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1400" tabRatio="859" firstSheet="10" activeTab="17"/>
  </bookViews>
  <sheets>
    <sheet name="Hoja2" sheetId="161" state="hidden" r:id="rId1"/>
    <sheet name="Hoja3" sheetId="162" state="hidden" r:id="rId2"/>
    <sheet name="Hoja4" sheetId="163" state="hidden" r:id="rId3"/>
    <sheet name="Hoja5" sheetId="164" state="hidden" r:id="rId4"/>
    <sheet name="EVOLUCION" sheetId="151" state="hidden" r:id="rId5"/>
    <sheet name="EVOLUCION 21072020" sheetId="239" state="hidden" r:id="rId6"/>
    <sheet name="EVOLUCION 21-07-2020" sheetId="238" state="hidden" r:id="rId7"/>
    <sheet name="EVOLUCIÒN 1072020 " sheetId="235" state="hidden" r:id="rId8"/>
    <sheet name="TABLA POR AREA" sheetId="153" state="hidden" r:id="rId9"/>
    <sheet name="TABLA POR PROYECTO" sheetId="155" state="hidden" r:id="rId10"/>
    <sheet name="Caratula " sheetId="207" r:id="rId11"/>
    <sheet name="Matriz" sheetId="206" r:id="rId12"/>
    <sheet name="Resumen_Ejecutivo " sheetId="255" r:id="rId13"/>
    <sheet name="ECG-1. " sheetId="256" r:id="rId14"/>
    <sheet name="ECG-2." sheetId="257" r:id="rId15"/>
    <sheet name="TABLA DE ECG-1 Y ECG-2" sheetId="152" state="hidden" r:id="rId16"/>
    <sheet name="EPC" sheetId="54" r:id="rId17"/>
    <sheet name="APP-PP " sheetId="156" r:id="rId18"/>
    <sheet name="APP-AR 1 268-149 E137" sheetId="169" r:id="rId19"/>
    <sheet name="APP-AR 1 262-122 E143" sheetId="118" r:id="rId20"/>
    <sheet name="APP-AR 1 124-004 P002" sheetId="111" r:id="rId21"/>
    <sheet name="APP-AR 1 264-105 P050" sheetId="170" r:id="rId22"/>
    <sheet name="APP-AR 1 262-122 S126" sheetId="171" r:id="rId23"/>
    <sheet name="APP-AR 1 268-149 S128" sheetId="172" r:id="rId24"/>
    <sheet name="APP-AR  1  264 105 S135" sheetId="225" r:id="rId25"/>
    <sheet name="APP-AR 1 235-072 S205" sheetId="174" r:id="rId26"/>
    <sheet name="APP-AR 2 223-089 E120" sheetId="115" r:id="rId27"/>
    <sheet name="APP-AR 2 215-092 E122" sheetId="116" r:id="rId28"/>
    <sheet name="APP-AR  2  211 084 E123" sheetId="208" r:id="rId29"/>
    <sheet name="APP-AR 2 235-064 E127" sheetId="175" r:id="rId30"/>
    <sheet name="APP-AR  2  225 243 E130" sheetId="209" r:id="rId31"/>
    <sheet name="APP-AR 2- 241 101 E131" sheetId="195" r:id="rId32"/>
    <sheet name="APP-AR 2 241-046 F032 " sheetId="226" r:id="rId33"/>
    <sheet name="APP-AR  2 223-081 G021" sheetId="121" r:id="rId34"/>
    <sheet name="APP-AR 2- 255 024 K013" sheetId="197" r:id="rId35"/>
    <sheet name="APP-AR 2-  223 200 K014" sheetId="192" r:id="rId36"/>
    <sheet name="APP-AR 2- 223 202 K014" sheetId="193" r:id="rId37"/>
    <sheet name="APP-AR 2 131-104 M001" sheetId="128" state="hidden" r:id="rId38"/>
    <sheet name="APP-AR 2 172-104 M001" sheetId="129" state="hidden" r:id="rId39"/>
    <sheet name="APP-AR 2 232-104 M001" sheetId="130" state="hidden" r:id="rId40"/>
    <sheet name="APP-AR 2 233-104 M001" sheetId="131" state="hidden" r:id="rId41"/>
    <sheet name="APP-AR  2  221 071 O001" sheetId="211" r:id="rId42"/>
    <sheet name="APP-AR   2 221 001 O001 " sheetId="210" r:id="rId43"/>
    <sheet name="APP-AR 2 255-129 S129" sheetId="181" r:id="rId44"/>
    <sheet name="APP-AR 2 255-129 S130" sheetId="179" r:id="rId45"/>
    <sheet name="APP-AR 2 255-129 S132" sheetId="180" r:id="rId46"/>
    <sheet name="APP-AR  2  242 135 S133" sheetId="213" r:id="rId47"/>
    <sheet name="APP-AR 2 223-089 S134" sheetId="182" r:id="rId48"/>
    <sheet name="APP-AR 2 241-046 S138" sheetId="178" r:id="rId49"/>
    <sheet name="APP-AR 2 255-129 U024" sheetId="122" r:id="rId50"/>
    <sheet name="APP-AR 3 321-102 F029" sheetId="184" r:id="rId51"/>
    <sheet name="APP-AR 3- 221 049 K016" sheetId="200" r:id="rId52"/>
    <sheet name="APP- AR 2- 223 202K016" sheetId="194" r:id="rId53"/>
    <sheet name="APP-AR   3  224 012 K016" sheetId="227" r:id="rId54"/>
    <sheet name="APP-AR 2- 242 135 K016" sheetId="196" r:id="rId55"/>
    <sheet name="APP-AR 3 221-104  M001" sheetId="141" state="hidden" r:id="rId56"/>
    <sheet name="APP-AR   3  138 177 P048" sheetId="218" r:id="rId57"/>
    <sheet name="APP-AR   3  268 117 S136" sheetId="228" r:id="rId58"/>
    <sheet name="APP-AR 3 321-275 S139" sheetId="187" r:id="rId59"/>
    <sheet name="APP-AR 4 271-117 E133" sheetId="186" state="hidden" r:id="rId60"/>
    <sheet name="APP-AR 4 242-078 F031" sheetId="133" r:id="rId61"/>
    <sheet name="APP-AR   4  264 105  S137" sheetId="220" r:id="rId62"/>
    <sheet name="APP-AR 4 255-129 S206" sheetId="190" r:id="rId63"/>
    <sheet name="APP-AR 4 255-129 S208" sheetId="188" r:id="rId64"/>
    <sheet name="APP-AR   5  123 272 E118" sheetId="221" r:id="rId65"/>
    <sheet name="APP-AR 5 171-063 E118" sheetId="146" state="hidden" r:id="rId66"/>
    <sheet name="Hoja6" sheetId="201" state="hidden" r:id="rId67"/>
    <sheet name="Hoja8" sheetId="168" state="hidden" r:id="rId68"/>
    <sheet name="APP-AR   5  171 063 S140" sheetId="229" r:id="rId69"/>
    <sheet name="APP-RF PARTICIPACIONES " sheetId="230" r:id="rId70"/>
    <sheet name="Hoja7" sheetId="236" state="hidden" r:id="rId71"/>
    <sheet name="APP-RF FORTAMUN " sheetId="231" r:id="rId72"/>
    <sheet name="TABLA POR FONDO" sheetId="154" state="hidden" r:id="rId73"/>
    <sheet name="APP-RF FORTASEG" sheetId="241" r:id="rId74"/>
    <sheet name="APP-RF FAIS " sheetId="232" r:id="rId75"/>
    <sheet name="APP-FSFA" sheetId="113" r:id="rId76"/>
    <sheet name="RCR" sheetId="100" r:id="rId77"/>
    <sheet name="PPI" sheetId="98" r:id="rId78"/>
    <sheet name="IAPP" sheetId="47" r:id="rId79"/>
    <sheet name="EAP " sheetId="203" r:id="rId80"/>
    <sheet name="ADS-1" sheetId="22" r:id="rId81"/>
    <sheet name="ADS-2" sheetId="53" r:id="rId82"/>
    <sheet name="SAP" sheetId="224" r:id="rId83"/>
    <sheet name="FIC" sheetId="86" r:id="rId84"/>
    <sheet name="AUR" sheetId="112" r:id="rId85"/>
    <sheet name="PPA" sheetId="67" r:id="rId86"/>
    <sheet name="APR-1" sheetId="101" r:id="rId87"/>
    <sheet name="APR-2" sheetId="102" r:id="rId88"/>
    <sheet name="Formato 6d " sheetId="204" r:id="rId89"/>
    <sheet name="Matriz (2)" sheetId="242" r:id="rId90"/>
    <sheet name="Caratula" sheetId="243" r:id="rId91"/>
    <sheet name="MPP VIOLENCIA" sheetId="244" r:id="rId92"/>
    <sheet name="MPP CENDIS" sheetId="245" r:id="rId93"/>
    <sheet name="IG violencia" sheetId="246" r:id="rId94"/>
    <sheet name="IG CENDIS" sheetId="247" r:id="rId95"/>
    <sheet name="ECG-IG" sheetId="248" r:id="rId96"/>
    <sheet name="APP-IG VIOLENCIA" sheetId="249" r:id="rId97"/>
    <sheet name="APP-IG CENDIS" sheetId="250" r:id="rId98"/>
    <sheet name="EPPG" sheetId="251" r:id="rId99"/>
    <sheet name="EPI" sheetId="258" r:id="rId100"/>
    <sheet name="IDH" sheetId="259" r:id="rId101"/>
    <sheet name="EPI." sheetId="260" r:id="rId102"/>
    <sheet name="EPPG (3)" sheetId="261"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 localSheetId="77">[2]INICIO!$Y$166:$Y$186</definedName>
    <definedName name="_______EJE1" localSheetId="76">[3]INICIO!$Y$166:$Y$186</definedName>
    <definedName name="_______EJE1">[4]INICIO!$Y$166:$Y$186</definedName>
    <definedName name="_______EJE2" localSheetId="77">[2]INICIO!$Y$188:$Y$229</definedName>
    <definedName name="_______EJE2" localSheetId="76">[3]INICIO!$Y$188:$Y$229</definedName>
    <definedName name="_______EJE2">[4]INICIO!$Y$188:$Y$229</definedName>
    <definedName name="_______EJE3" localSheetId="77">[2]INICIO!$Y$231:$Y$247</definedName>
    <definedName name="_______EJE3" localSheetId="76">[3]INICIO!$Y$231:$Y$247</definedName>
    <definedName name="_______EJE3">[4]INICIO!$Y$231:$Y$247</definedName>
    <definedName name="_______EJE4" localSheetId="77">[2]INICIO!$Y$249:$Y$272</definedName>
    <definedName name="_______EJE4" localSheetId="76">[3]INICIO!$Y$249:$Y$272</definedName>
    <definedName name="_______EJE4">[4]INICIO!$Y$249:$Y$272</definedName>
    <definedName name="_______EJE5" localSheetId="77">[2]INICIO!$Y$274:$Y$287</definedName>
    <definedName name="_______EJE5" localSheetId="76">[3]INICIO!$Y$274:$Y$287</definedName>
    <definedName name="_______EJE5">[4]INICIO!$Y$274:$Y$287</definedName>
    <definedName name="_______EJE6" localSheetId="77">[2]INICIO!$Y$289:$Y$314</definedName>
    <definedName name="_______EJE6" localSheetId="76">[3]INICIO!$Y$289:$Y$314</definedName>
    <definedName name="_______EJE6">[4]INICIO!$Y$289:$Y$314</definedName>
    <definedName name="_______EJE7" localSheetId="77">[2]INICIO!$Y$316:$Y$356</definedName>
    <definedName name="_______EJE7" localSheetId="76">[3]INICIO!$Y$316:$Y$356</definedName>
    <definedName name="_______EJE7">[4]INICIO!$Y$316:$Y$356</definedName>
    <definedName name="______EJE1" localSheetId="77">[2]INICIO!$Y$166:$Y$186</definedName>
    <definedName name="______EJE1" localSheetId="76">[3]INICIO!$Y$166:$Y$186</definedName>
    <definedName name="______EJE1">[4]INICIO!$Y$166:$Y$186</definedName>
    <definedName name="______EJE2" localSheetId="77">[2]INICIO!$Y$188:$Y$229</definedName>
    <definedName name="______EJE2" localSheetId="76">[3]INICIO!$Y$188:$Y$229</definedName>
    <definedName name="______EJE2">[4]INICIO!$Y$188:$Y$229</definedName>
    <definedName name="______EJE3" localSheetId="77">[2]INICIO!$Y$231:$Y$247</definedName>
    <definedName name="______EJE3" localSheetId="76">[3]INICIO!$Y$231:$Y$247</definedName>
    <definedName name="______EJE3">[4]INICIO!$Y$231:$Y$247</definedName>
    <definedName name="______EJE4" localSheetId="77">[2]INICIO!$Y$249:$Y$272</definedName>
    <definedName name="______EJE4" localSheetId="76">[3]INICIO!$Y$249:$Y$272</definedName>
    <definedName name="______EJE4">[4]INICIO!$Y$249:$Y$272</definedName>
    <definedName name="______EJE5" localSheetId="77">[2]INICIO!$Y$274:$Y$287</definedName>
    <definedName name="______EJE5" localSheetId="76">[3]INICIO!$Y$274:$Y$287</definedName>
    <definedName name="______EJE5">[4]INICIO!$Y$274:$Y$287</definedName>
    <definedName name="______EJE6" localSheetId="77">[2]INICIO!$Y$289:$Y$314</definedName>
    <definedName name="______EJE6" localSheetId="76">[3]INICIO!$Y$289:$Y$314</definedName>
    <definedName name="______EJE6">[4]INICIO!$Y$289:$Y$314</definedName>
    <definedName name="______EJE7" localSheetId="77">[2]INICIO!$Y$316:$Y$356</definedName>
    <definedName name="______EJE7" localSheetId="76">[3]INICIO!$Y$316:$Y$356</definedName>
    <definedName name="______EJE7">[4]INICIO!$Y$316:$Y$356</definedName>
    <definedName name="_____EJE1" localSheetId="97">[4]INICIO!$Y$166:$Y$186</definedName>
    <definedName name="_____EJE1" localSheetId="96">[4]INICIO!$Y$166:$Y$186</definedName>
    <definedName name="_____EJE1" localSheetId="94">[4]INICIO!$Y$166:$Y$186</definedName>
    <definedName name="_____EJE1" localSheetId="93">[4]INICIO!$Y$166:$Y$186</definedName>
    <definedName name="_____EJE1" localSheetId="89">[4]INICIO!$Y$166:$Y$186</definedName>
    <definedName name="_____EJE1" localSheetId="77">[2]INICIO!$Y$166:$Y$186</definedName>
    <definedName name="_____EJE1" localSheetId="76">[3]INICIO!$Y$166:$Y$186</definedName>
    <definedName name="_____EJE1">[4]INICIO!$Y$166:$Y$186</definedName>
    <definedName name="_____EJE2" localSheetId="97">[4]INICIO!$Y$188:$Y$229</definedName>
    <definedName name="_____EJE2" localSheetId="96">[4]INICIO!$Y$188:$Y$229</definedName>
    <definedName name="_____EJE2" localSheetId="94">[4]INICIO!$Y$188:$Y$229</definedName>
    <definedName name="_____EJE2" localSheetId="93">[4]INICIO!$Y$188:$Y$229</definedName>
    <definedName name="_____EJE2" localSheetId="89">[4]INICIO!$Y$188:$Y$229</definedName>
    <definedName name="_____EJE2" localSheetId="77">[2]INICIO!$Y$188:$Y$229</definedName>
    <definedName name="_____EJE2" localSheetId="76">[3]INICIO!$Y$188:$Y$229</definedName>
    <definedName name="_____EJE2">[4]INICIO!$Y$188:$Y$229</definedName>
    <definedName name="_____EJE3" localSheetId="97">[4]INICIO!$Y$231:$Y$247</definedName>
    <definedName name="_____EJE3" localSheetId="96">[4]INICIO!$Y$231:$Y$247</definedName>
    <definedName name="_____EJE3" localSheetId="94">[4]INICIO!$Y$231:$Y$247</definedName>
    <definedName name="_____EJE3" localSheetId="93">[4]INICIO!$Y$231:$Y$247</definedName>
    <definedName name="_____EJE3" localSheetId="89">[4]INICIO!$Y$231:$Y$247</definedName>
    <definedName name="_____EJE3" localSheetId="77">[2]INICIO!$Y$231:$Y$247</definedName>
    <definedName name="_____EJE3" localSheetId="76">[3]INICIO!$Y$231:$Y$247</definedName>
    <definedName name="_____EJE3">[4]INICIO!$Y$231:$Y$247</definedName>
    <definedName name="_____EJE4" localSheetId="97">[4]INICIO!$Y$249:$Y$272</definedName>
    <definedName name="_____EJE4" localSheetId="96">[4]INICIO!$Y$249:$Y$272</definedName>
    <definedName name="_____EJE4" localSheetId="94">[4]INICIO!$Y$249:$Y$272</definedName>
    <definedName name="_____EJE4" localSheetId="93">[4]INICIO!$Y$249:$Y$272</definedName>
    <definedName name="_____EJE4" localSheetId="89">[4]INICIO!$Y$249:$Y$272</definedName>
    <definedName name="_____EJE4" localSheetId="77">[2]INICIO!$Y$249:$Y$272</definedName>
    <definedName name="_____EJE4" localSheetId="76">[3]INICIO!$Y$249:$Y$272</definedName>
    <definedName name="_____EJE4">[4]INICIO!$Y$249:$Y$272</definedName>
    <definedName name="_____EJE5" localSheetId="97">[4]INICIO!$Y$274:$Y$287</definedName>
    <definedName name="_____EJE5" localSheetId="96">[4]INICIO!$Y$274:$Y$287</definedName>
    <definedName name="_____EJE5" localSheetId="94">[4]INICIO!$Y$274:$Y$287</definedName>
    <definedName name="_____EJE5" localSheetId="93">[4]INICIO!$Y$274:$Y$287</definedName>
    <definedName name="_____EJE5" localSheetId="89">[4]INICIO!$Y$274:$Y$287</definedName>
    <definedName name="_____EJE5" localSheetId="77">[2]INICIO!$Y$274:$Y$287</definedName>
    <definedName name="_____EJE5" localSheetId="76">[3]INICIO!$Y$274:$Y$287</definedName>
    <definedName name="_____EJE5">[4]INICIO!$Y$274:$Y$287</definedName>
    <definedName name="_____EJE6" localSheetId="97">[4]INICIO!$Y$289:$Y$314</definedName>
    <definedName name="_____EJE6" localSheetId="96">[4]INICIO!$Y$289:$Y$314</definedName>
    <definedName name="_____EJE6" localSheetId="94">[4]INICIO!$Y$289:$Y$314</definedName>
    <definedName name="_____EJE6" localSheetId="93">[4]INICIO!$Y$289:$Y$314</definedName>
    <definedName name="_____EJE6" localSheetId="89">[4]INICIO!$Y$289:$Y$314</definedName>
    <definedName name="_____EJE6" localSheetId="77">[2]INICIO!$Y$289:$Y$314</definedName>
    <definedName name="_____EJE6" localSheetId="76">[3]INICIO!$Y$289:$Y$314</definedName>
    <definedName name="_____EJE6">[4]INICIO!$Y$289:$Y$314</definedName>
    <definedName name="_____EJE7" localSheetId="97">[4]INICIO!$Y$316:$Y$356</definedName>
    <definedName name="_____EJE7" localSheetId="96">[4]INICIO!$Y$316:$Y$356</definedName>
    <definedName name="_____EJE7" localSheetId="94">[4]INICIO!$Y$316:$Y$356</definedName>
    <definedName name="_____EJE7" localSheetId="93">[4]INICIO!$Y$316:$Y$356</definedName>
    <definedName name="_____EJE7" localSheetId="89">[4]INICIO!$Y$316:$Y$356</definedName>
    <definedName name="_____EJE7" localSheetId="77">[2]INICIO!$Y$316:$Y$356</definedName>
    <definedName name="_____EJE7" localSheetId="76">[3]INICIO!$Y$316:$Y$356</definedName>
    <definedName name="_____EJE7">[4]INICIO!$Y$316:$Y$356</definedName>
    <definedName name="____EJE1" localSheetId="97">[1]INICIO!$Y$166:$Y$186</definedName>
    <definedName name="____EJE1" localSheetId="96">[1]INICIO!$Y$166:$Y$186</definedName>
    <definedName name="____EJE1" localSheetId="94">[1]INICIO!$Y$166:$Y$186</definedName>
    <definedName name="____EJE1" localSheetId="93">[1]INICIO!$Y$166:$Y$186</definedName>
    <definedName name="____EJE1" localSheetId="89">[1]INICIO!$Y$166:$Y$186</definedName>
    <definedName name="____EJE1">[1]INICIO!$Y$166:$Y$186</definedName>
    <definedName name="____EJE2" localSheetId="97">[1]INICIO!$Y$188:$Y$229</definedName>
    <definedName name="____EJE2" localSheetId="96">[1]INICIO!$Y$188:$Y$229</definedName>
    <definedName name="____EJE2" localSheetId="94">[1]INICIO!$Y$188:$Y$229</definedName>
    <definedName name="____EJE2" localSheetId="93">[1]INICIO!$Y$188:$Y$229</definedName>
    <definedName name="____EJE2" localSheetId="89">[1]INICIO!$Y$188:$Y$229</definedName>
    <definedName name="____EJE2">[1]INICIO!$Y$188:$Y$229</definedName>
    <definedName name="____EJE3" localSheetId="97">[1]INICIO!$Y$231:$Y$247</definedName>
    <definedName name="____EJE3" localSheetId="96">[1]INICIO!$Y$231:$Y$247</definedName>
    <definedName name="____EJE3" localSheetId="94">[1]INICIO!$Y$231:$Y$247</definedName>
    <definedName name="____EJE3" localSheetId="93">[1]INICIO!$Y$231:$Y$247</definedName>
    <definedName name="____EJE3" localSheetId="89">[1]INICIO!$Y$231:$Y$247</definedName>
    <definedName name="____EJE3">[1]INICIO!$Y$231:$Y$247</definedName>
    <definedName name="____EJE4" localSheetId="97">[1]INICIO!$Y$249:$Y$272</definedName>
    <definedName name="____EJE4" localSheetId="96">[1]INICIO!$Y$249:$Y$272</definedName>
    <definedName name="____EJE4" localSheetId="94">[1]INICIO!$Y$249:$Y$272</definedName>
    <definedName name="____EJE4" localSheetId="93">[1]INICIO!$Y$249:$Y$272</definedName>
    <definedName name="____EJE4" localSheetId="89">[1]INICIO!$Y$249:$Y$272</definedName>
    <definedName name="____EJE4">[1]INICIO!$Y$249:$Y$272</definedName>
    <definedName name="____EJE5" localSheetId="97">[1]INICIO!$Y$274:$Y$287</definedName>
    <definedName name="____EJE5" localSheetId="96">[1]INICIO!$Y$274:$Y$287</definedName>
    <definedName name="____EJE5" localSheetId="94">[1]INICIO!$Y$274:$Y$287</definedName>
    <definedName name="____EJE5" localSheetId="93">[1]INICIO!$Y$274:$Y$287</definedName>
    <definedName name="____EJE5" localSheetId="89">[1]INICIO!$Y$274:$Y$287</definedName>
    <definedName name="____EJE5">[1]INICIO!$Y$274:$Y$287</definedName>
    <definedName name="____EJE6" localSheetId="97">[1]INICIO!$Y$289:$Y$314</definedName>
    <definedName name="____EJE6" localSheetId="96">[1]INICIO!$Y$289:$Y$314</definedName>
    <definedName name="____EJE6" localSheetId="94">[1]INICIO!$Y$289:$Y$314</definedName>
    <definedName name="____EJE6" localSheetId="93">[1]INICIO!$Y$289:$Y$314</definedName>
    <definedName name="____EJE6" localSheetId="89">[1]INICIO!$Y$289:$Y$314</definedName>
    <definedName name="____EJE6">[1]INICIO!$Y$289:$Y$314</definedName>
    <definedName name="____EJE7" localSheetId="97">[1]INICIO!$Y$316:$Y$356</definedName>
    <definedName name="____EJE7" localSheetId="96">[1]INICIO!$Y$316:$Y$356</definedName>
    <definedName name="____EJE7" localSheetId="94">[1]INICIO!$Y$316:$Y$356</definedName>
    <definedName name="____EJE7" localSheetId="93">[1]INICIO!$Y$316:$Y$356</definedName>
    <definedName name="____EJE7" localSheetId="89">[1]INICIO!$Y$316:$Y$356</definedName>
    <definedName name="____EJE7">[1]INICIO!$Y$316:$Y$356</definedName>
    <definedName name="___EJE1" localSheetId="52">[4]INICIO!$Y$166:$Y$186</definedName>
    <definedName name="___EJE1" localSheetId="42">[4]INICIO!$Y$166:$Y$186</definedName>
    <definedName name="___EJE1" localSheetId="56">[4]INICIO!$Y$166:$Y$186</definedName>
    <definedName name="___EJE1" localSheetId="53">[4]INICIO!$Y$166:$Y$186</definedName>
    <definedName name="___EJE1" localSheetId="57">[4]INICIO!$Y$166:$Y$186</definedName>
    <definedName name="___EJE1" localSheetId="61">[4]INICIO!$Y$166:$Y$186</definedName>
    <definedName name="___EJE1" localSheetId="64">[4]INICIO!$Y$166:$Y$186</definedName>
    <definedName name="___EJE1" localSheetId="68">[4]INICIO!$Y$166:$Y$186</definedName>
    <definedName name="___EJE1" localSheetId="24">[4]INICIO!$Y$166:$Y$186</definedName>
    <definedName name="___EJE1" localSheetId="28">[4]INICIO!$Y$166:$Y$186</definedName>
    <definedName name="___EJE1" localSheetId="41">[4]INICIO!$Y$166:$Y$186</definedName>
    <definedName name="___EJE1" localSheetId="30">[4]INICIO!$Y$166:$Y$186</definedName>
    <definedName name="___EJE1" localSheetId="46">[4]INICIO!$Y$166:$Y$186</definedName>
    <definedName name="___EJE1" localSheetId="33">[4]INICIO!$Y$166:$Y$186</definedName>
    <definedName name="___EJE1" localSheetId="20">[4]INICIO!$Y$166:$Y$186</definedName>
    <definedName name="___EJE1" localSheetId="25">[4]INICIO!$Y$166:$Y$186</definedName>
    <definedName name="___EJE1" localSheetId="19">[4]INICIO!$Y$166:$Y$186</definedName>
    <definedName name="___EJE1" localSheetId="22">[4]INICIO!$Y$166:$Y$186</definedName>
    <definedName name="___EJE1" localSheetId="21">[4]INICIO!$Y$166:$Y$186</definedName>
    <definedName name="___EJE1" localSheetId="18">[4]INICIO!$Y$166:$Y$186</definedName>
    <definedName name="___EJE1" localSheetId="23">[4]INICIO!$Y$166:$Y$186</definedName>
    <definedName name="___EJE1" localSheetId="35">[4]INICIO!$Y$166:$Y$186</definedName>
    <definedName name="___EJE1" localSheetId="37">[4]INICIO!$Y$166:$Y$186</definedName>
    <definedName name="___EJE1" localSheetId="38">[4]INICIO!$Y$166:$Y$186</definedName>
    <definedName name="___EJE1" localSheetId="27">[4]INICIO!$Y$166:$Y$186</definedName>
    <definedName name="___EJE1" localSheetId="36">[4]INICIO!$Y$166:$Y$186</definedName>
    <definedName name="___EJE1" localSheetId="26">[4]INICIO!$Y$166:$Y$186</definedName>
    <definedName name="___EJE1" localSheetId="47">[4]INICIO!$Y$166:$Y$186</definedName>
    <definedName name="___EJE1" localSheetId="39">[4]INICIO!$Y$166:$Y$186</definedName>
    <definedName name="___EJE1" localSheetId="40">[4]INICIO!$Y$166:$Y$186</definedName>
    <definedName name="___EJE1" localSheetId="29">[4]INICIO!$Y$166:$Y$186</definedName>
    <definedName name="___EJE1" localSheetId="31">[4]INICIO!$Y$166:$Y$186</definedName>
    <definedName name="___EJE1" localSheetId="32">[4]INICIO!$Y$166:$Y$186</definedName>
    <definedName name="___EJE1" localSheetId="48">[4]INICIO!$Y$166:$Y$186</definedName>
    <definedName name="___EJE1" localSheetId="54">[4]INICIO!$Y$166:$Y$186</definedName>
    <definedName name="___EJE1" localSheetId="34">[4]INICIO!$Y$166:$Y$186</definedName>
    <definedName name="___EJE1" localSheetId="43">[4]INICIO!$Y$166:$Y$186</definedName>
    <definedName name="___EJE1" localSheetId="44">[4]INICIO!$Y$166:$Y$186</definedName>
    <definedName name="___EJE1" localSheetId="45">[4]INICIO!$Y$166:$Y$186</definedName>
    <definedName name="___EJE1" localSheetId="49">[4]INICIO!$Y$166:$Y$186</definedName>
    <definedName name="___EJE1" localSheetId="51">[4]INICIO!$Y$166:$Y$186</definedName>
    <definedName name="___EJE1" localSheetId="55">[4]INICIO!$Y$166:$Y$186</definedName>
    <definedName name="___EJE1" localSheetId="50">[4]INICIO!$Y$166:$Y$186</definedName>
    <definedName name="___EJE1" localSheetId="58">[4]INICIO!$Y$166:$Y$186</definedName>
    <definedName name="___EJE1" localSheetId="60">[4]INICIO!$Y$166:$Y$186</definedName>
    <definedName name="___EJE1" localSheetId="62">[4]INICIO!$Y$166:$Y$186</definedName>
    <definedName name="___EJE1" localSheetId="63">[4]INICIO!$Y$166:$Y$186</definedName>
    <definedName name="___EJE1" localSheetId="59">[4]INICIO!$Y$166:$Y$186</definedName>
    <definedName name="___EJE1" localSheetId="65">[4]INICIO!$Y$166:$Y$186</definedName>
    <definedName name="___EJE1" localSheetId="97">[4]INICIO!$Y$166:$Y$186</definedName>
    <definedName name="___EJE1" localSheetId="96">[4]INICIO!$Y$166:$Y$186</definedName>
    <definedName name="___EJE1" localSheetId="17">[4]INICIO!$Y$166:$Y$186</definedName>
    <definedName name="___EJE1" localSheetId="95">[1]INICIO!$Y$166:$Y$186</definedName>
    <definedName name="___EJE1" localSheetId="94">[1]INICIO!$Y$166:$Y$186</definedName>
    <definedName name="___EJE1" localSheetId="93">[1]INICIO!$Y$166:$Y$186</definedName>
    <definedName name="___EJE1" localSheetId="89">[1]INICIO!$Y$166:$Y$186</definedName>
    <definedName name="___EJE1" localSheetId="77">[2]INICIO!$Y$166:$Y$186</definedName>
    <definedName name="___EJE1" localSheetId="76">[3]INICIO!$Y$166:$Y$186</definedName>
    <definedName name="___EJE1">[1]INICIO!$Y$166:$Y$186</definedName>
    <definedName name="___EJE2" localSheetId="52">[4]INICIO!$Y$188:$Y$229</definedName>
    <definedName name="___EJE2" localSheetId="42">[4]INICIO!$Y$188:$Y$229</definedName>
    <definedName name="___EJE2" localSheetId="56">[4]INICIO!$Y$188:$Y$229</definedName>
    <definedName name="___EJE2" localSheetId="53">[4]INICIO!$Y$188:$Y$229</definedName>
    <definedName name="___EJE2" localSheetId="57">[4]INICIO!$Y$188:$Y$229</definedName>
    <definedName name="___EJE2" localSheetId="61">[4]INICIO!$Y$188:$Y$229</definedName>
    <definedName name="___EJE2" localSheetId="64">[4]INICIO!$Y$188:$Y$229</definedName>
    <definedName name="___EJE2" localSheetId="68">[4]INICIO!$Y$188:$Y$229</definedName>
    <definedName name="___EJE2" localSheetId="24">[4]INICIO!$Y$188:$Y$229</definedName>
    <definedName name="___EJE2" localSheetId="28">[4]INICIO!$Y$188:$Y$229</definedName>
    <definedName name="___EJE2" localSheetId="41">[4]INICIO!$Y$188:$Y$229</definedName>
    <definedName name="___EJE2" localSheetId="30">[4]INICIO!$Y$188:$Y$229</definedName>
    <definedName name="___EJE2" localSheetId="46">[4]INICIO!$Y$188:$Y$229</definedName>
    <definedName name="___EJE2" localSheetId="33">[4]INICIO!$Y$188:$Y$229</definedName>
    <definedName name="___EJE2" localSheetId="20">[4]INICIO!$Y$188:$Y$229</definedName>
    <definedName name="___EJE2" localSheetId="25">[4]INICIO!$Y$188:$Y$229</definedName>
    <definedName name="___EJE2" localSheetId="19">[4]INICIO!$Y$188:$Y$229</definedName>
    <definedName name="___EJE2" localSheetId="22">[4]INICIO!$Y$188:$Y$229</definedName>
    <definedName name="___EJE2" localSheetId="21">[4]INICIO!$Y$188:$Y$229</definedName>
    <definedName name="___EJE2" localSheetId="18">[4]INICIO!$Y$188:$Y$229</definedName>
    <definedName name="___EJE2" localSheetId="23">[4]INICIO!$Y$188:$Y$229</definedName>
    <definedName name="___EJE2" localSheetId="35">[4]INICIO!$Y$188:$Y$229</definedName>
    <definedName name="___EJE2" localSheetId="37">[4]INICIO!$Y$188:$Y$229</definedName>
    <definedName name="___EJE2" localSheetId="38">[4]INICIO!$Y$188:$Y$229</definedName>
    <definedName name="___EJE2" localSheetId="27">[4]INICIO!$Y$188:$Y$229</definedName>
    <definedName name="___EJE2" localSheetId="36">[4]INICIO!$Y$188:$Y$229</definedName>
    <definedName name="___EJE2" localSheetId="26">[4]INICIO!$Y$188:$Y$229</definedName>
    <definedName name="___EJE2" localSheetId="47">[4]INICIO!$Y$188:$Y$229</definedName>
    <definedName name="___EJE2" localSheetId="39">[4]INICIO!$Y$188:$Y$229</definedName>
    <definedName name="___EJE2" localSheetId="40">[4]INICIO!$Y$188:$Y$229</definedName>
    <definedName name="___EJE2" localSheetId="29">[4]INICIO!$Y$188:$Y$229</definedName>
    <definedName name="___EJE2" localSheetId="31">[4]INICIO!$Y$188:$Y$229</definedName>
    <definedName name="___EJE2" localSheetId="32">[4]INICIO!$Y$188:$Y$229</definedName>
    <definedName name="___EJE2" localSheetId="48">[4]INICIO!$Y$188:$Y$229</definedName>
    <definedName name="___EJE2" localSheetId="54">[4]INICIO!$Y$188:$Y$229</definedName>
    <definedName name="___EJE2" localSheetId="34">[4]INICIO!$Y$188:$Y$229</definedName>
    <definedName name="___EJE2" localSheetId="43">[4]INICIO!$Y$188:$Y$229</definedName>
    <definedName name="___EJE2" localSheetId="44">[4]INICIO!$Y$188:$Y$229</definedName>
    <definedName name="___EJE2" localSheetId="45">[4]INICIO!$Y$188:$Y$229</definedName>
    <definedName name="___EJE2" localSheetId="49">[4]INICIO!$Y$188:$Y$229</definedName>
    <definedName name="___EJE2" localSheetId="51">[4]INICIO!$Y$188:$Y$229</definedName>
    <definedName name="___EJE2" localSheetId="55">[4]INICIO!$Y$188:$Y$229</definedName>
    <definedName name="___EJE2" localSheetId="50">[4]INICIO!$Y$188:$Y$229</definedName>
    <definedName name="___EJE2" localSheetId="58">[4]INICIO!$Y$188:$Y$229</definedName>
    <definedName name="___EJE2" localSheetId="60">[4]INICIO!$Y$188:$Y$229</definedName>
    <definedName name="___EJE2" localSheetId="62">[4]INICIO!$Y$188:$Y$229</definedName>
    <definedName name="___EJE2" localSheetId="63">[4]INICIO!$Y$188:$Y$229</definedName>
    <definedName name="___EJE2" localSheetId="59">[4]INICIO!$Y$188:$Y$229</definedName>
    <definedName name="___EJE2" localSheetId="65">[4]INICIO!$Y$188:$Y$229</definedName>
    <definedName name="___EJE2" localSheetId="97">[4]INICIO!$Y$188:$Y$229</definedName>
    <definedName name="___EJE2" localSheetId="96">[4]INICIO!$Y$188:$Y$229</definedName>
    <definedName name="___EJE2" localSheetId="17">[4]INICIO!$Y$188:$Y$229</definedName>
    <definedName name="___EJE2" localSheetId="95">[1]INICIO!$Y$188:$Y$229</definedName>
    <definedName name="___EJE2" localSheetId="94">[1]INICIO!$Y$188:$Y$229</definedName>
    <definedName name="___EJE2" localSheetId="93">[1]INICIO!$Y$188:$Y$229</definedName>
    <definedName name="___EJE2" localSheetId="89">[1]INICIO!$Y$188:$Y$229</definedName>
    <definedName name="___EJE2" localSheetId="77">[2]INICIO!$Y$188:$Y$229</definedName>
    <definedName name="___EJE2" localSheetId="76">[3]INICIO!$Y$188:$Y$229</definedName>
    <definedName name="___EJE2">[1]INICIO!$Y$188:$Y$229</definedName>
    <definedName name="___EJE3" localSheetId="52">[4]INICIO!$Y$231:$Y$247</definedName>
    <definedName name="___EJE3" localSheetId="42">[4]INICIO!$Y$231:$Y$247</definedName>
    <definedName name="___EJE3" localSheetId="56">[4]INICIO!$Y$231:$Y$247</definedName>
    <definedName name="___EJE3" localSheetId="53">[4]INICIO!$Y$231:$Y$247</definedName>
    <definedName name="___EJE3" localSheetId="57">[4]INICIO!$Y$231:$Y$247</definedName>
    <definedName name="___EJE3" localSheetId="61">[4]INICIO!$Y$231:$Y$247</definedName>
    <definedName name="___EJE3" localSheetId="64">[4]INICIO!$Y$231:$Y$247</definedName>
    <definedName name="___EJE3" localSheetId="68">[4]INICIO!$Y$231:$Y$247</definedName>
    <definedName name="___EJE3" localSheetId="24">[4]INICIO!$Y$231:$Y$247</definedName>
    <definedName name="___EJE3" localSheetId="28">[4]INICIO!$Y$231:$Y$247</definedName>
    <definedName name="___EJE3" localSheetId="41">[4]INICIO!$Y$231:$Y$247</definedName>
    <definedName name="___EJE3" localSheetId="30">[4]INICIO!$Y$231:$Y$247</definedName>
    <definedName name="___EJE3" localSheetId="46">[4]INICIO!$Y$231:$Y$247</definedName>
    <definedName name="___EJE3" localSheetId="33">[4]INICIO!$Y$231:$Y$247</definedName>
    <definedName name="___EJE3" localSheetId="20">[4]INICIO!$Y$231:$Y$247</definedName>
    <definedName name="___EJE3" localSheetId="25">[4]INICIO!$Y$231:$Y$247</definedName>
    <definedName name="___EJE3" localSheetId="19">[4]INICIO!$Y$231:$Y$247</definedName>
    <definedName name="___EJE3" localSheetId="22">[4]INICIO!$Y$231:$Y$247</definedName>
    <definedName name="___EJE3" localSheetId="21">[4]INICIO!$Y$231:$Y$247</definedName>
    <definedName name="___EJE3" localSheetId="18">[4]INICIO!$Y$231:$Y$247</definedName>
    <definedName name="___EJE3" localSheetId="23">[4]INICIO!$Y$231:$Y$247</definedName>
    <definedName name="___EJE3" localSheetId="35">[4]INICIO!$Y$231:$Y$247</definedName>
    <definedName name="___EJE3" localSheetId="37">[4]INICIO!$Y$231:$Y$247</definedName>
    <definedName name="___EJE3" localSheetId="38">[4]INICIO!$Y$231:$Y$247</definedName>
    <definedName name="___EJE3" localSheetId="27">[4]INICIO!$Y$231:$Y$247</definedName>
    <definedName name="___EJE3" localSheetId="36">[4]INICIO!$Y$231:$Y$247</definedName>
    <definedName name="___EJE3" localSheetId="26">[4]INICIO!$Y$231:$Y$247</definedName>
    <definedName name="___EJE3" localSheetId="47">[4]INICIO!$Y$231:$Y$247</definedName>
    <definedName name="___EJE3" localSheetId="39">[4]INICIO!$Y$231:$Y$247</definedName>
    <definedName name="___EJE3" localSheetId="40">[4]INICIO!$Y$231:$Y$247</definedName>
    <definedName name="___EJE3" localSheetId="29">[4]INICIO!$Y$231:$Y$247</definedName>
    <definedName name="___EJE3" localSheetId="31">[4]INICIO!$Y$231:$Y$247</definedName>
    <definedName name="___EJE3" localSheetId="32">[4]INICIO!$Y$231:$Y$247</definedName>
    <definedName name="___EJE3" localSheetId="48">[4]INICIO!$Y$231:$Y$247</definedName>
    <definedName name="___EJE3" localSheetId="54">[4]INICIO!$Y$231:$Y$247</definedName>
    <definedName name="___EJE3" localSheetId="34">[4]INICIO!$Y$231:$Y$247</definedName>
    <definedName name="___EJE3" localSheetId="43">[4]INICIO!$Y$231:$Y$247</definedName>
    <definedName name="___EJE3" localSheetId="44">[4]INICIO!$Y$231:$Y$247</definedName>
    <definedName name="___EJE3" localSheetId="45">[4]INICIO!$Y$231:$Y$247</definedName>
    <definedName name="___EJE3" localSheetId="49">[4]INICIO!$Y$231:$Y$247</definedName>
    <definedName name="___EJE3" localSheetId="51">[4]INICIO!$Y$231:$Y$247</definedName>
    <definedName name="___EJE3" localSheetId="55">[4]INICIO!$Y$231:$Y$247</definedName>
    <definedName name="___EJE3" localSheetId="50">[4]INICIO!$Y$231:$Y$247</definedName>
    <definedName name="___EJE3" localSheetId="58">[4]INICIO!$Y$231:$Y$247</definedName>
    <definedName name="___EJE3" localSheetId="60">[4]INICIO!$Y$231:$Y$247</definedName>
    <definedName name="___EJE3" localSheetId="62">[4]INICIO!$Y$231:$Y$247</definedName>
    <definedName name="___EJE3" localSheetId="63">[4]INICIO!$Y$231:$Y$247</definedName>
    <definedName name="___EJE3" localSheetId="59">[4]INICIO!$Y$231:$Y$247</definedName>
    <definedName name="___EJE3" localSheetId="65">[4]INICIO!$Y$231:$Y$247</definedName>
    <definedName name="___EJE3" localSheetId="97">[4]INICIO!$Y$231:$Y$247</definedName>
    <definedName name="___EJE3" localSheetId="96">[4]INICIO!$Y$231:$Y$247</definedName>
    <definedName name="___EJE3" localSheetId="17">[4]INICIO!$Y$231:$Y$247</definedName>
    <definedName name="___EJE3" localSheetId="95">[1]INICIO!$Y$231:$Y$247</definedName>
    <definedName name="___EJE3" localSheetId="94">[1]INICIO!$Y$231:$Y$247</definedName>
    <definedName name="___EJE3" localSheetId="93">[1]INICIO!$Y$231:$Y$247</definedName>
    <definedName name="___EJE3" localSheetId="89">[1]INICIO!$Y$231:$Y$247</definedName>
    <definedName name="___EJE3" localSheetId="77">[2]INICIO!$Y$231:$Y$247</definedName>
    <definedName name="___EJE3" localSheetId="76">[3]INICIO!$Y$231:$Y$247</definedName>
    <definedName name="___EJE3">[1]INICIO!$Y$231:$Y$247</definedName>
    <definedName name="___EJE4" localSheetId="52">[4]INICIO!$Y$249:$Y$272</definedName>
    <definedName name="___EJE4" localSheetId="42">[4]INICIO!$Y$249:$Y$272</definedName>
    <definedName name="___EJE4" localSheetId="56">[4]INICIO!$Y$249:$Y$272</definedName>
    <definedName name="___EJE4" localSheetId="53">[4]INICIO!$Y$249:$Y$272</definedName>
    <definedName name="___EJE4" localSheetId="57">[4]INICIO!$Y$249:$Y$272</definedName>
    <definedName name="___EJE4" localSheetId="61">[4]INICIO!$Y$249:$Y$272</definedName>
    <definedName name="___EJE4" localSheetId="64">[4]INICIO!$Y$249:$Y$272</definedName>
    <definedName name="___EJE4" localSheetId="68">[4]INICIO!$Y$249:$Y$272</definedName>
    <definedName name="___EJE4" localSheetId="24">[4]INICIO!$Y$249:$Y$272</definedName>
    <definedName name="___EJE4" localSheetId="28">[4]INICIO!$Y$249:$Y$272</definedName>
    <definedName name="___EJE4" localSheetId="41">[4]INICIO!$Y$249:$Y$272</definedName>
    <definedName name="___EJE4" localSheetId="30">[4]INICIO!$Y$249:$Y$272</definedName>
    <definedName name="___EJE4" localSheetId="46">[4]INICIO!$Y$249:$Y$272</definedName>
    <definedName name="___EJE4" localSheetId="33">[4]INICIO!$Y$249:$Y$272</definedName>
    <definedName name="___EJE4" localSheetId="20">[4]INICIO!$Y$249:$Y$272</definedName>
    <definedName name="___EJE4" localSheetId="25">[4]INICIO!$Y$249:$Y$272</definedName>
    <definedName name="___EJE4" localSheetId="19">[4]INICIO!$Y$249:$Y$272</definedName>
    <definedName name="___EJE4" localSheetId="22">[4]INICIO!$Y$249:$Y$272</definedName>
    <definedName name="___EJE4" localSheetId="21">[4]INICIO!$Y$249:$Y$272</definedName>
    <definedName name="___EJE4" localSheetId="18">[4]INICIO!$Y$249:$Y$272</definedName>
    <definedName name="___EJE4" localSheetId="23">[4]INICIO!$Y$249:$Y$272</definedName>
    <definedName name="___EJE4" localSheetId="35">[4]INICIO!$Y$249:$Y$272</definedName>
    <definedName name="___EJE4" localSheetId="37">[4]INICIO!$Y$249:$Y$272</definedName>
    <definedName name="___EJE4" localSheetId="38">[4]INICIO!$Y$249:$Y$272</definedName>
    <definedName name="___EJE4" localSheetId="27">[4]INICIO!$Y$249:$Y$272</definedName>
    <definedName name="___EJE4" localSheetId="36">[4]INICIO!$Y$249:$Y$272</definedName>
    <definedName name="___EJE4" localSheetId="26">[4]INICIO!$Y$249:$Y$272</definedName>
    <definedName name="___EJE4" localSheetId="47">[4]INICIO!$Y$249:$Y$272</definedName>
    <definedName name="___EJE4" localSheetId="39">[4]INICIO!$Y$249:$Y$272</definedName>
    <definedName name="___EJE4" localSheetId="40">[4]INICIO!$Y$249:$Y$272</definedName>
    <definedName name="___EJE4" localSheetId="29">[4]INICIO!$Y$249:$Y$272</definedName>
    <definedName name="___EJE4" localSheetId="31">[4]INICIO!$Y$249:$Y$272</definedName>
    <definedName name="___EJE4" localSheetId="32">[4]INICIO!$Y$249:$Y$272</definedName>
    <definedName name="___EJE4" localSheetId="48">[4]INICIO!$Y$249:$Y$272</definedName>
    <definedName name="___EJE4" localSheetId="54">[4]INICIO!$Y$249:$Y$272</definedName>
    <definedName name="___EJE4" localSheetId="34">[4]INICIO!$Y$249:$Y$272</definedName>
    <definedName name="___EJE4" localSheetId="43">[4]INICIO!$Y$249:$Y$272</definedName>
    <definedName name="___EJE4" localSheetId="44">[4]INICIO!$Y$249:$Y$272</definedName>
    <definedName name="___EJE4" localSheetId="45">[4]INICIO!$Y$249:$Y$272</definedName>
    <definedName name="___EJE4" localSheetId="49">[4]INICIO!$Y$249:$Y$272</definedName>
    <definedName name="___EJE4" localSheetId="51">[4]INICIO!$Y$249:$Y$272</definedName>
    <definedName name="___EJE4" localSheetId="55">[4]INICIO!$Y$249:$Y$272</definedName>
    <definedName name="___EJE4" localSheetId="50">[4]INICIO!$Y$249:$Y$272</definedName>
    <definedName name="___EJE4" localSheetId="58">[4]INICIO!$Y$249:$Y$272</definedName>
    <definedName name="___EJE4" localSheetId="60">[4]INICIO!$Y$249:$Y$272</definedName>
    <definedName name="___EJE4" localSheetId="62">[4]INICIO!$Y$249:$Y$272</definedName>
    <definedName name="___EJE4" localSheetId="63">[4]INICIO!$Y$249:$Y$272</definedName>
    <definedName name="___EJE4" localSheetId="59">[4]INICIO!$Y$249:$Y$272</definedName>
    <definedName name="___EJE4" localSheetId="65">[4]INICIO!$Y$249:$Y$272</definedName>
    <definedName name="___EJE4" localSheetId="97">[4]INICIO!$Y$249:$Y$272</definedName>
    <definedName name="___EJE4" localSheetId="96">[4]INICIO!$Y$249:$Y$272</definedName>
    <definedName name="___EJE4" localSheetId="17">[4]INICIO!$Y$249:$Y$272</definedName>
    <definedName name="___EJE4" localSheetId="95">[1]INICIO!$Y$249:$Y$272</definedName>
    <definedName name="___EJE4" localSheetId="94">[1]INICIO!$Y$249:$Y$272</definedName>
    <definedName name="___EJE4" localSheetId="93">[1]INICIO!$Y$249:$Y$272</definedName>
    <definedName name="___EJE4" localSheetId="89">[1]INICIO!$Y$249:$Y$272</definedName>
    <definedName name="___EJE4" localSheetId="77">[2]INICIO!$Y$249:$Y$272</definedName>
    <definedName name="___EJE4" localSheetId="76">[3]INICIO!$Y$249:$Y$272</definedName>
    <definedName name="___EJE4">[1]INICIO!$Y$249:$Y$272</definedName>
    <definedName name="___EJE5" localSheetId="52">[4]INICIO!$Y$274:$Y$287</definedName>
    <definedName name="___EJE5" localSheetId="42">[4]INICIO!$Y$274:$Y$287</definedName>
    <definedName name="___EJE5" localSheetId="56">[4]INICIO!$Y$274:$Y$287</definedName>
    <definedName name="___EJE5" localSheetId="53">[4]INICIO!$Y$274:$Y$287</definedName>
    <definedName name="___EJE5" localSheetId="57">[4]INICIO!$Y$274:$Y$287</definedName>
    <definedName name="___EJE5" localSheetId="61">[4]INICIO!$Y$274:$Y$287</definedName>
    <definedName name="___EJE5" localSheetId="64">[4]INICIO!$Y$274:$Y$287</definedName>
    <definedName name="___EJE5" localSheetId="68">[4]INICIO!$Y$274:$Y$287</definedName>
    <definedName name="___EJE5" localSheetId="24">[4]INICIO!$Y$274:$Y$287</definedName>
    <definedName name="___EJE5" localSheetId="28">[4]INICIO!$Y$274:$Y$287</definedName>
    <definedName name="___EJE5" localSheetId="41">[4]INICIO!$Y$274:$Y$287</definedName>
    <definedName name="___EJE5" localSheetId="30">[4]INICIO!$Y$274:$Y$287</definedName>
    <definedName name="___EJE5" localSheetId="46">[4]INICIO!$Y$274:$Y$287</definedName>
    <definedName name="___EJE5" localSheetId="33">[4]INICIO!$Y$274:$Y$287</definedName>
    <definedName name="___EJE5" localSheetId="20">[4]INICIO!$Y$274:$Y$287</definedName>
    <definedName name="___EJE5" localSheetId="25">[4]INICIO!$Y$274:$Y$287</definedName>
    <definedName name="___EJE5" localSheetId="19">[4]INICIO!$Y$274:$Y$287</definedName>
    <definedName name="___EJE5" localSheetId="22">[4]INICIO!$Y$274:$Y$287</definedName>
    <definedName name="___EJE5" localSheetId="21">[4]INICIO!$Y$274:$Y$287</definedName>
    <definedName name="___EJE5" localSheetId="18">[4]INICIO!$Y$274:$Y$287</definedName>
    <definedName name="___EJE5" localSheetId="23">[4]INICIO!$Y$274:$Y$287</definedName>
    <definedName name="___EJE5" localSheetId="35">[4]INICIO!$Y$274:$Y$287</definedName>
    <definedName name="___EJE5" localSheetId="37">[4]INICIO!$Y$274:$Y$287</definedName>
    <definedName name="___EJE5" localSheetId="38">[4]INICIO!$Y$274:$Y$287</definedName>
    <definedName name="___EJE5" localSheetId="27">[4]INICIO!$Y$274:$Y$287</definedName>
    <definedName name="___EJE5" localSheetId="36">[4]INICIO!$Y$274:$Y$287</definedName>
    <definedName name="___EJE5" localSheetId="26">[4]INICIO!$Y$274:$Y$287</definedName>
    <definedName name="___EJE5" localSheetId="47">[4]INICIO!$Y$274:$Y$287</definedName>
    <definedName name="___EJE5" localSheetId="39">[4]INICIO!$Y$274:$Y$287</definedName>
    <definedName name="___EJE5" localSheetId="40">[4]INICIO!$Y$274:$Y$287</definedName>
    <definedName name="___EJE5" localSheetId="29">[4]INICIO!$Y$274:$Y$287</definedName>
    <definedName name="___EJE5" localSheetId="31">[4]INICIO!$Y$274:$Y$287</definedName>
    <definedName name="___EJE5" localSheetId="32">[4]INICIO!$Y$274:$Y$287</definedName>
    <definedName name="___EJE5" localSheetId="48">[4]INICIO!$Y$274:$Y$287</definedName>
    <definedName name="___EJE5" localSheetId="54">[4]INICIO!$Y$274:$Y$287</definedName>
    <definedName name="___EJE5" localSheetId="34">[4]INICIO!$Y$274:$Y$287</definedName>
    <definedName name="___EJE5" localSheetId="43">[4]INICIO!$Y$274:$Y$287</definedName>
    <definedName name="___EJE5" localSheetId="44">[4]INICIO!$Y$274:$Y$287</definedName>
    <definedName name="___EJE5" localSheetId="45">[4]INICIO!$Y$274:$Y$287</definedName>
    <definedName name="___EJE5" localSheetId="49">[4]INICIO!$Y$274:$Y$287</definedName>
    <definedName name="___EJE5" localSheetId="51">[4]INICIO!$Y$274:$Y$287</definedName>
    <definedName name="___EJE5" localSheetId="55">[4]INICIO!$Y$274:$Y$287</definedName>
    <definedName name="___EJE5" localSheetId="50">[4]INICIO!$Y$274:$Y$287</definedName>
    <definedName name="___EJE5" localSheetId="58">[4]INICIO!$Y$274:$Y$287</definedName>
    <definedName name="___EJE5" localSheetId="60">[4]INICIO!$Y$274:$Y$287</definedName>
    <definedName name="___EJE5" localSheetId="62">[4]INICIO!$Y$274:$Y$287</definedName>
    <definedName name="___EJE5" localSheetId="63">[4]INICIO!$Y$274:$Y$287</definedName>
    <definedName name="___EJE5" localSheetId="59">[4]INICIO!$Y$274:$Y$287</definedName>
    <definedName name="___EJE5" localSheetId="65">[4]INICIO!$Y$274:$Y$287</definedName>
    <definedName name="___EJE5" localSheetId="97">[4]INICIO!$Y$274:$Y$287</definedName>
    <definedName name="___EJE5" localSheetId="96">[4]INICIO!$Y$274:$Y$287</definedName>
    <definedName name="___EJE5" localSheetId="17">[4]INICIO!$Y$274:$Y$287</definedName>
    <definedName name="___EJE5" localSheetId="95">[1]INICIO!$Y$274:$Y$287</definedName>
    <definedName name="___EJE5" localSheetId="94">[1]INICIO!$Y$274:$Y$287</definedName>
    <definedName name="___EJE5" localSheetId="93">[1]INICIO!$Y$274:$Y$287</definedName>
    <definedName name="___EJE5" localSheetId="89">[1]INICIO!$Y$274:$Y$287</definedName>
    <definedName name="___EJE5" localSheetId="77">[2]INICIO!$Y$274:$Y$287</definedName>
    <definedName name="___EJE5" localSheetId="76">[3]INICIO!$Y$274:$Y$287</definedName>
    <definedName name="___EJE5">[1]INICIO!$Y$274:$Y$287</definedName>
    <definedName name="___EJE6" localSheetId="52">[4]INICIO!$Y$289:$Y$314</definedName>
    <definedName name="___EJE6" localSheetId="42">[4]INICIO!$Y$289:$Y$314</definedName>
    <definedName name="___EJE6" localSheetId="56">[4]INICIO!$Y$289:$Y$314</definedName>
    <definedName name="___EJE6" localSheetId="53">[4]INICIO!$Y$289:$Y$314</definedName>
    <definedName name="___EJE6" localSheetId="57">[4]INICIO!$Y$289:$Y$314</definedName>
    <definedName name="___EJE6" localSheetId="61">[4]INICIO!$Y$289:$Y$314</definedName>
    <definedName name="___EJE6" localSheetId="64">[4]INICIO!$Y$289:$Y$314</definedName>
    <definedName name="___EJE6" localSheetId="68">[4]INICIO!$Y$289:$Y$314</definedName>
    <definedName name="___EJE6" localSheetId="24">[4]INICIO!$Y$289:$Y$314</definedName>
    <definedName name="___EJE6" localSheetId="28">[4]INICIO!$Y$289:$Y$314</definedName>
    <definedName name="___EJE6" localSheetId="41">[4]INICIO!$Y$289:$Y$314</definedName>
    <definedName name="___EJE6" localSheetId="30">[4]INICIO!$Y$289:$Y$314</definedName>
    <definedName name="___EJE6" localSheetId="46">[4]INICIO!$Y$289:$Y$314</definedName>
    <definedName name="___EJE6" localSheetId="33">[4]INICIO!$Y$289:$Y$314</definedName>
    <definedName name="___EJE6" localSheetId="20">[4]INICIO!$Y$289:$Y$314</definedName>
    <definedName name="___EJE6" localSheetId="25">[4]INICIO!$Y$289:$Y$314</definedName>
    <definedName name="___EJE6" localSheetId="19">[4]INICIO!$Y$289:$Y$314</definedName>
    <definedName name="___EJE6" localSheetId="22">[4]INICIO!$Y$289:$Y$314</definedName>
    <definedName name="___EJE6" localSheetId="21">[4]INICIO!$Y$289:$Y$314</definedName>
    <definedName name="___EJE6" localSheetId="18">[4]INICIO!$Y$289:$Y$314</definedName>
    <definedName name="___EJE6" localSheetId="23">[4]INICIO!$Y$289:$Y$314</definedName>
    <definedName name="___EJE6" localSheetId="35">[4]INICIO!$Y$289:$Y$314</definedName>
    <definedName name="___EJE6" localSheetId="37">[4]INICIO!$Y$289:$Y$314</definedName>
    <definedName name="___EJE6" localSheetId="38">[4]INICIO!$Y$289:$Y$314</definedName>
    <definedName name="___EJE6" localSheetId="27">[4]INICIO!$Y$289:$Y$314</definedName>
    <definedName name="___EJE6" localSheetId="36">[4]INICIO!$Y$289:$Y$314</definedName>
    <definedName name="___EJE6" localSheetId="26">[4]INICIO!$Y$289:$Y$314</definedName>
    <definedName name="___EJE6" localSheetId="47">[4]INICIO!$Y$289:$Y$314</definedName>
    <definedName name="___EJE6" localSheetId="39">[4]INICIO!$Y$289:$Y$314</definedName>
    <definedName name="___EJE6" localSheetId="40">[4]INICIO!$Y$289:$Y$314</definedName>
    <definedName name="___EJE6" localSheetId="29">[4]INICIO!$Y$289:$Y$314</definedName>
    <definedName name="___EJE6" localSheetId="31">[4]INICIO!$Y$289:$Y$314</definedName>
    <definedName name="___EJE6" localSheetId="32">[4]INICIO!$Y$289:$Y$314</definedName>
    <definedName name="___EJE6" localSheetId="48">[4]INICIO!$Y$289:$Y$314</definedName>
    <definedName name="___EJE6" localSheetId="54">[4]INICIO!$Y$289:$Y$314</definedName>
    <definedName name="___EJE6" localSheetId="34">[4]INICIO!$Y$289:$Y$314</definedName>
    <definedName name="___EJE6" localSheetId="43">[4]INICIO!$Y$289:$Y$314</definedName>
    <definedName name="___EJE6" localSheetId="44">[4]INICIO!$Y$289:$Y$314</definedName>
    <definedName name="___EJE6" localSheetId="45">[4]INICIO!$Y$289:$Y$314</definedName>
    <definedName name="___EJE6" localSheetId="49">[4]INICIO!$Y$289:$Y$314</definedName>
    <definedName name="___EJE6" localSheetId="51">[4]INICIO!$Y$289:$Y$314</definedName>
    <definedName name="___EJE6" localSheetId="55">[4]INICIO!$Y$289:$Y$314</definedName>
    <definedName name="___EJE6" localSheetId="50">[4]INICIO!$Y$289:$Y$314</definedName>
    <definedName name="___EJE6" localSheetId="58">[4]INICIO!$Y$289:$Y$314</definedName>
    <definedName name="___EJE6" localSheetId="60">[4]INICIO!$Y$289:$Y$314</definedName>
    <definedName name="___EJE6" localSheetId="62">[4]INICIO!$Y$289:$Y$314</definedName>
    <definedName name="___EJE6" localSheetId="63">[4]INICIO!$Y$289:$Y$314</definedName>
    <definedName name="___EJE6" localSheetId="59">[4]INICIO!$Y$289:$Y$314</definedName>
    <definedName name="___EJE6" localSheetId="65">[4]INICIO!$Y$289:$Y$314</definedName>
    <definedName name="___EJE6" localSheetId="97">[4]INICIO!$Y$289:$Y$314</definedName>
    <definedName name="___EJE6" localSheetId="96">[4]INICIO!$Y$289:$Y$314</definedName>
    <definedName name="___EJE6" localSheetId="17">[4]INICIO!$Y$289:$Y$314</definedName>
    <definedName name="___EJE6" localSheetId="95">[1]INICIO!$Y$289:$Y$314</definedName>
    <definedName name="___EJE6" localSheetId="94">[1]INICIO!$Y$289:$Y$314</definedName>
    <definedName name="___EJE6" localSheetId="93">[1]INICIO!$Y$289:$Y$314</definedName>
    <definedName name="___EJE6" localSheetId="89">[1]INICIO!$Y$289:$Y$314</definedName>
    <definedName name="___EJE6" localSheetId="77">[2]INICIO!$Y$289:$Y$314</definedName>
    <definedName name="___EJE6" localSheetId="76">[3]INICIO!$Y$289:$Y$314</definedName>
    <definedName name="___EJE6">[1]INICIO!$Y$289:$Y$314</definedName>
    <definedName name="___EJE7" localSheetId="52">[4]INICIO!$Y$316:$Y$356</definedName>
    <definedName name="___EJE7" localSheetId="42">[4]INICIO!$Y$316:$Y$356</definedName>
    <definedName name="___EJE7" localSheetId="56">[4]INICIO!$Y$316:$Y$356</definedName>
    <definedName name="___EJE7" localSheetId="53">[4]INICIO!$Y$316:$Y$356</definedName>
    <definedName name="___EJE7" localSheetId="57">[4]INICIO!$Y$316:$Y$356</definedName>
    <definedName name="___EJE7" localSheetId="61">[4]INICIO!$Y$316:$Y$356</definedName>
    <definedName name="___EJE7" localSheetId="64">[4]INICIO!$Y$316:$Y$356</definedName>
    <definedName name="___EJE7" localSheetId="68">[4]INICIO!$Y$316:$Y$356</definedName>
    <definedName name="___EJE7" localSheetId="24">[4]INICIO!$Y$316:$Y$356</definedName>
    <definedName name="___EJE7" localSheetId="28">[4]INICIO!$Y$316:$Y$356</definedName>
    <definedName name="___EJE7" localSheetId="41">[4]INICIO!$Y$316:$Y$356</definedName>
    <definedName name="___EJE7" localSheetId="30">[4]INICIO!$Y$316:$Y$356</definedName>
    <definedName name="___EJE7" localSheetId="46">[4]INICIO!$Y$316:$Y$356</definedName>
    <definedName name="___EJE7" localSheetId="33">[4]INICIO!$Y$316:$Y$356</definedName>
    <definedName name="___EJE7" localSheetId="20">[4]INICIO!$Y$316:$Y$356</definedName>
    <definedName name="___EJE7" localSheetId="25">[4]INICIO!$Y$316:$Y$356</definedName>
    <definedName name="___EJE7" localSheetId="19">[4]INICIO!$Y$316:$Y$356</definedName>
    <definedName name="___EJE7" localSheetId="22">[4]INICIO!$Y$316:$Y$356</definedName>
    <definedName name="___EJE7" localSheetId="21">[4]INICIO!$Y$316:$Y$356</definedName>
    <definedName name="___EJE7" localSheetId="18">[4]INICIO!$Y$316:$Y$356</definedName>
    <definedName name="___EJE7" localSheetId="23">[4]INICIO!$Y$316:$Y$356</definedName>
    <definedName name="___EJE7" localSheetId="35">[4]INICIO!$Y$316:$Y$356</definedName>
    <definedName name="___EJE7" localSheetId="37">[4]INICIO!$Y$316:$Y$356</definedName>
    <definedName name="___EJE7" localSheetId="38">[4]INICIO!$Y$316:$Y$356</definedName>
    <definedName name="___EJE7" localSheetId="27">[4]INICIO!$Y$316:$Y$356</definedName>
    <definedName name="___EJE7" localSheetId="36">[4]INICIO!$Y$316:$Y$356</definedName>
    <definedName name="___EJE7" localSheetId="26">[4]INICIO!$Y$316:$Y$356</definedName>
    <definedName name="___EJE7" localSheetId="47">[4]INICIO!$Y$316:$Y$356</definedName>
    <definedName name="___EJE7" localSheetId="39">[4]INICIO!$Y$316:$Y$356</definedName>
    <definedName name="___EJE7" localSheetId="40">[4]INICIO!$Y$316:$Y$356</definedName>
    <definedName name="___EJE7" localSheetId="29">[4]INICIO!$Y$316:$Y$356</definedName>
    <definedName name="___EJE7" localSheetId="31">[4]INICIO!$Y$316:$Y$356</definedName>
    <definedName name="___EJE7" localSheetId="32">[4]INICIO!$Y$316:$Y$356</definedName>
    <definedName name="___EJE7" localSheetId="48">[4]INICIO!$Y$316:$Y$356</definedName>
    <definedName name="___EJE7" localSheetId="54">[4]INICIO!$Y$316:$Y$356</definedName>
    <definedName name="___EJE7" localSheetId="34">[4]INICIO!$Y$316:$Y$356</definedName>
    <definedName name="___EJE7" localSheetId="43">[4]INICIO!$Y$316:$Y$356</definedName>
    <definedName name="___EJE7" localSheetId="44">[4]INICIO!$Y$316:$Y$356</definedName>
    <definedName name="___EJE7" localSheetId="45">[4]INICIO!$Y$316:$Y$356</definedName>
    <definedName name="___EJE7" localSheetId="49">[4]INICIO!$Y$316:$Y$356</definedName>
    <definedName name="___EJE7" localSheetId="51">[4]INICIO!$Y$316:$Y$356</definedName>
    <definedName name="___EJE7" localSheetId="55">[4]INICIO!$Y$316:$Y$356</definedName>
    <definedName name="___EJE7" localSheetId="50">[4]INICIO!$Y$316:$Y$356</definedName>
    <definedName name="___EJE7" localSheetId="58">[4]INICIO!$Y$316:$Y$356</definedName>
    <definedName name="___EJE7" localSheetId="60">[4]INICIO!$Y$316:$Y$356</definedName>
    <definedName name="___EJE7" localSheetId="62">[4]INICIO!$Y$316:$Y$356</definedName>
    <definedName name="___EJE7" localSheetId="63">[4]INICIO!$Y$316:$Y$356</definedName>
    <definedName name="___EJE7" localSheetId="59">[4]INICIO!$Y$316:$Y$356</definedName>
    <definedName name="___EJE7" localSheetId="65">[4]INICIO!$Y$316:$Y$356</definedName>
    <definedName name="___EJE7" localSheetId="97">[4]INICIO!$Y$316:$Y$356</definedName>
    <definedName name="___EJE7" localSheetId="96">[4]INICIO!$Y$316:$Y$356</definedName>
    <definedName name="___EJE7" localSheetId="17">[4]INICIO!$Y$316:$Y$356</definedName>
    <definedName name="___EJE7" localSheetId="95">[1]INICIO!$Y$316:$Y$356</definedName>
    <definedName name="___EJE7" localSheetId="94">[1]INICIO!$Y$316:$Y$356</definedName>
    <definedName name="___EJE7" localSheetId="93">[1]INICIO!$Y$316:$Y$356</definedName>
    <definedName name="___EJE7" localSheetId="89">[1]INICIO!$Y$316:$Y$356</definedName>
    <definedName name="___EJE7" localSheetId="77">[2]INICIO!$Y$316:$Y$356</definedName>
    <definedName name="___EJE7" localSheetId="76">[3]INICIO!$Y$316:$Y$356</definedName>
    <definedName name="___EJE7">[1]INICIO!$Y$316:$Y$356</definedName>
    <definedName name="__EJE1" localSheetId="52">[4]INICIO!$Y$166:$Y$186</definedName>
    <definedName name="__EJE1" localSheetId="42">[4]INICIO!$Y$166:$Y$186</definedName>
    <definedName name="__EJE1" localSheetId="56">[4]INICIO!$Y$166:$Y$186</definedName>
    <definedName name="__EJE1" localSheetId="53">[4]INICIO!$Y$166:$Y$186</definedName>
    <definedName name="__EJE1" localSheetId="57">[4]INICIO!$Y$166:$Y$186</definedName>
    <definedName name="__EJE1" localSheetId="61">[4]INICIO!$Y$166:$Y$186</definedName>
    <definedName name="__EJE1" localSheetId="64">[4]INICIO!$Y$166:$Y$186</definedName>
    <definedName name="__EJE1" localSheetId="68">[4]INICIO!$Y$166:$Y$186</definedName>
    <definedName name="__EJE1" localSheetId="24">[4]INICIO!$Y$166:$Y$186</definedName>
    <definedName name="__EJE1" localSheetId="28">[4]INICIO!$Y$166:$Y$186</definedName>
    <definedName name="__EJE1" localSheetId="41">[4]INICIO!$Y$166:$Y$186</definedName>
    <definedName name="__EJE1" localSheetId="30">[4]INICIO!$Y$166:$Y$186</definedName>
    <definedName name="__EJE1" localSheetId="46">[4]INICIO!$Y$166:$Y$186</definedName>
    <definedName name="__EJE1" localSheetId="33">[4]INICIO!$Y$166:$Y$186</definedName>
    <definedName name="__EJE1" localSheetId="20">[4]INICIO!$Y$166:$Y$186</definedName>
    <definedName name="__EJE1" localSheetId="25">[4]INICIO!$Y$166:$Y$186</definedName>
    <definedName name="__EJE1" localSheetId="19">[4]INICIO!$Y$166:$Y$186</definedName>
    <definedName name="__EJE1" localSheetId="22">[4]INICIO!$Y$166:$Y$186</definedName>
    <definedName name="__EJE1" localSheetId="21">[4]INICIO!$Y$166:$Y$186</definedName>
    <definedName name="__EJE1" localSheetId="18">[4]INICIO!$Y$166:$Y$186</definedName>
    <definedName name="__EJE1" localSheetId="23">[4]INICIO!$Y$166:$Y$186</definedName>
    <definedName name="__EJE1" localSheetId="35">[4]INICIO!$Y$166:$Y$186</definedName>
    <definedName name="__EJE1" localSheetId="37">[4]INICIO!$Y$166:$Y$186</definedName>
    <definedName name="__EJE1" localSheetId="38">[4]INICIO!$Y$166:$Y$186</definedName>
    <definedName name="__EJE1" localSheetId="27">[4]INICIO!$Y$166:$Y$186</definedName>
    <definedName name="__EJE1" localSheetId="36">[4]INICIO!$Y$166:$Y$186</definedName>
    <definedName name="__EJE1" localSheetId="26">[4]INICIO!$Y$166:$Y$186</definedName>
    <definedName name="__EJE1" localSheetId="47">[4]INICIO!$Y$166:$Y$186</definedName>
    <definedName name="__EJE1" localSheetId="39">[4]INICIO!$Y$166:$Y$186</definedName>
    <definedName name="__EJE1" localSheetId="40">[4]INICIO!$Y$166:$Y$186</definedName>
    <definedName name="__EJE1" localSheetId="29">[4]INICIO!$Y$166:$Y$186</definedName>
    <definedName name="__EJE1" localSheetId="31">[4]INICIO!$Y$166:$Y$186</definedName>
    <definedName name="__EJE1" localSheetId="32">[4]INICIO!$Y$166:$Y$186</definedName>
    <definedName name="__EJE1" localSheetId="48">[4]INICIO!$Y$166:$Y$186</definedName>
    <definedName name="__EJE1" localSheetId="54">[4]INICIO!$Y$166:$Y$186</definedName>
    <definedName name="__EJE1" localSheetId="34">[4]INICIO!$Y$166:$Y$186</definedName>
    <definedName name="__EJE1" localSheetId="43">[4]INICIO!$Y$166:$Y$186</definedName>
    <definedName name="__EJE1" localSheetId="44">[4]INICIO!$Y$166:$Y$186</definedName>
    <definedName name="__EJE1" localSheetId="45">[4]INICIO!$Y$166:$Y$186</definedName>
    <definedName name="__EJE1" localSheetId="49">[4]INICIO!$Y$166:$Y$186</definedName>
    <definedName name="__EJE1" localSheetId="51">[4]INICIO!$Y$166:$Y$186</definedName>
    <definedName name="__EJE1" localSheetId="55">[4]INICIO!$Y$166:$Y$186</definedName>
    <definedName name="__EJE1" localSheetId="50">[4]INICIO!$Y$166:$Y$186</definedName>
    <definedName name="__EJE1" localSheetId="58">[4]INICIO!$Y$166:$Y$186</definedName>
    <definedName name="__EJE1" localSheetId="60">[4]INICIO!$Y$166:$Y$186</definedName>
    <definedName name="__EJE1" localSheetId="62">[4]INICIO!$Y$166:$Y$186</definedName>
    <definedName name="__EJE1" localSheetId="63">[4]INICIO!$Y$166:$Y$186</definedName>
    <definedName name="__EJE1" localSheetId="59">[4]INICIO!$Y$166:$Y$186</definedName>
    <definedName name="__EJE1" localSheetId="65">[4]INICIO!$Y$166:$Y$186</definedName>
    <definedName name="__EJE1" localSheetId="97">[4]INICIO!$Y$166:$Y$186</definedName>
    <definedName name="__EJE1" localSheetId="96">[4]INICIO!$Y$166:$Y$186</definedName>
    <definedName name="__EJE1" localSheetId="17">[4]INICIO!$Y$166:$Y$186</definedName>
    <definedName name="__EJE1" localSheetId="95">[1]INICIO!$Y$166:$Y$186</definedName>
    <definedName name="__EJE1" localSheetId="94">[1]INICIO!$Y$166:$Y$186</definedName>
    <definedName name="__EJE1" localSheetId="93">[1]INICIO!$Y$166:$Y$186</definedName>
    <definedName name="__EJE1" localSheetId="89">[1]INICIO!$Y$166:$Y$186</definedName>
    <definedName name="__EJE1" localSheetId="77">[2]INICIO!$Y$166:$Y$186</definedName>
    <definedName name="__EJE1" localSheetId="76">[3]INICIO!$Y$166:$Y$186</definedName>
    <definedName name="__EJE1">[1]INICIO!$Y$166:$Y$186</definedName>
    <definedName name="__EJE2" localSheetId="52">[4]INICIO!$Y$188:$Y$229</definedName>
    <definedName name="__EJE2" localSheetId="42">[4]INICIO!$Y$188:$Y$229</definedName>
    <definedName name="__EJE2" localSheetId="56">[4]INICIO!$Y$188:$Y$229</definedName>
    <definedName name="__EJE2" localSheetId="53">[4]INICIO!$Y$188:$Y$229</definedName>
    <definedName name="__EJE2" localSheetId="57">[4]INICIO!$Y$188:$Y$229</definedName>
    <definedName name="__EJE2" localSheetId="61">[4]INICIO!$Y$188:$Y$229</definedName>
    <definedName name="__EJE2" localSheetId="64">[4]INICIO!$Y$188:$Y$229</definedName>
    <definedName name="__EJE2" localSheetId="68">[4]INICIO!$Y$188:$Y$229</definedName>
    <definedName name="__EJE2" localSheetId="24">[4]INICIO!$Y$188:$Y$229</definedName>
    <definedName name="__EJE2" localSheetId="28">[4]INICIO!$Y$188:$Y$229</definedName>
    <definedName name="__EJE2" localSheetId="41">[4]INICIO!$Y$188:$Y$229</definedName>
    <definedName name="__EJE2" localSheetId="30">[4]INICIO!$Y$188:$Y$229</definedName>
    <definedName name="__EJE2" localSheetId="46">[4]INICIO!$Y$188:$Y$229</definedName>
    <definedName name="__EJE2" localSheetId="33">[4]INICIO!$Y$188:$Y$229</definedName>
    <definedName name="__EJE2" localSheetId="20">[4]INICIO!$Y$188:$Y$229</definedName>
    <definedName name="__EJE2" localSheetId="25">[4]INICIO!$Y$188:$Y$229</definedName>
    <definedName name="__EJE2" localSheetId="19">[4]INICIO!$Y$188:$Y$229</definedName>
    <definedName name="__EJE2" localSheetId="22">[4]INICIO!$Y$188:$Y$229</definedName>
    <definedName name="__EJE2" localSheetId="21">[4]INICIO!$Y$188:$Y$229</definedName>
    <definedName name="__EJE2" localSheetId="18">[4]INICIO!$Y$188:$Y$229</definedName>
    <definedName name="__EJE2" localSheetId="23">[4]INICIO!$Y$188:$Y$229</definedName>
    <definedName name="__EJE2" localSheetId="35">[4]INICIO!$Y$188:$Y$229</definedName>
    <definedName name="__EJE2" localSheetId="37">[4]INICIO!$Y$188:$Y$229</definedName>
    <definedName name="__EJE2" localSheetId="38">[4]INICIO!$Y$188:$Y$229</definedName>
    <definedName name="__EJE2" localSheetId="27">[4]INICIO!$Y$188:$Y$229</definedName>
    <definedName name="__EJE2" localSheetId="36">[4]INICIO!$Y$188:$Y$229</definedName>
    <definedName name="__EJE2" localSheetId="26">[4]INICIO!$Y$188:$Y$229</definedName>
    <definedName name="__EJE2" localSheetId="47">[4]INICIO!$Y$188:$Y$229</definedName>
    <definedName name="__EJE2" localSheetId="39">[4]INICIO!$Y$188:$Y$229</definedName>
    <definedName name="__EJE2" localSheetId="40">[4]INICIO!$Y$188:$Y$229</definedName>
    <definedName name="__EJE2" localSheetId="29">[4]INICIO!$Y$188:$Y$229</definedName>
    <definedName name="__EJE2" localSheetId="31">[4]INICIO!$Y$188:$Y$229</definedName>
    <definedName name="__EJE2" localSheetId="32">[4]INICIO!$Y$188:$Y$229</definedName>
    <definedName name="__EJE2" localSheetId="48">[4]INICIO!$Y$188:$Y$229</definedName>
    <definedName name="__EJE2" localSheetId="54">[4]INICIO!$Y$188:$Y$229</definedName>
    <definedName name="__EJE2" localSheetId="34">[4]INICIO!$Y$188:$Y$229</definedName>
    <definedName name="__EJE2" localSheetId="43">[4]INICIO!$Y$188:$Y$229</definedName>
    <definedName name="__EJE2" localSheetId="44">[4]INICIO!$Y$188:$Y$229</definedName>
    <definedName name="__EJE2" localSheetId="45">[4]INICIO!$Y$188:$Y$229</definedName>
    <definedName name="__EJE2" localSheetId="49">[4]INICIO!$Y$188:$Y$229</definedName>
    <definedName name="__EJE2" localSheetId="51">[4]INICIO!$Y$188:$Y$229</definedName>
    <definedName name="__EJE2" localSheetId="55">[4]INICIO!$Y$188:$Y$229</definedName>
    <definedName name="__EJE2" localSheetId="50">[4]INICIO!$Y$188:$Y$229</definedName>
    <definedName name="__EJE2" localSheetId="58">[4]INICIO!$Y$188:$Y$229</definedName>
    <definedName name="__EJE2" localSheetId="60">[4]INICIO!$Y$188:$Y$229</definedName>
    <definedName name="__EJE2" localSheetId="62">[4]INICIO!$Y$188:$Y$229</definedName>
    <definedName name="__EJE2" localSheetId="63">[4]INICIO!$Y$188:$Y$229</definedName>
    <definedName name="__EJE2" localSheetId="59">[4]INICIO!$Y$188:$Y$229</definedName>
    <definedName name="__EJE2" localSheetId="65">[4]INICIO!$Y$188:$Y$229</definedName>
    <definedName name="__EJE2" localSheetId="97">[4]INICIO!$Y$188:$Y$229</definedName>
    <definedName name="__EJE2" localSheetId="96">[4]INICIO!$Y$188:$Y$229</definedName>
    <definedName name="__EJE2" localSheetId="17">[4]INICIO!$Y$188:$Y$229</definedName>
    <definedName name="__EJE2" localSheetId="95">[1]INICIO!$Y$188:$Y$229</definedName>
    <definedName name="__EJE2" localSheetId="94">[1]INICIO!$Y$188:$Y$229</definedName>
    <definedName name="__EJE2" localSheetId="93">[1]INICIO!$Y$188:$Y$229</definedName>
    <definedName name="__EJE2" localSheetId="89">[1]INICIO!$Y$188:$Y$229</definedName>
    <definedName name="__EJE2" localSheetId="77">[2]INICIO!$Y$188:$Y$229</definedName>
    <definedName name="__EJE2" localSheetId="76">[3]INICIO!$Y$188:$Y$229</definedName>
    <definedName name="__EJE2">[1]INICIO!$Y$188:$Y$229</definedName>
    <definedName name="__EJE3" localSheetId="52">[4]INICIO!$Y$231:$Y$247</definedName>
    <definedName name="__EJE3" localSheetId="42">[4]INICIO!$Y$231:$Y$247</definedName>
    <definedName name="__EJE3" localSheetId="56">[4]INICIO!$Y$231:$Y$247</definedName>
    <definedName name="__EJE3" localSheetId="53">[4]INICIO!$Y$231:$Y$247</definedName>
    <definedName name="__EJE3" localSheetId="57">[4]INICIO!$Y$231:$Y$247</definedName>
    <definedName name="__EJE3" localSheetId="61">[4]INICIO!$Y$231:$Y$247</definedName>
    <definedName name="__EJE3" localSheetId="64">[4]INICIO!$Y$231:$Y$247</definedName>
    <definedName name="__EJE3" localSheetId="68">[4]INICIO!$Y$231:$Y$247</definedName>
    <definedName name="__EJE3" localSheetId="24">[4]INICIO!$Y$231:$Y$247</definedName>
    <definedName name="__EJE3" localSheetId="28">[4]INICIO!$Y$231:$Y$247</definedName>
    <definedName name="__EJE3" localSheetId="41">[4]INICIO!$Y$231:$Y$247</definedName>
    <definedName name="__EJE3" localSheetId="30">[4]INICIO!$Y$231:$Y$247</definedName>
    <definedName name="__EJE3" localSheetId="46">[4]INICIO!$Y$231:$Y$247</definedName>
    <definedName name="__EJE3" localSheetId="33">[4]INICIO!$Y$231:$Y$247</definedName>
    <definedName name="__EJE3" localSheetId="20">[4]INICIO!$Y$231:$Y$247</definedName>
    <definedName name="__EJE3" localSheetId="25">[4]INICIO!$Y$231:$Y$247</definedName>
    <definedName name="__EJE3" localSheetId="19">[4]INICIO!$Y$231:$Y$247</definedName>
    <definedName name="__EJE3" localSheetId="22">[4]INICIO!$Y$231:$Y$247</definedName>
    <definedName name="__EJE3" localSheetId="21">[4]INICIO!$Y$231:$Y$247</definedName>
    <definedName name="__EJE3" localSheetId="18">[4]INICIO!$Y$231:$Y$247</definedName>
    <definedName name="__EJE3" localSheetId="23">[4]INICIO!$Y$231:$Y$247</definedName>
    <definedName name="__EJE3" localSheetId="35">[4]INICIO!$Y$231:$Y$247</definedName>
    <definedName name="__EJE3" localSheetId="37">[4]INICIO!$Y$231:$Y$247</definedName>
    <definedName name="__EJE3" localSheetId="38">[4]INICIO!$Y$231:$Y$247</definedName>
    <definedName name="__EJE3" localSheetId="27">[4]INICIO!$Y$231:$Y$247</definedName>
    <definedName name="__EJE3" localSheetId="36">[4]INICIO!$Y$231:$Y$247</definedName>
    <definedName name="__EJE3" localSheetId="26">[4]INICIO!$Y$231:$Y$247</definedName>
    <definedName name="__EJE3" localSheetId="47">[4]INICIO!$Y$231:$Y$247</definedName>
    <definedName name="__EJE3" localSheetId="39">[4]INICIO!$Y$231:$Y$247</definedName>
    <definedName name="__EJE3" localSheetId="40">[4]INICIO!$Y$231:$Y$247</definedName>
    <definedName name="__EJE3" localSheetId="29">[4]INICIO!$Y$231:$Y$247</definedName>
    <definedName name="__EJE3" localSheetId="31">[4]INICIO!$Y$231:$Y$247</definedName>
    <definedName name="__EJE3" localSheetId="32">[4]INICIO!$Y$231:$Y$247</definedName>
    <definedName name="__EJE3" localSheetId="48">[4]INICIO!$Y$231:$Y$247</definedName>
    <definedName name="__EJE3" localSheetId="54">[4]INICIO!$Y$231:$Y$247</definedName>
    <definedName name="__EJE3" localSheetId="34">[4]INICIO!$Y$231:$Y$247</definedName>
    <definedName name="__EJE3" localSheetId="43">[4]INICIO!$Y$231:$Y$247</definedName>
    <definedName name="__EJE3" localSheetId="44">[4]INICIO!$Y$231:$Y$247</definedName>
    <definedName name="__EJE3" localSheetId="45">[4]INICIO!$Y$231:$Y$247</definedName>
    <definedName name="__EJE3" localSheetId="49">[4]INICIO!$Y$231:$Y$247</definedName>
    <definedName name="__EJE3" localSheetId="51">[4]INICIO!$Y$231:$Y$247</definedName>
    <definedName name="__EJE3" localSheetId="55">[4]INICIO!$Y$231:$Y$247</definedName>
    <definedName name="__EJE3" localSheetId="50">[4]INICIO!$Y$231:$Y$247</definedName>
    <definedName name="__EJE3" localSheetId="58">[4]INICIO!$Y$231:$Y$247</definedName>
    <definedName name="__EJE3" localSheetId="60">[4]INICIO!$Y$231:$Y$247</definedName>
    <definedName name="__EJE3" localSheetId="62">[4]INICIO!$Y$231:$Y$247</definedName>
    <definedName name="__EJE3" localSheetId="63">[4]INICIO!$Y$231:$Y$247</definedName>
    <definedName name="__EJE3" localSheetId="59">[4]INICIO!$Y$231:$Y$247</definedName>
    <definedName name="__EJE3" localSheetId="65">[4]INICIO!$Y$231:$Y$247</definedName>
    <definedName name="__EJE3" localSheetId="97">[4]INICIO!$Y$231:$Y$247</definedName>
    <definedName name="__EJE3" localSheetId="96">[4]INICIO!$Y$231:$Y$247</definedName>
    <definedName name="__EJE3" localSheetId="17">[4]INICIO!$Y$231:$Y$247</definedName>
    <definedName name="__EJE3" localSheetId="95">[1]INICIO!$Y$231:$Y$247</definedName>
    <definedName name="__EJE3" localSheetId="94">[1]INICIO!$Y$231:$Y$247</definedName>
    <definedName name="__EJE3" localSheetId="93">[1]INICIO!$Y$231:$Y$247</definedName>
    <definedName name="__EJE3" localSheetId="89">[1]INICIO!$Y$231:$Y$247</definedName>
    <definedName name="__EJE3" localSheetId="77">[2]INICIO!$Y$231:$Y$247</definedName>
    <definedName name="__EJE3" localSheetId="76">[3]INICIO!$Y$231:$Y$247</definedName>
    <definedName name="__EJE3">[1]INICIO!$Y$231:$Y$247</definedName>
    <definedName name="__EJE4" localSheetId="52">[4]INICIO!$Y$249:$Y$272</definedName>
    <definedName name="__EJE4" localSheetId="42">[4]INICIO!$Y$249:$Y$272</definedName>
    <definedName name="__EJE4" localSheetId="56">[4]INICIO!$Y$249:$Y$272</definedName>
    <definedName name="__EJE4" localSheetId="53">[4]INICIO!$Y$249:$Y$272</definedName>
    <definedName name="__EJE4" localSheetId="57">[4]INICIO!$Y$249:$Y$272</definedName>
    <definedName name="__EJE4" localSheetId="61">[4]INICIO!$Y$249:$Y$272</definedName>
    <definedName name="__EJE4" localSheetId="64">[4]INICIO!$Y$249:$Y$272</definedName>
    <definedName name="__EJE4" localSheetId="68">[4]INICIO!$Y$249:$Y$272</definedName>
    <definedName name="__EJE4" localSheetId="24">[4]INICIO!$Y$249:$Y$272</definedName>
    <definedName name="__EJE4" localSheetId="28">[4]INICIO!$Y$249:$Y$272</definedName>
    <definedName name="__EJE4" localSheetId="41">[4]INICIO!$Y$249:$Y$272</definedName>
    <definedName name="__EJE4" localSheetId="30">[4]INICIO!$Y$249:$Y$272</definedName>
    <definedName name="__EJE4" localSheetId="46">[4]INICIO!$Y$249:$Y$272</definedName>
    <definedName name="__EJE4" localSheetId="33">[4]INICIO!$Y$249:$Y$272</definedName>
    <definedName name="__EJE4" localSheetId="20">[4]INICIO!$Y$249:$Y$272</definedName>
    <definedName name="__EJE4" localSheetId="25">[4]INICIO!$Y$249:$Y$272</definedName>
    <definedName name="__EJE4" localSheetId="19">[4]INICIO!$Y$249:$Y$272</definedName>
    <definedName name="__EJE4" localSheetId="22">[4]INICIO!$Y$249:$Y$272</definedName>
    <definedName name="__EJE4" localSheetId="21">[4]INICIO!$Y$249:$Y$272</definedName>
    <definedName name="__EJE4" localSheetId="18">[4]INICIO!$Y$249:$Y$272</definedName>
    <definedName name="__EJE4" localSheetId="23">[4]INICIO!$Y$249:$Y$272</definedName>
    <definedName name="__EJE4" localSheetId="35">[4]INICIO!$Y$249:$Y$272</definedName>
    <definedName name="__EJE4" localSheetId="37">[4]INICIO!$Y$249:$Y$272</definedName>
    <definedName name="__EJE4" localSheetId="38">[4]INICIO!$Y$249:$Y$272</definedName>
    <definedName name="__EJE4" localSheetId="27">[4]INICIO!$Y$249:$Y$272</definedName>
    <definedName name="__EJE4" localSheetId="36">[4]INICIO!$Y$249:$Y$272</definedName>
    <definedName name="__EJE4" localSheetId="26">[4]INICIO!$Y$249:$Y$272</definedName>
    <definedName name="__EJE4" localSheetId="47">[4]INICIO!$Y$249:$Y$272</definedName>
    <definedName name="__EJE4" localSheetId="39">[4]INICIO!$Y$249:$Y$272</definedName>
    <definedName name="__EJE4" localSheetId="40">[4]INICIO!$Y$249:$Y$272</definedName>
    <definedName name="__EJE4" localSheetId="29">[4]INICIO!$Y$249:$Y$272</definedName>
    <definedName name="__EJE4" localSheetId="31">[4]INICIO!$Y$249:$Y$272</definedName>
    <definedName name="__EJE4" localSheetId="32">[4]INICIO!$Y$249:$Y$272</definedName>
    <definedName name="__EJE4" localSheetId="48">[4]INICIO!$Y$249:$Y$272</definedName>
    <definedName name="__EJE4" localSheetId="54">[4]INICIO!$Y$249:$Y$272</definedName>
    <definedName name="__EJE4" localSheetId="34">[4]INICIO!$Y$249:$Y$272</definedName>
    <definedName name="__EJE4" localSheetId="43">[4]INICIO!$Y$249:$Y$272</definedName>
    <definedName name="__EJE4" localSheetId="44">[4]INICIO!$Y$249:$Y$272</definedName>
    <definedName name="__EJE4" localSheetId="45">[4]INICIO!$Y$249:$Y$272</definedName>
    <definedName name="__EJE4" localSheetId="49">[4]INICIO!$Y$249:$Y$272</definedName>
    <definedName name="__EJE4" localSheetId="51">[4]INICIO!$Y$249:$Y$272</definedName>
    <definedName name="__EJE4" localSheetId="55">[4]INICIO!$Y$249:$Y$272</definedName>
    <definedName name="__EJE4" localSheetId="50">[4]INICIO!$Y$249:$Y$272</definedName>
    <definedName name="__EJE4" localSheetId="58">[4]INICIO!$Y$249:$Y$272</definedName>
    <definedName name="__EJE4" localSheetId="60">[4]INICIO!$Y$249:$Y$272</definedName>
    <definedName name="__EJE4" localSheetId="62">[4]INICIO!$Y$249:$Y$272</definedName>
    <definedName name="__EJE4" localSheetId="63">[4]INICIO!$Y$249:$Y$272</definedName>
    <definedName name="__EJE4" localSheetId="59">[4]INICIO!$Y$249:$Y$272</definedName>
    <definedName name="__EJE4" localSheetId="65">[4]INICIO!$Y$249:$Y$272</definedName>
    <definedName name="__EJE4" localSheetId="97">[4]INICIO!$Y$249:$Y$272</definedName>
    <definedName name="__EJE4" localSheetId="96">[4]INICIO!$Y$249:$Y$272</definedName>
    <definedName name="__EJE4" localSheetId="17">[4]INICIO!$Y$249:$Y$272</definedName>
    <definedName name="__EJE4" localSheetId="95">[1]INICIO!$Y$249:$Y$272</definedName>
    <definedName name="__EJE4" localSheetId="94">[1]INICIO!$Y$249:$Y$272</definedName>
    <definedName name="__EJE4" localSheetId="93">[1]INICIO!$Y$249:$Y$272</definedName>
    <definedName name="__EJE4" localSheetId="89">[1]INICIO!$Y$249:$Y$272</definedName>
    <definedName name="__EJE4" localSheetId="77">[2]INICIO!$Y$249:$Y$272</definedName>
    <definedName name="__EJE4" localSheetId="76">[3]INICIO!$Y$249:$Y$272</definedName>
    <definedName name="__EJE4">[1]INICIO!$Y$249:$Y$272</definedName>
    <definedName name="__EJE5" localSheetId="52">[4]INICIO!$Y$274:$Y$287</definedName>
    <definedName name="__EJE5" localSheetId="42">[4]INICIO!$Y$274:$Y$287</definedName>
    <definedName name="__EJE5" localSheetId="56">[4]INICIO!$Y$274:$Y$287</definedName>
    <definedName name="__EJE5" localSheetId="53">[4]INICIO!$Y$274:$Y$287</definedName>
    <definedName name="__EJE5" localSheetId="57">[4]INICIO!$Y$274:$Y$287</definedName>
    <definedName name="__EJE5" localSheetId="61">[4]INICIO!$Y$274:$Y$287</definedName>
    <definedName name="__EJE5" localSheetId="64">[4]INICIO!$Y$274:$Y$287</definedName>
    <definedName name="__EJE5" localSheetId="68">[4]INICIO!$Y$274:$Y$287</definedName>
    <definedName name="__EJE5" localSheetId="24">[4]INICIO!$Y$274:$Y$287</definedName>
    <definedName name="__EJE5" localSheetId="28">[4]INICIO!$Y$274:$Y$287</definedName>
    <definedName name="__EJE5" localSheetId="41">[4]INICIO!$Y$274:$Y$287</definedName>
    <definedName name="__EJE5" localSheetId="30">[4]INICIO!$Y$274:$Y$287</definedName>
    <definedName name="__EJE5" localSheetId="46">[4]INICIO!$Y$274:$Y$287</definedName>
    <definedName name="__EJE5" localSheetId="33">[4]INICIO!$Y$274:$Y$287</definedName>
    <definedName name="__EJE5" localSheetId="20">[4]INICIO!$Y$274:$Y$287</definedName>
    <definedName name="__EJE5" localSheetId="25">[4]INICIO!$Y$274:$Y$287</definedName>
    <definedName name="__EJE5" localSheetId="19">[4]INICIO!$Y$274:$Y$287</definedName>
    <definedName name="__EJE5" localSheetId="22">[4]INICIO!$Y$274:$Y$287</definedName>
    <definedName name="__EJE5" localSheetId="21">[4]INICIO!$Y$274:$Y$287</definedName>
    <definedName name="__EJE5" localSheetId="18">[4]INICIO!$Y$274:$Y$287</definedName>
    <definedName name="__EJE5" localSheetId="23">[4]INICIO!$Y$274:$Y$287</definedName>
    <definedName name="__EJE5" localSheetId="35">[4]INICIO!$Y$274:$Y$287</definedName>
    <definedName name="__EJE5" localSheetId="37">[4]INICIO!$Y$274:$Y$287</definedName>
    <definedName name="__EJE5" localSheetId="38">[4]INICIO!$Y$274:$Y$287</definedName>
    <definedName name="__EJE5" localSheetId="27">[4]INICIO!$Y$274:$Y$287</definedName>
    <definedName name="__EJE5" localSheetId="36">[4]INICIO!$Y$274:$Y$287</definedName>
    <definedName name="__EJE5" localSheetId="26">[4]INICIO!$Y$274:$Y$287</definedName>
    <definedName name="__EJE5" localSheetId="47">[4]INICIO!$Y$274:$Y$287</definedName>
    <definedName name="__EJE5" localSheetId="39">[4]INICIO!$Y$274:$Y$287</definedName>
    <definedName name="__EJE5" localSheetId="40">[4]INICIO!$Y$274:$Y$287</definedName>
    <definedName name="__EJE5" localSheetId="29">[4]INICIO!$Y$274:$Y$287</definedName>
    <definedName name="__EJE5" localSheetId="31">[4]INICIO!$Y$274:$Y$287</definedName>
    <definedName name="__EJE5" localSheetId="32">[4]INICIO!$Y$274:$Y$287</definedName>
    <definedName name="__EJE5" localSheetId="48">[4]INICIO!$Y$274:$Y$287</definedName>
    <definedName name="__EJE5" localSheetId="54">[4]INICIO!$Y$274:$Y$287</definedName>
    <definedName name="__EJE5" localSheetId="34">[4]INICIO!$Y$274:$Y$287</definedName>
    <definedName name="__EJE5" localSheetId="43">[4]INICIO!$Y$274:$Y$287</definedName>
    <definedName name="__EJE5" localSheetId="44">[4]INICIO!$Y$274:$Y$287</definedName>
    <definedName name="__EJE5" localSheetId="45">[4]INICIO!$Y$274:$Y$287</definedName>
    <definedName name="__EJE5" localSheetId="49">[4]INICIO!$Y$274:$Y$287</definedName>
    <definedName name="__EJE5" localSheetId="51">[4]INICIO!$Y$274:$Y$287</definedName>
    <definedName name="__EJE5" localSheetId="55">[4]INICIO!$Y$274:$Y$287</definedName>
    <definedName name="__EJE5" localSheetId="50">[4]INICIO!$Y$274:$Y$287</definedName>
    <definedName name="__EJE5" localSheetId="58">[4]INICIO!$Y$274:$Y$287</definedName>
    <definedName name="__EJE5" localSheetId="60">[4]INICIO!$Y$274:$Y$287</definedName>
    <definedName name="__EJE5" localSheetId="62">[4]INICIO!$Y$274:$Y$287</definedName>
    <definedName name="__EJE5" localSheetId="63">[4]INICIO!$Y$274:$Y$287</definedName>
    <definedName name="__EJE5" localSheetId="59">[4]INICIO!$Y$274:$Y$287</definedName>
    <definedName name="__EJE5" localSheetId="65">[4]INICIO!$Y$274:$Y$287</definedName>
    <definedName name="__EJE5" localSheetId="97">[4]INICIO!$Y$274:$Y$287</definedName>
    <definedName name="__EJE5" localSheetId="96">[4]INICIO!$Y$274:$Y$287</definedName>
    <definedName name="__EJE5" localSheetId="17">[4]INICIO!$Y$274:$Y$287</definedName>
    <definedName name="__EJE5" localSheetId="95">[1]INICIO!$Y$274:$Y$287</definedName>
    <definedName name="__EJE5" localSheetId="94">[1]INICIO!$Y$274:$Y$287</definedName>
    <definedName name="__EJE5" localSheetId="93">[1]INICIO!$Y$274:$Y$287</definedName>
    <definedName name="__EJE5" localSheetId="89">[1]INICIO!$Y$274:$Y$287</definedName>
    <definedName name="__EJE5" localSheetId="77">[2]INICIO!$Y$274:$Y$287</definedName>
    <definedName name="__EJE5" localSheetId="76">[3]INICIO!$Y$274:$Y$287</definedName>
    <definedName name="__EJE5">[1]INICIO!$Y$274:$Y$287</definedName>
    <definedName name="__EJE6" localSheetId="52">[4]INICIO!$Y$289:$Y$314</definedName>
    <definedName name="__EJE6" localSheetId="42">[4]INICIO!$Y$289:$Y$314</definedName>
    <definedName name="__EJE6" localSheetId="56">[4]INICIO!$Y$289:$Y$314</definedName>
    <definedName name="__EJE6" localSheetId="53">[4]INICIO!$Y$289:$Y$314</definedName>
    <definedName name="__EJE6" localSheetId="57">[4]INICIO!$Y$289:$Y$314</definedName>
    <definedName name="__EJE6" localSheetId="61">[4]INICIO!$Y$289:$Y$314</definedName>
    <definedName name="__EJE6" localSheetId="64">[4]INICIO!$Y$289:$Y$314</definedName>
    <definedName name="__EJE6" localSheetId="68">[4]INICIO!$Y$289:$Y$314</definedName>
    <definedName name="__EJE6" localSheetId="24">[4]INICIO!$Y$289:$Y$314</definedName>
    <definedName name="__EJE6" localSheetId="28">[4]INICIO!$Y$289:$Y$314</definedName>
    <definedName name="__EJE6" localSheetId="41">[4]INICIO!$Y$289:$Y$314</definedName>
    <definedName name="__EJE6" localSheetId="30">[4]INICIO!$Y$289:$Y$314</definedName>
    <definedName name="__EJE6" localSheetId="46">[4]INICIO!$Y$289:$Y$314</definedName>
    <definedName name="__EJE6" localSheetId="33">[4]INICIO!$Y$289:$Y$314</definedName>
    <definedName name="__EJE6" localSheetId="20">[4]INICIO!$Y$289:$Y$314</definedName>
    <definedName name="__EJE6" localSheetId="25">[4]INICIO!$Y$289:$Y$314</definedName>
    <definedName name="__EJE6" localSheetId="19">[4]INICIO!$Y$289:$Y$314</definedName>
    <definedName name="__EJE6" localSheetId="22">[4]INICIO!$Y$289:$Y$314</definedName>
    <definedName name="__EJE6" localSheetId="21">[4]INICIO!$Y$289:$Y$314</definedName>
    <definedName name="__EJE6" localSheetId="18">[4]INICIO!$Y$289:$Y$314</definedName>
    <definedName name="__EJE6" localSheetId="23">[4]INICIO!$Y$289:$Y$314</definedName>
    <definedName name="__EJE6" localSheetId="35">[4]INICIO!$Y$289:$Y$314</definedName>
    <definedName name="__EJE6" localSheetId="37">[4]INICIO!$Y$289:$Y$314</definedName>
    <definedName name="__EJE6" localSheetId="38">[4]INICIO!$Y$289:$Y$314</definedName>
    <definedName name="__EJE6" localSheetId="27">[4]INICIO!$Y$289:$Y$314</definedName>
    <definedName name="__EJE6" localSheetId="36">[4]INICIO!$Y$289:$Y$314</definedName>
    <definedName name="__EJE6" localSheetId="26">[4]INICIO!$Y$289:$Y$314</definedName>
    <definedName name="__EJE6" localSheetId="47">[4]INICIO!$Y$289:$Y$314</definedName>
    <definedName name="__EJE6" localSheetId="39">[4]INICIO!$Y$289:$Y$314</definedName>
    <definedName name="__EJE6" localSheetId="40">[4]INICIO!$Y$289:$Y$314</definedName>
    <definedName name="__EJE6" localSheetId="29">[4]INICIO!$Y$289:$Y$314</definedName>
    <definedName name="__EJE6" localSheetId="31">[4]INICIO!$Y$289:$Y$314</definedName>
    <definedName name="__EJE6" localSheetId="32">[4]INICIO!$Y$289:$Y$314</definedName>
    <definedName name="__EJE6" localSheetId="48">[4]INICIO!$Y$289:$Y$314</definedName>
    <definedName name="__EJE6" localSheetId="54">[4]INICIO!$Y$289:$Y$314</definedName>
    <definedName name="__EJE6" localSheetId="34">[4]INICIO!$Y$289:$Y$314</definedName>
    <definedName name="__EJE6" localSheetId="43">[4]INICIO!$Y$289:$Y$314</definedName>
    <definedName name="__EJE6" localSheetId="44">[4]INICIO!$Y$289:$Y$314</definedName>
    <definedName name="__EJE6" localSheetId="45">[4]INICIO!$Y$289:$Y$314</definedName>
    <definedName name="__EJE6" localSheetId="49">[4]INICIO!$Y$289:$Y$314</definedName>
    <definedName name="__EJE6" localSheetId="51">[4]INICIO!$Y$289:$Y$314</definedName>
    <definedName name="__EJE6" localSheetId="55">[4]INICIO!$Y$289:$Y$314</definedName>
    <definedName name="__EJE6" localSheetId="50">[4]INICIO!$Y$289:$Y$314</definedName>
    <definedName name="__EJE6" localSheetId="58">[4]INICIO!$Y$289:$Y$314</definedName>
    <definedName name="__EJE6" localSheetId="60">[4]INICIO!$Y$289:$Y$314</definedName>
    <definedName name="__EJE6" localSheetId="62">[4]INICIO!$Y$289:$Y$314</definedName>
    <definedName name="__EJE6" localSheetId="63">[4]INICIO!$Y$289:$Y$314</definedName>
    <definedName name="__EJE6" localSheetId="59">[4]INICIO!$Y$289:$Y$314</definedName>
    <definedName name="__EJE6" localSheetId="65">[4]INICIO!$Y$289:$Y$314</definedName>
    <definedName name="__EJE6" localSheetId="97">[4]INICIO!$Y$289:$Y$314</definedName>
    <definedName name="__EJE6" localSheetId="96">[4]INICIO!$Y$289:$Y$314</definedName>
    <definedName name="__EJE6" localSheetId="17">[4]INICIO!$Y$289:$Y$314</definedName>
    <definedName name="__EJE6" localSheetId="95">[1]INICIO!$Y$289:$Y$314</definedName>
    <definedName name="__EJE6" localSheetId="94">[1]INICIO!$Y$289:$Y$314</definedName>
    <definedName name="__EJE6" localSheetId="93">[1]INICIO!$Y$289:$Y$314</definedName>
    <definedName name="__EJE6" localSheetId="89">[1]INICIO!$Y$289:$Y$314</definedName>
    <definedName name="__EJE6" localSheetId="77">[2]INICIO!$Y$289:$Y$314</definedName>
    <definedName name="__EJE6" localSheetId="76">[3]INICIO!$Y$289:$Y$314</definedName>
    <definedName name="__EJE6">[1]INICIO!$Y$289:$Y$314</definedName>
    <definedName name="__EJE7" localSheetId="52">[4]INICIO!$Y$316:$Y$356</definedName>
    <definedName name="__EJE7" localSheetId="42">[4]INICIO!$Y$316:$Y$356</definedName>
    <definedName name="__EJE7" localSheetId="56">[4]INICIO!$Y$316:$Y$356</definedName>
    <definedName name="__EJE7" localSheetId="53">[4]INICIO!$Y$316:$Y$356</definedName>
    <definedName name="__EJE7" localSheetId="57">[4]INICIO!$Y$316:$Y$356</definedName>
    <definedName name="__EJE7" localSheetId="61">[4]INICIO!$Y$316:$Y$356</definedName>
    <definedName name="__EJE7" localSheetId="64">[4]INICIO!$Y$316:$Y$356</definedName>
    <definedName name="__EJE7" localSheetId="68">[4]INICIO!$Y$316:$Y$356</definedName>
    <definedName name="__EJE7" localSheetId="24">[4]INICIO!$Y$316:$Y$356</definedName>
    <definedName name="__EJE7" localSheetId="28">[4]INICIO!$Y$316:$Y$356</definedName>
    <definedName name="__EJE7" localSheetId="41">[4]INICIO!$Y$316:$Y$356</definedName>
    <definedName name="__EJE7" localSheetId="30">[4]INICIO!$Y$316:$Y$356</definedName>
    <definedName name="__EJE7" localSheetId="46">[4]INICIO!$Y$316:$Y$356</definedName>
    <definedName name="__EJE7" localSheetId="33">[4]INICIO!$Y$316:$Y$356</definedName>
    <definedName name="__EJE7" localSheetId="20">[4]INICIO!$Y$316:$Y$356</definedName>
    <definedName name="__EJE7" localSheetId="25">[4]INICIO!$Y$316:$Y$356</definedName>
    <definedName name="__EJE7" localSheetId="19">[4]INICIO!$Y$316:$Y$356</definedName>
    <definedName name="__EJE7" localSheetId="22">[4]INICIO!$Y$316:$Y$356</definedName>
    <definedName name="__EJE7" localSheetId="21">[4]INICIO!$Y$316:$Y$356</definedName>
    <definedName name="__EJE7" localSheetId="18">[4]INICIO!$Y$316:$Y$356</definedName>
    <definedName name="__EJE7" localSheetId="23">[4]INICIO!$Y$316:$Y$356</definedName>
    <definedName name="__EJE7" localSheetId="35">[4]INICIO!$Y$316:$Y$356</definedName>
    <definedName name="__EJE7" localSheetId="37">[4]INICIO!$Y$316:$Y$356</definedName>
    <definedName name="__EJE7" localSheetId="38">[4]INICIO!$Y$316:$Y$356</definedName>
    <definedName name="__EJE7" localSheetId="27">[4]INICIO!$Y$316:$Y$356</definedName>
    <definedName name="__EJE7" localSheetId="36">[4]INICIO!$Y$316:$Y$356</definedName>
    <definedName name="__EJE7" localSheetId="26">[4]INICIO!$Y$316:$Y$356</definedName>
    <definedName name="__EJE7" localSheetId="47">[4]INICIO!$Y$316:$Y$356</definedName>
    <definedName name="__EJE7" localSheetId="39">[4]INICIO!$Y$316:$Y$356</definedName>
    <definedName name="__EJE7" localSheetId="40">[4]INICIO!$Y$316:$Y$356</definedName>
    <definedName name="__EJE7" localSheetId="29">[4]INICIO!$Y$316:$Y$356</definedName>
    <definedName name="__EJE7" localSheetId="31">[4]INICIO!$Y$316:$Y$356</definedName>
    <definedName name="__EJE7" localSheetId="32">[4]INICIO!$Y$316:$Y$356</definedName>
    <definedName name="__EJE7" localSheetId="48">[4]INICIO!$Y$316:$Y$356</definedName>
    <definedName name="__EJE7" localSheetId="54">[4]INICIO!$Y$316:$Y$356</definedName>
    <definedName name="__EJE7" localSheetId="34">[4]INICIO!$Y$316:$Y$356</definedName>
    <definedName name="__EJE7" localSheetId="43">[4]INICIO!$Y$316:$Y$356</definedName>
    <definedName name="__EJE7" localSheetId="44">[4]INICIO!$Y$316:$Y$356</definedName>
    <definedName name="__EJE7" localSheetId="45">[4]INICIO!$Y$316:$Y$356</definedName>
    <definedName name="__EJE7" localSheetId="49">[4]INICIO!$Y$316:$Y$356</definedName>
    <definedName name="__EJE7" localSheetId="51">[4]INICIO!$Y$316:$Y$356</definedName>
    <definedName name="__EJE7" localSheetId="55">[4]INICIO!$Y$316:$Y$356</definedName>
    <definedName name="__EJE7" localSheetId="50">[4]INICIO!$Y$316:$Y$356</definedName>
    <definedName name="__EJE7" localSheetId="58">[4]INICIO!$Y$316:$Y$356</definedName>
    <definedName name="__EJE7" localSheetId="60">[4]INICIO!$Y$316:$Y$356</definedName>
    <definedName name="__EJE7" localSheetId="62">[4]INICIO!$Y$316:$Y$356</definedName>
    <definedName name="__EJE7" localSheetId="63">[4]INICIO!$Y$316:$Y$356</definedName>
    <definedName name="__EJE7" localSheetId="59">[4]INICIO!$Y$316:$Y$356</definedName>
    <definedName name="__EJE7" localSheetId="65">[4]INICIO!$Y$316:$Y$356</definedName>
    <definedName name="__EJE7" localSheetId="97">[4]INICIO!$Y$316:$Y$356</definedName>
    <definedName name="__EJE7" localSheetId="96">[4]INICIO!$Y$316:$Y$356</definedName>
    <definedName name="__EJE7" localSheetId="17">[4]INICIO!$Y$316:$Y$356</definedName>
    <definedName name="__EJE7" localSheetId="95">[1]INICIO!$Y$316:$Y$356</definedName>
    <definedName name="__EJE7" localSheetId="94">[1]INICIO!$Y$316:$Y$356</definedName>
    <definedName name="__EJE7" localSheetId="93">[1]INICIO!$Y$316:$Y$356</definedName>
    <definedName name="__EJE7" localSheetId="89">[1]INICIO!$Y$316:$Y$356</definedName>
    <definedName name="__EJE7" localSheetId="77">[2]INICIO!$Y$316:$Y$356</definedName>
    <definedName name="__EJE7" localSheetId="76">[3]INICIO!$Y$316:$Y$356</definedName>
    <definedName name="__EJE7">[1]INICIO!$Y$316:$Y$356</definedName>
    <definedName name="_1">[2]INICIO!$Y$249:$Y$272</definedName>
    <definedName name="_EJE1" localSheetId="52">[4]INICIO!$Y$166:$Y$186</definedName>
    <definedName name="_EJE1" localSheetId="42">[4]INICIO!$Y$166:$Y$186</definedName>
    <definedName name="_EJE1" localSheetId="56">[4]INICIO!$Y$166:$Y$186</definedName>
    <definedName name="_EJE1" localSheetId="53">[4]INICIO!$Y$166:$Y$186</definedName>
    <definedName name="_EJE1" localSheetId="57">[4]INICIO!$Y$166:$Y$186</definedName>
    <definedName name="_EJE1" localSheetId="61">[4]INICIO!$Y$166:$Y$186</definedName>
    <definedName name="_EJE1" localSheetId="64">[4]INICIO!$Y$166:$Y$186</definedName>
    <definedName name="_EJE1" localSheetId="68">[4]INICIO!$Y$166:$Y$186</definedName>
    <definedName name="_EJE1" localSheetId="24">[4]INICIO!$Y$166:$Y$186</definedName>
    <definedName name="_EJE1" localSheetId="28">[4]INICIO!$Y$166:$Y$186</definedName>
    <definedName name="_EJE1" localSheetId="41">[4]INICIO!$Y$166:$Y$186</definedName>
    <definedName name="_EJE1" localSheetId="30">[4]INICIO!$Y$166:$Y$186</definedName>
    <definedName name="_EJE1" localSheetId="46">[4]INICIO!$Y$166:$Y$186</definedName>
    <definedName name="_EJE1" localSheetId="33">[4]INICIO!$Y$166:$Y$186</definedName>
    <definedName name="_EJE1" localSheetId="20">[4]INICIO!$Y$166:$Y$186</definedName>
    <definedName name="_EJE1" localSheetId="25">[4]INICIO!$Y$166:$Y$186</definedName>
    <definedName name="_EJE1" localSheetId="19">[4]INICIO!$Y$166:$Y$186</definedName>
    <definedName name="_EJE1" localSheetId="22">[4]INICIO!$Y$166:$Y$186</definedName>
    <definedName name="_EJE1" localSheetId="21">[4]INICIO!$Y$166:$Y$186</definedName>
    <definedName name="_EJE1" localSheetId="18">[4]INICIO!$Y$166:$Y$186</definedName>
    <definedName name="_EJE1" localSheetId="23">[4]INICIO!$Y$166:$Y$186</definedName>
    <definedName name="_EJE1" localSheetId="35">[4]INICIO!$Y$166:$Y$186</definedName>
    <definedName name="_EJE1" localSheetId="37">[4]INICIO!$Y$166:$Y$186</definedName>
    <definedName name="_EJE1" localSheetId="38">[4]INICIO!$Y$166:$Y$186</definedName>
    <definedName name="_EJE1" localSheetId="27">[4]INICIO!$Y$166:$Y$186</definedName>
    <definedName name="_EJE1" localSheetId="36">[4]INICIO!$Y$166:$Y$186</definedName>
    <definedName name="_EJE1" localSheetId="26">[4]INICIO!$Y$166:$Y$186</definedName>
    <definedName name="_EJE1" localSheetId="47">[4]INICIO!$Y$166:$Y$186</definedName>
    <definedName name="_EJE1" localSheetId="39">[4]INICIO!$Y$166:$Y$186</definedName>
    <definedName name="_EJE1" localSheetId="40">[4]INICIO!$Y$166:$Y$186</definedName>
    <definedName name="_EJE1" localSheetId="29">[4]INICIO!$Y$166:$Y$186</definedName>
    <definedName name="_EJE1" localSheetId="31">[4]INICIO!$Y$166:$Y$186</definedName>
    <definedName name="_EJE1" localSheetId="32">[4]INICIO!$Y$166:$Y$186</definedName>
    <definedName name="_EJE1" localSheetId="48">[4]INICIO!$Y$166:$Y$186</definedName>
    <definedName name="_EJE1" localSheetId="54">[4]INICIO!$Y$166:$Y$186</definedName>
    <definedName name="_EJE1" localSheetId="34">[4]INICIO!$Y$166:$Y$186</definedName>
    <definedName name="_EJE1" localSheetId="43">[4]INICIO!$Y$166:$Y$186</definedName>
    <definedName name="_EJE1" localSheetId="44">[4]INICIO!$Y$166:$Y$186</definedName>
    <definedName name="_EJE1" localSheetId="45">[4]INICIO!$Y$166:$Y$186</definedName>
    <definedName name="_EJE1" localSheetId="49">[4]INICIO!$Y$166:$Y$186</definedName>
    <definedName name="_EJE1" localSheetId="51">[4]INICIO!$Y$166:$Y$186</definedName>
    <definedName name="_EJE1" localSheetId="55">[4]INICIO!$Y$166:$Y$186</definedName>
    <definedName name="_EJE1" localSheetId="50">[4]INICIO!$Y$166:$Y$186</definedName>
    <definedName name="_EJE1" localSheetId="58">[4]INICIO!$Y$166:$Y$186</definedName>
    <definedName name="_EJE1" localSheetId="60">[4]INICIO!$Y$166:$Y$186</definedName>
    <definedName name="_EJE1" localSheetId="62">[4]INICIO!$Y$166:$Y$186</definedName>
    <definedName name="_EJE1" localSheetId="63">[4]INICIO!$Y$166:$Y$186</definedName>
    <definedName name="_EJE1" localSheetId="59">[4]INICIO!$Y$166:$Y$186</definedName>
    <definedName name="_EJE1" localSheetId="65">[4]INICIO!$Y$166:$Y$186</definedName>
    <definedName name="_EJE1" localSheetId="97">[4]INICIO!$Y$166:$Y$186</definedName>
    <definedName name="_EJE1" localSheetId="96">[4]INICIO!$Y$166:$Y$186</definedName>
    <definedName name="_EJE1" localSheetId="17">[4]INICIO!$Y$166:$Y$186</definedName>
    <definedName name="_EJE1" localSheetId="95">[1]INICIO!$Y$166:$Y$186</definedName>
    <definedName name="_EJE1" localSheetId="78">[5]INICIO!$Y$166:$Y$186</definedName>
    <definedName name="_EJE1" localSheetId="94">[5]INICIO!$Y$166:$Y$186</definedName>
    <definedName name="_EJE1" localSheetId="93">[5]INICIO!$Y$166:$Y$186</definedName>
    <definedName name="_EJE1" localSheetId="89">[1]INICIO!$Y$166:$Y$186</definedName>
    <definedName name="_EJE1" localSheetId="77">[2]INICIO!$Y$166:$Y$186</definedName>
    <definedName name="_EJE1" localSheetId="76">[3]INICIO!$Y$166:$Y$186</definedName>
    <definedName name="_EJE1">[1]INICIO!$Y$166:$Y$186</definedName>
    <definedName name="_EJE2" localSheetId="52">[4]INICIO!$Y$188:$Y$229</definedName>
    <definedName name="_EJE2" localSheetId="42">[4]INICIO!$Y$188:$Y$229</definedName>
    <definedName name="_EJE2" localSheetId="56">[4]INICIO!$Y$188:$Y$229</definedName>
    <definedName name="_EJE2" localSheetId="53">[4]INICIO!$Y$188:$Y$229</definedName>
    <definedName name="_EJE2" localSheetId="57">[4]INICIO!$Y$188:$Y$229</definedName>
    <definedName name="_EJE2" localSheetId="61">[4]INICIO!$Y$188:$Y$229</definedName>
    <definedName name="_EJE2" localSheetId="64">[4]INICIO!$Y$188:$Y$229</definedName>
    <definedName name="_EJE2" localSheetId="68">[4]INICIO!$Y$188:$Y$229</definedName>
    <definedName name="_EJE2" localSheetId="24">[4]INICIO!$Y$188:$Y$229</definedName>
    <definedName name="_EJE2" localSheetId="28">[4]INICIO!$Y$188:$Y$229</definedName>
    <definedName name="_EJE2" localSheetId="41">[4]INICIO!$Y$188:$Y$229</definedName>
    <definedName name="_EJE2" localSheetId="30">[4]INICIO!$Y$188:$Y$229</definedName>
    <definedName name="_EJE2" localSheetId="46">[4]INICIO!$Y$188:$Y$229</definedName>
    <definedName name="_EJE2" localSheetId="33">[4]INICIO!$Y$188:$Y$229</definedName>
    <definedName name="_EJE2" localSheetId="20">[4]INICIO!$Y$188:$Y$229</definedName>
    <definedName name="_EJE2" localSheetId="25">[4]INICIO!$Y$188:$Y$229</definedName>
    <definedName name="_EJE2" localSheetId="19">[4]INICIO!$Y$188:$Y$229</definedName>
    <definedName name="_EJE2" localSheetId="22">[4]INICIO!$Y$188:$Y$229</definedName>
    <definedName name="_EJE2" localSheetId="21">[4]INICIO!$Y$188:$Y$229</definedName>
    <definedName name="_EJE2" localSheetId="18">[4]INICIO!$Y$188:$Y$229</definedName>
    <definedName name="_EJE2" localSheetId="23">[4]INICIO!$Y$188:$Y$229</definedName>
    <definedName name="_EJE2" localSheetId="35">[4]INICIO!$Y$188:$Y$229</definedName>
    <definedName name="_EJE2" localSheetId="37">[4]INICIO!$Y$188:$Y$229</definedName>
    <definedName name="_EJE2" localSheetId="38">[4]INICIO!$Y$188:$Y$229</definedName>
    <definedName name="_EJE2" localSheetId="27">[4]INICIO!$Y$188:$Y$229</definedName>
    <definedName name="_EJE2" localSheetId="36">[4]INICIO!$Y$188:$Y$229</definedName>
    <definedName name="_EJE2" localSheetId="26">[4]INICIO!$Y$188:$Y$229</definedName>
    <definedName name="_EJE2" localSheetId="47">[4]INICIO!$Y$188:$Y$229</definedName>
    <definedName name="_EJE2" localSheetId="39">[4]INICIO!$Y$188:$Y$229</definedName>
    <definedName name="_EJE2" localSheetId="40">[4]INICIO!$Y$188:$Y$229</definedName>
    <definedName name="_EJE2" localSheetId="29">[4]INICIO!$Y$188:$Y$229</definedName>
    <definedName name="_EJE2" localSheetId="31">[4]INICIO!$Y$188:$Y$229</definedName>
    <definedName name="_EJE2" localSheetId="32">[4]INICIO!$Y$188:$Y$229</definedName>
    <definedName name="_EJE2" localSheetId="48">[4]INICIO!$Y$188:$Y$229</definedName>
    <definedName name="_EJE2" localSheetId="54">[4]INICIO!$Y$188:$Y$229</definedName>
    <definedName name="_EJE2" localSheetId="34">[4]INICIO!$Y$188:$Y$229</definedName>
    <definedName name="_EJE2" localSheetId="43">[4]INICIO!$Y$188:$Y$229</definedName>
    <definedName name="_EJE2" localSheetId="44">[4]INICIO!$Y$188:$Y$229</definedName>
    <definedName name="_EJE2" localSheetId="45">[4]INICIO!$Y$188:$Y$229</definedName>
    <definedName name="_EJE2" localSheetId="49">[4]INICIO!$Y$188:$Y$229</definedName>
    <definedName name="_EJE2" localSheetId="51">[4]INICIO!$Y$188:$Y$229</definedName>
    <definedName name="_EJE2" localSheetId="55">[4]INICIO!$Y$188:$Y$229</definedName>
    <definedName name="_EJE2" localSheetId="50">[4]INICIO!$Y$188:$Y$229</definedName>
    <definedName name="_EJE2" localSheetId="58">[4]INICIO!$Y$188:$Y$229</definedName>
    <definedName name="_EJE2" localSheetId="60">[4]INICIO!$Y$188:$Y$229</definedName>
    <definedName name="_EJE2" localSheetId="62">[4]INICIO!$Y$188:$Y$229</definedName>
    <definedName name="_EJE2" localSheetId="63">[4]INICIO!$Y$188:$Y$229</definedName>
    <definedName name="_EJE2" localSheetId="59">[4]INICIO!$Y$188:$Y$229</definedName>
    <definedName name="_EJE2" localSheetId="65">[4]INICIO!$Y$188:$Y$229</definedName>
    <definedName name="_EJE2" localSheetId="97">[4]INICIO!$Y$188:$Y$229</definedName>
    <definedName name="_EJE2" localSheetId="96">[4]INICIO!$Y$188:$Y$229</definedName>
    <definedName name="_EJE2" localSheetId="17">[4]INICIO!$Y$188:$Y$229</definedName>
    <definedName name="_EJE2" localSheetId="95">[1]INICIO!$Y$188:$Y$229</definedName>
    <definedName name="_EJE2" localSheetId="78">[5]INICIO!$Y$188:$Y$229</definedName>
    <definedName name="_EJE2" localSheetId="94">[5]INICIO!$Y$188:$Y$229</definedName>
    <definedName name="_EJE2" localSheetId="93">[5]INICIO!$Y$188:$Y$229</definedName>
    <definedName name="_EJE2" localSheetId="89">[1]INICIO!$Y$188:$Y$229</definedName>
    <definedName name="_EJE2" localSheetId="77">[2]INICIO!$Y$188:$Y$229</definedName>
    <definedName name="_EJE2" localSheetId="76">[3]INICIO!$Y$188:$Y$229</definedName>
    <definedName name="_EJE2">[1]INICIO!$Y$188:$Y$229</definedName>
    <definedName name="_EJE3" localSheetId="52">[4]INICIO!$Y$231:$Y$247</definedName>
    <definedName name="_EJE3" localSheetId="42">[4]INICIO!$Y$231:$Y$247</definedName>
    <definedName name="_EJE3" localSheetId="56">[4]INICIO!$Y$231:$Y$247</definedName>
    <definedName name="_EJE3" localSheetId="53">[4]INICIO!$Y$231:$Y$247</definedName>
    <definedName name="_EJE3" localSheetId="57">[4]INICIO!$Y$231:$Y$247</definedName>
    <definedName name="_EJE3" localSheetId="61">[4]INICIO!$Y$231:$Y$247</definedName>
    <definedName name="_EJE3" localSheetId="64">[4]INICIO!$Y$231:$Y$247</definedName>
    <definedName name="_EJE3" localSheetId="68">[4]INICIO!$Y$231:$Y$247</definedName>
    <definedName name="_EJE3" localSheetId="24">[4]INICIO!$Y$231:$Y$247</definedName>
    <definedName name="_EJE3" localSheetId="28">[4]INICIO!$Y$231:$Y$247</definedName>
    <definedName name="_EJE3" localSheetId="41">[4]INICIO!$Y$231:$Y$247</definedName>
    <definedName name="_EJE3" localSheetId="30">[4]INICIO!$Y$231:$Y$247</definedName>
    <definedName name="_EJE3" localSheetId="46">[4]INICIO!$Y$231:$Y$247</definedName>
    <definedName name="_EJE3" localSheetId="33">[4]INICIO!$Y$231:$Y$247</definedName>
    <definedName name="_EJE3" localSheetId="20">[4]INICIO!$Y$231:$Y$247</definedName>
    <definedName name="_EJE3" localSheetId="25">[4]INICIO!$Y$231:$Y$247</definedName>
    <definedName name="_EJE3" localSheetId="19">[4]INICIO!$Y$231:$Y$247</definedName>
    <definedName name="_EJE3" localSheetId="22">[4]INICIO!$Y$231:$Y$247</definedName>
    <definedName name="_EJE3" localSheetId="21">[4]INICIO!$Y$231:$Y$247</definedName>
    <definedName name="_EJE3" localSheetId="18">[4]INICIO!$Y$231:$Y$247</definedName>
    <definedName name="_EJE3" localSheetId="23">[4]INICIO!$Y$231:$Y$247</definedName>
    <definedName name="_EJE3" localSheetId="35">[4]INICIO!$Y$231:$Y$247</definedName>
    <definedName name="_EJE3" localSheetId="37">[4]INICIO!$Y$231:$Y$247</definedName>
    <definedName name="_EJE3" localSheetId="38">[4]INICIO!$Y$231:$Y$247</definedName>
    <definedName name="_EJE3" localSheetId="27">[4]INICIO!$Y$231:$Y$247</definedName>
    <definedName name="_EJE3" localSheetId="36">[4]INICIO!$Y$231:$Y$247</definedName>
    <definedName name="_EJE3" localSheetId="26">[4]INICIO!$Y$231:$Y$247</definedName>
    <definedName name="_EJE3" localSheetId="47">[4]INICIO!$Y$231:$Y$247</definedName>
    <definedName name="_EJE3" localSheetId="39">[4]INICIO!$Y$231:$Y$247</definedName>
    <definedName name="_EJE3" localSheetId="40">[4]INICIO!$Y$231:$Y$247</definedName>
    <definedName name="_EJE3" localSheetId="29">[4]INICIO!$Y$231:$Y$247</definedName>
    <definedName name="_EJE3" localSheetId="31">[4]INICIO!$Y$231:$Y$247</definedName>
    <definedName name="_EJE3" localSheetId="32">[4]INICIO!$Y$231:$Y$247</definedName>
    <definedName name="_EJE3" localSheetId="48">[4]INICIO!$Y$231:$Y$247</definedName>
    <definedName name="_EJE3" localSheetId="54">[4]INICIO!$Y$231:$Y$247</definedName>
    <definedName name="_EJE3" localSheetId="34">[4]INICIO!$Y$231:$Y$247</definedName>
    <definedName name="_EJE3" localSheetId="43">[4]INICIO!$Y$231:$Y$247</definedName>
    <definedName name="_EJE3" localSheetId="44">[4]INICIO!$Y$231:$Y$247</definedName>
    <definedName name="_EJE3" localSheetId="45">[4]INICIO!$Y$231:$Y$247</definedName>
    <definedName name="_EJE3" localSheetId="49">[4]INICIO!$Y$231:$Y$247</definedName>
    <definedName name="_EJE3" localSheetId="51">[4]INICIO!$Y$231:$Y$247</definedName>
    <definedName name="_EJE3" localSheetId="55">[4]INICIO!$Y$231:$Y$247</definedName>
    <definedName name="_EJE3" localSheetId="50">[4]INICIO!$Y$231:$Y$247</definedName>
    <definedName name="_EJE3" localSheetId="58">[4]INICIO!$Y$231:$Y$247</definedName>
    <definedName name="_EJE3" localSheetId="60">[4]INICIO!$Y$231:$Y$247</definedName>
    <definedName name="_EJE3" localSheetId="62">[4]INICIO!$Y$231:$Y$247</definedName>
    <definedName name="_EJE3" localSheetId="63">[4]INICIO!$Y$231:$Y$247</definedName>
    <definedName name="_EJE3" localSheetId="59">[4]INICIO!$Y$231:$Y$247</definedName>
    <definedName name="_EJE3" localSheetId="65">[4]INICIO!$Y$231:$Y$247</definedName>
    <definedName name="_EJE3" localSheetId="97">[4]INICIO!$Y$231:$Y$247</definedName>
    <definedName name="_EJE3" localSheetId="96">[4]INICIO!$Y$231:$Y$247</definedName>
    <definedName name="_EJE3" localSheetId="17">[4]INICIO!$Y$231:$Y$247</definedName>
    <definedName name="_EJE3" localSheetId="95">[1]INICIO!$Y$231:$Y$247</definedName>
    <definedName name="_EJE3" localSheetId="78">[5]INICIO!$Y$231:$Y$247</definedName>
    <definedName name="_EJE3" localSheetId="94">[5]INICIO!$Y$231:$Y$247</definedName>
    <definedName name="_EJE3" localSheetId="93">[5]INICIO!$Y$231:$Y$247</definedName>
    <definedName name="_EJE3" localSheetId="89">[1]INICIO!$Y$231:$Y$247</definedName>
    <definedName name="_EJE3" localSheetId="77">[2]INICIO!$Y$231:$Y$247</definedName>
    <definedName name="_EJE3" localSheetId="76">[3]INICIO!$Y$231:$Y$247</definedName>
    <definedName name="_EJE3">[1]INICIO!$Y$231:$Y$247</definedName>
    <definedName name="_EJE4" localSheetId="52">[4]INICIO!$Y$249:$Y$272</definedName>
    <definedName name="_EJE4" localSheetId="42">[4]INICIO!$Y$249:$Y$272</definedName>
    <definedName name="_EJE4" localSheetId="56">[4]INICIO!$Y$249:$Y$272</definedName>
    <definedName name="_EJE4" localSheetId="53">[4]INICIO!$Y$249:$Y$272</definedName>
    <definedName name="_EJE4" localSheetId="57">[4]INICIO!$Y$249:$Y$272</definedName>
    <definedName name="_EJE4" localSheetId="61">[4]INICIO!$Y$249:$Y$272</definedName>
    <definedName name="_EJE4" localSheetId="64">[4]INICIO!$Y$249:$Y$272</definedName>
    <definedName name="_EJE4" localSheetId="68">[4]INICIO!$Y$249:$Y$272</definedName>
    <definedName name="_EJE4" localSheetId="24">[4]INICIO!$Y$249:$Y$272</definedName>
    <definedName name="_EJE4" localSheetId="28">[4]INICIO!$Y$249:$Y$272</definedName>
    <definedName name="_EJE4" localSheetId="41">[4]INICIO!$Y$249:$Y$272</definedName>
    <definedName name="_EJE4" localSheetId="30">[4]INICIO!$Y$249:$Y$272</definedName>
    <definedName name="_EJE4" localSheetId="46">[4]INICIO!$Y$249:$Y$272</definedName>
    <definedName name="_EJE4" localSheetId="33">[4]INICIO!$Y$249:$Y$272</definedName>
    <definedName name="_EJE4" localSheetId="20">[4]INICIO!$Y$249:$Y$272</definedName>
    <definedName name="_EJE4" localSheetId="25">[4]INICIO!$Y$249:$Y$272</definedName>
    <definedName name="_EJE4" localSheetId="19">[4]INICIO!$Y$249:$Y$272</definedName>
    <definedName name="_EJE4" localSheetId="22">[4]INICIO!$Y$249:$Y$272</definedName>
    <definedName name="_EJE4" localSheetId="21">[4]INICIO!$Y$249:$Y$272</definedName>
    <definedName name="_EJE4" localSheetId="18">[4]INICIO!$Y$249:$Y$272</definedName>
    <definedName name="_EJE4" localSheetId="23">[4]INICIO!$Y$249:$Y$272</definedName>
    <definedName name="_EJE4" localSheetId="35">[4]INICIO!$Y$249:$Y$272</definedName>
    <definedName name="_EJE4" localSheetId="37">[4]INICIO!$Y$249:$Y$272</definedName>
    <definedName name="_EJE4" localSheetId="38">[4]INICIO!$Y$249:$Y$272</definedName>
    <definedName name="_EJE4" localSheetId="27">[4]INICIO!$Y$249:$Y$272</definedName>
    <definedName name="_EJE4" localSheetId="36">[4]INICIO!$Y$249:$Y$272</definedName>
    <definedName name="_EJE4" localSheetId="26">[4]INICIO!$Y$249:$Y$272</definedName>
    <definedName name="_EJE4" localSheetId="47">[4]INICIO!$Y$249:$Y$272</definedName>
    <definedName name="_EJE4" localSheetId="39">[4]INICIO!$Y$249:$Y$272</definedName>
    <definedName name="_EJE4" localSheetId="40">[4]INICIO!$Y$249:$Y$272</definedName>
    <definedName name="_EJE4" localSheetId="29">[4]INICIO!$Y$249:$Y$272</definedName>
    <definedName name="_EJE4" localSheetId="31">[4]INICIO!$Y$249:$Y$272</definedName>
    <definedName name="_EJE4" localSheetId="32">[4]INICIO!$Y$249:$Y$272</definedName>
    <definedName name="_EJE4" localSheetId="48">[4]INICIO!$Y$249:$Y$272</definedName>
    <definedName name="_EJE4" localSheetId="54">[4]INICIO!$Y$249:$Y$272</definedName>
    <definedName name="_EJE4" localSheetId="34">[4]INICIO!$Y$249:$Y$272</definedName>
    <definedName name="_EJE4" localSheetId="43">[4]INICIO!$Y$249:$Y$272</definedName>
    <definedName name="_EJE4" localSheetId="44">[4]INICIO!$Y$249:$Y$272</definedName>
    <definedName name="_EJE4" localSheetId="45">[4]INICIO!$Y$249:$Y$272</definedName>
    <definedName name="_EJE4" localSheetId="49">[4]INICIO!$Y$249:$Y$272</definedName>
    <definedName name="_EJE4" localSheetId="51">[4]INICIO!$Y$249:$Y$272</definedName>
    <definedName name="_EJE4" localSheetId="55">[4]INICIO!$Y$249:$Y$272</definedName>
    <definedName name="_EJE4" localSheetId="50">[4]INICIO!$Y$249:$Y$272</definedName>
    <definedName name="_EJE4" localSheetId="58">[4]INICIO!$Y$249:$Y$272</definedName>
    <definedName name="_EJE4" localSheetId="60">[4]INICIO!$Y$249:$Y$272</definedName>
    <definedName name="_EJE4" localSheetId="62">[4]INICIO!$Y$249:$Y$272</definedName>
    <definedName name="_EJE4" localSheetId="63">[4]INICIO!$Y$249:$Y$272</definedName>
    <definedName name="_EJE4" localSheetId="59">[4]INICIO!$Y$249:$Y$272</definedName>
    <definedName name="_EJE4" localSheetId="65">[4]INICIO!$Y$249:$Y$272</definedName>
    <definedName name="_EJE4" localSheetId="97">[4]INICIO!$Y$249:$Y$272</definedName>
    <definedName name="_EJE4" localSheetId="96">[4]INICIO!$Y$249:$Y$272</definedName>
    <definedName name="_EJE4" localSheetId="17">[4]INICIO!$Y$249:$Y$272</definedName>
    <definedName name="_EJE4" localSheetId="95">[1]INICIO!$Y$249:$Y$272</definedName>
    <definedName name="_EJE4" localSheetId="78">[5]INICIO!$Y$249:$Y$272</definedName>
    <definedName name="_EJE4" localSheetId="94">[5]INICIO!$Y$249:$Y$272</definedName>
    <definedName name="_EJE4" localSheetId="93">[5]INICIO!$Y$249:$Y$272</definedName>
    <definedName name="_EJE4" localSheetId="89">[1]INICIO!$Y$249:$Y$272</definedName>
    <definedName name="_EJE4" localSheetId="77">[2]INICIO!$Y$249:$Y$272</definedName>
    <definedName name="_EJE4" localSheetId="76">[3]INICIO!$Y$249:$Y$272</definedName>
    <definedName name="_EJE4">[1]INICIO!$Y$249:$Y$272</definedName>
    <definedName name="_EJE5" localSheetId="52">[4]INICIO!$Y$274:$Y$287</definedName>
    <definedName name="_EJE5" localSheetId="42">[4]INICIO!$Y$274:$Y$287</definedName>
    <definedName name="_EJE5" localSheetId="56">[4]INICIO!$Y$274:$Y$287</definedName>
    <definedName name="_EJE5" localSheetId="53">[4]INICIO!$Y$274:$Y$287</definedName>
    <definedName name="_EJE5" localSheetId="57">[4]INICIO!$Y$274:$Y$287</definedName>
    <definedName name="_EJE5" localSheetId="61">[4]INICIO!$Y$274:$Y$287</definedName>
    <definedName name="_EJE5" localSheetId="64">[4]INICIO!$Y$274:$Y$287</definedName>
    <definedName name="_EJE5" localSheetId="68">[4]INICIO!$Y$274:$Y$287</definedName>
    <definedName name="_EJE5" localSheetId="24">[4]INICIO!$Y$274:$Y$287</definedName>
    <definedName name="_EJE5" localSheetId="28">[4]INICIO!$Y$274:$Y$287</definedName>
    <definedName name="_EJE5" localSheetId="41">[4]INICIO!$Y$274:$Y$287</definedName>
    <definedName name="_EJE5" localSheetId="30">[4]INICIO!$Y$274:$Y$287</definedName>
    <definedName name="_EJE5" localSheetId="46">[4]INICIO!$Y$274:$Y$287</definedName>
    <definedName name="_EJE5" localSheetId="33">[4]INICIO!$Y$274:$Y$287</definedName>
    <definedName name="_EJE5" localSheetId="20">[4]INICIO!$Y$274:$Y$287</definedName>
    <definedName name="_EJE5" localSheetId="25">[4]INICIO!$Y$274:$Y$287</definedName>
    <definedName name="_EJE5" localSheetId="19">[4]INICIO!$Y$274:$Y$287</definedName>
    <definedName name="_EJE5" localSheetId="22">[4]INICIO!$Y$274:$Y$287</definedName>
    <definedName name="_EJE5" localSheetId="21">[4]INICIO!$Y$274:$Y$287</definedName>
    <definedName name="_EJE5" localSheetId="18">[4]INICIO!$Y$274:$Y$287</definedName>
    <definedName name="_EJE5" localSheetId="23">[4]INICIO!$Y$274:$Y$287</definedName>
    <definedName name="_EJE5" localSheetId="35">[4]INICIO!$Y$274:$Y$287</definedName>
    <definedName name="_EJE5" localSheetId="37">[4]INICIO!$Y$274:$Y$287</definedName>
    <definedName name="_EJE5" localSheetId="38">[4]INICIO!$Y$274:$Y$287</definedName>
    <definedName name="_EJE5" localSheetId="27">[4]INICIO!$Y$274:$Y$287</definedName>
    <definedName name="_EJE5" localSheetId="36">[4]INICIO!$Y$274:$Y$287</definedName>
    <definedName name="_EJE5" localSheetId="26">[4]INICIO!$Y$274:$Y$287</definedName>
    <definedName name="_EJE5" localSheetId="47">[4]INICIO!$Y$274:$Y$287</definedName>
    <definedName name="_EJE5" localSheetId="39">[4]INICIO!$Y$274:$Y$287</definedName>
    <definedName name="_EJE5" localSheetId="40">[4]INICIO!$Y$274:$Y$287</definedName>
    <definedName name="_EJE5" localSheetId="29">[4]INICIO!$Y$274:$Y$287</definedName>
    <definedName name="_EJE5" localSheetId="31">[4]INICIO!$Y$274:$Y$287</definedName>
    <definedName name="_EJE5" localSheetId="32">[4]INICIO!$Y$274:$Y$287</definedName>
    <definedName name="_EJE5" localSheetId="48">[4]INICIO!$Y$274:$Y$287</definedName>
    <definedName name="_EJE5" localSheetId="54">[4]INICIO!$Y$274:$Y$287</definedName>
    <definedName name="_EJE5" localSheetId="34">[4]INICIO!$Y$274:$Y$287</definedName>
    <definedName name="_EJE5" localSheetId="43">[4]INICIO!$Y$274:$Y$287</definedName>
    <definedName name="_EJE5" localSheetId="44">[4]INICIO!$Y$274:$Y$287</definedName>
    <definedName name="_EJE5" localSheetId="45">[4]INICIO!$Y$274:$Y$287</definedName>
    <definedName name="_EJE5" localSheetId="49">[4]INICIO!$Y$274:$Y$287</definedName>
    <definedName name="_EJE5" localSheetId="51">[4]INICIO!$Y$274:$Y$287</definedName>
    <definedName name="_EJE5" localSheetId="55">[4]INICIO!$Y$274:$Y$287</definedName>
    <definedName name="_EJE5" localSheetId="50">[4]INICIO!$Y$274:$Y$287</definedName>
    <definedName name="_EJE5" localSheetId="58">[4]INICIO!$Y$274:$Y$287</definedName>
    <definedName name="_EJE5" localSheetId="60">[4]INICIO!$Y$274:$Y$287</definedName>
    <definedName name="_EJE5" localSheetId="62">[4]INICIO!$Y$274:$Y$287</definedName>
    <definedName name="_EJE5" localSheetId="63">[4]INICIO!$Y$274:$Y$287</definedName>
    <definedName name="_EJE5" localSheetId="59">[4]INICIO!$Y$274:$Y$287</definedName>
    <definedName name="_EJE5" localSheetId="65">[4]INICIO!$Y$274:$Y$287</definedName>
    <definedName name="_EJE5" localSheetId="97">[4]INICIO!$Y$274:$Y$287</definedName>
    <definedName name="_EJE5" localSheetId="96">[4]INICIO!$Y$274:$Y$287</definedName>
    <definedName name="_EJE5" localSheetId="17">[4]INICIO!$Y$274:$Y$287</definedName>
    <definedName name="_EJE5" localSheetId="95">[1]INICIO!$Y$274:$Y$287</definedName>
    <definedName name="_EJE5" localSheetId="78">[5]INICIO!$Y$274:$Y$287</definedName>
    <definedName name="_EJE5" localSheetId="94">[5]INICIO!$Y$274:$Y$287</definedName>
    <definedName name="_EJE5" localSheetId="93">[5]INICIO!$Y$274:$Y$287</definedName>
    <definedName name="_EJE5" localSheetId="89">[1]INICIO!$Y$274:$Y$287</definedName>
    <definedName name="_EJE5" localSheetId="77">[2]INICIO!$Y$274:$Y$287</definedName>
    <definedName name="_EJE5" localSheetId="76">[3]INICIO!$Y$274:$Y$287</definedName>
    <definedName name="_EJE5">[1]INICIO!$Y$274:$Y$287</definedName>
    <definedName name="_EJE6" localSheetId="52">[4]INICIO!$Y$289:$Y$314</definedName>
    <definedName name="_EJE6" localSheetId="42">[4]INICIO!$Y$289:$Y$314</definedName>
    <definedName name="_EJE6" localSheetId="56">[4]INICIO!$Y$289:$Y$314</definedName>
    <definedName name="_EJE6" localSheetId="53">[4]INICIO!$Y$289:$Y$314</definedName>
    <definedName name="_EJE6" localSheetId="57">[4]INICIO!$Y$289:$Y$314</definedName>
    <definedName name="_EJE6" localSheetId="61">[4]INICIO!$Y$289:$Y$314</definedName>
    <definedName name="_EJE6" localSheetId="64">[4]INICIO!$Y$289:$Y$314</definedName>
    <definedName name="_EJE6" localSheetId="68">[4]INICIO!$Y$289:$Y$314</definedName>
    <definedName name="_EJE6" localSheetId="24">[4]INICIO!$Y$289:$Y$314</definedName>
    <definedName name="_EJE6" localSheetId="28">[4]INICIO!$Y$289:$Y$314</definedName>
    <definedName name="_EJE6" localSheetId="41">[4]INICIO!$Y$289:$Y$314</definedName>
    <definedName name="_EJE6" localSheetId="30">[4]INICIO!$Y$289:$Y$314</definedName>
    <definedName name="_EJE6" localSheetId="46">[4]INICIO!$Y$289:$Y$314</definedName>
    <definedName name="_EJE6" localSheetId="33">[4]INICIO!$Y$289:$Y$314</definedName>
    <definedName name="_EJE6" localSheetId="20">[4]INICIO!$Y$289:$Y$314</definedName>
    <definedName name="_EJE6" localSheetId="25">[4]INICIO!$Y$289:$Y$314</definedName>
    <definedName name="_EJE6" localSheetId="19">[4]INICIO!$Y$289:$Y$314</definedName>
    <definedName name="_EJE6" localSheetId="22">[4]INICIO!$Y$289:$Y$314</definedName>
    <definedName name="_EJE6" localSheetId="21">[4]INICIO!$Y$289:$Y$314</definedName>
    <definedName name="_EJE6" localSheetId="18">[4]INICIO!$Y$289:$Y$314</definedName>
    <definedName name="_EJE6" localSheetId="23">[4]INICIO!$Y$289:$Y$314</definedName>
    <definedName name="_EJE6" localSheetId="35">[4]INICIO!$Y$289:$Y$314</definedName>
    <definedName name="_EJE6" localSheetId="37">[4]INICIO!$Y$289:$Y$314</definedName>
    <definedName name="_EJE6" localSheetId="38">[4]INICIO!$Y$289:$Y$314</definedName>
    <definedName name="_EJE6" localSheetId="27">[4]INICIO!$Y$289:$Y$314</definedName>
    <definedName name="_EJE6" localSheetId="36">[4]INICIO!$Y$289:$Y$314</definedName>
    <definedName name="_EJE6" localSheetId="26">[4]INICIO!$Y$289:$Y$314</definedName>
    <definedName name="_EJE6" localSheetId="47">[4]INICIO!$Y$289:$Y$314</definedName>
    <definedName name="_EJE6" localSheetId="39">[4]INICIO!$Y$289:$Y$314</definedName>
    <definedName name="_EJE6" localSheetId="40">[4]INICIO!$Y$289:$Y$314</definedName>
    <definedName name="_EJE6" localSheetId="29">[4]INICIO!$Y$289:$Y$314</definedName>
    <definedName name="_EJE6" localSheetId="31">[4]INICIO!$Y$289:$Y$314</definedName>
    <definedName name="_EJE6" localSheetId="32">[4]INICIO!$Y$289:$Y$314</definedName>
    <definedName name="_EJE6" localSheetId="48">[4]INICIO!$Y$289:$Y$314</definedName>
    <definedName name="_EJE6" localSheetId="54">[4]INICIO!$Y$289:$Y$314</definedName>
    <definedName name="_EJE6" localSheetId="34">[4]INICIO!$Y$289:$Y$314</definedName>
    <definedName name="_EJE6" localSheetId="43">[4]INICIO!$Y$289:$Y$314</definedName>
    <definedName name="_EJE6" localSheetId="44">[4]INICIO!$Y$289:$Y$314</definedName>
    <definedName name="_EJE6" localSheetId="45">[4]INICIO!$Y$289:$Y$314</definedName>
    <definedName name="_EJE6" localSheetId="49">[4]INICIO!$Y$289:$Y$314</definedName>
    <definedName name="_EJE6" localSheetId="51">[4]INICIO!$Y$289:$Y$314</definedName>
    <definedName name="_EJE6" localSheetId="55">[4]INICIO!$Y$289:$Y$314</definedName>
    <definedName name="_EJE6" localSheetId="50">[4]INICIO!$Y$289:$Y$314</definedName>
    <definedName name="_EJE6" localSheetId="58">[4]INICIO!$Y$289:$Y$314</definedName>
    <definedName name="_EJE6" localSheetId="60">[4]INICIO!$Y$289:$Y$314</definedName>
    <definedName name="_EJE6" localSheetId="62">[4]INICIO!$Y$289:$Y$314</definedName>
    <definedName name="_EJE6" localSheetId="63">[4]INICIO!$Y$289:$Y$314</definedName>
    <definedName name="_EJE6" localSheetId="59">[4]INICIO!$Y$289:$Y$314</definedName>
    <definedName name="_EJE6" localSheetId="65">[4]INICIO!$Y$289:$Y$314</definedName>
    <definedName name="_EJE6" localSheetId="97">[4]INICIO!$Y$289:$Y$314</definedName>
    <definedName name="_EJE6" localSheetId="96">[4]INICIO!$Y$289:$Y$314</definedName>
    <definedName name="_EJE6" localSheetId="17">[4]INICIO!$Y$289:$Y$314</definedName>
    <definedName name="_EJE6" localSheetId="95">[1]INICIO!$Y$289:$Y$314</definedName>
    <definedName name="_EJE6" localSheetId="78">[5]INICIO!$Y$289:$Y$314</definedName>
    <definedName name="_EJE6" localSheetId="94">[5]INICIO!$Y$289:$Y$314</definedName>
    <definedName name="_EJE6" localSheetId="93">[5]INICIO!$Y$289:$Y$314</definedName>
    <definedName name="_EJE6" localSheetId="89">[1]INICIO!$Y$289:$Y$314</definedName>
    <definedName name="_EJE6" localSheetId="77">[2]INICIO!$Y$289:$Y$314</definedName>
    <definedName name="_EJE6" localSheetId="76">[3]INICIO!$Y$289:$Y$314</definedName>
    <definedName name="_EJE6">[1]INICIO!$Y$289:$Y$314</definedName>
    <definedName name="_EJE7" localSheetId="52">[4]INICIO!$Y$316:$Y$356</definedName>
    <definedName name="_EJE7" localSheetId="42">[4]INICIO!$Y$316:$Y$356</definedName>
    <definedName name="_EJE7" localSheetId="56">[4]INICIO!$Y$316:$Y$356</definedName>
    <definedName name="_EJE7" localSheetId="53">[4]INICIO!$Y$316:$Y$356</definedName>
    <definedName name="_EJE7" localSheetId="57">[4]INICIO!$Y$316:$Y$356</definedName>
    <definedName name="_EJE7" localSheetId="61">[4]INICIO!$Y$316:$Y$356</definedName>
    <definedName name="_EJE7" localSheetId="64">[4]INICIO!$Y$316:$Y$356</definedName>
    <definedName name="_EJE7" localSheetId="68">[4]INICIO!$Y$316:$Y$356</definedName>
    <definedName name="_EJE7" localSheetId="24">[4]INICIO!$Y$316:$Y$356</definedName>
    <definedName name="_EJE7" localSheetId="28">[4]INICIO!$Y$316:$Y$356</definedName>
    <definedName name="_EJE7" localSheetId="41">[4]INICIO!$Y$316:$Y$356</definedName>
    <definedName name="_EJE7" localSheetId="30">[4]INICIO!$Y$316:$Y$356</definedName>
    <definedName name="_EJE7" localSheetId="46">[4]INICIO!$Y$316:$Y$356</definedName>
    <definedName name="_EJE7" localSheetId="33">[4]INICIO!$Y$316:$Y$356</definedName>
    <definedName name="_EJE7" localSheetId="20">[4]INICIO!$Y$316:$Y$356</definedName>
    <definedName name="_EJE7" localSheetId="25">[4]INICIO!$Y$316:$Y$356</definedName>
    <definedName name="_EJE7" localSheetId="19">[4]INICIO!$Y$316:$Y$356</definedName>
    <definedName name="_EJE7" localSheetId="22">[4]INICIO!$Y$316:$Y$356</definedName>
    <definedName name="_EJE7" localSheetId="21">[4]INICIO!$Y$316:$Y$356</definedName>
    <definedName name="_EJE7" localSheetId="18">[4]INICIO!$Y$316:$Y$356</definedName>
    <definedName name="_EJE7" localSheetId="23">[4]INICIO!$Y$316:$Y$356</definedName>
    <definedName name="_EJE7" localSheetId="35">[4]INICIO!$Y$316:$Y$356</definedName>
    <definedName name="_EJE7" localSheetId="37">[4]INICIO!$Y$316:$Y$356</definedName>
    <definedName name="_EJE7" localSheetId="38">[4]INICIO!$Y$316:$Y$356</definedName>
    <definedName name="_EJE7" localSheetId="27">[4]INICIO!$Y$316:$Y$356</definedName>
    <definedName name="_EJE7" localSheetId="36">[4]INICIO!$Y$316:$Y$356</definedName>
    <definedName name="_EJE7" localSheetId="26">[4]INICIO!$Y$316:$Y$356</definedName>
    <definedName name="_EJE7" localSheetId="47">[4]INICIO!$Y$316:$Y$356</definedName>
    <definedName name="_EJE7" localSheetId="39">[4]INICIO!$Y$316:$Y$356</definedName>
    <definedName name="_EJE7" localSheetId="40">[4]INICIO!$Y$316:$Y$356</definedName>
    <definedName name="_EJE7" localSheetId="29">[4]INICIO!$Y$316:$Y$356</definedName>
    <definedName name="_EJE7" localSheetId="31">[4]INICIO!$Y$316:$Y$356</definedName>
    <definedName name="_EJE7" localSheetId="32">[4]INICIO!$Y$316:$Y$356</definedName>
    <definedName name="_EJE7" localSheetId="48">[4]INICIO!$Y$316:$Y$356</definedName>
    <definedName name="_EJE7" localSheetId="54">[4]INICIO!$Y$316:$Y$356</definedName>
    <definedName name="_EJE7" localSheetId="34">[4]INICIO!$Y$316:$Y$356</definedName>
    <definedName name="_EJE7" localSheetId="43">[4]INICIO!$Y$316:$Y$356</definedName>
    <definedName name="_EJE7" localSheetId="44">[4]INICIO!$Y$316:$Y$356</definedName>
    <definedName name="_EJE7" localSheetId="45">[4]INICIO!$Y$316:$Y$356</definedName>
    <definedName name="_EJE7" localSheetId="49">[4]INICIO!$Y$316:$Y$356</definedName>
    <definedName name="_EJE7" localSheetId="51">[4]INICIO!$Y$316:$Y$356</definedName>
    <definedName name="_EJE7" localSheetId="55">[4]INICIO!$Y$316:$Y$356</definedName>
    <definedName name="_EJE7" localSheetId="50">[4]INICIO!$Y$316:$Y$356</definedName>
    <definedName name="_EJE7" localSheetId="58">[4]INICIO!$Y$316:$Y$356</definedName>
    <definedName name="_EJE7" localSheetId="60">[4]INICIO!$Y$316:$Y$356</definedName>
    <definedName name="_EJE7" localSheetId="62">[4]INICIO!$Y$316:$Y$356</definedName>
    <definedName name="_EJE7" localSheetId="63">[4]INICIO!$Y$316:$Y$356</definedName>
    <definedName name="_EJE7" localSheetId="59">[4]INICIO!$Y$316:$Y$356</definedName>
    <definedName name="_EJE7" localSheetId="65">[4]INICIO!$Y$316:$Y$356</definedName>
    <definedName name="_EJE7" localSheetId="97">[4]INICIO!$Y$316:$Y$356</definedName>
    <definedName name="_EJE7" localSheetId="96">[4]INICIO!$Y$316:$Y$356</definedName>
    <definedName name="_EJE7" localSheetId="17">[4]INICIO!$Y$316:$Y$356</definedName>
    <definedName name="_EJE7" localSheetId="95">[1]INICIO!$Y$316:$Y$356</definedName>
    <definedName name="_EJE7" localSheetId="78">[5]INICIO!$Y$316:$Y$356</definedName>
    <definedName name="_EJE7" localSheetId="94">[5]INICIO!$Y$316:$Y$356</definedName>
    <definedName name="_EJE7" localSheetId="93">[5]INICIO!$Y$316:$Y$356</definedName>
    <definedName name="_EJE7" localSheetId="89">[1]INICIO!$Y$316:$Y$356</definedName>
    <definedName name="_EJE7" localSheetId="77">[2]INICIO!$Y$316:$Y$356</definedName>
    <definedName name="_EJE7" localSheetId="76">[3]INICIO!$Y$316:$Y$356</definedName>
    <definedName name="_EJE7">[1]INICIO!$Y$316:$Y$356</definedName>
    <definedName name="_xlnm._FilterDatabase" localSheetId="4" hidden="1">EVOLUCION!$A$4:$AJ$578</definedName>
    <definedName name="_xlnm._FilterDatabase" localSheetId="7" hidden="1">'EVOLUCIÒN 1072020 '!$A$4:$U$655</definedName>
    <definedName name="_xlnm._FilterDatabase" localSheetId="5" hidden="1">'EVOLUCION 21072020'!$A$4:$AC$608</definedName>
    <definedName name="_xlnm._FilterDatabase" localSheetId="66" hidden="1">Hoja6!$A$1:$O$1</definedName>
    <definedName name="_xlnm._FilterDatabase" localSheetId="70" hidden="1">Hoja7!$I$1:$J$122</definedName>
    <definedName name="_xlnm._FilterDatabase" localSheetId="67" hidden="1">Hoja8!$A$125:$F$259</definedName>
    <definedName name="_xlnm._FilterDatabase" localSheetId="82" hidden="1">SAP!$A$7:$G$30</definedName>
    <definedName name="_Toc256789589" localSheetId="16">EPC!$A$1</definedName>
    <definedName name="A" localSheetId="52">#REF!</definedName>
    <definedName name="A" localSheetId="42">#REF!</definedName>
    <definedName name="A" localSheetId="56">#REF!</definedName>
    <definedName name="A" localSheetId="53">#REF!</definedName>
    <definedName name="A" localSheetId="57">#REF!</definedName>
    <definedName name="A" localSheetId="61">#REF!</definedName>
    <definedName name="A" localSheetId="64">#REF!</definedName>
    <definedName name="A" localSheetId="68">#REF!</definedName>
    <definedName name="A" localSheetId="24">#REF!</definedName>
    <definedName name="A" localSheetId="28">#REF!</definedName>
    <definedName name="A" localSheetId="41">#REF!</definedName>
    <definedName name="A" localSheetId="30">#REF!</definedName>
    <definedName name="A" localSheetId="46">#REF!</definedName>
    <definedName name="A" localSheetId="33">#REF!</definedName>
    <definedName name="A" localSheetId="20">#REF!</definedName>
    <definedName name="A" localSheetId="25">#REF!</definedName>
    <definedName name="A" localSheetId="19">#REF!</definedName>
    <definedName name="A" localSheetId="22">#REF!</definedName>
    <definedName name="A" localSheetId="21">#REF!</definedName>
    <definedName name="A" localSheetId="18">#REF!</definedName>
    <definedName name="A" localSheetId="23">#REF!</definedName>
    <definedName name="A" localSheetId="35">#REF!</definedName>
    <definedName name="A" localSheetId="37">#REF!</definedName>
    <definedName name="A" localSheetId="38">#REF!</definedName>
    <definedName name="A" localSheetId="27">#REF!</definedName>
    <definedName name="A" localSheetId="36">#REF!</definedName>
    <definedName name="A" localSheetId="26">#REF!</definedName>
    <definedName name="A" localSheetId="47">#REF!</definedName>
    <definedName name="A" localSheetId="39">#REF!</definedName>
    <definedName name="A" localSheetId="40">#REF!</definedName>
    <definedName name="A" localSheetId="29">#REF!</definedName>
    <definedName name="A" localSheetId="31">#REF!</definedName>
    <definedName name="A" localSheetId="32">#REF!</definedName>
    <definedName name="A" localSheetId="48">#REF!</definedName>
    <definedName name="A" localSheetId="54">#REF!</definedName>
    <definedName name="A" localSheetId="34">#REF!</definedName>
    <definedName name="A" localSheetId="43">#REF!</definedName>
    <definedName name="A" localSheetId="44">#REF!</definedName>
    <definedName name="A" localSheetId="45">#REF!</definedName>
    <definedName name="A" localSheetId="49">#REF!</definedName>
    <definedName name="A" localSheetId="51">#REF!</definedName>
    <definedName name="A" localSheetId="55">#REF!</definedName>
    <definedName name="A" localSheetId="50">#REF!</definedName>
    <definedName name="A" localSheetId="58">#REF!</definedName>
    <definedName name="A" localSheetId="60">#REF!</definedName>
    <definedName name="A" localSheetId="62">#REF!</definedName>
    <definedName name="A" localSheetId="63">#REF!</definedName>
    <definedName name="A" localSheetId="59">#REF!</definedName>
    <definedName name="A" localSheetId="65">#REF!</definedName>
    <definedName name="A" localSheetId="75">#REF!</definedName>
    <definedName name="A" localSheetId="97">#REF!</definedName>
    <definedName name="A" localSheetId="96">#REF!</definedName>
    <definedName name="A" localSheetId="17">#REF!</definedName>
    <definedName name="A" localSheetId="74">#REF!</definedName>
    <definedName name="A" localSheetId="71">#REF!</definedName>
    <definedName name="A" localSheetId="73">#REF!</definedName>
    <definedName name="A" localSheetId="69">#REF!</definedName>
    <definedName name="A" localSheetId="10">#REF!</definedName>
    <definedName name="A" localSheetId="79">#REF!</definedName>
    <definedName name="A" localSheetId="101">#REF!</definedName>
    <definedName name="A" localSheetId="102">#REF!</definedName>
    <definedName name="A" localSheetId="7">#REF!</definedName>
    <definedName name="A" localSheetId="88">#REF!</definedName>
    <definedName name="A" localSheetId="11">#REF!</definedName>
    <definedName name="A" localSheetId="12">#REF!</definedName>
    <definedName name="A" localSheetId="82">#REF!</definedName>
    <definedName name="A">#REF!</definedName>
    <definedName name="adys_tipo" localSheetId="52">[4]INICIO!$AR$24:$AR$27</definedName>
    <definedName name="adys_tipo" localSheetId="42">[4]INICIO!$AR$24:$AR$27</definedName>
    <definedName name="adys_tipo" localSheetId="56">[4]INICIO!$AR$24:$AR$27</definedName>
    <definedName name="adys_tipo" localSheetId="53">[4]INICIO!$AR$24:$AR$27</definedName>
    <definedName name="adys_tipo" localSheetId="57">[4]INICIO!$AR$24:$AR$27</definedName>
    <definedName name="adys_tipo" localSheetId="61">[4]INICIO!$AR$24:$AR$27</definedName>
    <definedName name="adys_tipo" localSheetId="64">[4]INICIO!$AR$24:$AR$27</definedName>
    <definedName name="adys_tipo" localSheetId="68">[4]INICIO!$AR$24:$AR$27</definedName>
    <definedName name="adys_tipo" localSheetId="24">[4]INICIO!$AR$24:$AR$27</definedName>
    <definedName name="adys_tipo" localSheetId="28">[4]INICIO!$AR$24:$AR$27</definedName>
    <definedName name="adys_tipo" localSheetId="41">[4]INICIO!$AR$24:$AR$27</definedName>
    <definedName name="adys_tipo" localSheetId="30">[4]INICIO!$AR$24:$AR$27</definedName>
    <definedName name="adys_tipo" localSheetId="46">[4]INICIO!$AR$24:$AR$27</definedName>
    <definedName name="adys_tipo" localSheetId="33">[4]INICIO!$AR$24:$AR$27</definedName>
    <definedName name="adys_tipo" localSheetId="20">[4]INICIO!$AR$24:$AR$27</definedName>
    <definedName name="adys_tipo" localSheetId="25">[4]INICIO!$AR$24:$AR$27</definedName>
    <definedName name="adys_tipo" localSheetId="19">[4]INICIO!$AR$24:$AR$27</definedName>
    <definedName name="adys_tipo" localSheetId="22">[4]INICIO!$AR$24:$AR$27</definedName>
    <definedName name="adys_tipo" localSheetId="21">[4]INICIO!$AR$24:$AR$27</definedName>
    <definedName name="adys_tipo" localSheetId="18">[4]INICIO!$AR$24:$AR$27</definedName>
    <definedName name="adys_tipo" localSheetId="23">[4]INICIO!$AR$24:$AR$27</definedName>
    <definedName name="adys_tipo" localSheetId="35">[4]INICIO!$AR$24:$AR$27</definedName>
    <definedName name="adys_tipo" localSheetId="37">[4]INICIO!$AR$24:$AR$27</definedName>
    <definedName name="adys_tipo" localSheetId="38">[4]INICIO!$AR$24:$AR$27</definedName>
    <definedName name="adys_tipo" localSheetId="27">[4]INICIO!$AR$24:$AR$27</definedName>
    <definedName name="adys_tipo" localSheetId="36">[4]INICIO!$AR$24:$AR$27</definedName>
    <definedName name="adys_tipo" localSheetId="26">[4]INICIO!$AR$24:$AR$27</definedName>
    <definedName name="adys_tipo" localSheetId="47">[4]INICIO!$AR$24:$AR$27</definedName>
    <definedName name="adys_tipo" localSheetId="39">[4]INICIO!$AR$24:$AR$27</definedName>
    <definedName name="adys_tipo" localSheetId="40">[4]INICIO!$AR$24:$AR$27</definedName>
    <definedName name="adys_tipo" localSheetId="29">[4]INICIO!$AR$24:$AR$27</definedName>
    <definedName name="adys_tipo" localSheetId="31">[4]INICIO!$AR$24:$AR$27</definedName>
    <definedName name="adys_tipo" localSheetId="32">[4]INICIO!$AR$24:$AR$27</definedName>
    <definedName name="adys_tipo" localSheetId="48">[4]INICIO!$AR$24:$AR$27</definedName>
    <definedName name="adys_tipo" localSheetId="54">[4]INICIO!$AR$24:$AR$27</definedName>
    <definedName name="adys_tipo" localSheetId="34">[4]INICIO!$AR$24:$AR$27</definedName>
    <definedName name="adys_tipo" localSheetId="43">[4]INICIO!$AR$24:$AR$27</definedName>
    <definedName name="adys_tipo" localSheetId="44">[4]INICIO!$AR$24:$AR$27</definedName>
    <definedName name="adys_tipo" localSheetId="45">[4]INICIO!$AR$24:$AR$27</definedName>
    <definedName name="adys_tipo" localSheetId="49">[4]INICIO!$AR$24:$AR$27</definedName>
    <definedName name="adys_tipo" localSheetId="51">[4]INICIO!$AR$24:$AR$27</definedName>
    <definedName name="adys_tipo" localSheetId="55">[4]INICIO!$AR$24:$AR$27</definedName>
    <definedName name="adys_tipo" localSheetId="50">[4]INICIO!$AR$24:$AR$27</definedName>
    <definedName name="adys_tipo" localSheetId="58">[4]INICIO!$AR$24:$AR$27</definedName>
    <definedName name="adys_tipo" localSheetId="60">[4]INICIO!$AR$24:$AR$27</definedName>
    <definedName name="adys_tipo" localSheetId="62">[4]INICIO!$AR$24:$AR$27</definedName>
    <definedName name="adys_tipo" localSheetId="63">[4]INICIO!$AR$24:$AR$27</definedName>
    <definedName name="adys_tipo" localSheetId="59">[4]INICIO!$AR$24:$AR$27</definedName>
    <definedName name="adys_tipo" localSheetId="65">[4]INICIO!$AR$24:$AR$27</definedName>
    <definedName name="adys_tipo" localSheetId="97">[4]INICIO!$AR$24:$AR$27</definedName>
    <definedName name="adys_tipo" localSheetId="96">[4]INICIO!$AR$24:$AR$27</definedName>
    <definedName name="adys_tipo" localSheetId="17">[4]INICIO!$AR$24:$AR$27</definedName>
    <definedName name="adys_tipo" localSheetId="95">[1]INICIO!$AR$24:$AR$27</definedName>
    <definedName name="adys_tipo" localSheetId="78">[5]INICIO!$AR$24:$AR$27</definedName>
    <definedName name="adys_tipo" localSheetId="94">[5]INICIO!$AR$24:$AR$27</definedName>
    <definedName name="adys_tipo" localSheetId="93">[5]INICIO!$AR$24:$AR$27</definedName>
    <definedName name="adys_tipo" localSheetId="89">[1]INICIO!$AR$24:$AR$27</definedName>
    <definedName name="adys_tipo" localSheetId="77">[2]INICIO!$AR$24:$AR$27</definedName>
    <definedName name="adys_tipo" localSheetId="76">[3]INICIO!$AR$24:$AR$27</definedName>
    <definedName name="adys_tipo">[1]INICIO!$AR$24:$AR$27</definedName>
    <definedName name="AI" localSheetId="52">[4]INICIO!$AU$5:$AW$543</definedName>
    <definedName name="AI" localSheetId="42">[4]INICIO!$AU$5:$AW$543</definedName>
    <definedName name="AI" localSheetId="56">[4]INICIO!$AU$5:$AW$543</definedName>
    <definedName name="AI" localSheetId="53">[4]INICIO!$AU$5:$AW$543</definedName>
    <definedName name="AI" localSheetId="57">[4]INICIO!$AU$5:$AW$543</definedName>
    <definedName name="AI" localSheetId="61">[4]INICIO!$AU$5:$AW$543</definedName>
    <definedName name="AI" localSheetId="64">[4]INICIO!$AU$5:$AW$543</definedName>
    <definedName name="AI" localSheetId="68">[4]INICIO!$AU$5:$AW$543</definedName>
    <definedName name="AI" localSheetId="24">[4]INICIO!$AU$5:$AW$543</definedName>
    <definedName name="AI" localSheetId="28">[4]INICIO!$AU$5:$AW$543</definedName>
    <definedName name="AI" localSheetId="41">[4]INICIO!$AU$5:$AW$543</definedName>
    <definedName name="AI" localSheetId="30">[4]INICIO!$AU$5:$AW$543</definedName>
    <definedName name="AI" localSheetId="46">[4]INICIO!$AU$5:$AW$543</definedName>
    <definedName name="AI" localSheetId="33">[4]INICIO!$AU$5:$AW$543</definedName>
    <definedName name="AI" localSheetId="20">[4]INICIO!$AU$5:$AW$543</definedName>
    <definedName name="AI" localSheetId="25">[4]INICIO!$AU$5:$AW$543</definedName>
    <definedName name="AI" localSheetId="19">[4]INICIO!$AU$5:$AW$543</definedName>
    <definedName name="AI" localSheetId="22">[4]INICIO!$AU$5:$AW$543</definedName>
    <definedName name="AI" localSheetId="21">[4]INICIO!$AU$5:$AW$543</definedName>
    <definedName name="AI" localSheetId="18">[4]INICIO!$AU$5:$AW$543</definedName>
    <definedName name="AI" localSheetId="23">[4]INICIO!$AU$5:$AW$543</definedName>
    <definedName name="AI" localSheetId="35">[4]INICIO!$AU$5:$AW$543</definedName>
    <definedName name="AI" localSheetId="37">[4]INICIO!$AU$5:$AW$543</definedName>
    <definedName name="AI" localSheetId="38">[4]INICIO!$AU$5:$AW$543</definedName>
    <definedName name="AI" localSheetId="27">[4]INICIO!$AU$5:$AW$543</definedName>
    <definedName name="AI" localSheetId="36">[4]INICIO!$AU$5:$AW$543</definedName>
    <definedName name="AI" localSheetId="26">[4]INICIO!$AU$5:$AW$543</definedName>
    <definedName name="AI" localSheetId="47">[4]INICIO!$AU$5:$AW$543</definedName>
    <definedName name="AI" localSheetId="39">[4]INICIO!$AU$5:$AW$543</definedName>
    <definedName name="AI" localSheetId="40">[4]INICIO!$AU$5:$AW$543</definedName>
    <definedName name="AI" localSheetId="29">[4]INICIO!$AU$5:$AW$543</definedName>
    <definedName name="AI" localSheetId="31">[4]INICIO!$AU$5:$AW$543</definedName>
    <definedName name="AI" localSheetId="32">[4]INICIO!$AU$5:$AW$543</definedName>
    <definedName name="AI" localSheetId="48">[4]INICIO!$AU$5:$AW$543</definedName>
    <definedName name="AI" localSheetId="54">[4]INICIO!$AU$5:$AW$543</definedName>
    <definedName name="AI" localSheetId="34">[4]INICIO!$AU$5:$AW$543</definedName>
    <definedName name="AI" localSheetId="43">[4]INICIO!$AU$5:$AW$543</definedName>
    <definedName name="AI" localSheetId="44">[4]INICIO!$AU$5:$AW$543</definedName>
    <definedName name="AI" localSheetId="45">[4]INICIO!$AU$5:$AW$543</definedName>
    <definedName name="AI" localSheetId="49">[4]INICIO!$AU$5:$AW$543</definedName>
    <definedName name="AI" localSheetId="51">[4]INICIO!$AU$5:$AW$543</definedName>
    <definedName name="AI" localSheetId="55">[4]INICIO!$AU$5:$AW$543</definedName>
    <definedName name="AI" localSheetId="50">[4]INICIO!$AU$5:$AW$543</definedName>
    <definedName name="AI" localSheetId="58">[4]INICIO!$AU$5:$AW$543</definedName>
    <definedName name="AI" localSheetId="60">[4]INICIO!$AU$5:$AW$543</definedName>
    <definedName name="AI" localSheetId="62">[4]INICIO!$AU$5:$AW$543</definedName>
    <definedName name="AI" localSheetId="63">[4]INICIO!$AU$5:$AW$543</definedName>
    <definedName name="AI" localSheetId="59">[4]INICIO!$AU$5:$AW$543</definedName>
    <definedName name="AI" localSheetId="65">[4]INICIO!$AU$5:$AW$543</definedName>
    <definedName name="AI" localSheetId="97">[4]INICIO!$AU$5:$AW$543</definedName>
    <definedName name="AI" localSheetId="96">[4]INICIO!$AU$5:$AW$543</definedName>
    <definedName name="AI" localSheetId="17">[4]INICIO!$AU$5:$AW$543</definedName>
    <definedName name="AI" localSheetId="95">[1]INICIO!$AU$5:$AW$543</definedName>
    <definedName name="AI" localSheetId="78">[5]INICIO!$AU$5:$AW$543</definedName>
    <definedName name="AI" localSheetId="94">[5]INICIO!$AU$5:$AW$543</definedName>
    <definedName name="AI" localSheetId="93">[5]INICIO!$AU$5:$AW$543</definedName>
    <definedName name="AI" localSheetId="89">[1]INICIO!$AU$5:$AW$543</definedName>
    <definedName name="AI" localSheetId="77">[2]INICIO!$AU$5:$AW$543</definedName>
    <definedName name="AI" localSheetId="76">[3]INICIO!$AU$5:$AW$543</definedName>
    <definedName name="AI">[1]INICIO!$AU$5:$AW$543</definedName>
    <definedName name="APP" localSheetId="32">#REF!</definedName>
    <definedName name="APP" localSheetId="73">#REF!</definedName>
    <definedName name="APP" localSheetId="101">#REF!</definedName>
    <definedName name="APP" localSheetId="102">#REF!</definedName>
    <definedName name="APP" localSheetId="7">#REF!</definedName>
    <definedName name="APP" localSheetId="82">#REF!</definedName>
    <definedName name="APP">#REF!</definedName>
    <definedName name="APPAR1" localSheetId="32">#REF!</definedName>
    <definedName name="APPAR1" localSheetId="73">#REF!</definedName>
    <definedName name="APPAR1" localSheetId="101">#REF!</definedName>
    <definedName name="APPAR1" localSheetId="102">#REF!</definedName>
    <definedName name="APPAR1" localSheetId="7">#REF!</definedName>
    <definedName name="APPAR1" localSheetId="82">#REF!</definedName>
    <definedName name="APPAR1">#REF!</definedName>
    <definedName name="_xlnm.Print_Area" localSheetId="52">'APP- AR 2- 223 202K016'!$A$1:$K$35</definedName>
    <definedName name="_xlnm.Print_Area" localSheetId="42">'APP-AR   2 221 001 O001 '!$A$1:$K$23</definedName>
    <definedName name="_xlnm.Print_Area" localSheetId="56">'APP-AR   3  138 177 P048'!$A$1:$K$20</definedName>
    <definedName name="_xlnm.Print_Area" localSheetId="53">'APP-AR   3  224 012 K016'!$A$1:$K$22</definedName>
    <definedName name="_xlnm.Print_Area" localSheetId="57">'APP-AR   3  268 117 S136'!$A$1:$K$22</definedName>
    <definedName name="_xlnm.Print_Area" localSheetId="61">'APP-AR   4  264 105  S137'!$A$1:$K$22</definedName>
    <definedName name="_xlnm.Print_Area" localSheetId="64">'APP-AR   5  123 272 E118'!$A$1:$K$28</definedName>
    <definedName name="_xlnm.Print_Area" localSheetId="68">'APP-AR   5  171 063 S140'!$A$1:$K$25</definedName>
    <definedName name="_xlnm.Print_Area" localSheetId="24">'APP-AR  1  264 105 S135'!$A$1:$K$19</definedName>
    <definedName name="_xlnm.Print_Area" localSheetId="28">'APP-AR  2  211 084 E123'!$A$1:$K$22</definedName>
    <definedName name="_xlnm.Print_Area" localSheetId="41">'APP-AR  2  221 071 O001'!$A$1:$K$18</definedName>
    <definedName name="_xlnm.Print_Area" localSheetId="30">'APP-AR  2  225 243 E130'!$A$1:$K$26</definedName>
    <definedName name="_xlnm.Print_Area" localSheetId="46">'APP-AR  2  242 135 S133'!$A$1:$K$39</definedName>
    <definedName name="_xlnm.Print_Area" localSheetId="33">'APP-AR  2 223-081 G021'!$A$1:$K$25</definedName>
    <definedName name="_xlnm.Print_Area" localSheetId="20">'APP-AR 1 124-004 P002'!$A$1:$K$25</definedName>
    <definedName name="_xlnm.Print_Area" localSheetId="25">'APP-AR 1 235-072 S205'!$A$1:$K$25</definedName>
    <definedName name="_xlnm.Print_Area" localSheetId="19">'APP-AR 1 262-122 E143'!$A$1:$K$21</definedName>
    <definedName name="_xlnm.Print_Area" localSheetId="22">'APP-AR 1 262-122 S126'!$A$1:$K$23</definedName>
    <definedName name="_xlnm.Print_Area" localSheetId="21">'APP-AR 1 264-105 P050'!$A$1:$K$22</definedName>
    <definedName name="_xlnm.Print_Area" localSheetId="18">'APP-AR 1 268-149 E137'!$A$1:$K$19</definedName>
    <definedName name="_xlnm.Print_Area" localSheetId="23">'APP-AR 1 268-149 S128'!$A$1:$K$29</definedName>
    <definedName name="_xlnm.Print_Area" localSheetId="35">'APP-AR 2-  223 200 K014'!$A$1:$K$22</definedName>
    <definedName name="_xlnm.Print_Area" localSheetId="37">'APP-AR 2 131-104 M001'!$A$1:$K$39</definedName>
    <definedName name="_xlnm.Print_Area" localSheetId="38">'APP-AR 2 172-104 M001'!$A$1:$K$39</definedName>
    <definedName name="_xlnm.Print_Area" localSheetId="27">'APP-AR 2 215-092 E122'!$A$1:$K$21</definedName>
    <definedName name="_xlnm.Print_Area" localSheetId="36">'APP-AR 2- 223 202 K014'!$A$1:$K$30</definedName>
    <definedName name="_xlnm.Print_Area" localSheetId="26">'APP-AR 2 223-089 E120'!$A$1:$K$24</definedName>
    <definedName name="_xlnm.Print_Area" localSheetId="47">'APP-AR 2 223-089 S134'!$A$1:$K$27</definedName>
    <definedName name="_xlnm.Print_Area" localSheetId="39">'APP-AR 2 232-104 M001'!$A$1:$K$39</definedName>
    <definedName name="_xlnm.Print_Area" localSheetId="40">'APP-AR 2 233-104 M001'!$A$1:$K$39</definedName>
    <definedName name="_xlnm.Print_Area" localSheetId="29">'APP-AR 2 235-064 E127'!$A$1:$K$28</definedName>
    <definedName name="_xlnm.Print_Area" localSheetId="31">'APP-AR 2- 241 101 E131'!$A$1:$K$32</definedName>
    <definedName name="_xlnm.Print_Area" localSheetId="32">'APP-AR 2 241-046 F032 '!$A$1:$K$24</definedName>
    <definedName name="_xlnm.Print_Area" localSheetId="48">'APP-AR 2 241-046 S138'!$A$1:$K$28</definedName>
    <definedName name="_xlnm.Print_Area" localSheetId="54">'APP-AR 2- 242 135 K016'!$A$1:$K$30</definedName>
    <definedName name="_xlnm.Print_Area" localSheetId="34">'APP-AR 2- 255 024 K013'!$A$1:$K$27</definedName>
    <definedName name="_xlnm.Print_Area" localSheetId="43">'APP-AR 2 255-129 S129'!$A$1:$K$33</definedName>
    <definedName name="_xlnm.Print_Area" localSheetId="44">'APP-AR 2 255-129 S130'!$A$1:$K$27</definedName>
    <definedName name="_xlnm.Print_Area" localSheetId="45">'APP-AR 2 255-129 S132'!$A$1:$K$28</definedName>
    <definedName name="_xlnm.Print_Area" localSheetId="49">'APP-AR 2 255-129 U024'!$A$1:$K$29</definedName>
    <definedName name="_xlnm.Print_Area" localSheetId="51">'APP-AR 3- 221 049 K016'!$A$1:$K$39</definedName>
    <definedName name="_xlnm.Print_Area" localSheetId="55">'APP-AR 3 221-104  M001'!$A$1:$K$39</definedName>
    <definedName name="_xlnm.Print_Area" localSheetId="50">'APP-AR 3 321-102 F029'!$A$1:$K$30</definedName>
    <definedName name="_xlnm.Print_Area" localSheetId="58">'APP-AR 3 321-275 S139'!$A$1:$K$28</definedName>
    <definedName name="_xlnm.Print_Area" localSheetId="60">'APP-AR 4 242-078 F031'!$A$1:$K$25</definedName>
    <definedName name="_xlnm.Print_Area" localSheetId="62">'APP-AR 4 255-129 S206'!$A$1:$K$26</definedName>
    <definedName name="_xlnm.Print_Area" localSheetId="63">'APP-AR 4 255-129 S208'!$A$1:$K$30</definedName>
    <definedName name="_xlnm.Print_Area" localSheetId="59">'APP-AR 4 271-117 E133'!$A$1:$K$39</definedName>
    <definedName name="_xlnm.Print_Area" localSheetId="65">'APP-AR 5 171-063 E118'!$A$1:$K$39</definedName>
    <definedName name="_xlnm.Print_Area" localSheetId="75">'APP-FSFA'!$A$1:$U$34</definedName>
    <definedName name="_xlnm.Print_Area" localSheetId="97">'APP-IG CENDIS'!$A$1:$K$37</definedName>
    <definedName name="_xlnm.Print_Area" localSheetId="96">'APP-IG VIOLENCIA'!$A$1:$K$27</definedName>
    <definedName name="_xlnm.Print_Area" localSheetId="17">'APP-PP '!$A$1:$M$154</definedName>
    <definedName name="_xlnm.Print_Area" localSheetId="74">'APP-RF FAIS '!$A$1:$U$41</definedName>
    <definedName name="_xlnm.Print_Area" localSheetId="71">'APP-RF FORTAMUN '!$A$1:$U$109</definedName>
    <definedName name="_xlnm.Print_Area" localSheetId="73">'APP-RF FORTASEG'!$A$1:$U$41</definedName>
    <definedName name="_xlnm.Print_Area" localSheetId="69">'APP-RF PARTICIPACIONES '!$A$1:$U$137</definedName>
    <definedName name="_xlnm.Print_Area" localSheetId="90">Caratula!$A$1:$N$26</definedName>
    <definedName name="_xlnm.Print_Area" localSheetId="13">'ECG-1. '!$A$1:$I$30</definedName>
    <definedName name="_xlnm.Print_Area" localSheetId="14">'ECG-2.'!$A$1:$H$23</definedName>
    <definedName name="_xlnm.Print_Area" localSheetId="95">'ECG-IG'!$A$1:$I$32</definedName>
    <definedName name="_xlnm.Print_Area" localSheetId="101">EPI.!$A$1:$M$24</definedName>
    <definedName name="_xlnm.Print_Area" localSheetId="98">EPPG!$A$1:$D$35</definedName>
    <definedName name="_xlnm.Print_Area" localSheetId="102">'EPPG (3)'!$A$1:$O$35</definedName>
    <definedName name="_xlnm.Print_Area" localSheetId="78">IAPP!$A$1:$M$14</definedName>
    <definedName name="_xlnm.Print_Area" localSheetId="94">'IG CENDIS'!$A$1:$K$13</definedName>
    <definedName name="_xlnm.Print_Area" localSheetId="93">'IG violencia'!$A$1:$K$13</definedName>
    <definedName name="_xlnm.Print_Area" localSheetId="11">Matriz!$A$1:$H$49</definedName>
    <definedName name="_xlnm.Print_Area" localSheetId="92">'MPP CENDIS'!$A$1:$L$30</definedName>
    <definedName name="_xlnm.Print_Area" localSheetId="91">'MPP VIOLENCIA'!$A$1:$L$30</definedName>
    <definedName name="_xlnm.Print_Area" localSheetId="77">PPI!$A$1:$G$60</definedName>
    <definedName name="_xlnm.Print_Area" localSheetId="12">'Resumen_Ejecutivo '!$A$1:$E$23</definedName>
    <definedName name="CAPIT" localSheetId="52">#REF!</definedName>
    <definedName name="CAPIT" localSheetId="42">#REF!</definedName>
    <definedName name="CAPIT" localSheetId="56">#REF!</definedName>
    <definedName name="CAPIT" localSheetId="53">#REF!</definedName>
    <definedName name="CAPIT" localSheetId="57">#REF!</definedName>
    <definedName name="CAPIT" localSheetId="61">#REF!</definedName>
    <definedName name="CAPIT" localSheetId="64">#REF!</definedName>
    <definedName name="CAPIT" localSheetId="68">#REF!</definedName>
    <definedName name="CAPIT" localSheetId="24">#REF!</definedName>
    <definedName name="CAPIT" localSheetId="28">#REF!</definedName>
    <definedName name="CAPIT" localSheetId="41">#REF!</definedName>
    <definedName name="CAPIT" localSheetId="30">#REF!</definedName>
    <definedName name="CAPIT" localSheetId="46">#REF!</definedName>
    <definedName name="CAPIT" localSheetId="33">#REF!</definedName>
    <definedName name="CAPIT" localSheetId="20">#REF!</definedName>
    <definedName name="CAPIT" localSheetId="25">#REF!</definedName>
    <definedName name="CAPIT" localSheetId="19">#REF!</definedName>
    <definedName name="CAPIT" localSheetId="22">#REF!</definedName>
    <definedName name="CAPIT" localSheetId="21">#REF!</definedName>
    <definedName name="CAPIT" localSheetId="18">#REF!</definedName>
    <definedName name="CAPIT" localSheetId="23">#REF!</definedName>
    <definedName name="CAPIT" localSheetId="35">#REF!</definedName>
    <definedName name="CAPIT" localSheetId="37">#REF!</definedName>
    <definedName name="CAPIT" localSheetId="38">#REF!</definedName>
    <definedName name="CAPIT" localSheetId="27">#REF!</definedName>
    <definedName name="CAPIT" localSheetId="36">#REF!</definedName>
    <definedName name="CAPIT" localSheetId="26">#REF!</definedName>
    <definedName name="CAPIT" localSheetId="47">#REF!</definedName>
    <definedName name="CAPIT" localSheetId="39">#REF!</definedName>
    <definedName name="CAPIT" localSheetId="40">#REF!</definedName>
    <definedName name="CAPIT" localSheetId="29">#REF!</definedName>
    <definedName name="CAPIT" localSheetId="31">#REF!</definedName>
    <definedName name="CAPIT" localSheetId="32">#REF!</definedName>
    <definedName name="CAPIT" localSheetId="48">#REF!</definedName>
    <definedName name="CAPIT" localSheetId="54">#REF!</definedName>
    <definedName name="CAPIT" localSheetId="34">#REF!</definedName>
    <definedName name="CAPIT" localSheetId="43">#REF!</definedName>
    <definedName name="CAPIT" localSheetId="44">#REF!</definedName>
    <definedName name="CAPIT" localSheetId="45">#REF!</definedName>
    <definedName name="CAPIT" localSheetId="49">#REF!</definedName>
    <definedName name="CAPIT" localSheetId="51">#REF!</definedName>
    <definedName name="CAPIT" localSheetId="55">#REF!</definedName>
    <definedName name="CAPIT" localSheetId="50">#REF!</definedName>
    <definedName name="CAPIT" localSheetId="58">#REF!</definedName>
    <definedName name="CAPIT" localSheetId="60">#REF!</definedName>
    <definedName name="CAPIT" localSheetId="62">#REF!</definedName>
    <definedName name="CAPIT" localSheetId="63">#REF!</definedName>
    <definedName name="CAPIT" localSheetId="59">#REF!</definedName>
    <definedName name="CAPIT" localSheetId="65">#REF!</definedName>
    <definedName name="CAPIT" localSheetId="75">#REF!</definedName>
    <definedName name="CAPIT" localSheetId="97">#REF!</definedName>
    <definedName name="CAPIT" localSheetId="96">#REF!</definedName>
    <definedName name="CAPIT" localSheetId="17">#REF!</definedName>
    <definedName name="CAPIT" localSheetId="74">#REF!</definedName>
    <definedName name="CAPIT" localSheetId="71">#REF!</definedName>
    <definedName name="CAPIT" localSheetId="73">#REF!</definedName>
    <definedName name="CAPIT" localSheetId="69">#REF!</definedName>
    <definedName name="CAPIT" localSheetId="86">#REF!</definedName>
    <definedName name="CAPIT" localSheetId="87">#REF!</definedName>
    <definedName name="CAPIT" localSheetId="84">#REF!</definedName>
    <definedName name="CAPIT" localSheetId="10">#REF!</definedName>
    <definedName name="CAPIT" localSheetId="79">#REF!</definedName>
    <definedName name="CAPIT" localSheetId="101">#REF!</definedName>
    <definedName name="CAPIT" localSheetId="102">#REF!</definedName>
    <definedName name="CAPIT" localSheetId="7">#REF!</definedName>
    <definedName name="CAPIT" localSheetId="88">#REF!</definedName>
    <definedName name="CAPIT" localSheetId="11">#REF!</definedName>
    <definedName name="CAPIT" localSheetId="89">#REF!</definedName>
    <definedName name="CAPIT" localSheetId="77">#REF!</definedName>
    <definedName name="CAPIT" localSheetId="76">#REF!</definedName>
    <definedName name="CAPIT" localSheetId="12">#REF!</definedName>
    <definedName name="CAPIT" localSheetId="82">#REF!</definedName>
    <definedName name="CAPIT">#REF!</definedName>
    <definedName name="CENPAR" localSheetId="52">#REF!</definedName>
    <definedName name="CENPAR" localSheetId="42">#REF!</definedName>
    <definedName name="CENPAR" localSheetId="56">#REF!</definedName>
    <definedName name="CENPAR" localSheetId="53">#REF!</definedName>
    <definedName name="CENPAR" localSheetId="57">#REF!</definedName>
    <definedName name="CENPAR" localSheetId="61">#REF!</definedName>
    <definedName name="CENPAR" localSheetId="64">#REF!</definedName>
    <definedName name="CENPAR" localSheetId="68">#REF!</definedName>
    <definedName name="CENPAR" localSheetId="24">#REF!</definedName>
    <definedName name="CENPAR" localSheetId="28">#REF!</definedName>
    <definedName name="CENPAR" localSheetId="41">#REF!</definedName>
    <definedName name="CENPAR" localSheetId="30">#REF!</definedName>
    <definedName name="CENPAR" localSheetId="46">#REF!</definedName>
    <definedName name="CENPAR" localSheetId="33">#REF!</definedName>
    <definedName name="CENPAR" localSheetId="20">#REF!</definedName>
    <definedName name="CENPAR" localSheetId="25">#REF!</definedName>
    <definedName name="CENPAR" localSheetId="19">#REF!</definedName>
    <definedName name="CENPAR" localSheetId="22">#REF!</definedName>
    <definedName name="CENPAR" localSheetId="21">#REF!</definedName>
    <definedName name="CENPAR" localSheetId="18">#REF!</definedName>
    <definedName name="CENPAR" localSheetId="23">#REF!</definedName>
    <definedName name="CENPAR" localSheetId="35">#REF!</definedName>
    <definedName name="CENPAR" localSheetId="37">#REF!</definedName>
    <definedName name="CENPAR" localSheetId="38">#REF!</definedName>
    <definedName name="CENPAR" localSheetId="27">#REF!</definedName>
    <definedName name="CENPAR" localSheetId="36">#REF!</definedName>
    <definedName name="CENPAR" localSheetId="26">#REF!</definedName>
    <definedName name="CENPAR" localSheetId="47">#REF!</definedName>
    <definedName name="CENPAR" localSheetId="39">#REF!</definedName>
    <definedName name="CENPAR" localSheetId="40">#REF!</definedName>
    <definedName name="CENPAR" localSheetId="29">#REF!</definedName>
    <definedName name="CENPAR" localSheetId="31">#REF!</definedName>
    <definedName name="CENPAR" localSheetId="32">#REF!</definedName>
    <definedName name="CENPAR" localSheetId="48">#REF!</definedName>
    <definedName name="CENPAR" localSheetId="54">#REF!</definedName>
    <definedName name="CENPAR" localSheetId="34">#REF!</definedName>
    <definedName name="CENPAR" localSheetId="43">#REF!</definedName>
    <definedName name="CENPAR" localSheetId="44">#REF!</definedName>
    <definedName name="CENPAR" localSheetId="45">#REF!</definedName>
    <definedName name="CENPAR" localSheetId="49">#REF!</definedName>
    <definedName name="CENPAR" localSheetId="51">#REF!</definedName>
    <definedName name="CENPAR" localSheetId="55">#REF!</definedName>
    <definedName name="CENPAR" localSheetId="50">#REF!</definedName>
    <definedName name="CENPAR" localSheetId="58">#REF!</definedName>
    <definedName name="CENPAR" localSheetId="60">#REF!</definedName>
    <definedName name="CENPAR" localSheetId="62">#REF!</definedName>
    <definedName name="CENPAR" localSheetId="63">#REF!</definedName>
    <definedName name="CENPAR" localSheetId="59">#REF!</definedName>
    <definedName name="CENPAR" localSheetId="65">#REF!</definedName>
    <definedName name="CENPAR" localSheetId="75">#REF!</definedName>
    <definedName name="CENPAR" localSheetId="97">#REF!</definedName>
    <definedName name="CENPAR" localSheetId="96">#REF!</definedName>
    <definedName name="CENPAR" localSheetId="17">#REF!</definedName>
    <definedName name="CENPAR" localSheetId="74">#REF!</definedName>
    <definedName name="CENPAR" localSheetId="71">#REF!</definedName>
    <definedName name="CENPAR" localSheetId="73">#REF!</definedName>
    <definedName name="CENPAR" localSheetId="69">#REF!</definedName>
    <definedName name="CENPAR" localSheetId="86">#REF!</definedName>
    <definedName name="CENPAR" localSheetId="87">#REF!</definedName>
    <definedName name="CENPAR" localSheetId="84">#REF!</definedName>
    <definedName name="CENPAR" localSheetId="10">#REF!</definedName>
    <definedName name="CENPAR" localSheetId="79">#REF!</definedName>
    <definedName name="CENPAR" localSheetId="101">#REF!</definedName>
    <definedName name="CENPAR" localSheetId="102">#REF!</definedName>
    <definedName name="CENPAR" localSheetId="7">#REF!</definedName>
    <definedName name="CENPAR" localSheetId="88">#REF!</definedName>
    <definedName name="CENPAR" localSheetId="11">#REF!</definedName>
    <definedName name="CENPAR" localSheetId="89">#REF!</definedName>
    <definedName name="CENPAR" localSheetId="77">#REF!</definedName>
    <definedName name="CENPAR" localSheetId="76">#REF!</definedName>
    <definedName name="CENPAR" localSheetId="12">#REF!</definedName>
    <definedName name="CENPAR" localSheetId="82">#REF!</definedName>
    <definedName name="CENPAR">#REF!</definedName>
    <definedName name="datos" localSheetId="52">OFFSET([6]datos!$A$1,0,0,COUNTA([6]datos!$A$1:$A$65536),23)</definedName>
    <definedName name="datos" localSheetId="42">OFFSET([6]datos!$A$1,0,0,COUNTA([6]datos!$A$1:$A$65536),23)</definedName>
    <definedName name="datos" localSheetId="56">OFFSET([6]datos!$A$1,0,0,COUNTA([6]datos!$A$1:$A$65536),23)</definedName>
    <definedName name="datos" localSheetId="53">OFFSET([6]datos!$A$1,0,0,COUNTA([6]datos!$A$1:$A$65536),23)</definedName>
    <definedName name="datos" localSheetId="57">OFFSET([6]datos!$A$1,0,0,COUNTA([6]datos!$A$1:$A$65536),23)</definedName>
    <definedName name="datos" localSheetId="61">OFFSET([6]datos!$A$1,0,0,COUNTA([6]datos!$A$1:$A$65536),23)</definedName>
    <definedName name="datos" localSheetId="64">OFFSET([6]datos!$A$1,0,0,COUNTA([6]datos!$A$1:$A$65536),23)</definedName>
    <definedName name="datos" localSheetId="68">OFFSET([6]datos!$A$1,0,0,COUNTA([6]datos!$A$1:$A$65536),23)</definedName>
    <definedName name="datos" localSheetId="24">OFFSET([6]datos!$A$1,0,0,COUNTA([6]datos!$A$1:$A$65536),23)</definedName>
    <definedName name="datos" localSheetId="28">OFFSET([6]datos!$A$1,0,0,COUNTA([6]datos!$A$1:$A$65536),23)</definedName>
    <definedName name="datos" localSheetId="41">OFFSET([6]datos!$A$1,0,0,COUNTA([6]datos!$A$1:$A$65536),23)</definedName>
    <definedName name="datos" localSheetId="30">OFFSET([6]datos!$A$1,0,0,COUNTA([6]datos!$A$1:$A$65536),23)</definedName>
    <definedName name="datos" localSheetId="46">OFFSET([6]datos!$A$1,0,0,COUNTA([6]datos!$A$1:$A$65536),23)</definedName>
    <definedName name="datos" localSheetId="33">OFFSET([6]datos!$A$1,0,0,COUNTA([6]datos!$A$1:$A$65536),23)</definedName>
    <definedName name="datos" localSheetId="20">OFFSET([6]datos!$A$1,0,0,COUNTA([6]datos!$A$1:$A$65536),23)</definedName>
    <definedName name="datos" localSheetId="25">OFFSET([6]datos!$A$1,0,0,COUNTA([6]datos!$A$1:$A$65536),23)</definedName>
    <definedName name="datos" localSheetId="19">OFFSET([6]datos!$A$1,0,0,COUNTA([6]datos!$A$1:$A$65536),23)</definedName>
    <definedName name="datos" localSheetId="22">OFFSET([6]datos!$A$1,0,0,COUNTA([6]datos!$A$1:$A$65536),23)</definedName>
    <definedName name="datos" localSheetId="21">OFFSET([6]datos!$A$1,0,0,COUNTA([6]datos!$A$1:$A$65536),23)</definedName>
    <definedName name="datos" localSheetId="18">OFFSET([6]datos!$A$1,0,0,COUNTA([6]datos!$A$1:$A$65536),23)</definedName>
    <definedName name="datos" localSheetId="23">OFFSET([6]datos!$A$1,0,0,COUNTA([6]datos!$A$1:$A$65536),23)</definedName>
    <definedName name="datos" localSheetId="35">OFFSET([6]datos!$A$1,0,0,COUNTA([6]datos!$A$1:$A$65536),23)</definedName>
    <definedName name="datos" localSheetId="37">OFFSET([6]datos!$A$1,0,0,COUNTA([6]datos!$A$1:$A$65536),23)</definedName>
    <definedName name="datos" localSheetId="38">OFFSET([6]datos!$A$1,0,0,COUNTA([6]datos!$A$1:$A$65536),23)</definedName>
    <definedName name="datos" localSheetId="27">OFFSET([6]datos!$A$1,0,0,COUNTA([6]datos!$A$1:$A$65536),23)</definedName>
    <definedName name="datos" localSheetId="36">OFFSET([6]datos!$A$1,0,0,COUNTA([6]datos!$A$1:$A$65536),23)</definedName>
    <definedName name="datos" localSheetId="26">OFFSET([6]datos!$A$1,0,0,COUNTA([6]datos!$A$1:$A$65536),23)</definedName>
    <definedName name="datos" localSheetId="47">OFFSET([6]datos!$A$1,0,0,COUNTA([6]datos!$A$1:$A$65536),23)</definedName>
    <definedName name="datos" localSheetId="39">OFFSET([6]datos!$A$1,0,0,COUNTA([6]datos!$A$1:$A$65536),23)</definedName>
    <definedName name="datos" localSheetId="40">OFFSET([6]datos!$A$1,0,0,COUNTA([6]datos!$A$1:$A$65536),23)</definedName>
    <definedName name="datos" localSheetId="29">OFFSET([6]datos!$A$1,0,0,COUNTA([6]datos!$A$1:$A$65536),23)</definedName>
    <definedName name="datos" localSheetId="31">OFFSET([6]datos!$A$1,0,0,COUNTA([6]datos!$A$1:$A$65536),23)</definedName>
    <definedName name="datos" localSheetId="32">OFFSET([6]datos!$A$1,0,0,COUNTA([6]datos!$A$1:$A$65536),23)</definedName>
    <definedName name="datos" localSheetId="48">OFFSET([6]datos!$A$1,0,0,COUNTA([6]datos!$A$1:$A$65536),23)</definedName>
    <definedName name="datos" localSheetId="54">OFFSET([6]datos!$A$1,0,0,COUNTA([6]datos!$A$1:$A$65536),23)</definedName>
    <definedName name="datos" localSheetId="34">OFFSET([6]datos!$A$1,0,0,COUNTA([6]datos!$A$1:$A$65536),23)</definedName>
    <definedName name="datos" localSheetId="43">OFFSET([6]datos!$A$1,0,0,COUNTA([6]datos!$A$1:$A$65536),23)</definedName>
    <definedName name="datos" localSheetId="44">OFFSET([6]datos!$A$1,0,0,COUNTA([6]datos!$A$1:$A$65536),23)</definedName>
    <definedName name="datos" localSheetId="45">OFFSET([6]datos!$A$1,0,0,COUNTA([6]datos!$A$1:$A$65536),23)</definedName>
    <definedName name="datos" localSheetId="49">OFFSET([6]datos!$A$1,0,0,COUNTA([6]datos!$A$1:$A$65536),23)</definedName>
    <definedName name="datos" localSheetId="51">OFFSET([6]datos!$A$1,0,0,COUNTA([6]datos!$A$1:$A$65536),23)</definedName>
    <definedName name="datos" localSheetId="55">OFFSET([6]datos!$A$1,0,0,COUNTA([6]datos!$A$1:$A$65536),23)</definedName>
    <definedName name="datos" localSheetId="50">OFFSET([6]datos!$A$1,0,0,COUNTA([6]datos!$A$1:$A$65536),23)</definedName>
    <definedName name="datos" localSheetId="58">OFFSET([6]datos!$A$1,0,0,COUNTA([6]datos!$A$1:$A$65536),23)</definedName>
    <definedName name="datos" localSheetId="60">OFFSET([6]datos!$A$1,0,0,COUNTA([6]datos!$A$1:$A$65536),23)</definedName>
    <definedName name="datos" localSheetId="62">OFFSET([6]datos!$A$1,0,0,COUNTA([6]datos!$A$1:$A$65536),23)</definedName>
    <definedName name="datos" localSheetId="63">OFFSET([6]datos!$A$1,0,0,COUNTA([6]datos!$A$1:$A$65536),23)</definedName>
    <definedName name="datos" localSheetId="59">OFFSET([6]datos!$A$1,0,0,COUNTA([6]datos!$A$1:$A$65536),23)</definedName>
    <definedName name="datos" localSheetId="65">OFFSET([6]datos!$A$1,0,0,COUNTA([6]datos!$A$1:$A$65536),23)</definedName>
    <definedName name="datos" localSheetId="97">OFFSET([6]datos!$A$1,0,0,COUNTA([6]datos!$A$1:$A$65536),23)</definedName>
    <definedName name="datos" localSheetId="96">OFFSET([6]datos!$A$1,0,0,COUNTA([6]datos!$A$1:$A$65536),23)</definedName>
    <definedName name="datos" localSheetId="17">OFFSET([6]datos!$A$1,0,0,COUNTA([6]datos!$A$1:$A$65536),23)</definedName>
    <definedName name="datos" localSheetId="86">OFFSET([1]datos!$A$1,0,0,COUNTA([1]datos!$A$1:$A$65536),23)</definedName>
    <definedName name="datos" localSheetId="87">OFFSET([1]datos!$A$1,0,0,COUNTA([1]datos!$A$1:$A$65536),23)</definedName>
    <definedName name="datos" localSheetId="84">OFFSET([1]datos!$A$1,0,0,COUNTA([1]datos!$A$1:$A$65536),23)</definedName>
    <definedName name="datos" localSheetId="95">OFFSET([7]datos!$A$1,0,0,COUNTA([7]datos!$A$1:$A$65536),23)</definedName>
    <definedName name="datos" localSheetId="78">OFFSET([8]datos!$A$1,0,0,COUNTA([8]datos!$A$1:$A$65536),23)</definedName>
    <definedName name="datos" localSheetId="94">OFFSET([8]datos!$A$1,0,0,COUNTA([8]datos!$A$1:$A$65536),23)</definedName>
    <definedName name="datos" localSheetId="93">OFFSET([8]datos!$A$1,0,0,COUNTA([8]datos!$A$1:$A$65536),23)</definedName>
    <definedName name="datos" localSheetId="89">OFFSET([7]datos!$A$1,0,0,COUNTA([7]datos!$A$1:$A$65536),23)</definedName>
    <definedName name="datos" localSheetId="92">OFFSET([9]datos!$A$1,0,0,COUNTA([9]datos!$A$1:$A$65536),23)</definedName>
    <definedName name="datos" localSheetId="91">OFFSET([9]datos!$A$1,0,0,COUNTA([9]datos!$A$1:$A$65536),23)</definedName>
    <definedName name="datos" localSheetId="77">OFFSET([10]datos!$A$1,0,0,COUNTA([10]datos!$A$1:$A$65536),23)</definedName>
    <definedName name="datos" localSheetId="76">OFFSET([11]datos!$A$1,0,0,COUNTA([11]datos!$A$1:$A$65536),23)</definedName>
    <definedName name="datos">OFFSET([7]datos!$A$1,0,0,COUNTA([7]datos!$A$1:$A$65536),23)</definedName>
    <definedName name="dc" localSheetId="52">#REF!</definedName>
    <definedName name="dc" localSheetId="42">#REF!</definedName>
    <definedName name="dc" localSheetId="56">#REF!</definedName>
    <definedName name="dc" localSheetId="53">#REF!</definedName>
    <definedName name="dc" localSheetId="57">#REF!</definedName>
    <definedName name="dc" localSheetId="61">#REF!</definedName>
    <definedName name="dc" localSheetId="64">#REF!</definedName>
    <definedName name="dc" localSheetId="68">#REF!</definedName>
    <definedName name="dc" localSheetId="24">#REF!</definedName>
    <definedName name="dc" localSheetId="28">#REF!</definedName>
    <definedName name="dc" localSheetId="41">#REF!</definedName>
    <definedName name="dc" localSheetId="30">#REF!</definedName>
    <definedName name="dc" localSheetId="46">#REF!</definedName>
    <definedName name="dc" localSheetId="33">#REF!</definedName>
    <definedName name="dc" localSheetId="20">#REF!</definedName>
    <definedName name="dc" localSheetId="25">#REF!</definedName>
    <definedName name="dc" localSheetId="19">#REF!</definedName>
    <definedName name="dc" localSheetId="22">#REF!</definedName>
    <definedName name="dc" localSheetId="21">#REF!</definedName>
    <definedName name="dc" localSheetId="18">#REF!</definedName>
    <definedName name="dc" localSheetId="23">#REF!</definedName>
    <definedName name="dc" localSheetId="35">#REF!</definedName>
    <definedName name="dc" localSheetId="37">#REF!</definedName>
    <definedName name="dc" localSheetId="38">#REF!</definedName>
    <definedName name="dc" localSheetId="27">#REF!</definedName>
    <definedName name="dc" localSheetId="36">#REF!</definedName>
    <definedName name="dc" localSheetId="26">#REF!</definedName>
    <definedName name="dc" localSheetId="47">#REF!</definedName>
    <definedName name="dc" localSheetId="39">#REF!</definedName>
    <definedName name="dc" localSheetId="40">#REF!</definedName>
    <definedName name="dc" localSheetId="29">#REF!</definedName>
    <definedName name="dc" localSheetId="31">#REF!</definedName>
    <definedName name="dc" localSheetId="32">#REF!</definedName>
    <definedName name="dc" localSheetId="48">#REF!</definedName>
    <definedName name="dc" localSheetId="54">#REF!</definedName>
    <definedName name="dc" localSheetId="34">#REF!</definedName>
    <definedName name="dc" localSheetId="43">#REF!</definedName>
    <definedName name="dc" localSheetId="44">#REF!</definedName>
    <definedName name="dc" localSheetId="45">#REF!</definedName>
    <definedName name="dc" localSheetId="49">#REF!</definedName>
    <definedName name="dc" localSheetId="51">#REF!</definedName>
    <definedName name="dc" localSheetId="55">#REF!</definedName>
    <definedName name="dc" localSheetId="50">#REF!</definedName>
    <definedName name="dc" localSheetId="58">#REF!</definedName>
    <definedName name="dc" localSheetId="60">#REF!</definedName>
    <definedName name="dc" localSheetId="62">#REF!</definedName>
    <definedName name="dc" localSheetId="63">#REF!</definedName>
    <definedName name="dc" localSheetId="59">#REF!</definedName>
    <definedName name="dc" localSheetId="65">#REF!</definedName>
    <definedName name="dc" localSheetId="75">#REF!</definedName>
    <definedName name="dc" localSheetId="97">#REF!</definedName>
    <definedName name="dc" localSheetId="96">#REF!</definedName>
    <definedName name="dc" localSheetId="17">#REF!</definedName>
    <definedName name="dc" localSheetId="74">#REF!</definedName>
    <definedName name="dc" localSheetId="71">#REF!</definedName>
    <definedName name="dc" localSheetId="73">#REF!</definedName>
    <definedName name="dc" localSheetId="69">#REF!</definedName>
    <definedName name="dc" localSheetId="86">#REF!</definedName>
    <definedName name="dc" localSheetId="87">#REF!</definedName>
    <definedName name="dc" localSheetId="84">#REF!</definedName>
    <definedName name="dc" localSheetId="10">#REF!</definedName>
    <definedName name="dc" localSheetId="79">#REF!</definedName>
    <definedName name="dc" localSheetId="101">#REF!</definedName>
    <definedName name="dc" localSheetId="102">#REF!</definedName>
    <definedName name="dc" localSheetId="7">#REF!</definedName>
    <definedName name="dc" localSheetId="88">#REF!</definedName>
    <definedName name="dc" localSheetId="11">#REF!</definedName>
    <definedName name="dc" localSheetId="89">#REF!</definedName>
    <definedName name="dc" localSheetId="77">#REF!</definedName>
    <definedName name="dc" localSheetId="76">#REF!</definedName>
    <definedName name="dc" localSheetId="12">#REF!</definedName>
    <definedName name="dc" localSheetId="82">#REF!</definedName>
    <definedName name="dc">#REF!</definedName>
    <definedName name="DEFAULT" localSheetId="52">[4]INICIO!$AA$10</definedName>
    <definedName name="DEFAULT" localSheetId="42">[4]INICIO!$AA$10</definedName>
    <definedName name="DEFAULT" localSheetId="56">[4]INICIO!$AA$10</definedName>
    <definedName name="DEFAULT" localSheetId="53">[4]INICIO!$AA$10</definedName>
    <definedName name="DEFAULT" localSheetId="57">[4]INICIO!$AA$10</definedName>
    <definedName name="DEFAULT" localSheetId="61">[4]INICIO!$AA$10</definedName>
    <definedName name="DEFAULT" localSheetId="64">[4]INICIO!$AA$10</definedName>
    <definedName name="DEFAULT" localSheetId="68">[4]INICIO!$AA$10</definedName>
    <definedName name="DEFAULT" localSheetId="24">[4]INICIO!$AA$10</definedName>
    <definedName name="DEFAULT" localSheetId="28">[4]INICIO!$AA$10</definedName>
    <definedName name="DEFAULT" localSheetId="41">[4]INICIO!$AA$10</definedName>
    <definedName name="DEFAULT" localSheetId="30">[4]INICIO!$AA$10</definedName>
    <definedName name="DEFAULT" localSheetId="46">[4]INICIO!$AA$10</definedName>
    <definedName name="DEFAULT" localSheetId="33">[4]INICIO!$AA$10</definedName>
    <definedName name="DEFAULT" localSheetId="20">[4]INICIO!$AA$10</definedName>
    <definedName name="DEFAULT" localSheetId="25">[4]INICIO!$AA$10</definedName>
    <definedName name="DEFAULT" localSheetId="19">[4]INICIO!$AA$10</definedName>
    <definedName name="DEFAULT" localSheetId="22">[4]INICIO!$AA$10</definedName>
    <definedName name="DEFAULT" localSheetId="21">[4]INICIO!$AA$10</definedName>
    <definedName name="DEFAULT" localSheetId="18">[4]INICIO!$AA$10</definedName>
    <definedName name="DEFAULT" localSheetId="23">[4]INICIO!$AA$10</definedName>
    <definedName name="DEFAULT" localSheetId="35">[4]INICIO!$AA$10</definedName>
    <definedName name="DEFAULT" localSheetId="37">[4]INICIO!$AA$10</definedName>
    <definedName name="DEFAULT" localSheetId="38">[4]INICIO!$AA$10</definedName>
    <definedName name="DEFAULT" localSheetId="27">[4]INICIO!$AA$10</definedName>
    <definedName name="DEFAULT" localSheetId="36">[4]INICIO!$AA$10</definedName>
    <definedName name="DEFAULT" localSheetId="26">[4]INICIO!$AA$10</definedName>
    <definedName name="DEFAULT" localSheetId="47">[4]INICIO!$AA$10</definedName>
    <definedName name="DEFAULT" localSheetId="39">[4]INICIO!$AA$10</definedName>
    <definedName name="DEFAULT" localSheetId="40">[4]INICIO!$AA$10</definedName>
    <definedName name="DEFAULT" localSheetId="29">[4]INICIO!$AA$10</definedName>
    <definedName name="DEFAULT" localSheetId="31">[4]INICIO!$AA$10</definedName>
    <definedName name="DEFAULT" localSheetId="32">[4]INICIO!$AA$10</definedName>
    <definedName name="DEFAULT" localSheetId="48">[4]INICIO!$AA$10</definedName>
    <definedName name="DEFAULT" localSheetId="54">[4]INICIO!$AA$10</definedName>
    <definedName name="DEFAULT" localSheetId="34">[4]INICIO!$AA$10</definedName>
    <definedName name="DEFAULT" localSheetId="43">[4]INICIO!$AA$10</definedName>
    <definedName name="DEFAULT" localSheetId="44">[4]INICIO!$AA$10</definedName>
    <definedName name="DEFAULT" localSheetId="45">[4]INICIO!$AA$10</definedName>
    <definedName name="DEFAULT" localSheetId="49">[4]INICIO!$AA$10</definedName>
    <definedName name="DEFAULT" localSheetId="51">[4]INICIO!$AA$10</definedName>
    <definedName name="DEFAULT" localSheetId="55">[4]INICIO!$AA$10</definedName>
    <definedName name="DEFAULT" localSheetId="50">[4]INICIO!$AA$10</definedName>
    <definedName name="DEFAULT" localSheetId="58">[4]INICIO!$AA$10</definedName>
    <definedName name="DEFAULT" localSheetId="60">[4]INICIO!$AA$10</definedName>
    <definedName name="DEFAULT" localSheetId="62">[4]INICIO!$AA$10</definedName>
    <definedName name="DEFAULT" localSheetId="63">[4]INICIO!$AA$10</definedName>
    <definedName name="DEFAULT" localSheetId="59">[4]INICIO!$AA$10</definedName>
    <definedName name="DEFAULT" localSheetId="65">[4]INICIO!$AA$10</definedName>
    <definedName name="DEFAULT" localSheetId="97">[4]INICIO!$AA$10</definedName>
    <definedName name="DEFAULT" localSheetId="96">[4]INICIO!$AA$10</definedName>
    <definedName name="DEFAULT" localSheetId="17">[4]INICIO!$AA$10</definedName>
    <definedName name="DEFAULT" localSheetId="95">[1]INICIO!$AA$10</definedName>
    <definedName name="DEFAULT" localSheetId="78">[5]INICIO!$AA$10</definedName>
    <definedName name="DEFAULT" localSheetId="94">[5]INICIO!$AA$10</definedName>
    <definedName name="DEFAULT" localSheetId="93">[5]INICIO!$AA$10</definedName>
    <definedName name="DEFAULT" localSheetId="89">[1]INICIO!$AA$10</definedName>
    <definedName name="DEFAULT" localSheetId="77">[2]INICIO!$AA$10</definedName>
    <definedName name="DEFAULT" localSheetId="76">[3]INICIO!$AA$10</definedName>
    <definedName name="DEFAULT">[1]INICIO!$AA$10</definedName>
    <definedName name="DEUDA" localSheetId="52">#REF!</definedName>
    <definedName name="DEUDA" localSheetId="42">#REF!</definedName>
    <definedName name="DEUDA" localSheetId="56">#REF!</definedName>
    <definedName name="DEUDA" localSheetId="53">#REF!</definedName>
    <definedName name="DEUDA" localSheetId="57">#REF!</definedName>
    <definedName name="DEUDA" localSheetId="61">#REF!</definedName>
    <definedName name="DEUDA" localSheetId="64">#REF!</definedName>
    <definedName name="DEUDA" localSheetId="68">#REF!</definedName>
    <definedName name="DEUDA" localSheetId="24">#REF!</definedName>
    <definedName name="DEUDA" localSheetId="28">#REF!</definedName>
    <definedName name="DEUDA" localSheetId="41">#REF!</definedName>
    <definedName name="DEUDA" localSheetId="30">#REF!</definedName>
    <definedName name="DEUDA" localSheetId="46">#REF!</definedName>
    <definedName name="DEUDA" localSheetId="33">#REF!</definedName>
    <definedName name="DEUDA" localSheetId="20">#REF!</definedName>
    <definedName name="DEUDA" localSheetId="25">#REF!</definedName>
    <definedName name="DEUDA" localSheetId="19">#REF!</definedName>
    <definedName name="DEUDA" localSheetId="22">#REF!</definedName>
    <definedName name="DEUDA" localSheetId="21">#REF!</definedName>
    <definedName name="DEUDA" localSheetId="18">#REF!</definedName>
    <definedName name="DEUDA" localSheetId="23">#REF!</definedName>
    <definedName name="DEUDA" localSheetId="35">#REF!</definedName>
    <definedName name="DEUDA" localSheetId="37">#REF!</definedName>
    <definedName name="DEUDA" localSheetId="38">#REF!</definedName>
    <definedName name="DEUDA" localSheetId="27">#REF!</definedName>
    <definedName name="DEUDA" localSheetId="36">#REF!</definedName>
    <definedName name="DEUDA" localSheetId="26">#REF!</definedName>
    <definedName name="DEUDA" localSheetId="47">#REF!</definedName>
    <definedName name="DEUDA" localSheetId="39">#REF!</definedName>
    <definedName name="DEUDA" localSheetId="40">#REF!</definedName>
    <definedName name="DEUDA" localSheetId="29">#REF!</definedName>
    <definedName name="DEUDA" localSheetId="31">#REF!</definedName>
    <definedName name="DEUDA" localSheetId="32">#REF!</definedName>
    <definedName name="DEUDA" localSheetId="48">#REF!</definedName>
    <definedName name="DEUDA" localSheetId="54">#REF!</definedName>
    <definedName name="DEUDA" localSheetId="34">#REF!</definedName>
    <definedName name="DEUDA" localSheetId="43">#REF!</definedName>
    <definedName name="DEUDA" localSheetId="44">#REF!</definedName>
    <definedName name="DEUDA" localSheetId="45">#REF!</definedName>
    <definedName name="DEUDA" localSheetId="49">#REF!</definedName>
    <definedName name="DEUDA" localSheetId="51">#REF!</definedName>
    <definedName name="DEUDA" localSheetId="55">#REF!</definedName>
    <definedName name="DEUDA" localSheetId="50">#REF!</definedName>
    <definedName name="DEUDA" localSheetId="58">#REF!</definedName>
    <definedName name="DEUDA" localSheetId="60">#REF!</definedName>
    <definedName name="DEUDA" localSheetId="62">#REF!</definedName>
    <definedName name="DEUDA" localSheetId="63">#REF!</definedName>
    <definedName name="DEUDA" localSheetId="59">#REF!</definedName>
    <definedName name="DEUDA" localSheetId="65">#REF!</definedName>
    <definedName name="DEUDA" localSheetId="75">#REF!</definedName>
    <definedName name="DEUDA" localSheetId="97">#REF!</definedName>
    <definedName name="DEUDA" localSheetId="96">#REF!</definedName>
    <definedName name="DEUDA" localSheetId="17">#REF!</definedName>
    <definedName name="DEUDA" localSheetId="74">#REF!</definedName>
    <definedName name="DEUDA" localSheetId="71">#REF!</definedName>
    <definedName name="DEUDA" localSheetId="73">#REF!</definedName>
    <definedName name="DEUDA" localSheetId="69">#REF!</definedName>
    <definedName name="DEUDA" localSheetId="86">#REF!</definedName>
    <definedName name="DEUDA" localSheetId="87">#REF!</definedName>
    <definedName name="DEUDA" localSheetId="84">#REF!</definedName>
    <definedName name="DEUDA" localSheetId="10">#REF!</definedName>
    <definedName name="DEUDA" localSheetId="79">#REF!</definedName>
    <definedName name="DEUDA" localSheetId="101">#REF!</definedName>
    <definedName name="DEUDA" localSheetId="102">#REF!</definedName>
    <definedName name="DEUDA" localSheetId="7">#REF!</definedName>
    <definedName name="DEUDA" localSheetId="88">#REF!</definedName>
    <definedName name="DEUDA" localSheetId="11">#REF!</definedName>
    <definedName name="DEUDA" localSheetId="89">#REF!</definedName>
    <definedName name="DEUDA" localSheetId="77">#REF!</definedName>
    <definedName name="DEUDA" localSheetId="76">#REF!</definedName>
    <definedName name="DEUDA" localSheetId="12">#REF!</definedName>
    <definedName name="DEUDA" localSheetId="82">#REF!</definedName>
    <definedName name="DEUDA">#REF!</definedName>
    <definedName name="egvb" localSheetId="52">#REF!</definedName>
    <definedName name="egvb" localSheetId="42">#REF!</definedName>
    <definedName name="egvb" localSheetId="56">#REF!</definedName>
    <definedName name="egvb" localSheetId="53">#REF!</definedName>
    <definedName name="egvb" localSheetId="57">#REF!</definedName>
    <definedName name="egvb" localSheetId="61">#REF!</definedName>
    <definedName name="egvb" localSheetId="64">#REF!</definedName>
    <definedName name="egvb" localSheetId="68">#REF!</definedName>
    <definedName name="egvb" localSheetId="24">#REF!</definedName>
    <definedName name="egvb" localSheetId="28">#REF!</definedName>
    <definedName name="egvb" localSheetId="41">#REF!</definedName>
    <definedName name="egvb" localSheetId="30">#REF!</definedName>
    <definedName name="egvb" localSheetId="46">#REF!</definedName>
    <definedName name="egvb" localSheetId="33">#REF!</definedName>
    <definedName name="egvb" localSheetId="20">#REF!</definedName>
    <definedName name="egvb" localSheetId="25">#REF!</definedName>
    <definedName name="egvb" localSheetId="19">#REF!</definedName>
    <definedName name="egvb" localSheetId="22">#REF!</definedName>
    <definedName name="egvb" localSheetId="21">#REF!</definedName>
    <definedName name="egvb" localSheetId="18">#REF!</definedName>
    <definedName name="egvb" localSheetId="23">#REF!</definedName>
    <definedName name="egvb" localSheetId="35">#REF!</definedName>
    <definedName name="egvb" localSheetId="37">#REF!</definedName>
    <definedName name="egvb" localSheetId="38">#REF!</definedName>
    <definedName name="egvb" localSheetId="27">#REF!</definedName>
    <definedName name="egvb" localSheetId="36">#REF!</definedName>
    <definedName name="egvb" localSheetId="26">#REF!</definedName>
    <definedName name="egvb" localSheetId="47">#REF!</definedName>
    <definedName name="egvb" localSheetId="39">#REF!</definedName>
    <definedName name="egvb" localSheetId="40">#REF!</definedName>
    <definedName name="egvb" localSheetId="29">#REF!</definedName>
    <definedName name="egvb" localSheetId="31">#REF!</definedName>
    <definedName name="egvb" localSheetId="32">#REF!</definedName>
    <definedName name="egvb" localSheetId="48">#REF!</definedName>
    <definedName name="egvb" localSheetId="54">#REF!</definedName>
    <definedName name="egvb" localSheetId="34">#REF!</definedName>
    <definedName name="egvb" localSheetId="43">#REF!</definedName>
    <definedName name="egvb" localSheetId="44">#REF!</definedName>
    <definedName name="egvb" localSheetId="45">#REF!</definedName>
    <definedName name="egvb" localSheetId="49">#REF!</definedName>
    <definedName name="egvb" localSheetId="51">#REF!</definedName>
    <definedName name="egvb" localSheetId="55">#REF!</definedName>
    <definedName name="egvb" localSheetId="50">#REF!</definedName>
    <definedName name="egvb" localSheetId="58">#REF!</definedName>
    <definedName name="egvb" localSheetId="60">#REF!</definedName>
    <definedName name="egvb" localSheetId="62">#REF!</definedName>
    <definedName name="egvb" localSheetId="63">#REF!</definedName>
    <definedName name="egvb" localSheetId="59">#REF!</definedName>
    <definedName name="egvb" localSheetId="65">#REF!</definedName>
    <definedName name="egvb" localSheetId="75">#REF!</definedName>
    <definedName name="egvb" localSheetId="97">#REF!</definedName>
    <definedName name="egvb" localSheetId="96">#REF!</definedName>
    <definedName name="egvb" localSheetId="17">#REF!</definedName>
    <definedName name="egvb" localSheetId="74">#REF!</definedName>
    <definedName name="egvb" localSheetId="71">#REF!</definedName>
    <definedName name="egvb" localSheetId="73">#REF!</definedName>
    <definedName name="egvb" localSheetId="69">#REF!</definedName>
    <definedName name="egvb" localSheetId="86">#REF!</definedName>
    <definedName name="egvb" localSheetId="87">#REF!</definedName>
    <definedName name="egvb" localSheetId="84">#REF!</definedName>
    <definedName name="egvb" localSheetId="10">#REF!</definedName>
    <definedName name="egvb" localSheetId="79">#REF!</definedName>
    <definedName name="egvb" localSheetId="101">#REF!</definedName>
    <definedName name="egvb" localSheetId="102">#REF!</definedName>
    <definedName name="egvb" localSheetId="7">#REF!</definedName>
    <definedName name="egvb" localSheetId="88">#REF!</definedName>
    <definedName name="egvb" localSheetId="11">#REF!</definedName>
    <definedName name="egvb" localSheetId="89">#REF!</definedName>
    <definedName name="egvb" localSheetId="77">#REF!</definedName>
    <definedName name="egvb" localSheetId="76">#REF!</definedName>
    <definedName name="egvb" localSheetId="12">#REF!</definedName>
    <definedName name="egvb" localSheetId="82">#REF!</definedName>
    <definedName name="egvb">#REF!</definedName>
    <definedName name="EJE1_1">[2]INICIO!$Y$166:$Y$186</definedName>
    <definedName name="EJER" localSheetId="52">#REF!</definedName>
    <definedName name="EJER" localSheetId="42">#REF!</definedName>
    <definedName name="EJER" localSheetId="56">#REF!</definedName>
    <definedName name="EJER" localSheetId="53">#REF!</definedName>
    <definedName name="EJER" localSheetId="57">#REF!</definedName>
    <definedName name="EJER" localSheetId="61">#REF!</definedName>
    <definedName name="EJER" localSheetId="64">#REF!</definedName>
    <definedName name="EJER" localSheetId="68">#REF!</definedName>
    <definedName name="EJER" localSheetId="24">#REF!</definedName>
    <definedName name="EJER" localSheetId="28">#REF!</definedName>
    <definedName name="EJER" localSheetId="41">#REF!</definedName>
    <definedName name="EJER" localSheetId="30">#REF!</definedName>
    <definedName name="EJER" localSheetId="46">#REF!</definedName>
    <definedName name="EJER" localSheetId="33">#REF!</definedName>
    <definedName name="EJER" localSheetId="20">#REF!</definedName>
    <definedName name="EJER" localSheetId="25">#REF!</definedName>
    <definedName name="EJER" localSheetId="19">#REF!</definedName>
    <definedName name="EJER" localSheetId="22">#REF!</definedName>
    <definedName name="EJER" localSheetId="21">#REF!</definedName>
    <definedName name="EJER" localSheetId="18">#REF!</definedName>
    <definedName name="EJER" localSheetId="23">#REF!</definedName>
    <definedName name="EJER" localSheetId="35">#REF!</definedName>
    <definedName name="EJER" localSheetId="37">#REF!</definedName>
    <definedName name="EJER" localSheetId="38">#REF!</definedName>
    <definedName name="EJER" localSheetId="27">#REF!</definedName>
    <definedName name="EJER" localSheetId="36">#REF!</definedName>
    <definedName name="EJER" localSheetId="26">#REF!</definedName>
    <definedName name="EJER" localSheetId="47">#REF!</definedName>
    <definedName name="EJER" localSheetId="39">#REF!</definedName>
    <definedName name="EJER" localSheetId="40">#REF!</definedName>
    <definedName name="EJER" localSheetId="29">#REF!</definedName>
    <definedName name="EJER" localSheetId="31">#REF!</definedName>
    <definedName name="EJER" localSheetId="32">#REF!</definedName>
    <definedName name="EJER" localSheetId="48">#REF!</definedName>
    <definedName name="EJER" localSheetId="54">#REF!</definedName>
    <definedName name="EJER" localSheetId="34">#REF!</definedName>
    <definedName name="EJER" localSheetId="43">#REF!</definedName>
    <definedName name="EJER" localSheetId="44">#REF!</definedName>
    <definedName name="EJER" localSheetId="45">#REF!</definedName>
    <definedName name="EJER" localSheetId="49">#REF!</definedName>
    <definedName name="EJER" localSheetId="51">#REF!</definedName>
    <definedName name="EJER" localSheetId="55">#REF!</definedName>
    <definedName name="EJER" localSheetId="50">#REF!</definedName>
    <definedName name="EJER" localSheetId="58">#REF!</definedName>
    <definedName name="EJER" localSheetId="60">#REF!</definedName>
    <definedName name="EJER" localSheetId="62">#REF!</definedName>
    <definedName name="EJER" localSheetId="63">#REF!</definedName>
    <definedName name="EJER" localSheetId="59">#REF!</definedName>
    <definedName name="EJER" localSheetId="65">#REF!</definedName>
    <definedName name="EJER" localSheetId="75">#REF!</definedName>
    <definedName name="EJER" localSheetId="97">#REF!</definedName>
    <definedName name="EJER" localSheetId="96">#REF!</definedName>
    <definedName name="EJER" localSheetId="17">#REF!</definedName>
    <definedName name="EJER" localSheetId="74">#REF!</definedName>
    <definedName name="EJER" localSheetId="71">#REF!</definedName>
    <definedName name="EJER" localSheetId="73">#REF!</definedName>
    <definedName name="EJER" localSheetId="69">#REF!</definedName>
    <definedName name="EJER" localSheetId="86">#REF!</definedName>
    <definedName name="EJER" localSheetId="87">#REF!</definedName>
    <definedName name="EJER" localSheetId="84">#REF!</definedName>
    <definedName name="EJER" localSheetId="10">#REF!</definedName>
    <definedName name="EJER" localSheetId="79">#REF!</definedName>
    <definedName name="EJER" localSheetId="101">#REF!</definedName>
    <definedName name="EJER" localSheetId="102">#REF!</definedName>
    <definedName name="EJER" localSheetId="7">#REF!</definedName>
    <definedName name="EJER" localSheetId="88">#REF!</definedName>
    <definedName name="EJER" localSheetId="11">#REF!</definedName>
    <definedName name="EJER" localSheetId="89">#REF!</definedName>
    <definedName name="EJER" localSheetId="77">#REF!</definedName>
    <definedName name="EJER" localSheetId="76">#REF!</definedName>
    <definedName name="EJER" localSheetId="12">#REF!</definedName>
    <definedName name="EJER" localSheetId="82">#REF!</definedName>
    <definedName name="EJER">#REF!</definedName>
    <definedName name="EJES" localSheetId="52">[4]INICIO!$Y$151:$Y$157</definedName>
    <definedName name="EJES" localSheetId="42">[4]INICIO!$Y$151:$Y$157</definedName>
    <definedName name="EJES" localSheetId="56">[4]INICIO!$Y$151:$Y$157</definedName>
    <definedName name="EJES" localSheetId="53">[4]INICIO!$Y$151:$Y$157</definedName>
    <definedName name="EJES" localSheetId="57">[4]INICIO!$Y$151:$Y$157</definedName>
    <definedName name="EJES" localSheetId="61">[4]INICIO!$Y$151:$Y$157</definedName>
    <definedName name="EJES" localSheetId="64">[4]INICIO!$Y$151:$Y$157</definedName>
    <definedName name="EJES" localSheetId="68">[4]INICIO!$Y$151:$Y$157</definedName>
    <definedName name="EJES" localSheetId="24">[4]INICIO!$Y$151:$Y$157</definedName>
    <definedName name="EJES" localSheetId="28">[4]INICIO!$Y$151:$Y$157</definedName>
    <definedName name="EJES" localSheetId="41">[4]INICIO!$Y$151:$Y$157</definedName>
    <definedName name="EJES" localSheetId="30">[4]INICIO!$Y$151:$Y$157</definedName>
    <definedName name="EJES" localSheetId="46">[4]INICIO!$Y$151:$Y$157</definedName>
    <definedName name="EJES" localSheetId="33">[4]INICIO!$Y$151:$Y$157</definedName>
    <definedName name="EJES" localSheetId="20">[4]INICIO!$Y$151:$Y$157</definedName>
    <definedName name="EJES" localSheetId="25">[4]INICIO!$Y$151:$Y$157</definedName>
    <definedName name="EJES" localSheetId="19">[4]INICIO!$Y$151:$Y$157</definedName>
    <definedName name="EJES" localSheetId="22">[4]INICIO!$Y$151:$Y$157</definedName>
    <definedName name="EJES" localSheetId="21">[4]INICIO!$Y$151:$Y$157</definedName>
    <definedName name="EJES" localSheetId="18">[4]INICIO!$Y$151:$Y$157</definedName>
    <definedName name="EJES" localSheetId="23">[4]INICIO!$Y$151:$Y$157</definedName>
    <definedName name="EJES" localSheetId="35">[4]INICIO!$Y$151:$Y$157</definedName>
    <definedName name="EJES" localSheetId="37">[4]INICIO!$Y$151:$Y$157</definedName>
    <definedName name="EJES" localSheetId="38">[4]INICIO!$Y$151:$Y$157</definedName>
    <definedName name="EJES" localSheetId="27">[4]INICIO!$Y$151:$Y$157</definedName>
    <definedName name="EJES" localSheetId="36">[4]INICIO!$Y$151:$Y$157</definedName>
    <definedName name="EJES" localSheetId="26">[4]INICIO!$Y$151:$Y$157</definedName>
    <definedName name="EJES" localSheetId="47">[4]INICIO!$Y$151:$Y$157</definedName>
    <definedName name="EJES" localSheetId="39">[4]INICIO!$Y$151:$Y$157</definedName>
    <definedName name="EJES" localSheetId="40">[4]INICIO!$Y$151:$Y$157</definedName>
    <definedName name="EJES" localSheetId="29">[4]INICIO!$Y$151:$Y$157</definedName>
    <definedName name="EJES" localSheetId="31">[4]INICIO!$Y$151:$Y$157</definedName>
    <definedName name="EJES" localSheetId="32">[4]INICIO!$Y$151:$Y$157</definedName>
    <definedName name="EJES" localSheetId="48">[4]INICIO!$Y$151:$Y$157</definedName>
    <definedName name="EJES" localSheetId="54">[4]INICIO!$Y$151:$Y$157</definedName>
    <definedName name="EJES" localSheetId="34">[4]INICIO!$Y$151:$Y$157</definedName>
    <definedName name="EJES" localSheetId="43">[4]INICIO!$Y$151:$Y$157</definedName>
    <definedName name="EJES" localSheetId="44">[4]INICIO!$Y$151:$Y$157</definedName>
    <definedName name="EJES" localSheetId="45">[4]INICIO!$Y$151:$Y$157</definedName>
    <definedName name="EJES" localSheetId="49">[4]INICIO!$Y$151:$Y$157</definedName>
    <definedName name="EJES" localSheetId="51">[4]INICIO!$Y$151:$Y$157</definedName>
    <definedName name="EJES" localSheetId="55">[4]INICIO!$Y$151:$Y$157</definedName>
    <definedName name="EJES" localSheetId="50">[4]INICIO!$Y$151:$Y$157</definedName>
    <definedName name="EJES" localSheetId="58">[4]INICIO!$Y$151:$Y$157</definedName>
    <definedName name="EJES" localSheetId="60">[4]INICIO!$Y$151:$Y$157</definedName>
    <definedName name="EJES" localSheetId="62">[4]INICIO!$Y$151:$Y$157</definedName>
    <definedName name="EJES" localSheetId="63">[4]INICIO!$Y$151:$Y$157</definedName>
    <definedName name="EJES" localSheetId="59">[4]INICIO!$Y$151:$Y$157</definedName>
    <definedName name="EJES" localSheetId="65">[4]INICIO!$Y$151:$Y$157</definedName>
    <definedName name="EJES" localSheetId="97">[4]INICIO!$Y$151:$Y$157</definedName>
    <definedName name="EJES" localSheetId="96">[4]INICIO!$Y$151:$Y$157</definedName>
    <definedName name="EJES" localSheetId="17">[4]INICIO!$Y$151:$Y$157</definedName>
    <definedName name="EJES" localSheetId="95">[1]INICIO!$Y$151:$Y$157</definedName>
    <definedName name="EJES" localSheetId="78">[5]INICIO!$Y$151:$Y$157</definedName>
    <definedName name="EJES" localSheetId="94">[5]INICIO!$Y$151:$Y$157</definedName>
    <definedName name="EJES" localSheetId="93">[5]INICIO!$Y$151:$Y$157</definedName>
    <definedName name="EJES" localSheetId="89">[1]INICIO!$Y$151:$Y$157</definedName>
    <definedName name="EJES" localSheetId="77">[2]INICIO!$Y$151:$Y$157</definedName>
    <definedName name="EJES" localSheetId="76">[3]INICIO!$Y$151:$Y$157</definedName>
    <definedName name="EJES">[1]INICIO!$Y$151:$Y$157</definedName>
    <definedName name="ENFPEM" localSheetId="52">#REF!</definedName>
    <definedName name="ENFPEM" localSheetId="42">#REF!</definedName>
    <definedName name="ENFPEM" localSheetId="56">#REF!</definedName>
    <definedName name="ENFPEM" localSheetId="53">#REF!</definedName>
    <definedName name="ENFPEM" localSheetId="57">#REF!</definedName>
    <definedName name="ENFPEM" localSheetId="61">#REF!</definedName>
    <definedName name="ENFPEM" localSheetId="64">#REF!</definedName>
    <definedName name="ENFPEM" localSheetId="68">#REF!</definedName>
    <definedName name="ENFPEM" localSheetId="24">#REF!</definedName>
    <definedName name="ENFPEM" localSheetId="28">#REF!</definedName>
    <definedName name="ENFPEM" localSheetId="41">#REF!</definedName>
    <definedName name="ENFPEM" localSheetId="30">#REF!</definedName>
    <definedName name="ENFPEM" localSheetId="46">#REF!</definedName>
    <definedName name="ENFPEM" localSheetId="33">#REF!</definedName>
    <definedName name="ENFPEM" localSheetId="20">#REF!</definedName>
    <definedName name="ENFPEM" localSheetId="25">#REF!</definedName>
    <definedName name="ENFPEM" localSheetId="19">#REF!</definedName>
    <definedName name="ENFPEM" localSheetId="22">#REF!</definedName>
    <definedName name="ENFPEM" localSheetId="21">#REF!</definedName>
    <definedName name="ENFPEM" localSheetId="18">#REF!</definedName>
    <definedName name="ENFPEM" localSheetId="23">#REF!</definedName>
    <definedName name="ENFPEM" localSheetId="35">#REF!</definedName>
    <definedName name="ENFPEM" localSheetId="37">#REF!</definedName>
    <definedName name="ENFPEM" localSheetId="38">#REF!</definedName>
    <definedName name="ENFPEM" localSheetId="27">#REF!</definedName>
    <definedName name="ENFPEM" localSheetId="36">#REF!</definedName>
    <definedName name="ENFPEM" localSheetId="26">#REF!</definedName>
    <definedName name="ENFPEM" localSheetId="47">#REF!</definedName>
    <definedName name="ENFPEM" localSheetId="39">#REF!</definedName>
    <definedName name="ENFPEM" localSheetId="40">#REF!</definedName>
    <definedName name="ENFPEM" localSheetId="29">#REF!</definedName>
    <definedName name="ENFPEM" localSheetId="31">#REF!</definedName>
    <definedName name="ENFPEM" localSheetId="32">#REF!</definedName>
    <definedName name="ENFPEM" localSheetId="48">#REF!</definedName>
    <definedName name="ENFPEM" localSheetId="54">#REF!</definedName>
    <definedName name="ENFPEM" localSheetId="34">#REF!</definedName>
    <definedName name="ENFPEM" localSheetId="43">#REF!</definedName>
    <definedName name="ENFPEM" localSheetId="44">#REF!</definedName>
    <definedName name="ENFPEM" localSheetId="45">#REF!</definedName>
    <definedName name="ENFPEM" localSheetId="49">#REF!</definedName>
    <definedName name="ENFPEM" localSheetId="51">#REF!</definedName>
    <definedName name="ENFPEM" localSheetId="55">#REF!</definedName>
    <definedName name="ENFPEM" localSheetId="50">#REF!</definedName>
    <definedName name="ENFPEM" localSheetId="58">#REF!</definedName>
    <definedName name="ENFPEM" localSheetId="60">#REF!</definedName>
    <definedName name="ENFPEM" localSheetId="62">#REF!</definedName>
    <definedName name="ENFPEM" localSheetId="63">#REF!</definedName>
    <definedName name="ENFPEM" localSheetId="59">#REF!</definedName>
    <definedName name="ENFPEM" localSheetId="65">#REF!</definedName>
    <definedName name="ENFPEM" localSheetId="75">#REF!</definedName>
    <definedName name="ENFPEM" localSheetId="97">#REF!</definedName>
    <definedName name="ENFPEM" localSheetId="96">#REF!</definedName>
    <definedName name="ENFPEM" localSheetId="17">#REF!</definedName>
    <definedName name="ENFPEM" localSheetId="74">#REF!</definedName>
    <definedName name="ENFPEM" localSheetId="71">#REF!</definedName>
    <definedName name="ENFPEM" localSheetId="73">#REF!</definedName>
    <definedName name="ENFPEM" localSheetId="69">#REF!</definedName>
    <definedName name="ENFPEM" localSheetId="86">#REF!</definedName>
    <definedName name="ENFPEM" localSheetId="87">#REF!</definedName>
    <definedName name="ENFPEM" localSheetId="84">#REF!</definedName>
    <definedName name="ENFPEM" localSheetId="10">#REF!</definedName>
    <definedName name="ENFPEM" localSheetId="79">#REF!</definedName>
    <definedName name="ENFPEM" localSheetId="101">#REF!</definedName>
    <definedName name="ENFPEM" localSheetId="102">#REF!</definedName>
    <definedName name="ENFPEM" localSheetId="7">#REF!</definedName>
    <definedName name="ENFPEM" localSheetId="88">#REF!</definedName>
    <definedName name="ENFPEM" localSheetId="11">#REF!</definedName>
    <definedName name="ENFPEM" localSheetId="89">#REF!</definedName>
    <definedName name="ENFPEM" localSheetId="76">#REF!</definedName>
    <definedName name="ENFPEM" localSheetId="12">#REF!</definedName>
    <definedName name="ENFPEM" localSheetId="82">#REF!</definedName>
    <definedName name="ENFPEM">#REF!</definedName>
    <definedName name="EPG" localSheetId="53">#REF!</definedName>
    <definedName name="EPG" localSheetId="57">#REF!</definedName>
    <definedName name="EPG" localSheetId="68">#REF!</definedName>
    <definedName name="EPG" localSheetId="24">#REF!</definedName>
    <definedName name="EPG" localSheetId="32">#REF!</definedName>
    <definedName name="EPG" localSheetId="73">#REF!</definedName>
    <definedName name="EPG" localSheetId="101">#REF!</definedName>
    <definedName name="EPG" localSheetId="102">#REF!</definedName>
    <definedName name="EPG" localSheetId="7">#REF!</definedName>
    <definedName name="EPG" localSheetId="12">#REF!</definedName>
    <definedName name="EPG">#REF!</definedName>
    <definedName name="EPPG" localSheetId="53">[7]INICIO!#REF!</definedName>
    <definedName name="EPPG" localSheetId="57">[7]INICIO!#REF!</definedName>
    <definedName name="EPPG" localSheetId="68">[7]INICIO!#REF!</definedName>
    <definedName name="EPPG" localSheetId="24">[7]INICIO!#REF!</definedName>
    <definedName name="EPPG" localSheetId="32">[7]INICIO!#REF!</definedName>
    <definedName name="EPPG" localSheetId="73">[7]INICIO!#REF!</definedName>
    <definedName name="EPPG" localSheetId="101">[7]INICIO!#REF!</definedName>
    <definedName name="EPPG" localSheetId="102">[7]INICIO!#REF!</definedName>
    <definedName name="EPPG" localSheetId="7">[7]INICIO!#REF!</definedName>
    <definedName name="EPPG" localSheetId="12">[7]INICIO!#REF!</definedName>
    <definedName name="EPPG">[7]INICIO!#REF!</definedName>
    <definedName name="fidco" localSheetId="52">[11]INICIO!#REF!</definedName>
    <definedName name="fidco" localSheetId="42">[11]INICIO!#REF!</definedName>
    <definedName name="fidco" localSheetId="56">[11]INICIO!#REF!</definedName>
    <definedName name="fidco" localSheetId="53">[11]INICIO!#REF!</definedName>
    <definedName name="fidco" localSheetId="57">[11]INICIO!#REF!</definedName>
    <definedName name="fidco" localSheetId="61">[11]INICIO!#REF!</definedName>
    <definedName name="fidco" localSheetId="64">[11]INICIO!#REF!</definedName>
    <definedName name="fidco" localSheetId="68">[11]INICIO!#REF!</definedName>
    <definedName name="fidco" localSheetId="24">[11]INICIO!#REF!</definedName>
    <definedName name="fidco" localSheetId="28">[11]INICIO!#REF!</definedName>
    <definedName name="fidco" localSheetId="41">[11]INICIO!#REF!</definedName>
    <definedName name="fidco" localSheetId="30">[11]INICIO!#REF!</definedName>
    <definedName name="fidco" localSheetId="46">[11]INICIO!#REF!</definedName>
    <definedName name="fidco" localSheetId="33">[11]INICIO!#REF!</definedName>
    <definedName name="fidco" localSheetId="20">[11]INICIO!#REF!</definedName>
    <definedName name="fidco" localSheetId="25">[11]INICIO!#REF!</definedName>
    <definedName name="fidco" localSheetId="19">[11]INICIO!#REF!</definedName>
    <definedName name="fidco" localSheetId="22">[11]INICIO!#REF!</definedName>
    <definedName name="fidco" localSheetId="21">[11]INICIO!#REF!</definedName>
    <definedName name="fidco" localSheetId="18">[11]INICIO!#REF!</definedName>
    <definedName name="fidco" localSheetId="23">[11]INICIO!#REF!</definedName>
    <definedName name="fidco" localSheetId="35">[11]INICIO!#REF!</definedName>
    <definedName name="fidco" localSheetId="37">[11]INICIO!#REF!</definedName>
    <definedName name="fidco" localSheetId="38">[11]INICIO!#REF!</definedName>
    <definedName name="fidco" localSheetId="27">[11]INICIO!#REF!</definedName>
    <definedName name="fidco" localSheetId="36">[11]INICIO!#REF!</definedName>
    <definedName name="fidco" localSheetId="26">[11]INICIO!#REF!</definedName>
    <definedName name="fidco" localSheetId="47">[11]INICIO!#REF!</definedName>
    <definedName name="fidco" localSheetId="39">[11]INICIO!#REF!</definedName>
    <definedName name="fidco" localSheetId="40">[11]INICIO!#REF!</definedName>
    <definedName name="fidco" localSheetId="29">[11]INICIO!#REF!</definedName>
    <definedName name="fidco" localSheetId="31">[11]INICIO!#REF!</definedName>
    <definedName name="fidco" localSheetId="32">[11]INICIO!#REF!</definedName>
    <definedName name="fidco" localSheetId="48">[11]INICIO!#REF!</definedName>
    <definedName name="fidco" localSheetId="54">[11]INICIO!#REF!</definedName>
    <definedName name="fidco" localSheetId="34">[11]INICIO!#REF!</definedName>
    <definedName name="fidco" localSheetId="43">[11]INICIO!#REF!</definedName>
    <definedName name="fidco" localSheetId="44">[11]INICIO!#REF!</definedName>
    <definedName name="fidco" localSheetId="45">[11]INICIO!#REF!</definedName>
    <definedName name="fidco" localSheetId="49">[11]INICIO!#REF!</definedName>
    <definedName name="fidco" localSheetId="51">[11]INICIO!#REF!</definedName>
    <definedName name="fidco" localSheetId="55">[11]INICIO!#REF!</definedName>
    <definedName name="fidco" localSheetId="50">[11]INICIO!#REF!</definedName>
    <definedName name="fidco" localSheetId="58">[11]INICIO!#REF!</definedName>
    <definedName name="fidco" localSheetId="60">[11]INICIO!#REF!</definedName>
    <definedName name="fidco" localSheetId="62">[11]INICIO!#REF!</definedName>
    <definedName name="fidco" localSheetId="63">[11]INICIO!#REF!</definedName>
    <definedName name="fidco" localSheetId="59">[11]INICIO!#REF!</definedName>
    <definedName name="fidco" localSheetId="65">[11]INICIO!#REF!</definedName>
    <definedName name="fidco" localSheetId="75">[11]INICIO!#REF!</definedName>
    <definedName name="fidco" localSheetId="97">[11]INICIO!#REF!</definedName>
    <definedName name="fidco" localSheetId="96">[11]INICIO!#REF!</definedName>
    <definedName name="fidco" localSheetId="17">[11]INICIO!#REF!</definedName>
    <definedName name="fidco" localSheetId="74">[11]INICIO!#REF!</definedName>
    <definedName name="fidco" localSheetId="71">[11]INICIO!#REF!</definedName>
    <definedName name="fidco" localSheetId="73">[11]INICIO!#REF!</definedName>
    <definedName name="fidco" localSheetId="69">[11]INICIO!#REF!</definedName>
    <definedName name="fidco" localSheetId="87">[11]INICIO!#REF!</definedName>
    <definedName name="fidco" localSheetId="84">[11]INICIO!#REF!</definedName>
    <definedName name="fidco" localSheetId="10">[11]INICIO!#REF!</definedName>
    <definedName name="fidco" localSheetId="79">[11]INICIO!#REF!</definedName>
    <definedName name="fidco" localSheetId="101">[11]INICIO!#REF!</definedName>
    <definedName name="fidco" localSheetId="102">[11]INICIO!#REF!</definedName>
    <definedName name="fidco" localSheetId="7">[11]INICIO!#REF!</definedName>
    <definedName name="fidco" localSheetId="88">[11]INICIO!#REF!</definedName>
    <definedName name="fidco" localSheetId="11">[11]INICIO!#REF!</definedName>
    <definedName name="fidco" localSheetId="89">[11]INICIO!#REF!</definedName>
    <definedName name="fidco" localSheetId="12">[11]INICIO!#REF!</definedName>
    <definedName name="fidco" localSheetId="82">[11]INICIO!#REF!</definedName>
    <definedName name="fidco">[11]INICIO!#REF!</definedName>
    <definedName name="FIDCOS" localSheetId="52">[4]INICIO!$DH$5:$DI$96</definedName>
    <definedName name="FIDCOS" localSheetId="42">[4]INICIO!$DH$5:$DI$96</definedName>
    <definedName name="FIDCOS" localSheetId="56">[4]INICIO!$DH$5:$DI$96</definedName>
    <definedName name="FIDCOS" localSheetId="53">[4]INICIO!$DH$5:$DI$96</definedName>
    <definedName name="FIDCOS" localSheetId="57">[4]INICIO!$DH$5:$DI$96</definedName>
    <definedName name="FIDCOS" localSheetId="61">[4]INICIO!$DH$5:$DI$96</definedName>
    <definedName name="FIDCOS" localSheetId="64">[4]INICIO!$DH$5:$DI$96</definedName>
    <definedName name="FIDCOS" localSheetId="68">[4]INICIO!$DH$5:$DI$96</definedName>
    <definedName name="FIDCOS" localSheetId="24">[4]INICIO!$DH$5:$DI$96</definedName>
    <definedName name="FIDCOS" localSheetId="28">[4]INICIO!$DH$5:$DI$96</definedName>
    <definedName name="FIDCOS" localSheetId="41">[4]INICIO!$DH$5:$DI$96</definedName>
    <definedName name="FIDCOS" localSheetId="30">[4]INICIO!$DH$5:$DI$96</definedName>
    <definedName name="FIDCOS" localSheetId="46">[4]INICIO!$DH$5:$DI$96</definedName>
    <definedName name="FIDCOS" localSheetId="33">[4]INICIO!$DH$5:$DI$96</definedName>
    <definedName name="FIDCOS" localSheetId="20">[4]INICIO!$DH$5:$DI$96</definedName>
    <definedName name="FIDCOS" localSheetId="25">[4]INICIO!$DH$5:$DI$96</definedName>
    <definedName name="FIDCOS" localSheetId="19">[4]INICIO!$DH$5:$DI$96</definedName>
    <definedName name="FIDCOS" localSheetId="22">[4]INICIO!$DH$5:$DI$96</definedName>
    <definedName name="FIDCOS" localSheetId="21">[4]INICIO!$DH$5:$DI$96</definedName>
    <definedName name="FIDCOS" localSheetId="18">[4]INICIO!$DH$5:$DI$96</definedName>
    <definedName name="FIDCOS" localSheetId="23">[4]INICIO!$DH$5:$DI$96</definedName>
    <definedName name="FIDCOS" localSheetId="35">[4]INICIO!$DH$5:$DI$96</definedName>
    <definedName name="FIDCOS" localSheetId="37">[4]INICIO!$DH$5:$DI$96</definedName>
    <definedName name="FIDCOS" localSheetId="38">[4]INICIO!$DH$5:$DI$96</definedName>
    <definedName name="FIDCOS" localSheetId="27">[4]INICIO!$DH$5:$DI$96</definedName>
    <definedName name="FIDCOS" localSheetId="36">[4]INICIO!$DH$5:$DI$96</definedName>
    <definedName name="FIDCOS" localSheetId="26">[4]INICIO!$DH$5:$DI$96</definedName>
    <definedName name="FIDCOS" localSheetId="47">[4]INICIO!$DH$5:$DI$96</definedName>
    <definedName name="FIDCOS" localSheetId="39">[4]INICIO!$DH$5:$DI$96</definedName>
    <definedName name="FIDCOS" localSheetId="40">[4]INICIO!$DH$5:$DI$96</definedName>
    <definedName name="FIDCOS" localSheetId="29">[4]INICIO!$DH$5:$DI$96</definedName>
    <definedName name="FIDCOS" localSheetId="31">[4]INICIO!$DH$5:$DI$96</definedName>
    <definedName name="FIDCOS" localSheetId="32">[4]INICIO!$DH$5:$DI$96</definedName>
    <definedName name="FIDCOS" localSheetId="48">[4]INICIO!$DH$5:$DI$96</definedName>
    <definedName name="FIDCOS" localSheetId="54">[4]INICIO!$DH$5:$DI$96</definedName>
    <definedName name="FIDCOS" localSheetId="34">[4]INICIO!$DH$5:$DI$96</definedName>
    <definedName name="FIDCOS" localSheetId="43">[4]INICIO!$DH$5:$DI$96</definedName>
    <definedName name="FIDCOS" localSheetId="44">[4]INICIO!$DH$5:$DI$96</definedName>
    <definedName name="FIDCOS" localSheetId="45">[4]INICIO!$DH$5:$DI$96</definedName>
    <definedName name="FIDCOS" localSheetId="49">[4]INICIO!$DH$5:$DI$96</definedName>
    <definedName name="FIDCOS" localSheetId="51">[4]INICIO!$DH$5:$DI$96</definedName>
    <definedName name="FIDCOS" localSheetId="55">[4]INICIO!$DH$5:$DI$96</definedName>
    <definedName name="FIDCOS" localSheetId="50">[4]INICIO!$DH$5:$DI$96</definedName>
    <definedName name="FIDCOS" localSheetId="58">[4]INICIO!$DH$5:$DI$96</definedName>
    <definedName name="FIDCOS" localSheetId="60">[4]INICIO!$DH$5:$DI$96</definedName>
    <definedName name="FIDCOS" localSheetId="62">[4]INICIO!$DH$5:$DI$96</definedName>
    <definedName name="FIDCOS" localSheetId="63">[4]INICIO!$DH$5:$DI$96</definedName>
    <definedName name="FIDCOS" localSheetId="59">[4]INICIO!$DH$5:$DI$96</definedName>
    <definedName name="FIDCOS" localSheetId="65">[4]INICIO!$DH$5:$DI$96</definedName>
    <definedName name="FIDCOS" localSheetId="97">[4]INICIO!$DH$5:$DI$96</definedName>
    <definedName name="FIDCOS" localSheetId="96">[4]INICIO!$DH$5:$DI$96</definedName>
    <definedName name="FIDCOS" localSheetId="17">[4]INICIO!$DH$5:$DI$96</definedName>
    <definedName name="FIDCOS" localSheetId="95">[1]INICIO!$DH$5:$DI$96</definedName>
    <definedName name="FIDCOS" localSheetId="78">[5]INICIO!$DH$5:$DI$96</definedName>
    <definedName name="FIDCOS" localSheetId="94">[5]INICIO!$DH$5:$DI$96</definedName>
    <definedName name="FIDCOS" localSheetId="93">[5]INICIO!$DH$5:$DI$96</definedName>
    <definedName name="FIDCOS" localSheetId="89">[1]INICIO!$DH$5:$DI$96</definedName>
    <definedName name="FIDCOS" localSheetId="77">[2]INICIO!$DH$5:$DI$96</definedName>
    <definedName name="FIDCOS" localSheetId="76">[3]INICIO!$DH$5:$DI$96</definedName>
    <definedName name="FIDCOS">[1]INICIO!$DH$5:$DI$96</definedName>
    <definedName name="FPC" localSheetId="52">[4]INICIO!$DE$5:$DF$96</definedName>
    <definedName name="FPC" localSheetId="42">[4]INICIO!$DE$5:$DF$96</definedName>
    <definedName name="FPC" localSheetId="56">[4]INICIO!$DE$5:$DF$96</definedName>
    <definedName name="FPC" localSheetId="53">[4]INICIO!$DE$5:$DF$96</definedName>
    <definedName name="FPC" localSheetId="57">[4]INICIO!$DE$5:$DF$96</definedName>
    <definedName name="FPC" localSheetId="61">[4]INICIO!$DE$5:$DF$96</definedName>
    <definedName name="FPC" localSheetId="64">[4]INICIO!$DE$5:$DF$96</definedName>
    <definedName name="FPC" localSheetId="68">[4]INICIO!$DE$5:$DF$96</definedName>
    <definedName name="FPC" localSheetId="24">[4]INICIO!$DE$5:$DF$96</definedName>
    <definedName name="FPC" localSheetId="28">[4]INICIO!$DE$5:$DF$96</definedName>
    <definedName name="FPC" localSheetId="41">[4]INICIO!$DE$5:$DF$96</definedName>
    <definedName name="FPC" localSheetId="30">[4]INICIO!$DE$5:$DF$96</definedName>
    <definedName name="FPC" localSheetId="46">[4]INICIO!$DE$5:$DF$96</definedName>
    <definedName name="FPC" localSheetId="33">[4]INICIO!$DE$5:$DF$96</definedName>
    <definedName name="FPC" localSheetId="20">[4]INICIO!$DE$5:$DF$96</definedName>
    <definedName name="FPC" localSheetId="25">[4]INICIO!$DE$5:$DF$96</definedName>
    <definedName name="FPC" localSheetId="19">[4]INICIO!$DE$5:$DF$96</definedName>
    <definedName name="FPC" localSheetId="22">[4]INICIO!$DE$5:$DF$96</definedName>
    <definedName name="FPC" localSheetId="21">[4]INICIO!$DE$5:$DF$96</definedName>
    <definedName name="FPC" localSheetId="18">[4]INICIO!$DE$5:$DF$96</definedName>
    <definedName name="FPC" localSheetId="23">[4]INICIO!$DE$5:$DF$96</definedName>
    <definedName name="FPC" localSheetId="35">[4]INICIO!$DE$5:$DF$96</definedName>
    <definedName name="FPC" localSheetId="37">[4]INICIO!$DE$5:$DF$96</definedName>
    <definedName name="FPC" localSheetId="38">[4]INICIO!$DE$5:$DF$96</definedName>
    <definedName name="FPC" localSheetId="27">[4]INICIO!$DE$5:$DF$96</definedName>
    <definedName name="FPC" localSheetId="36">[4]INICIO!$DE$5:$DF$96</definedName>
    <definedName name="FPC" localSheetId="26">[4]INICIO!$DE$5:$DF$96</definedName>
    <definedName name="FPC" localSheetId="47">[4]INICIO!$DE$5:$DF$96</definedName>
    <definedName name="FPC" localSheetId="39">[4]INICIO!$DE$5:$DF$96</definedName>
    <definedName name="FPC" localSheetId="40">[4]INICIO!$DE$5:$DF$96</definedName>
    <definedName name="FPC" localSheetId="29">[4]INICIO!$DE$5:$DF$96</definedName>
    <definedName name="FPC" localSheetId="31">[4]INICIO!$DE$5:$DF$96</definedName>
    <definedName name="FPC" localSheetId="32">[4]INICIO!$DE$5:$DF$96</definedName>
    <definedName name="FPC" localSheetId="48">[4]INICIO!$DE$5:$DF$96</definedName>
    <definedName name="FPC" localSheetId="54">[4]INICIO!$DE$5:$DF$96</definedName>
    <definedName name="FPC" localSheetId="34">[4]INICIO!$DE$5:$DF$96</definedName>
    <definedName name="FPC" localSheetId="43">[4]INICIO!$DE$5:$DF$96</definedName>
    <definedName name="FPC" localSheetId="44">[4]INICIO!$DE$5:$DF$96</definedName>
    <definedName name="FPC" localSheetId="45">[4]INICIO!$DE$5:$DF$96</definedName>
    <definedName name="FPC" localSheetId="49">[4]INICIO!$DE$5:$DF$96</definedName>
    <definedName name="FPC" localSheetId="51">[4]INICIO!$DE$5:$DF$96</definedName>
    <definedName name="FPC" localSheetId="55">[4]INICIO!$DE$5:$DF$96</definedName>
    <definedName name="FPC" localSheetId="50">[4]INICIO!$DE$5:$DF$96</definedName>
    <definedName name="FPC" localSheetId="58">[4]INICIO!$DE$5:$DF$96</definedName>
    <definedName name="FPC" localSheetId="60">[4]INICIO!$DE$5:$DF$96</definedName>
    <definedName name="FPC" localSheetId="62">[4]INICIO!$DE$5:$DF$96</definedName>
    <definedName name="FPC" localSheetId="63">[4]INICIO!$DE$5:$DF$96</definedName>
    <definedName name="FPC" localSheetId="59">[4]INICIO!$DE$5:$DF$96</definedName>
    <definedName name="FPC" localSheetId="65">[4]INICIO!$DE$5:$DF$96</definedName>
    <definedName name="FPC" localSheetId="97">[4]INICIO!$DE$5:$DF$96</definedName>
    <definedName name="FPC" localSheetId="96">[4]INICIO!$DE$5:$DF$96</definedName>
    <definedName name="FPC" localSheetId="17">[4]INICIO!$DE$5:$DF$96</definedName>
    <definedName name="FPC" localSheetId="95">[1]INICIO!$DE$5:$DF$96</definedName>
    <definedName name="FPC" localSheetId="78">[5]INICIO!$DE$5:$DF$96</definedName>
    <definedName name="FPC" localSheetId="94">[5]INICIO!$DE$5:$DF$96</definedName>
    <definedName name="FPC" localSheetId="93">[5]INICIO!$DE$5:$DF$96</definedName>
    <definedName name="FPC" localSheetId="89">[1]INICIO!$DE$5:$DF$96</definedName>
    <definedName name="FPC" localSheetId="77">[2]INICIO!$DE$5:$DF$96</definedName>
    <definedName name="FPC" localSheetId="76">[3]INICIO!$DE$5:$DF$96</definedName>
    <definedName name="FPC">[1]INICIO!$DE$5:$DF$96</definedName>
    <definedName name="gasto_gci" localSheetId="52">[4]INICIO!$AO$48:$AO$49</definedName>
    <definedName name="gasto_gci" localSheetId="42">[4]INICIO!$AO$48:$AO$49</definedName>
    <definedName name="gasto_gci" localSheetId="56">[4]INICIO!$AO$48:$AO$49</definedName>
    <definedName name="gasto_gci" localSheetId="53">[4]INICIO!$AO$48:$AO$49</definedName>
    <definedName name="gasto_gci" localSheetId="57">[4]INICIO!$AO$48:$AO$49</definedName>
    <definedName name="gasto_gci" localSheetId="61">[4]INICIO!$AO$48:$AO$49</definedName>
    <definedName name="gasto_gci" localSheetId="64">[4]INICIO!$AO$48:$AO$49</definedName>
    <definedName name="gasto_gci" localSheetId="68">[4]INICIO!$AO$48:$AO$49</definedName>
    <definedName name="gasto_gci" localSheetId="24">[4]INICIO!$AO$48:$AO$49</definedName>
    <definedName name="gasto_gci" localSheetId="28">[4]INICIO!$AO$48:$AO$49</definedName>
    <definedName name="gasto_gci" localSheetId="41">[4]INICIO!$AO$48:$AO$49</definedName>
    <definedName name="gasto_gci" localSheetId="30">[4]INICIO!$AO$48:$AO$49</definedName>
    <definedName name="gasto_gci" localSheetId="46">[4]INICIO!$AO$48:$AO$49</definedName>
    <definedName name="gasto_gci" localSheetId="33">[4]INICIO!$AO$48:$AO$49</definedName>
    <definedName name="gasto_gci" localSheetId="20">[4]INICIO!$AO$48:$AO$49</definedName>
    <definedName name="gasto_gci" localSheetId="25">[4]INICIO!$AO$48:$AO$49</definedName>
    <definedName name="gasto_gci" localSheetId="19">[4]INICIO!$AO$48:$AO$49</definedName>
    <definedName name="gasto_gci" localSheetId="22">[4]INICIO!$AO$48:$AO$49</definedName>
    <definedName name="gasto_gci" localSheetId="21">[4]INICIO!$AO$48:$AO$49</definedName>
    <definedName name="gasto_gci" localSheetId="18">[4]INICIO!$AO$48:$AO$49</definedName>
    <definedName name="gasto_gci" localSheetId="23">[4]INICIO!$AO$48:$AO$49</definedName>
    <definedName name="gasto_gci" localSheetId="35">[4]INICIO!$AO$48:$AO$49</definedName>
    <definedName name="gasto_gci" localSheetId="37">[4]INICIO!$AO$48:$AO$49</definedName>
    <definedName name="gasto_gci" localSheetId="38">[4]INICIO!$AO$48:$AO$49</definedName>
    <definedName name="gasto_gci" localSheetId="27">[4]INICIO!$AO$48:$AO$49</definedName>
    <definedName name="gasto_gci" localSheetId="36">[4]INICIO!$AO$48:$AO$49</definedName>
    <definedName name="gasto_gci" localSheetId="26">[4]INICIO!$AO$48:$AO$49</definedName>
    <definedName name="gasto_gci" localSheetId="47">[4]INICIO!$AO$48:$AO$49</definedName>
    <definedName name="gasto_gci" localSheetId="39">[4]INICIO!$AO$48:$AO$49</definedName>
    <definedName name="gasto_gci" localSheetId="40">[4]INICIO!$AO$48:$AO$49</definedName>
    <definedName name="gasto_gci" localSheetId="29">[4]INICIO!$AO$48:$AO$49</definedName>
    <definedName name="gasto_gci" localSheetId="31">[4]INICIO!$AO$48:$AO$49</definedName>
    <definedName name="gasto_gci" localSheetId="32">[4]INICIO!$AO$48:$AO$49</definedName>
    <definedName name="gasto_gci" localSheetId="48">[4]INICIO!$AO$48:$AO$49</definedName>
    <definedName name="gasto_gci" localSheetId="54">[4]INICIO!$AO$48:$AO$49</definedName>
    <definedName name="gasto_gci" localSheetId="34">[4]INICIO!$AO$48:$AO$49</definedName>
    <definedName name="gasto_gci" localSheetId="43">[4]INICIO!$AO$48:$AO$49</definedName>
    <definedName name="gasto_gci" localSheetId="44">[4]INICIO!$AO$48:$AO$49</definedName>
    <definedName name="gasto_gci" localSheetId="45">[4]INICIO!$AO$48:$AO$49</definedName>
    <definedName name="gasto_gci" localSheetId="49">[4]INICIO!$AO$48:$AO$49</definedName>
    <definedName name="gasto_gci" localSheetId="51">[4]INICIO!$AO$48:$AO$49</definedName>
    <definedName name="gasto_gci" localSheetId="55">[4]INICIO!$AO$48:$AO$49</definedName>
    <definedName name="gasto_gci" localSheetId="50">[4]INICIO!$AO$48:$AO$49</definedName>
    <definedName name="gasto_gci" localSheetId="58">[4]INICIO!$AO$48:$AO$49</definedName>
    <definedName name="gasto_gci" localSheetId="60">[4]INICIO!$AO$48:$AO$49</definedName>
    <definedName name="gasto_gci" localSheetId="62">[4]INICIO!$AO$48:$AO$49</definedName>
    <definedName name="gasto_gci" localSheetId="63">[4]INICIO!$AO$48:$AO$49</definedName>
    <definedName name="gasto_gci" localSheetId="59">[4]INICIO!$AO$48:$AO$49</definedName>
    <definedName name="gasto_gci" localSheetId="65">[4]INICIO!$AO$48:$AO$49</definedName>
    <definedName name="gasto_gci" localSheetId="97">[4]INICIO!$AO$48:$AO$49</definedName>
    <definedName name="gasto_gci" localSheetId="96">[4]INICIO!$AO$48:$AO$49</definedName>
    <definedName name="gasto_gci" localSheetId="17">[4]INICIO!$AO$48:$AO$49</definedName>
    <definedName name="gasto_gci" localSheetId="95">[1]INICIO!$AO$48:$AO$49</definedName>
    <definedName name="gasto_gci" localSheetId="78">[5]INICIO!$AO$48:$AO$49</definedName>
    <definedName name="gasto_gci" localSheetId="94">[5]INICIO!$AO$48:$AO$49</definedName>
    <definedName name="gasto_gci" localSheetId="93">[5]INICIO!$AO$48:$AO$49</definedName>
    <definedName name="gasto_gci" localSheetId="89">[1]INICIO!$AO$48:$AO$49</definedName>
    <definedName name="gasto_gci" localSheetId="77">[2]INICIO!$AO$48:$AO$49</definedName>
    <definedName name="gasto_gci" localSheetId="76">[3]INICIO!$AO$48:$AO$49</definedName>
    <definedName name="gasto_gci">[1]INICIO!$AO$48:$AO$49</definedName>
    <definedName name="GENERO" localSheetId="53">#REF!</definedName>
    <definedName name="GENERO" localSheetId="57">#REF!</definedName>
    <definedName name="GENERO" localSheetId="68">#REF!</definedName>
    <definedName name="GENERO" localSheetId="24">#REF!</definedName>
    <definedName name="GENERO" localSheetId="32">#REF!</definedName>
    <definedName name="GENERO" localSheetId="73">#REF!</definedName>
    <definedName name="GENERO" localSheetId="101">#REF!</definedName>
    <definedName name="GENERO" localSheetId="102">#REF!</definedName>
    <definedName name="GENERO" localSheetId="7">#REF!</definedName>
    <definedName name="GENERO" localSheetId="12">#REF!</definedName>
    <definedName name="GENERO">#REF!</definedName>
    <definedName name="JUNIO" localSheetId="53">#REF!</definedName>
    <definedName name="JUNIO" localSheetId="57">#REF!</definedName>
    <definedName name="JUNIO" localSheetId="68">#REF!</definedName>
    <definedName name="JUNIO" localSheetId="24">#REF!</definedName>
    <definedName name="JUNIO" localSheetId="32">#REF!</definedName>
    <definedName name="JUNIO" localSheetId="73">#REF!</definedName>
    <definedName name="JUNIO" localSheetId="101">#REF!</definedName>
    <definedName name="JUNIO" localSheetId="102">#REF!</definedName>
    <definedName name="JUNIO" localSheetId="7">#REF!</definedName>
    <definedName name="JUNIO" localSheetId="12">#REF!</definedName>
    <definedName name="JUNIO">#REF!</definedName>
    <definedName name="KEY" localSheetId="77">[12]cats!$A$1:$B$9</definedName>
    <definedName name="KEY" localSheetId="76">[13]cats!$A$1:$B$9</definedName>
    <definedName name="KEY">[14]cats!$A$1:$B$9</definedName>
    <definedName name="LABEL" localSheetId="52">[6]INICIO!$AY$5:$AZ$97</definedName>
    <definedName name="LABEL" localSheetId="42">[6]INICIO!$AY$5:$AZ$97</definedName>
    <definedName name="LABEL" localSheetId="56">[6]INICIO!$AY$5:$AZ$97</definedName>
    <definedName name="LABEL" localSheetId="53">[6]INICIO!$AY$5:$AZ$97</definedName>
    <definedName name="LABEL" localSheetId="57">[6]INICIO!$AY$5:$AZ$97</definedName>
    <definedName name="LABEL" localSheetId="61">[6]INICIO!$AY$5:$AZ$97</definedName>
    <definedName name="LABEL" localSheetId="64">[6]INICIO!$AY$5:$AZ$97</definedName>
    <definedName name="LABEL" localSheetId="68">[6]INICIO!$AY$5:$AZ$97</definedName>
    <definedName name="LABEL" localSheetId="24">[6]INICIO!$AY$5:$AZ$97</definedName>
    <definedName name="LABEL" localSheetId="28">[6]INICIO!$AY$5:$AZ$97</definedName>
    <definedName name="LABEL" localSheetId="41">[6]INICIO!$AY$5:$AZ$97</definedName>
    <definedName name="LABEL" localSheetId="30">[6]INICIO!$AY$5:$AZ$97</definedName>
    <definedName name="LABEL" localSheetId="46">[6]INICIO!$AY$5:$AZ$97</definedName>
    <definedName name="LABEL" localSheetId="33">[6]INICIO!$AY$5:$AZ$97</definedName>
    <definedName name="LABEL" localSheetId="20">[6]INICIO!$AY$5:$AZ$97</definedName>
    <definedName name="LABEL" localSheetId="25">[6]INICIO!$AY$5:$AZ$97</definedName>
    <definedName name="LABEL" localSheetId="19">[6]INICIO!$AY$5:$AZ$97</definedName>
    <definedName name="LABEL" localSheetId="22">[6]INICIO!$AY$5:$AZ$97</definedName>
    <definedName name="LABEL" localSheetId="21">[6]INICIO!$AY$5:$AZ$97</definedName>
    <definedName name="LABEL" localSheetId="18">[6]INICIO!$AY$5:$AZ$97</definedName>
    <definedName name="LABEL" localSheetId="23">[6]INICIO!$AY$5:$AZ$97</definedName>
    <definedName name="LABEL" localSheetId="35">[6]INICIO!$AY$5:$AZ$97</definedName>
    <definedName name="LABEL" localSheetId="37">[6]INICIO!$AY$5:$AZ$97</definedName>
    <definedName name="LABEL" localSheetId="38">[6]INICIO!$AY$5:$AZ$97</definedName>
    <definedName name="LABEL" localSheetId="27">[6]INICIO!$AY$5:$AZ$97</definedName>
    <definedName name="LABEL" localSheetId="36">[6]INICIO!$AY$5:$AZ$97</definedName>
    <definedName name="LABEL" localSheetId="26">[6]INICIO!$AY$5:$AZ$97</definedName>
    <definedName name="LABEL" localSheetId="47">[6]INICIO!$AY$5:$AZ$97</definedName>
    <definedName name="LABEL" localSheetId="39">[6]INICIO!$AY$5:$AZ$97</definedName>
    <definedName name="LABEL" localSheetId="40">[6]INICIO!$AY$5:$AZ$97</definedName>
    <definedName name="LABEL" localSheetId="29">[6]INICIO!$AY$5:$AZ$97</definedName>
    <definedName name="LABEL" localSheetId="31">[6]INICIO!$AY$5:$AZ$97</definedName>
    <definedName name="LABEL" localSheetId="32">[6]INICIO!$AY$5:$AZ$97</definedName>
    <definedName name="LABEL" localSheetId="48">[6]INICIO!$AY$5:$AZ$97</definedName>
    <definedName name="LABEL" localSheetId="54">[6]INICIO!$AY$5:$AZ$97</definedName>
    <definedName name="LABEL" localSheetId="34">[6]INICIO!$AY$5:$AZ$97</definedName>
    <definedName name="LABEL" localSheetId="43">[6]INICIO!$AY$5:$AZ$97</definedName>
    <definedName name="LABEL" localSheetId="44">[6]INICIO!$AY$5:$AZ$97</definedName>
    <definedName name="LABEL" localSheetId="45">[6]INICIO!$AY$5:$AZ$97</definedName>
    <definedName name="LABEL" localSheetId="49">[6]INICIO!$AY$5:$AZ$97</definedName>
    <definedName name="LABEL" localSheetId="51">[6]INICIO!$AY$5:$AZ$97</definedName>
    <definedName name="LABEL" localSheetId="55">[6]INICIO!$AY$5:$AZ$97</definedName>
    <definedName name="LABEL" localSheetId="50">[6]INICIO!$AY$5:$AZ$97</definedName>
    <definedName name="LABEL" localSheetId="58">[6]INICIO!$AY$5:$AZ$97</definedName>
    <definedName name="LABEL" localSheetId="60">[6]INICIO!$AY$5:$AZ$97</definedName>
    <definedName name="LABEL" localSheetId="62">[6]INICIO!$AY$5:$AZ$97</definedName>
    <definedName name="LABEL" localSheetId="63">[6]INICIO!$AY$5:$AZ$97</definedName>
    <definedName name="LABEL" localSheetId="59">[6]INICIO!$AY$5:$AZ$97</definedName>
    <definedName name="LABEL" localSheetId="65">[6]INICIO!$AY$5:$AZ$97</definedName>
    <definedName name="LABEL" localSheetId="97">[6]INICIO!$AY$5:$AZ$97</definedName>
    <definedName name="LABEL" localSheetId="96">[6]INICIO!$AY$5:$AZ$97</definedName>
    <definedName name="LABEL" localSheetId="17">[6]INICIO!$AY$5:$AZ$97</definedName>
    <definedName name="LABEL" localSheetId="86">[1]INICIO!$AY$5:$AZ$97</definedName>
    <definedName name="LABEL" localSheetId="87">[1]INICIO!$AY$5:$AZ$97</definedName>
    <definedName name="LABEL" localSheetId="84">[1]INICIO!$AY$5:$AZ$97</definedName>
    <definedName name="LABEL" localSheetId="95">[7]INICIO!$AY$5:$AZ$97</definedName>
    <definedName name="LABEL" localSheetId="78">[8]INICIO!$AY$5:$AZ$97</definedName>
    <definedName name="LABEL" localSheetId="94">[8]INICIO!$AY$5:$AZ$97</definedName>
    <definedName name="LABEL" localSheetId="93">[8]INICIO!$AY$5:$AZ$97</definedName>
    <definedName name="LABEL" localSheetId="89">[7]INICIO!$AY$5:$AZ$97</definedName>
    <definedName name="LABEL" localSheetId="92">[9]INICIO!$AY$5:$AZ$97</definedName>
    <definedName name="LABEL" localSheetId="91">[9]INICIO!$AY$5:$AZ$97</definedName>
    <definedName name="LABEL" localSheetId="77">[10]INICIO!$AY$5:$AZ$97</definedName>
    <definedName name="LABEL" localSheetId="76">[11]INICIO!$AY$5:$AZ$97</definedName>
    <definedName name="LABEL">[7]INICIO!$AY$5:$AZ$97</definedName>
    <definedName name="label1g" localSheetId="52">[4]INICIO!$AA$19</definedName>
    <definedName name="label1g" localSheetId="42">[4]INICIO!$AA$19</definedName>
    <definedName name="label1g" localSheetId="56">[4]INICIO!$AA$19</definedName>
    <definedName name="label1g" localSheetId="53">[4]INICIO!$AA$19</definedName>
    <definedName name="label1g" localSheetId="57">[4]INICIO!$AA$19</definedName>
    <definedName name="label1g" localSheetId="61">[4]INICIO!$AA$19</definedName>
    <definedName name="label1g" localSheetId="64">[4]INICIO!$AA$19</definedName>
    <definedName name="label1g" localSheetId="68">[4]INICIO!$AA$19</definedName>
    <definedName name="label1g" localSheetId="24">[4]INICIO!$AA$19</definedName>
    <definedName name="label1g" localSheetId="28">[4]INICIO!$AA$19</definedName>
    <definedName name="label1g" localSheetId="41">[4]INICIO!$AA$19</definedName>
    <definedName name="label1g" localSheetId="30">[4]INICIO!$AA$19</definedName>
    <definedName name="label1g" localSheetId="46">[4]INICIO!$AA$19</definedName>
    <definedName name="label1g" localSheetId="33">[4]INICIO!$AA$19</definedName>
    <definedName name="label1g" localSheetId="20">[4]INICIO!$AA$19</definedName>
    <definedName name="label1g" localSheetId="25">[4]INICIO!$AA$19</definedName>
    <definedName name="label1g" localSheetId="19">[4]INICIO!$AA$19</definedName>
    <definedName name="label1g" localSheetId="22">[4]INICIO!$AA$19</definedName>
    <definedName name="label1g" localSheetId="21">[4]INICIO!$AA$19</definedName>
    <definedName name="label1g" localSheetId="18">[4]INICIO!$AA$19</definedName>
    <definedName name="label1g" localSheetId="23">[4]INICIO!$AA$19</definedName>
    <definedName name="label1g" localSheetId="35">[4]INICIO!$AA$19</definedName>
    <definedName name="label1g" localSheetId="37">[4]INICIO!$AA$19</definedName>
    <definedName name="label1g" localSheetId="38">[4]INICIO!$AA$19</definedName>
    <definedName name="label1g" localSheetId="27">[4]INICIO!$AA$19</definedName>
    <definedName name="label1g" localSheetId="36">[4]INICIO!$AA$19</definedName>
    <definedName name="label1g" localSheetId="26">[4]INICIO!$AA$19</definedName>
    <definedName name="label1g" localSheetId="47">[4]INICIO!$AA$19</definedName>
    <definedName name="label1g" localSheetId="39">[4]INICIO!$AA$19</definedName>
    <definedName name="label1g" localSheetId="40">[4]INICIO!$AA$19</definedName>
    <definedName name="label1g" localSheetId="29">[4]INICIO!$AA$19</definedName>
    <definedName name="label1g" localSheetId="31">[4]INICIO!$AA$19</definedName>
    <definedName name="label1g" localSheetId="32">[4]INICIO!$AA$19</definedName>
    <definedName name="label1g" localSheetId="48">[4]INICIO!$AA$19</definedName>
    <definedName name="label1g" localSheetId="54">[4]INICIO!$AA$19</definedName>
    <definedName name="label1g" localSheetId="34">[4]INICIO!$AA$19</definedName>
    <definedName name="label1g" localSheetId="43">[4]INICIO!$AA$19</definedName>
    <definedName name="label1g" localSheetId="44">[4]INICIO!$AA$19</definedName>
    <definedName name="label1g" localSheetId="45">[4]INICIO!$AA$19</definedName>
    <definedName name="label1g" localSheetId="49">[4]INICIO!$AA$19</definedName>
    <definedName name="label1g" localSheetId="51">[4]INICIO!$AA$19</definedName>
    <definedName name="label1g" localSheetId="55">[4]INICIO!$AA$19</definedName>
    <definedName name="label1g" localSheetId="50">[4]INICIO!$AA$19</definedName>
    <definedName name="label1g" localSheetId="58">[4]INICIO!$AA$19</definedName>
    <definedName name="label1g" localSheetId="60">[4]INICIO!$AA$19</definedName>
    <definedName name="label1g" localSheetId="62">[4]INICIO!$AA$19</definedName>
    <definedName name="label1g" localSheetId="63">[4]INICIO!$AA$19</definedName>
    <definedName name="label1g" localSheetId="59">[4]INICIO!$AA$19</definedName>
    <definedName name="label1g" localSheetId="65">[4]INICIO!$AA$19</definedName>
    <definedName name="label1g" localSheetId="97">[4]INICIO!$AA$19</definedName>
    <definedName name="label1g" localSheetId="96">[4]INICIO!$AA$19</definedName>
    <definedName name="label1g" localSheetId="17">[4]INICIO!$AA$19</definedName>
    <definedName name="label1g" localSheetId="95">[1]INICIO!$AA$19</definedName>
    <definedName name="label1g" localSheetId="78">[5]INICIO!$AA$19</definedName>
    <definedName name="label1g" localSheetId="94">[5]INICIO!$AA$19</definedName>
    <definedName name="label1g" localSheetId="93">[5]INICIO!$AA$19</definedName>
    <definedName name="label1g" localSheetId="89">[1]INICIO!$AA$19</definedName>
    <definedName name="label1g" localSheetId="77">[2]INICIO!$AA$19</definedName>
    <definedName name="label1g" localSheetId="76">[3]INICIO!$AA$19</definedName>
    <definedName name="label1g">[1]INICIO!$AA$19</definedName>
    <definedName name="label1S" localSheetId="52">[4]INICIO!$AA$22</definedName>
    <definedName name="label1S" localSheetId="42">[4]INICIO!$AA$22</definedName>
    <definedName name="label1S" localSheetId="56">[4]INICIO!$AA$22</definedName>
    <definedName name="label1S" localSheetId="53">[4]INICIO!$AA$22</definedName>
    <definedName name="label1S" localSheetId="57">[4]INICIO!$AA$22</definedName>
    <definedName name="label1S" localSheetId="61">[4]INICIO!$AA$22</definedName>
    <definedName name="label1S" localSheetId="64">[4]INICIO!$AA$22</definedName>
    <definedName name="label1S" localSheetId="68">[4]INICIO!$AA$22</definedName>
    <definedName name="label1S" localSheetId="24">[4]INICIO!$AA$22</definedName>
    <definedName name="label1S" localSheetId="28">[4]INICIO!$AA$22</definedName>
    <definedName name="label1S" localSheetId="41">[4]INICIO!$AA$22</definedName>
    <definedName name="label1S" localSheetId="30">[4]INICIO!$AA$22</definedName>
    <definedName name="label1S" localSheetId="46">[4]INICIO!$AA$22</definedName>
    <definedName name="label1S" localSheetId="33">[4]INICIO!$AA$22</definedName>
    <definedName name="label1S" localSheetId="20">[4]INICIO!$AA$22</definedName>
    <definedName name="label1S" localSheetId="25">[4]INICIO!$AA$22</definedName>
    <definedName name="label1S" localSheetId="19">[4]INICIO!$AA$22</definedName>
    <definedName name="label1S" localSheetId="22">[4]INICIO!$AA$22</definedName>
    <definedName name="label1S" localSheetId="21">[4]INICIO!$AA$22</definedName>
    <definedName name="label1S" localSheetId="18">[4]INICIO!$AA$22</definedName>
    <definedName name="label1S" localSheetId="23">[4]INICIO!$AA$22</definedName>
    <definedName name="label1S" localSheetId="35">[4]INICIO!$AA$22</definedName>
    <definedName name="label1S" localSheetId="37">[4]INICIO!$AA$22</definedName>
    <definedName name="label1S" localSheetId="38">[4]INICIO!$AA$22</definedName>
    <definedName name="label1S" localSheetId="27">[4]INICIO!$AA$22</definedName>
    <definedName name="label1S" localSheetId="36">[4]INICIO!$AA$22</definedName>
    <definedName name="label1S" localSheetId="26">[4]INICIO!$AA$22</definedName>
    <definedName name="label1S" localSheetId="47">[4]INICIO!$AA$22</definedName>
    <definedName name="label1S" localSheetId="39">[4]INICIO!$AA$22</definedName>
    <definedName name="label1S" localSheetId="40">[4]INICIO!$AA$22</definedName>
    <definedName name="label1S" localSheetId="29">[4]INICIO!$AA$22</definedName>
    <definedName name="label1S" localSheetId="31">[4]INICIO!$AA$22</definedName>
    <definedName name="label1S" localSheetId="32">[4]INICIO!$AA$22</definedName>
    <definedName name="label1S" localSheetId="48">[4]INICIO!$AA$22</definedName>
    <definedName name="label1S" localSheetId="54">[4]INICIO!$AA$22</definedName>
    <definedName name="label1S" localSheetId="34">[4]INICIO!$AA$22</definedName>
    <definedName name="label1S" localSheetId="43">[4]INICIO!$AA$22</definedName>
    <definedName name="label1S" localSheetId="44">[4]INICIO!$AA$22</definedName>
    <definedName name="label1S" localSheetId="45">[4]INICIO!$AA$22</definedName>
    <definedName name="label1S" localSheetId="49">[4]INICIO!$AA$22</definedName>
    <definedName name="label1S" localSheetId="51">[4]INICIO!$AA$22</definedName>
    <definedName name="label1S" localSheetId="55">[4]INICIO!$AA$22</definedName>
    <definedName name="label1S" localSheetId="50">[4]INICIO!$AA$22</definedName>
    <definedName name="label1S" localSheetId="58">[4]INICIO!$AA$22</definedName>
    <definedName name="label1S" localSheetId="60">[4]INICIO!$AA$22</definedName>
    <definedName name="label1S" localSheetId="62">[4]INICIO!$AA$22</definedName>
    <definedName name="label1S" localSheetId="63">[4]INICIO!$AA$22</definedName>
    <definedName name="label1S" localSheetId="59">[4]INICIO!$AA$22</definedName>
    <definedName name="label1S" localSheetId="65">[4]INICIO!$AA$22</definedName>
    <definedName name="label1S" localSheetId="97">[4]INICIO!$AA$22</definedName>
    <definedName name="label1S" localSheetId="96">[4]INICIO!$AA$22</definedName>
    <definedName name="label1S" localSheetId="17">[4]INICIO!$AA$22</definedName>
    <definedName name="label1S" localSheetId="95">[1]INICIO!$AA$22</definedName>
    <definedName name="label1S" localSheetId="78">[5]INICIO!$AA$22</definedName>
    <definedName name="label1S" localSheetId="94">[5]INICIO!$AA$22</definedName>
    <definedName name="label1S" localSheetId="93">[5]INICIO!$AA$22</definedName>
    <definedName name="label1S" localSheetId="89">[1]INICIO!$AA$22</definedName>
    <definedName name="label1S" localSheetId="77">[2]INICIO!$AA$22</definedName>
    <definedName name="label1S" localSheetId="76">[3]INICIO!$AA$22</definedName>
    <definedName name="label1S">[1]INICIO!$AA$22</definedName>
    <definedName name="label2g" localSheetId="52">[4]INICIO!$AA$20</definedName>
    <definedName name="label2g" localSheetId="42">[4]INICIO!$AA$20</definedName>
    <definedName name="label2g" localSheetId="56">[4]INICIO!$AA$20</definedName>
    <definedName name="label2g" localSheetId="53">[4]INICIO!$AA$20</definedName>
    <definedName name="label2g" localSheetId="57">[4]INICIO!$AA$20</definedName>
    <definedName name="label2g" localSheetId="61">[4]INICIO!$AA$20</definedName>
    <definedName name="label2g" localSheetId="64">[4]INICIO!$AA$20</definedName>
    <definedName name="label2g" localSheetId="68">[4]INICIO!$AA$20</definedName>
    <definedName name="label2g" localSheetId="24">[4]INICIO!$AA$20</definedName>
    <definedName name="label2g" localSheetId="28">[4]INICIO!$AA$20</definedName>
    <definedName name="label2g" localSheetId="41">[4]INICIO!$AA$20</definedName>
    <definedName name="label2g" localSheetId="30">[4]INICIO!$AA$20</definedName>
    <definedName name="label2g" localSheetId="46">[4]INICIO!$AA$20</definedName>
    <definedName name="label2g" localSheetId="33">[4]INICIO!$AA$20</definedName>
    <definedName name="label2g" localSheetId="20">[4]INICIO!$AA$20</definedName>
    <definedName name="label2g" localSheetId="25">[4]INICIO!$AA$20</definedName>
    <definedName name="label2g" localSheetId="19">[4]INICIO!$AA$20</definedName>
    <definedName name="label2g" localSheetId="22">[4]INICIO!$AA$20</definedName>
    <definedName name="label2g" localSheetId="21">[4]INICIO!$AA$20</definedName>
    <definedName name="label2g" localSheetId="18">[4]INICIO!$AA$20</definedName>
    <definedName name="label2g" localSheetId="23">[4]INICIO!$AA$20</definedName>
    <definedName name="label2g" localSheetId="35">[4]INICIO!$AA$20</definedName>
    <definedName name="label2g" localSheetId="37">[4]INICIO!$AA$20</definedName>
    <definedName name="label2g" localSheetId="38">[4]INICIO!$AA$20</definedName>
    <definedName name="label2g" localSheetId="27">[4]INICIO!$AA$20</definedName>
    <definedName name="label2g" localSheetId="36">[4]INICIO!$AA$20</definedName>
    <definedName name="label2g" localSheetId="26">[4]INICIO!$AA$20</definedName>
    <definedName name="label2g" localSheetId="47">[4]INICIO!$AA$20</definedName>
    <definedName name="label2g" localSheetId="39">[4]INICIO!$AA$20</definedName>
    <definedName name="label2g" localSheetId="40">[4]INICIO!$AA$20</definedName>
    <definedName name="label2g" localSheetId="29">[4]INICIO!$AA$20</definedName>
    <definedName name="label2g" localSheetId="31">[4]INICIO!$AA$20</definedName>
    <definedName name="label2g" localSheetId="32">[4]INICIO!$AA$20</definedName>
    <definedName name="label2g" localSheetId="48">[4]INICIO!$AA$20</definedName>
    <definedName name="label2g" localSheetId="54">[4]INICIO!$AA$20</definedName>
    <definedName name="label2g" localSheetId="34">[4]INICIO!$AA$20</definedName>
    <definedName name="label2g" localSheetId="43">[4]INICIO!$AA$20</definedName>
    <definedName name="label2g" localSheetId="44">[4]INICIO!$AA$20</definedName>
    <definedName name="label2g" localSheetId="45">[4]INICIO!$AA$20</definedName>
    <definedName name="label2g" localSheetId="49">[4]INICIO!$AA$20</definedName>
    <definedName name="label2g" localSheetId="51">[4]INICIO!$AA$20</definedName>
    <definedName name="label2g" localSheetId="55">[4]INICIO!$AA$20</definedName>
    <definedName name="label2g" localSheetId="50">[4]INICIO!$AA$20</definedName>
    <definedName name="label2g" localSheetId="58">[4]INICIO!$AA$20</definedName>
    <definedName name="label2g" localSheetId="60">[4]INICIO!$AA$20</definedName>
    <definedName name="label2g" localSheetId="62">[4]INICIO!$AA$20</definedName>
    <definedName name="label2g" localSheetId="63">[4]INICIO!$AA$20</definedName>
    <definedName name="label2g" localSheetId="59">[4]INICIO!$AA$20</definedName>
    <definedName name="label2g" localSheetId="65">[4]INICIO!$AA$20</definedName>
    <definedName name="label2g" localSheetId="97">[4]INICIO!$AA$20</definedName>
    <definedName name="label2g" localSheetId="96">[4]INICIO!$AA$20</definedName>
    <definedName name="label2g" localSheetId="17">[4]INICIO!$AA$20</definedName>
    <definedName name="label2g" localSheetId="95">[1]INICIO!$AA$20</definedName>
    <definedName name="label2g" localSheetId="78">[5]INICIO!$AA$20</definedName>
    <definedName name="label2g" localSheetId="94">[5]INICIO!$AA$20</definedName>
    <definedName name="label2g" localSheetId="93">[5]INICIO!$AA$20</definedName>
    <definedName name="label2g" localSheetId="89">[1]INICIO!$AA$20</definedName>
    <definedName name="label2g" localSheetId="77">[2]INICIO!$AA$20</definedName>
    <definedName name="label2g" localSheetId="76">[3]INICIO!$AA$20</definedName>
    <definedName name="label2g">[1]INICIO!$AA$20</definedName>
    <definedName name="label2S" localSheetId="52">[4]INICIO!$AA$23</definedName>
    <definedName name="label2S" localSheetId="42">[4]INICIO!$AA$23</definedName>
    <definedName name="label2S" localSheetId="56">[4]INICIO!$AA$23</definedName>
    <definedName name="label2S" localSheetId="53">[4]INICIO!$AA$23</definedName>
    <definedName name="label2S" localSheetId="57">[4]INICIO!$AA$23</definedName>
    <definedName name="label2S" localSheetId="61">[4]INICIO!$AA$23</definedName>
    <definedName name="label2S" localSheetId="64">[4]INICIO!$AA$23</definedName>
    <definedName name="label2S" localSheetId="68">[4]INICIO!$AA$23</definedName>
    <definedName name="label2S" localSheetId="24">[4]INICIO!$AA$23</definedName>
    <definedName name="label2S" localSheetId="28">[4]INICIO!$AA$23</definedName>
    <definedName name="label2S" localSheetId="41">[4]INICIO!$AA$23</definedName>
    <definedName name="label2S" localSheetId="30">[4]INICIO!$AA$23</definedName>
    <definedName name="label2S" localSheetId="46">[4]INICIO!$AA$23</definedName>
    <definedName name="label2S" localSheetId="33">[4]INICIO!$AA$23</definedName>
    <definedName name="label2S" localSheetId="20">[4]INICIO!$AA$23</definedName>
    <definedName name="label2S" localSheetId="25">[4]INICIO!$AA$23</definedName>
    <definedName name="label2S" localSheetId="19">[4]INICIO!$AA$23</definedName>
    <definedName name="label2S" localSheetId="22">[4]INICIO!$AA$23</definedName>
    <definedName name="label2S" localSheetId="21">[4]INICIO!$AA$23</definedName>
    <definedName name="label2S" localSheetId="18">[4]INICIO!$AA$23</definedName>
    <definedName name="label2S" localSheetId="23">[4]INICIO!$AA$23</definedName>
    <definedName name="label2S" localSheetId="35">[4]INICIO!$AA$23</definedName>
    <definedName name="label2S" localSheetId="37">[4]INICIO!$AA$23</definedName>
    <definedName name="label2S" localSheetId="38">[4]INICIO!$AA$23</definedName>
    <definedName name="label2S" localSheetId="27">[4]INICIO!$AA$23</definedName>
    <definedName name="label2S" localSheetId="36">[4]INICIO!$AA$23</definedName>
    <definedName name="label2S" localSheetId="26">[4]INICIO!$AA$23</definedName>
    <definedName name="label2S" localSheetId="47">[4]INICIO!$AA$23</definedName>
    <definedName name="label2S" localSheetId="39">[4]INICIO!$AA$23</definedName>
    <definedName name="label2S" localSheetId="40">[4]INICIO!$AA$23</definedName>
    <definedName name="label2S" localSheetId="29">[4]INICIO!$AA$23</definedName>
    <definedName name="label2S" localSheetId="31">[4]INICIO!$AA$23</definedName>
    <definedName name="label2S" localSheetId="32">[4]INICIO!$AA$23</definedName>
    <definedName name="label2S" localSheetId="48">[4]INICIO!$AA$23</definedName>
    <definedName name="label2S" localSheetId="54">[4]INICIO!$AA$23</definedName>
    <definedName name="label2S" localSheetId="34">[4]INICIO!$AA$23</definedName>
    <definedName name="label2S" localSheetId="43">[4]INICIO!$AA$23</definedName>
    <definedName name="label2S" localSheetId="44">[4]INICIO!$AA$23</definedName>
    <definedName name="label2S" localSheetId="45">[4]INICIO!$AA$23</definedName>
    <definedName name="label2S" localSheetId="49">[4]INICIO!$AA$23</definedName>
    <definedName name="label2S" localSheetId="51">[4]INICIO!$AA$23</definedName>
    <definedName name="label2S" localSheetId="55">[4]INICIO!$AA$23</definedName>
    <definedName name="label2S" localSheetId="50">[4]INICIO!$AA$23</definedName>
    <definedName name="label2S" localSheetId="58">[4]INICIO!$AA$23</definedName>
    <definedName name="label2S" localSheetId="60">[4]INICIO!$AA$23</definedName>
    <definedName name="label2S" localSheetId="62">[4]INICIO!$AA$23</definedName>
    <definedName name="label2S" localSheetId="63">[4]INICIO!$AA$23</definedName>
    <definedName name="label2S" localSheetId="59">[4]INICIO!$AA$23</definedName>
    <definedName name="label2S" localSheetId="65">[4]INICIO!$AA$23</definedName>
    <definedName name="label2S" localSheetId="97">[4]INICIO!$AA$23</definedName>
    <definedName name="label2S" localSheetId="96">[4]INICIO!$AA$23</definedName>
    <definedName name="label2S" localSheetId="17">[4]INICIO!$AA$23</definedName>
    <definedName name="label2S" localSheetId="95">[1]INICIO!$AA$23</definedName>
    <definedName name="label2S" localSheetId="78">[5]INICIO!$AA$23</definedName>
    <definedName name="label2S" localSheetId="94">[5]INICIO!$AA$23</definedName>
    <definedName name="label2S" localSheetId="93">[5]INICIO!$AA$23</definedName>
    <definedName name="label2S" localSheetId="89">[1]INICIO!$AA$23</definedName>
    <definedName name="label2S" localSheetId="77">[2]INICIO!$AA$23</definedName>
    <definedName name="label2S" localSheetId="76">[3]INICIO!$AA$23</definedName>
    <definedName name="label2S">[1]INICIO!$AA$23</definedName>
    <definedName name="Líneadeacción" localSheetId="52">[6]INICIO!#REF!</definedName>
    <definedName name="Líneadeacción" localSheetId="42">[6]INICIO!#REF!</definedName>
    <definedName name="Líneadeacción" localSheetId="56">[6]INICIO!#REF!</definedName>
    <definedName name="Líneadeacción" localSheetId="53">[6]INICIO!#REF!</definedName>
    <definedName name="Líneadeacción" localSheetId="57">[6]INICIO!#REF!</definedName>
    <definedName name="Líneadeacción" localSheetId="61">[6]INICIO!#REF!</definedName>
    <definedName name="Líneadeacción" localSheetId="64">[6]INICIO!#REF!</definedName>
    <definedName name="Líneadeacción" localSheetId="68">[6]INICIO!#REF!</definedName>
    <definedName name="Líneadeacción" localSheetId="24">[6]INICIO!#REF!</definedName>
    <definedName name="Líneadeacción" localSheetId="28">[6]INICIO!#REF!</definedName>
    <definedName name="Líneadeacción" localSheetId="41">[6]INICIO!#REF!</definedName>
    <definedName name="Líneadeacción" localSheetId="30">[6]INICIO!#REF!</definedName>
    <definedName name="Líneadeacción" localSheetId="46">[6]INICIO!#REF!</definedName>
    <definedName name="Líneadeacción" localSheetId="33">[6]INICIO!#REF!</definedName>
    <definedName name="Líneadeacción" localSheetId="20">[6]INICIO!#REF!</definedName>
    <definedName name="Líneadeacción" localSheetId="25">[6]INICIO!#REF!</definedName>
    <definedName name="Líneadeacción" localSheetId="19">[6]INICIO!#REF!</definedName>
    <definedName name="Líneadeacción" localSheetId="22">[6]INICIO!#REF!</definedName>
    <definedName name="Líneadeacción" localSheetId="21">[6]INICIO!#REF!</definedName>
    <definedName name="Líneadeacción" localSheetId="18">[6]INICIO!#REF!</definedName>
    <definedName name="Líneadeacción" localSheetId="23">[6]INICIO!#REF!</definedName>
    <definedName name="Líneadeacción" localSheetId="35">[6]INICIO!#REF!</definedName>
    <definedName name="Líneadeacción" localSheetId="37">[6]INICIO!#REF!</definedName>
    <definedName name="Líneadeacción" localSheetId="38">[6]INICIO!#REF!</definedName>
    <definedName name="Líneadeacción" localSheetId="27">[6]INICIO!#REF!</definedName>
    <definedName name="Líneadeacción" localSheetId="36">[6]INICIO!#REF!</definedName>
    <definedName name="Líneadeacción" localSheetId="26">[6]INICIO!#REF!</definedName>
    <definedName name="Líneadeacción" localSheetId="47">[6]INICIO!#REF!</definedName>
    <definedName name="Líneadeacción" localSheetId="39">[6]INICIO!#REF!</definedName>
    <definedName name="Líneadeacción" localSheetId="40">[6]INICIO!#REF!</definedName>
    <definedName name="Líneadeacción" localSheetId="29">[6]INICIO!#REF!</definedName>
    <definedName name="Líneadeacción" localSheetId="31">[6]INICIO!#REF!</definedName>
    <definedName name="Líneadeacción" localSheetId="32">[6]INICIO!#REF!</definedName>
    <definedName name="Líneadeacción" localSheetId="48">[6]INICIO!#REF!</definedName>
    <definedName name="Líneadeacción" localSheetId="54">[6]INICIO!#REF!</definedName>
    <definedName name="Líneadeacción" localSheetId="34">[6]INICIO!#REF!</definedName>
    <definedName name="Líneadeacción" localSheetId="43">[6]INICIO!#REF!</definedName>
    <definedName name="Líneadeacción" localSheetId="44">[6]INICIO!#REF!</definedName>
    <definedName name="Líneadeacción" localSheetId="45">[6]INICIO!#REF!</definedName>
    <definedName name="Líneadeacción" localSheetId="49">[6]INICIO!#REF!</definedName>
    <definedName name="Líneadeacción" localSheetId="51">[6]INICIO!#REF!</definedName>
    <definedName name="Líneadeacción" localSheetId="55">[6]INICIO!#REF!</definedName>
    <definedName name="Líneadeacción" localSheetId="50">[6]INICIO!#REF!</definedName>
    <definedName name="Líneadeacción" localSheetId="58">[6]INICIO!#REF!</definedName>
    <definedName name="Líneadeacción" localSheetId="60">[6]INICIO!#REF!</definedName>
    <definedName name="Líneadeacción" localSheetId="62">[6]INICIO!#REF!</definedName>
    <definedName name="Líneadeacción" localSheetId="63">[6]INICIO!#REF!</definedName>
    <definedName name="Líneadeacción" localSheetId="59">[6]INICIO!#REF!</definedName>
    <definedName name="Líneadeacción" localSheetId="65">[6]INICIO!#REF!</definedName>
    <definedName name="Líneadeacción" localSheetId="75">[7]INICIO!#REF!</definedName>
    <definedName name="Líneadeacción" localSheetId="97">[6]INICIO!#REF!</definedName>
    <definedName name="Líneadeacción" localSheetId="96">[6]INICIO!#REF!</definedName>
    <definedName name="Líneadeacción" localSheetId="17">[6]INICIO!#REF!</definedName>
    <definedName name="Líneadeacción" localSheetId="74">[7]INICIO!#REF!</definedName>
    <definedName name="Líneadeacción" localSheetId="71">[7]INICIO!#REF!</definedName>
    <definedName name="Líneadeacción" localSheetId="73">[7]INICIO!#REF!</definedName>
    <definedName name="Líneadeacción" localSheetId="69">[7]INICIO!#REF!</definedName>
    <definedName name="Líneadeacción" localSheetId="86">[7]INICIO!#REF!</definedName>
    <definedName name="Líneadeacción" localSheetId="87">[7]INICIO!#REF!</definedName>
    <definedName name="Líneadeacción" localSheetId="84">[7]INICIO!#REF!</definedName>
    <definedName name="Líneadeacción" localSheetId="10">[7]INICIO!#REF!</definedName>
    <definedName name="Líneadeacción" localSheetId="79">[7]INICIO!#REF!</definedName>
    <definedName name="Líneadeacción" localSheetId="95">[7]INICIO!#REF!</definedName>
    <definedName name="Líneadeacción" localSheetId="101">[7]INICIO!#REF!</definedName>
    <definedName name="Líneadeacción" localSheetId="102">[7]INICIO!#REF!</definedName>
    <definedName name="Líneadeacción" localSheetId="7">[7]INICIO!#REF!</definedName>
    <definedName name="Líneadeacción" localSheetId="83">[7]INICIO!#REF!</definedName>
    <definedName name="Líneadeacción" localSheetId="88">[7]INICIO!#REF!</definedName>
    <definedName name="Líneadeacción" localSheetId="94">[7]INICIO!#REF!</definedName>
    <definedName name="Líneadeacción" localSheetId="93">[7]INICIO!#REF!</definedName>
    <definedName name="Líneadeacción" localSheetId="11">[7]INICIO!#REF!</definedName>
    <definedName name="Líneadeacción" localSheetId="89">[7]INICIO!#REF!</definedName>
    <definedName name="Líneadeacción" localSheetId="77">[10]INICIO!#REF!</definedName>
    <definedName name="Líneadeacción" localSheetId="76">[11]INICIO!#REF!</definedName>
    <definedName name="Líneadeacción" localSheetId="12">[7]INICIO!#REF!</definedName>
    <definedName name="Líneadeacción" localSheetId="82">[7]INICIO!#REF!</definedName>
    <definedName name="Líneadeacción">[7]INICIO!#REF!</definedName>
    <definedName name="LISTA_2016" localSheetId="52">#REF!</definedName>
    <definedName name="LISTA_2016" localSheetId="42">#REF!</definedName>
    <definedName name="LISTA_2016" localSheetId="56">#REF!</definedName>
    <definedName name="LISTA_2016" localSheetId="53">#REF!</definedName>
    <definedName name="LISTA_2016" localSheetId="57">#REF!</definedName>
    <definedName name="LISTA_2016" localSheetId="61">#REF!</definedName>
    <definedName name="LISTA_2016" localSheetId="64">#REF!</definedName>
    <definedName name="LISTA_2016" localSheetId="68">#REF!</definedName>
    <definedName name="LISTA_2016" localSheetId="24">#REF!</definedName>
    <definedName name="LISTA_2016" localSheetId="28">#REF!</definedName>
    <definedName name="LISTA_2016" localSheetId="41">#REF!</definedName>
    <definedName name="LISTA_2016" localSheetId="30">#REF!</definedName>
    <definedName name="LISTA_2016" localSheetId="46">#REF!</definedName>
    <definedName name="LISTA_2016" localSheetId="33">#REF!</definedName>
    <definedName name="LISTA_2016" localSheetId="20">#REF!</definedName>
    <definedName name="LISTA_2016" localSheetId="25">#REF!</definedName>
    <definedName name="LISTA_2016" localSheetId="19">#REF!</definedName>
    <definedName name="LISTA_2016" localSheetId="22">#REF!</definedName>
    <definedName name="LISTA_2016" localSheetId="21">#REF!</definedName>
    <definedName name="LISTA_2016" localSheetId="18">#REF!</definedName>
    <definedName name="LISTA_2016" localSheetId="23">#REF!</definedName>
    <definedName name="LISTA_2016" localSheetId="35">#REF!</definedName>
    <definedName name="LISTA_2016" localSheetId="37">#REF!</definedName>
    <definedName name="LISTA_2016" localSheetId="38">#REF!</definedName>
    <definedName name="LISTA_2016" localSheetId="27">#REF!</definedName>
    <definedName name="LISTA_2016" localSheetId="36">#REF!</definedName>
    <definedName name="LISTA_2016" localSheetId="26">#REF!</definedName>
    <definedName name="LISTA_2016" localSheetId="47">#REF!</definedName>
    <definedName name="LISTA_2016" localSheetId="39">#REF!</definedName>
    <definedName name="LISTA_2016" localSheetId="40">#REF!</definedName>
    <definedName name="LISTA_2016" localSheetId="29">#REF!</definedName>
    <definedName name="LISTA_2016" localSheetId="31">#REF!</definedName>
    <definedName name="LISTA_2016" localSheetId="32">#REF!</definedName>
    <definedName name="LISTA_2016" localSheetId="48">#REF!</definedName>
    <definedName name="LISTA_2016" localSheetId="54">#REF!</definedName>
    <definedName name="LISTA_2016" localSheetId="34">#REF!</definedName>
    <definedName name="LISTA_2016" localSheetId="43">#REF!</definedName>
    <definedName name="LISTA_2016" localSheetId="44">#REF!</definedName>
    <definedName name="LISTA_2016" localSheetId="45">#REF!</definedName>
    <definedName name="LISTA_2016" localSheetId="49">#REF!</definedName>
    <definedName name="LISTA_2016" localSheetId="51">#REF!</definedName>
    <definedName name="LISTA_2016" localSheetId="55">#REF!</definedName>
    <definedName name="LISTA_2016" localSheetId="50">#REF!</definedName>
    <definedName name="LISTA_2016" localSheetId="58">#REF!</definedName>
    <definedName name="LISTA_2016" localSheetId="60">#REF!</definedName>
    <definedName name="LISTA_2016" localSheetId="62">#REF!</definedName>
    <definedName name="LISTA_2016" localSheetId="63">#REF!</definedName>
    <definedName name="LISTA_2016" localSheetId="59">#REF!</definedName>
    <definedName name="LISTA_2016" localSheetId="65">#REF!</definedName>
    <definedName name="LISTA_2016" localSheetId="75">#REF!</definedName>
    <definedName name="LISTA_2016" localSheetId="97">#REF!</definedName>
    <definedName name="LISTA_2016" localSheetId="96">#REF!</definedName>
    <definedName name="LISTA_2016" localSheetId="17">#REF!</definedName>
    <definedName name="LISTA_2016" localSheetId="74">#REF!</definedName>
    <definedName name="LISTA_2016" localSheetId="71">#REF!</definedName>
    <definedName name="LISTA_2016" localSheetId="73">#REF!</definedName>
    <definedName name="LISTA_2016" localSheetId="69">#REF!</definedName>
    <definedName name="LISTA_2016" localSheetId="86">#REF!</definedName>
    <definedName name="LISTA_2016" localSheetId="87">#REF!</definedName>
    <definedName name="LISTA_2016" localSheetId="84">#REF!</definedName>
    <definedName name="LISTA_2016" localSheetId="10">#REF!</definedName>
    <definedName name="LISTA_2016" localSheetId="79">#REF!</definedName>
    <definedName name="LISTA_2016" localSheetId="101">#REF!</definedName>
    <definedName name="LISTA_2016" localSheetId="102">#REF!</definedName>
    <definedName name="LISTA_2016" localSheetId="7">#REF!</definedName>
    <definedName name="LISTA_2016" localSheetId="88">#REF!</definedName>
    <definedName name="LISTA_2016" localSheetId="11">#REF!</definedName>
    <definedName name="LISTA_2016" localSheetId="89">#REF!</definedName>
    <definedName name="LISTA_2016" localSheetId="76">#REF!</definedName>
    <definedName name="LISTA_2016" localSheetId="12">#REF!</definedName>
    <definedName name="LISTA_2016" localSheetId="82">#REF!</definedName>
    <definedName name="LISTA_2016">#REF!</definedName>
    <definedName name="lista_ai" localSheetId="52">[4]INICIO!$AO$55:$AO$96</definedName>
    <definedName name="lista_ai" localSheetId="42">[4]INICIO!$AO$55:$AO$96</definedName>
    <definedName name="lista_ai" localSheetId="56">[4]INICIO!$AO$55:$AO$96</definedName>
    <definedName name="lista_ai" localSheetId="53">[4]INICIO!$AO$55:$AO$96</definedName>
    <definedName name="lista_ai" localSheetId="57">[4]INICIO!$AO$55:$AO$96</definedName>
    <definedName name="lista_ai" localSheetId="61">[4]INICIO!$AO$55:$AO$96</definedName>
    <definedName name="lista_ai" localSheetId="64">[4]INICIO!$AO$55:$AO$96</definedName>
    <definedName name="lista_ai" localSheetId="68">[4]INICIO!$AO$55:$AO$96</definedName>
    <definedName name="lista_ai" localSheetId="24">[4]INICIO!$AO$55:$AO$96</definedName>
    <definedName name="lista_ai" localSheetId="28">[4]INICIO!$AO$55:$AO$96</definedName>
    <definedName name="lista_ai" localSheetId="41">[4]INICIO!$AO$55:$AO$96</definedName>
    <definedName name="lista_ai" localSheetId="30">[4]INICIO!$AO$55:$AO$96</definedName>
    <definedName name="lista_ai" localSheetId="46">[4]INICIO!$AO$55:$AO$96</definedName>
    <definedName name="lista_ai" localSheetId="33">[4]INICIO!$AO$55:$AO$96</definedName>
    <definedName name="lista_ai" localSheetId="20">[4]INICIO!$AO$55:$AO$96</definedName>
    <definedName name="lista_ai" localSheetId="25">[4]INICIO!$AO$55:$AO$96</definedName>
    <definedName name="lista_ai" localSheetId="19">[4]INICIO!$AO$55:$AO$96</definedName>
    <definedName name="lista_ai" localSheetId="22">[4]INICIO!$AO$55:$AO$96</definedName>
    <definedName name="lista_ai" localSheetId="21">[4]INICIO!$AO$55:$AO$96</definedName>
    <definedName name="lista_ai" localSheetId="18">[4]INICIO!$AO$55:$AO$96</definedName>
    <definedName name="lista_ai" localSheetId="23">[4]INICIO!$AO$55:$AO$96</definedName>
    <definedName name="lista_ai" localSheetId="35">[4]INICIO!$AO$55:$AO$96</definedName>
    <definedName name="lista_ai" localSheetId="37">[4]INICIO!$AO$55:$AO$96</definedName>
    <definedName name="lista_ai" localSheetId="38">[4]INICIO!$AO$55:$AO$96</definedName>
    <definedName name="lista_ai" localSheetId="27">[4]INICIO!$AO$55:$AO$96</definedName>
    <definedName name="lista_ai" localSheetId="36">[4]INICIO!$AO$55:$AO$96</definedName>
    <definedName name="lista_ai" localSheetId="26">[4]INICIO!$AO$55:$AO$96</definedName>
    <definedName name="lista_ai" localSheetId="47">[4]INICIO!$AO$55:$AO$96</definedName>
    <definedName name="lista_ai" localSheetId="39">[4]INICIO!$AO$55:$AO$96</definedName>
    <definedName name="lista_ai" localSheetId="40">[4]INICIO!$AO$55:$AO$96</definedName>
    <definedName name="lista_ai" localSheetId="29">[4]INICIO!$AO$55:$AO$96</definedName>
    <definedName name="lista_ai" localSheetId="31">[4]INICIO!$AO$55:$AO$96</definedName>
    <definedName name="lista_ai" localSheetId="32">[4]INICIO!$AO$55:$AO$96</definedName>
    <definedName name="lista_ai" localSheetId="48">[4]INICIO!$AO$55:$AO$96</definedName>
    <definedName name="lista_ai" localSheetId="54">[4]INICIO!$AO$55:$AO$96</definedName>
    <definedName name="lista_ai" localSheetId="34">[4]INICIO!$AO$55:$AO$96</definedName>
    <definedName name="lista_ai" localSheetId="43">[4]INICIO!$AO$55:$AO$96</definedName>
    <definedName name="lista_ai" localSheetId="44">[4]INICIO!$AO$55:$AO$96</definedName>
    <definedName name="lista_ai" localSheetId="45">[4]INICIO!$AO$55:$AO$96</definedName>
    <definedName name="lista_ai" localSheetId="49">[4]INICIO!$AO$55:$AO$96</definedName>
    <definedName name="lista_ai" localSheetId="51">[4]INICIO!$AO$55:$AO$96</definedName>
    <definedName name="lista_ai" localSheetId="55">[4]INICIO!$AO$55:$AO$96</definedName>
    <definedName name="lista_ai" localSheetId="50">[4]INICIO!$AO$55:$AO$96</definedName>
    <definedName name="lista_ai" localSheetId="58">[4]INICIO!$AO$55:$AO$96</definedName>
    <definedName name="lista_ai" localSheetId="60">[4]INICIO!$AO$55:$AO$96</definedName>
    <definedName name="lista_ai" localSheetId="62">[4]INICIO!$AO$55:$AO$96</definedName>
    <definedName name="lista_ai" localSheetId="63">[4]INICIO!$AO$55:$AO$96</definedName>
    <definedName name="lista_ai" localSheetId="59">[4]INICIO!$AO$55:$AO$96</definedName>
    <definedName name="lista_ai" localSheetId="65">[4]INICIO!$AO$55:$AO$96</definedName>
    <definedName name="lista_ai" localSheetId="97">[4]INICIO!$AO$55:$AO$96</definedName>
    <definedName name="lista_ai" localSheetId="96">[4]INICIO!$AO$55:$AO$96</definedName>
    <definedName name="lista_ai" localSheetId="17">[4]INICIO!$AO$55:$AO$96</definedName>
    <definedName name="lista_ai" localSheetId="95">[1]INICIO!$AO$55:$AO$96</definedName>
    <definedName name="lista_ai" localSheetId="78">[5]INICIO!$AO$55:$AO$96</definedName>
    <definedName name="lista_ai" localSheetId="94">[5]INICIO!$AO$55:$AO$96</definedName>
    <definedName name="lista_ai" localSheetId="93">[5]INICIO!$AO$55:$AO$96</definedName>
    <definedName name="lista_ai" localSheetId="89">[1]INICIO!$AO$55:$AO$96</definedName>
    <definedName name="lista_ai" localSheetId="77">[2]INICIO!$AO$55:$AO$96</definedName>
    <definedName name="lista_ai" localSheetId="76">[3]INICIO!$AO$55:$AO$96</definedName>
    <definedName name="lista_ai">[1]INICIO!$AO$55:$AO$96</definedName>
    <definedName name="lista_deleg" localSheetId="52">[4]INICIO!$AR$34:$AR$49</definedName>
    <definedName name="lista_deleg" localSheetId="42">[4]INICIO!$AR$34:$AR$49</definedName>
    <definedName name="lista_deleg" localSheetId="56">[4]INICIO!$AR$34:$AR$49</definedName>
    <definedName name="lista_deleg" localSheetId="53">[4]INICIO!$AR$34:$AR$49</definedName>
    <definedName name="lista_deleg" localSheetId="57">[4]INICIO!$AR$34:$AR$49</definedName>
    <definedName name="lista_deleg" localSheetId="61">[4]INICIO!$AR$34:$AR$49</definedName>
    <definedName name="lista_deleg" localSheetId="64">[4]INICIO!$AR$34:$AR$49</definedName>
    <definedName name="lista_deleg" localSheetId="68">[4]INICIO!$AR$34:$AR$49</definedName>
    <definedName name="lista_deleg" localSheetId="24">[4]INICIO!$AR$34:$AR$49</definedName>
    <definedName name="lista_deleg" localSheetId="28">[4]INICIO!$AR$34:$AR$49</definedName>
    <definedName name="lista_deleg" localSheetId="41">[4]INICIO!$AR$34:$AR$49</definedName>
    <definedName name="lista_deleg" localSheetId="30">[4]INICIO!$AR$34:$AR$49</definedName>
    <definedName name="lista_deleg" localSheetId="46">[4]INICIO!$AR$34:$AR$49</definedName>
    <definedName name="lista_deleg" localSheetId="33">[4]INICIO!$AR$34:$AR$49</definedName>
    <definedName name="lista_deleg" localSheetId="20">[4]INICIO!$AR$34:$AR$49</definedName>
    <definedName name="lista_deleg" localSheetId="25">[4]INICIO!$AR$34:$AR$49</definedName>
    <definedName name="lista_deleg" localSheetId="19">[4]INICIO!$AR$34:$AR$49</definedName>
    <definedName name="lista_deleg" localSheetId="22">[4]INICIO!$AR$34:$AR$49</definedName>
    <definedName name="lista_deleg" localSheetId="21">[4]INICIO!$AR$34:$AR$49</definedName>
    <definedName name="lista_deleg" localSheetId="18">[4]INICIO!$AR$34:$AR$49</definedName>
    <definedName name="lista_deleg" localSheetId="23">[4]INICIO!$AR$34:$AR$49</definedName>
    <definedName name="lista_deleg" localSheetId="35">[4]INICIO!$AR$34:$AR$49</definedName>
    <definedName name="lista_deleg" localSheetId="37">[4]INICIO!$AR$34:$AR$49</definedName>
    <definedName name="lista_deleg" localSheetId="38">[4]INICIO!$AR$34:$AR$49</definedName>
    <definedName name="lista_deleg" localSheetId="27">[4]INICIO!$AR$34:$AR$49</definedName>
    <definedName name="lista_deleg" localSheetId="36">[4]INICIO!$AR$34:$AR$49</definedName>
    <definedName name="lista_deleg" localSheetId="26">[4]INICIO!$AR$34:$AR$49</definedName>
    <definedName name="lista_deleg" localSheetId="47">[4]INICIO!$AR$34:$AR$49</definedName>
    <definedName name="lista_deleg" localSheetId="39">[4]INICIO!$AR$34:$AR$49</definedName>
    <definedName name="lista_deleg" localSheetId="40">[4]INICIO!$AR$34:$AR$49</definedName>
    <definedName name="lista_deleg" localSheetId="29">[4]INICIO!$AR$34:$AR$49</definedName>
    <definedName name="lista_deleg" localSheetId="31">[4]INICIO!$AR$34:$AR$49</definedName>
    <definedName name="lista_deleg" localSheetId="32">[4]INICIO!$AR$34:$AR$49</definedName>
    <definedName name="lista_deleg" localSheetId="48">[4]INICIO!$AR$34:$AR$49</definedName>
    <definedName name="lista_deleg" localSheetId="54">[4]INICIO!$AR$34:$AR$49</definedName>
    <definedName name="lista_deleg" localSheetId="34">[4]INICIO!$AR$34:$AR$49</definedName>
    <definedName name="lista_deleg" localSheetId="43">[4]INICIO!$AR$34:$AR$49</definedName>
    <definedName name="lista_deleg" localSheetId="44">[4]INICIO!$AR$34:$AR$49</definedName>
    <definedName name="lista_deleg" localSheetId="45">[4]INICIO!$AR$34:$AR$49</definedName>
    <definedName name="lista_deleg" localSheetId="49">[4]INICIO!$AR$34:$AR$49</definedName>
    <definedName name="lista_deleg" localSheetId="51">[4]INICIO!$AR$34:$AR$49</definedName>
    <definedName name="lista_deleg" localSheetId="55">[4]INICIO!$AR$34:$AR$49</definedName>
    <definedName name="lista_deleg" localSheetId="50">[4]INICIO!$AR$34:$AR$49</definedName>
    <definedName name="lista_deleg" localSheetId="58">[4]INICIO!$AR$34:$AR$49</definedName>
    <definedName name="lista_deleg" localSheetId="60">[4]INICIO!$AR$34:$AR$49</definedName>
    <definedName name="lista_deleg" localSheetId="62">[4]INICIO!$AR$34:$AR$49</definedName>
    <definedName name="lista_deleg" localSheetId="63">[4]INICIO!$AR$34:$AR$49</definedName>
    <definedName name="lista_deleg" localSheetId="59">[4]INICIO!$AR$34:$AR$49</definedName>
    <definedName name="lista_deleg" localSheetId="65">[4]INICIO!$AR$34:$AR$49</definedName>
    <definedName name="lista_deleg" localSheetId="97">[4]INICIO!$AR$34:$AR$49</definedName>
    <definedName name="lista_deleg" localSheetId="96">[4]INICIO!$AR$34:$AR$49</definedName>
    <definedName name="lista_deleg" localSheetId="17">[4]INICIO!$AR$34:$AR$49</definedName>
    <definedName name="lista_deleg" localSheetId="95">[1]INICIO!$AR$34:$AR$49</definedName>
    <definedName name="lista_deleg" localSheetId="78">[5]INICIO!$AR$34:$AR$49</definedName>
    <definedName name="lista_deleg" localSheetId="94">[5]INICIO!$AR$34:$AR$49</definedName>
    <definedName name="lista_deleg" localSheetId="93">[5]INICIO!$AR$34:$AR$49</definedName>
    <definedName name="lista_deleg" localSheetId="89">[1]INICIO!$AR$34:$AR$49</definedName>
    <definedName name="lista_deleg" localSheetId="77">[2]INICIO!$AR$34:$AR$49</definedName>
    <definedName name="lista_deleg" localSheetId="76">[3]INICIO!$AR$34:$AR$49</definedName>
    <definedName name="lista_deleg">[1]INICIO!$AR$34:$AR$49</definedName>
    <definedName name="lista_eppa" localSheetId="52">[4]INICIO!$AR$55:$AS$149</definedName>
    <definedName name="lista_eppa" localSheetId="42">[4]INICIO!$AR$55:$AS$149</definedName>
    <definedName name="lista_eppa" localSheetId="56">[4]INICIO!$AR$55:$AS$149</definedName>
    <definedName name="lista_eppa" localSheetId="53">[4]INICIO!$AR$55:$AS$149</definedName>
    <definedName name="lista_eppa" localSheetId="57">[4]INICIO!$AR$55:$AS$149</definedName>
    <definedName name="lista_eppa" localSheetId="61">[4]INICIO!$AR$55:$AS$149</definedName>
    <definedName name="lista_eppa" localSheetId="64">[4]INICIO!$AR$55:$AS$149</definedName>
    <definedName name="lista_eppa" localSheetId="68">[4]INICIO!$AR$55:$AS$149</definedName>
    <definedName name="lista_eppa" localSheetId="24">[4]INICIO!$AR$55:$AS$149</definedName>
    <definedName name="lista_eppa" localSheetId="28">[4]INICIO!$AR$55:$AS$149</definedName>
    <definedName name="lista_eppa" localSheetId="41">[4]INICIO!$AR$55:$AS$149</definedName>
    <definedName name="lista_eppa" localSheetId="30">[4]INICIO!$AR$55:$AS$149</definedName>
    <definedName name="lista_eppa" localSheetId="46">[4]INICIO!$AR$55:$AS$149</definedName>
    <definedName name="lista_eppa" localSheetId="33">[4]INICIO!$AR$55:$AS$149</definedName>
    <definedName name="lista_eppa" localSheetId="20">[4]INICIO!$AR$55:$AS$149</definedName>
    <definedName name="lista_eppa" localSheetId="25">[4]INICIO!$AR$55:$AS$149</definedName>
    <definedName name="lista_eppa" localSheetId="19">[4]INICIO!$AR$55:$AS$149</definedName>
    <definedName name="lista_eppa" localSheetId="22">[4]INICIO!$AR$55:$AS$149</definedName>
    <definedName name="lista_eppa" localSheetId="21">[4]INICIO!$AR$55:$AS$149</definedName>
    <definedName name="lista_eppa" localSheetId="18">[4]INICIO!$AR$55:$AS$149</definedName>
    <definedName name="lista_eppa" localSheetId="23">[4]INICIO!$AR$55:$AS$149</definedName>
    <definedName name="lista_eppa" localSheetId="35">[4]INICIO!$AR$55:$AS$149</definedName>
    <definedName name="lista_eppa" localSheetId="37">[4]INICIO!$AR$55:$AS$149</definedName>
    <definedName name="lista_eppa" localSheetId="38">[4]INICIO!$AR$55:$AS$149</definedName>
    <definedName name="lista_eppa" localSheetId="27">[4]INICIO!$AR$55:$AS$149</definedName>
    <definedName name="lista_eppa" localSheetId="36">[4]INICIO!$AR$55:$AS$149</definedName>
    <definedName name="lista_eppa" localSheetId="26">[4]INICIO!$AR$55:$AS$149</definedName>
    <definedName name="lista_eppa" localSheetId="47">[4]INICIO!$AR$55:$AS$149</definedName>
    <definedName name="lista_eppa" localSheetId="39">[4]INICIO!$AR$55:$AS$149</definedName>
    <definedName name="lista_eppa" localSheetId="40">[4]INICIO!$AR$55:$AS$149</definedName>
    <definedName name="lista_eppa" localSheetId="29">[4]INICIO!$AR$55:$AS$149</definedName>
    <definedName name="lista_eppa" localSheetId="31">[4]INICIO!$AR$55:$AS$149</definedName>
    <definedName name="lista_eppa" localSheetId="32">[4]INICIO!$AR$55:$AS$149</definedName>
    <definedName name="lista_eppa" localSheetId="48">[4]INICIO!$AR$55:$AS$149</definedName>
    <definedName name="lista_eppa" localSheetId="54">[4]INICIO!$AR$55:$AS$149</definedName>
    <definedName name="lista_eppa" localSheetId="34">[4]INICIO!$AR$55:$AS$149</definedName>
    <definedName name="lista_eppa" localSheetId="43">[4]INICIO!$AR$55:$AS$149</definedName>
    <definedName name="lista_eppa" localSheetId="44">[4]INICIO!$AR$55:$AS$149</definedName>
    <definedName name="lista_eppa" localSheetId="45">[4]INICIO!$AR$55:$AS$149</definedName>
    <definedName name="lista_eppa" localSheetId="49">[4]INICIO!$AR$55:$AS$149</definedName>
    <definedName name="lista_eppa" localSheetId="51">[4]INICIO!$AR$55:$AS$149</definedName>
    <definedName name="lista_eppa" localSheetId="55">[4]INICIO!$AR$55:$AS$149</definedName>
    <definedName name="lista_eppa" localSheetId="50">[4]INICIO!$AR$55:$AS$149</definedName>
    <definedName name="lista_eppa" localSheetId="58">[4]INICIO!$AR$55:$AS$149</definedName>
    <definedName name="lista_eppa" localSheetId="60">[4]INICIO!$AR$55:$AS$149</definedName>
    <definedName name="lista_eppa" localSheetId="62">[4]INICIO!$AR$55:$AS$149</definedName>
    <definedName name="lista_eppa" localSheetId="63">[4]INICIO!$AR$55:$AS$149</definedName>
    <definedName name="lista_eppa" localSheetId="59">[4]INICIO!$AR$55:$AS$149</definedName>
    <definedName name="lista_eppa" localSheetId="65">[4]INICIO!$AR$55:$AS$149</definedName>
    <definedName name="lista_eppa" localSheetId="97">[4]INICIO!$AR$55:$AS$149</definedName>
    <definedName name="lista_eppa" localSheetId="96">[4]INICIO!$AR$55:$AS$149</definedName>
    <definedName name="lista_eppa" localSheetId="17">[4]INICIO!$AR$55:$AS$149</definedName>
    <definedName name="lista_eppa" localSheetId="95">[1]INICIO!$AR$55:$AS$149</definedName>
    <definedName name="lista_eppa" localSheetId="78">[5]INICIO!$AR$55:$AS$149</definedName>
    <definedName name="lista_eppa" localSheetId="94">[5]INICIO!$AR$55:$AS$149</definedName>
    <definedName name="lista_eppa" localSheetId="93">[5]INICIO!$AR$55:$AS$149</definedName>
    <definedName name="lista_eppa" localSheetId="89">[1]INICIO!$AR$55:$AS$149</definedName>
    <definedName name="lista_eppa" localSheetId="77">[2]INICIO!$AR$55:$AS$149</definedName>
    <definedName name="lista_eppa" localSheetId="76">[3]INICIO!$AR$55:$AS$149</definedName>
    <definedName name="lista_eppa">[1]INICIO!$AR$55:$AS$149</definedName>
    <definedName name="LISTA_UR" localSheetId="52">[4]INICIO!$Y$4:$Z$93</definedName>
    <definedName name="LISTA_UR" localSheetId="42">[4]INICIO!$Y$4:$Z$93</definedName>
    <definedName name="LISTA_UR" localSheetId="56">[4]INICIO!$Y$4:$Z$93</definedName>
    <definedName name="LISTA_UR" localSheetId="53">[4]INICIO!$Y$4:$Z$93</definedName>
    <definedName name="LISTA_UR" localSheetId="57">[4]INICIO!$Y$4:$Z$93</definedName>
    <definedName name="LISTA_UR" localSheetId="61">[4]INICIO!$Y$4:$Z$93</definedName>
    <definedName name="LISTA_UR" localSheetId="64">[4]INICIO!$Y$4:$Z$93</definedName>
    <definedName name="LISTA_UR" localSheetId="68">[4]INICIO!$Y$4:$Z$93</definedName>
    <definedName name="LISTA_UR" localSheetId="24">[4]INICIO!$Y$4:$Z$93</definedName>
    <definedName name="LISTA_UR" localSheetId="28">[4]INICIO!$Y$4:$Z$93</definedName>
    <definedName name="LISTA_UR" localSheetId="41">[4]INICIO!$Y$4:$Z$93</definedName>
    <definedName name="LISTA_UR" localSheetId="30">[4]INICIO!$Y$4:$Z$93</definedName>
    <definedName name="LISTA_UR" localSheetId="46">[4]INICIO!$Y$4:$Z$93</definedName>
    <definedName name="LISTA_UR" localSheetId="33">[4]INICIO!$Y$4:$Z$93</definedName>
    <definedName name="LISTA_UR" localSheetId="20">[4]INICIO!$Y$4:$Z$93</definedName>
    <definedName name="LISTA_UR" localSheetId="25">[4]INICIO!$Y$4:$Z$93</definedName>
    <definedName name="LISTA_UR" localSheetId="19">[4]INICIO!$Y$4:$Z$93</definedName>
    <definedName name="LISTA_UR" localSheetId="22">[4]INICIO!$Y$4:$Z$93</definedName>
    <definedName name="LISTA_UR" localSheetId="21">[4]INICIO!$Y$4:$Z$93</definedName>
    <definedName name="LISTA_UR" localSheetId="18">[4]INICIO!$Y$4:$Z$93</definedName>
    <definedName name="LISTA_UR" localSheetId="23">[4]INICIO!$Y$4:$Z$93</definedName>
    <definedName name="LISTA_UR" localSheetId="35">[4]INICIO!$Y$4:$Z$93</definedName>
    <definedName name="LISTA_UR" localSheetId="37">[4]INICIO!$Y$4:$Z$93</definedName>
    <definedName name="LISTA_UR" localSheetId="38">[4]INICIO!$Y$4:$Z$93</definedName>
    <definedName name="LISTA_UR" localSheetId="27">[4]INICIO!$Y$4:$Z$93</definedName>
    <definedName name="LISTA_UR" localSheetId="36">[4]INICIO!$Y$4:$Z$93</definedName>
    <definedName name="LISTA_UR" localSheetId="26">[4]INICIO!$Y$4:$Z$93</definedName>
    <definedName name="LISTA_UR" localSheetId="47">[4]INICIO!$Y$4:$Z$93</definedName>
    <definedName name="LISTA_UR" localSheetId="39">[4]INICIO!$Y$4:$Z$93</definedName>
    <definedName name="LISTA_UR" localSheetId="40">[4]INICIO!$Y$4:$Z$93</definedName>
    <definedName name="LISTA_UR" localSheetId="29">[4]INICIO!$Y$4:$Z$93</definedName>
    <definedName name="LISTA_UR" localSheetId="31">[4]INICIO!$Y$4:$Z$93</definedName>
    <definedName name="LISTA_UR" localSheetId="32">[4]INICIO!$Y$4:$Z$93</definedName>
    <definedName name="LISTA_UR" localSheetId="48">[4]INICIO!$Y$4:$Z$93</definedName>
    <definedName name="LISTA_UR" localSheetId="54">[4]INICIO!$Y$4:$Z$93</definedName>
    <definedName name="LISTA_UR" localSheetId="34">[4]INICIO!$Y$4:$Z$93</definedName>
    <definedName name="LISTA_UR" localSheetId="43">[4]INICIO!$Y$4:$Z$93</definedName>
    <definedName name="LISTA_UR" localSheetId="44">[4]INICIO!$Y$4:$Z$93</definedName>
    <definedName name="LISTA_UR" localSheetId="45">[4]INICIO!$Y$4:$Z$93</definedName>
    <definedName name="LISTA_UR" localSheetId="49">[4]INICIO!$Y$4:$Z$93</definedName>
    <definedName name="LISTA_UR" localSheetId="51">[4]INICIO!$Y$4:$Z$93</definedName>
    <definedName name="LISTA_UR" localSheetId="55">[4]INICIO!$Y$4:$Z$93</definedName>
    <definedName name="LISTA_UR" localSheetId="50">[4]INICIO!$Y$4:$Z$93</definedName>
    <definedName name="LISTA_UR" localSheetId="58">[4]INICIO!$Y$4:$Z$93</definedName>
    <definedName name="LISTA_UR" localSheetId="60">[4]INICIO!$Y$4:$Z$93</definedName>
    <definedName name="LISTA_UR" localSheetId="62">[4]INICIO!$Y$4:$Z$93</definedName>
    <definedName name="LISTA_UR" localSheetId="63">[4]INICIO!$Y$4:$Z$93</definedName>
    <definedName name="LISTA_UR" localSheetId="59">[4]INICIO!$Y$4:$Z$93</definedName>
    <definedName name="LISTA_UR" localSheetId="65">[4]INICIO!$Y$4:$Z$93</definedName>
    <definedName name="LISTA_UR" localSheetId="97">[4]INICIO!$Y$4:$Z$93</definedName>
    <definedName name="LISTA_UR" localSheetId="96">[4]INICIO!$Y$4:$Z$93</definedName>
    <definedName name="LISTA_UR" localSheetId="17">[4]INICIO!$Y$4:$Z$93</definedName>
    <definedName name="LISTA_UR" localSheetId="95">[1]INICIO!$Y$4:$Z$93</definedName>
    <definedName name="LISTA_UR" localSheetId="78">[5]INICIO!$Y$4:$Z$93</definedName>
    <definedName name="LISTA_UR" localSheetId="94">[5]INICIO!$Y$4:$Z$93</definedName>
    <definedName name="LISTA_UR" localSheetId="93">[5]INICIO!$Y$4:$Z$93</definedName>
    <definedName name="LISTA_UR" localSheetId="89">[1]INICIO!$Y$4:$Z$93</definedName>
    <definedName name="LISTA_UR" localSheetId="77">[2]INICIO!$Y$4:$Z$93</definedName>
    <definedName name="LISTA_UR" localSheetId="76">[3]INICIO!$Y$4:$Z$93</definedName>
    <definedName name="LISTA_UR">[1]INICIO!$Y$4:$Z$93</definedName>
    <definedName name="MAPPEGS" localSheetId="52">[6]INICIO!#REF!</definedName>
    <definedName name="MAPPEGS" localSheetId="42">[6]INICIO!#REF!</definedName>
    <definedName name="MAPPEGS" localSheetId="56">[6]INICIO!#REF!</definedName>
    <definedName name="MAPPEGS" localSheetId="53">[6]INICIO!#REF!</definedName>
    <definedName name="MAPPEGS" localSheetId="57">[6]INICIO!#REF!</definedName>
    <definedName name="MAPPEGS" localSheetId="61">[6]INICIO!#REF!</definedName>
    <definedName name="MAPPEGS" localSheetId="64">[6]INICIO!#REF!</definedName>
    <definedName name="MAPPEGS" localSheetId="68">[6]INICIO!#REF!</definedName>
    <definedName name="MAPPEGS" localSheetId="24">[6]INICIO!#REF!</definedName>
    <definedName name="MAPPEGS" localSheetId="28">[6]INICIO!#REF!</definedName>
    <definedName name="MAPPEGS" localSheetId="41">[6]INICIO!#REF!</definedName>
    <definedName name="MAPPEGS" localSheetId="30">[6]INICIO!#REF!</definedName>
    <definedName name="MAPPEGS" localSheetId="46">[6]INICIO!#REF!</definedName>
    <definedName name="MAPPEGS" localSheetId="33">[6]INICIO!#REF!</definedName>
    <definedName name="MAPPEGS" localSheetId="20">[6]INICIO!#REF!</definedName>
    <definedName name="MAPPEGS" localSheetId="25">[6]INICIO!#REF!</definedName>
    <definedName name="MAPPEGS" localSheetId="19">[6]INICIO!#REF!</definedName>
    <definedName name="MAPPEGS" localSheetId="22">[6]INICIO!#REF!</definedName>
    <definedName name="MAPPEGS" localSheetId="21">[6]INICIO!#REF!</definedName>
    <definedName name="MAPPEGS" localSheetId="18">[6]INICIO!#REF!</definedName>
    <definedName name="MAPPEGS" localSheetId="23">[6]INICIO!#REF!</definedName>
    <definedName name="MAPPEGS" localSheetId="35">[6]INICIO!#REF!</definedName>
    <definedName name="MAPPEGS" localSheetId="37">[6]INICIO!#REF!</definedName>
    <definedName name="MAPPEGS" localSheetId="38">[6]INICIO!#REF!</definedName>
    <definedName name="MAPPEGS" localSheetId="27">[6]INICIO!#REF!</definedName>
    <definedName name="MAPPEGS" localSheetId="36">[6]INICIO!#REF!</definedName>
    <definedName name="MAPPEGS" localSheetId="26">[6]INICIO!#REF!</definedName>
    <definedName name="MAPPEGS" localSheetId="47">[6]INICIO!#REF!</definedName>
    <definedName name="MAPPEGS" localSheetId="39">[6]INICIO!#REF!</definedName>
    <definedName name="MAPPEGS" localSheetId="40">[6]INICIO!#REF!</definedName>
    <definedName name="MAPPEGS" localSheetId="29">[6]INICIO!#REF!</definedName>
    <definedName name="MAPPEGS" localSheetId="31">[6]INICIO!#REF!</definedName>
    <definedName name="MAPPEGS" localSheetId="32">[6]INICIO!#REF!</definedName>
    <definedName name="MAPPEGS" localSheetId="48">[6]INICIO!#REF!</definedName>
    <definedName name="MAPPEGS" localSheetId="54">[6]INICIO!#REF!</definedName>
    <definedName name="MAPPEGS" localSheetId="34">[6]INICIO!#REF!</definedName>
    <definedName name="MAPPEGS" localSheetId="43">[6]INICIO!#REF!</definedName>
    <definedName name="MAPPEGS" localSheetId="44">[6]INICIO!#REF!</definedName>
    <definedName name="MAPPEGS" localSheetId="45">[6]INICIO!#REF!</definedName>
    <definedName name="MAPPEGS" localSheetId="49">[6]INICIO!#REF!</definedName>
    <definedName name="MAPPEGS" localSheetId="51">[6]INICIO!#REF!</definedName>
    <definedName name="MAPPEGS" localSheetId="55">[6]INICIO!#REF!</definedName>
    <definedName name="MAPPEGS" localSheetId="50">[6]INICIO!#REF!</definedName>
    <definedName name="MAPPEGS" localSheetId="58">[6]INICIO!#REF!</definedName>
    <definedName name="MAPPEGS" localSheetId="60">[6]INICIO!#REF!</definedName>
    <definedName name="MAPPEGS" localSheetId="62">[6]INICIO!#REF!</definedName>
    <definedName name="MAPPEGS" localSheetId="63">[6]INICIO!#REF!</definedName>
    <definedName name="MAPPEGS" localSheetId="59">[6]INICIO!#REF!</definedName>
    <definedName name="MAPPEGS" localSheetId="65">[6]INICIO!#REF!</definedName>
    <definedName name="MAPPEGS" localSheetId="75">[7]INICIO!#REF!</definedName>
    <definedName name="MAPPEGS" localSheetId="97">[6]INICIO!#REF!</definedName>
    <definedName name="MAPPEGS" localSheetId="96">[6]INICIO!#REF!</definedName>
    <definedName name="MAPPEGS" localSheetId="17">[6]INICIO!#REF!</definedName>
    <definedName name="MAPPEGS" localSheetId="74">[7]INICIO!#REF!</definedName>
    <definedName name="MAPPEGS" localSheetId="71">[7]INICIO!#REF!</definedName>
    <definedName name="MAPPEGS" localSheetId="73">[7]INICIO!#REF!</definedName>
    <definedName name="MAPPEGS" localSheetId="69">[7]INICIO!#REF!</definedName>
    <definedName name="MAPPEGS" localSheetId="86">[7]INICIO!#REF!</definedName>
    <definedName name="MAPPEGS" localSheetId="87">[7]INICIO!#REF!</definedName>
    <definedName name="MAPPEGS" localSheetId="84">[7]INICIO!#REF!</definedName>
    <definedName name="MAPPEGS" localSheetId="90">[15]INICIO!#REF!</definedName>
    <definedName name="MAPPEGS" localSheetId="10">[7]INICIO!#REF!</definedName>
    <definedName name="MAPPEGS" localSheetId="79">[7]INICIO!#REF!</definedName>
    <definedName name="MAPPEGS" localSheetId="95">[7]INICIO!#REF!</definedName>
    <definedName name="MAPPEGS" localSheetId="101">[7]INICIO!#REF!</definedName>
    <definedName name="MAPPEGS" localSheetId="102">[7]INICIO!#REF!</definedName>
    <definedName name="MAPPEGS" localSheetId="7">[7]INICIO!#REF!</definedName>
    <definedName name="MAPPEGS" localSheetId="83">[7]INICIO!#REF!</definedName>
    <definedName name="MAPPEGS" localSheetId="88">[7]INICIO!#REF!</definedName>
    <definedName name="MAPPEGS" localSheetId="94">[7]INICIO!#REF!</definedName>
    <definedName name="MAPPEGS" localSheetId="93">[7]INICIO!#REF!</definedName>
    <definedName name="MAPPEGS" localSheetId="11">[7]INICIO!#REF!</definedName>
    <definedName name="MAPPEGS" localSheetId="89">[7]INICIO!#REF!</definedName>
    <definedName name="MAPPEGS" localSheetId="77">[10]INICIO!#REF!</definedName>
    <definedName name="MAPPEGS" localSheetId="76">[11]INICIO!#REF!</definedName>
    <definedName name="MAPPEGS" localSheetId="12">[7]INICIO!#REF!</definedName>
    <definedName name="MAPPEGS" localSheetId="82">[7]INICIO!#REF!</definedName>
    <definedName name="MAPPEGS">[7]INICIO!#REF!</definedName>
    <definedName name="MODIF" localSheetId="52">[4]datos!$U$2:$U$31674</definedName>
    <definedName name="MODIF" localSheetId="42">[4]datos!$U$2:$U$31674</definedName>
    <definedName name="MODIF" localSheetId="56">[4]datos!$U$2:$U$31674</definedName>
    <definedName name="MODIF" localSheetId="53">[4]datos!$U$2:$U$31674</definedName>
    <definedName name="MODIF" localSheetId="57">[4]datos!$U$2:$U$31674</definedName>
    <definedName name="MODIF" localSheetId="61">[4]datos!$U$2:$U$31674</definedName>
    <definedName name="MODIF" localSheetId="64">[4]datos!$U$2:$U$31674</definedName>
    <definedName name="MODIF" localSheetId="68">[4]datos!$U$2:$U$31674</definedName>
    <definedName name="MODIF" localSheetId="24">[4]datos!$U$2:$U$31674</definedName>
    <definedName name="MODIF" localSheetId="28">[4]datos!$U$2:$U$31674</definedName>
    <definedName name="MODIF" localSheetId="41">[4]datos!$U$2:$U$31674</definedName>
    <definedName name="MODIF" localSheetId="30">[4]datos!$U$2:$U$31674</definedName>
    <definedName name="MODIF" localSheetId="46">[4]datos!$U$2:$U$31674</definedName>
    <definedName name="MODIF" localSheetId="33">[4]datos!$U$2:$U$31674</definedName>
    <definedName name="MODIF" localSheetId="20">[4]datos!$U$2:$U$31674</definedName>
    <definedName name="MODIF" localSheetId="25">[4]datos!$U$2:$U$31674</definedName>
    <definedName name="MODIF" localSheetId="19">[4]datos!$U$2:$U$31674</definedName>
    <definedName name="MODIF" localSheetId="22">[4]datos!$U$2:$U$31674</definedName>
    <definedName name="MODIF" localSheetId="21">[4]datos!$U$2:$U$31674</definedName>
    <definedName name="MODIF" localSheetId="18">[4]datos!$U$2:$U$31674</definedName>
    <definedName name="MODIF" localSheetId="23">[4]datos!$U$2:$U$31674</definedName>
    <definedName name="MODIF" localSheetId="35">[4]datos!$U$2:$U$31674</definedName>
    <definedName name="MODIF" localSheetId="37">[4]datos!$U$2:$U$31674</definedName>
    <definedName name="MODIF" localSheetId="38">[4]datos!$U$2:$U$31674</definedName>
    <definedName name="MODIF" localSheetId="27">[4]datos!$U$2:$U$31674</definedName>
    <definedName name="MODIF" localSheetId="36">[4]datos!$U$2:$U$31674</definedName>
    <definedName name="MODIF" localSheetId="26">[4]datos!$U$2:$U$31674</definedName>
    <definedName name="MODIF" localSheetId="47">[4]datos!$U$2:$U$31674</definedName>
    <definedName name="MODIF" localSheetId="39">[4]datos!$U$2:$U$31674</definedName>
    <definedName name="MODIF" localSheetId="40">[4]datos!$U$2:$U$31674</definedName>
    <definedName name="MODIF" localSheetId="29">[4]datos!$U$2:$U$31674</definedName>
    <definedName name="MODIF" localSheetId="31">[4]datos!$U$2:$U$31674</definedName>
    <definedName name="MODIF" localSheetId="32">[4]datos!$U$2:$U$31674</definedName>
    <definedName name="MODIF" localSheetId="48">[4]datos!$U$2:$U$31674</definedName>
    <definedName name="MODIF" localSheetId="54">[4]datos!$U$2:$U$31674</definedName>
    <definedName name="MODIF" localSheetId="34">[4]datos!$U$2:$U$31674</definedName>
    <definedName name="MODIF" localSheetId="43">[4]datos!$U$2:$U$31674</definedName>
    <definedName name="MODIF" localSheetId="44">[4]datos!$U$2:$U$31674</definedName>
    <definedName name="MODIF" localSheetId="45">[4]datos!$U$2:$U$31674</definedName>
    <definedName name="MODIF" localSheetId="49">[4]datos!$U$2:$U$31674</definedName>
    <definedName name="MODIF" localSheetId="51">[4]datos!$U$2:$U$31674</definedName>
    <definedName name="MODIF" localSheetId="55">[4]datos!$U$2:$U$31674</definedName>
    <definedName name="MODIF" localSheetId="50">[4]datos!$U$2:$U$31674</definedName>
    <definedName name="MODIF" localSheetId="58">[4]datos!$U$2:$U$31674</definedName>
    <definedName name="MODIF" localSheetId="60">[4]datos!$U$2:$U$31674</definedName>
    <definedName name="MODIF" localSheetId="62">[4]datos!$U$2:$U$31674</definedName>
    <definedName name="MODIF" localSheetId="63">[4]datos!$U$2:$U$31674</definedName>
    <definedName name="MODIF" localSheetId="59">[4]datos!$U$2:$U$31674</definedName>
    <definedName name="MODIF" localSheetId="65">[4]datos!$U$2:$U$31674</definedName>
    <definedName name="MODIF" localSheetId="97">[4]datos!$U$2:$U$31674</definedName>
    <definedName name="MODIF" localSheetId="96">[4]datos!$U$2:$U$31674</definedName>
    <definedName name="MODIF" localSheetId="17">[4]datos!$U$2:$U$31674</definedName>
    <definedName name="MODIF" localSheetId="95">[1]datos!$U$2:$U$31674</definedName>
    <definedName name="MODIF" localSheetId="78">[5]datos!$U$2:$U$31674</definedName>
    <definedName name="MODIF" localSheetId="94">[5]datos!$U$2:$U$31674</definedName>
    <definedName name="MODIF" localSheetId="93">[5]datos!$U$2:$U$31674</definedName>
    <definedName name="MODIF" localSheetId="89">[1]datos!$U$2:$U$31674</definedName>
    <definedName name="MODIF" localSheetId="77">[2]datos!$U$2:$U$31674</definedName>
    <definedName name="MODIF" localSheetId="76">[3]datos!$U$2:$U$31674</definedName>
    <definedName name="MODIF">[1]datos!$U$2:$U$31674</definedName>
    <definedName name="MSG_ERROR1" localSheetId="52">[6]INICIO!$AA$11</definedName>
    <definedName name="MSG_ERROR1" localSheetId="42">[6]INICIO!$AA$11</definedName>
    <definedName name="MSG_ERROR1" localSheetId="56">[6]INICIO!$AA$11</definedName>
    <definedName name="MSG_ERROR1" localSheetId="53">[6]INICIO!$AA$11</definedName>
    <definedName name="MSG_ERROR1" localSheetId="57">[6]INICIO!$AA$11</definedName>
    <definedName name="MSG_ERROR1" localSheetId="61">[6]INICIO!$AA$11</definedName>
    <definedName name="MSG_ERROR1" localSheetId="64">[6]INICIO!$AA$11</definedName>
    <definedName name="MSG_ERROR1" localSheetId="68">[6]INICIO!$AA$11</definedName>
    <definedName name="MSG_ERROR1" localSheetId="24">[6]INICIO!$AA$11</definedName>
    <definedName name="MSG_ERROR1" localSheetId="28">[6]INICIO!$AA$11</definedName>
    <definedName name="MSG_ERROR1" localSheetId="41">[6]INICIO!$AA$11</definedName>
    <definedName name="MSG_ERROR1" localSheetId="30">[6]INICIO!$AA$11</definedName>
    <definedName name="MSG_ERROR1" localSheetId="46">[6]INICIO!$AA$11</definedName>
    <definedName name="MSG_ERROR1" localSheetId="33">[6]INICIO!$AA$11</definedName>
    <definedName name="MSG_ERROR1" localSheetId="20">[6]INICIO!$AA$11</definedName>
    <definedName name="MSG_ERROR1" localSheetId="25">[6]INICIO!$AA$11</definedName>
    <definedName name="MSG_ERROR1" localSheetId="19">[6]INICIO!$AA$11</definedName>
    <definedName name="MSG_ERROR1" localSheetId="22">[6]INICIO!$AA$11</definedName>
    <definedName name="MSG_ERROR1" localSheetId="21">[6]INICIO!$AA$11</definedName>
    <definedName name="MSG_ERROR1" localSheetId="18">[6]INICIO!$AA$11</definedName>
    <definedName name="MSG_ERROR1" localSheetId="23">[6]INICIO!$AA$11</definedName>
    <definedName name="MSG_ERROR1" localSheetId="35">[6]INICIO!$AA$11</definedName>
    <definedName name="MSG_ERROR1" localSheetId="37">[6]INICIO!$AA$11</definedName>
    <definedName name="MSG_ERROR1" localSheetId="38">[6]INICIO!$AA$11</definedName>
    <definedName name="MSG_ERROR1" localSheetId="27">[6]INICIO!$AA$11</definedName>
    <definedName name="MSG_ERROR1" localSheetId="36">[6]INICIO!$AA$11</definedName>
    <definedName name="MSG_ERROR1" localSheetId="26">[6]INICIO!$AA$11</definedName>
    <definedName name="MSG_ERROR1" localSheetId="47">[6]INICIO!$AA$11</definedName>
    <definedName name="MSG_ERROR1" localSheetId="39">[6]INICIO!$AA$11</definedName>
    <definedName name="MSG_ERROR1" localSheetId="40">[6]INICIO!$AA$11</definedName>
    <definedName name="MSG_ERROR1" localSheetId="29">[6]INICIO!$AA$11</definedName>
    <definedName name="MSG_ERROR1" localSheetId="31">[6]INICIO!$AA$11</definedName>
    <definedName name="MSG_ERROR1" localSheetId="32">[6]INICIO!$AA$11</definedName>
    <definedName name="MSG_ERROR1" localSheetId="48">[6]INICIO!$AA$11</definedName>
    <definedName name="MSG_ERROR1" localSheetId="54">[6]INICIO!$AA$11</definedName>
    <definedName name="MSG_ERROR1" localSheetId="34">[6]INICIO!$AA$11</definedName>
    <definedName name="MSG_ERROR1" localSheetId="43">[6]INICIO!$AA$11</definedName>
    <definedName name="MSG_ERROR1" localSheetId="44">[6]INICIO!$AA$11</definedName>
    <definedName name="MSG_ERROR1" localSheetId="45">[6]INICIO!$AA$11</definedName>
    <definedName name="MSG_ERROR1" localSheetId="49">[6]INICIO!$AA$11</definedName>
    <definedName name="MSG_ERROR1" localSheetId="51">[6]INICIO!$AA$11</definedName>
    <definedName name="MSG_ERROR1" localSheetId="55">[6]INICIO!$AA$11</definedName>
    <definedName name="MSG_ERROR1" localSheetId="50">[6]INICIO!$AA$11</definedName>
    <definedName name="MSG_ERROR1" localSheetId="58">[6]INICIO!$AA$11</definedName>
    <definedName name="MSG_ERROR1" localSheetId="60">[6]INICIO!$AA$11</definedName>
    <definedName name="MSG_ERROR1" localSheetId="62">[6]INICIO!$AA$11</definedName>
    <definedName name="MSG_ERROR1" localSheetId="63">[6]INICIO!$AA$11</definedName>
    <definedName name="MSG_ERROR1" localSheetId="59">[6]INICIO!$AA$11</definedName>
    <definedName name="MSG_ERROR1" localSheetId="65">[6]INICIO!$AA$11</definedName>
    <definedName name="MSG_ERROR1" localSheetId="97">[6]INICIO!$AA$11</definedName>
    <definedName name="MSG_ERROR1" localSheetId="96">[6]INICIO!$AA$11</definedName>
    <definedName name="MSG_ERROR1" localSheetId="17">[6]INICIO!$AA$11</definedName>
    <definedName name="MSG_ERROR1" localSheetId="86">[1]INICIO!$AA$11</definedName>
    <definedName name="MSG_ERROR1" localSheetId="87">[1]INICIO!$AA$11</definedName>
    <definedName name="MSG_ERROR1" localSheetId="84">[1]INICIO!$AA$11</definedName>
    <definedName name="MSG_ERROR1" localSheetId="95">[7]INICIO!$AA$11</definedName>
    <definedName name="MSG_ERROR1" localSheetId="78">[8]INICIO!$AA$11</definedName>
    <definedName name="MSG_ERROR1" localSheetId="94">[8]INICIO!$AA$11</definedName>
    <definedName name="MSG_ERROR1" localSheetId="93">[8]INICIO!$AA$11</definedName>
    <definedName name="MSG_ERROR1" localSheetId="89">[7]INICIO!$AA$11</definedName>
    <definedName name="MSG_ERROR1" localSheetId="92">[9]INICIO!$AA$11</definedName>
    <definedName name="MSG_ERROR1" localSheetId="91">[9]INICIO!$AA$11</definedName>
    <definedName name="MSG_ERROR1" localSheetId="77">[10]INICIO!$AA$11</definedName>
    <definedName name="MSG_ERROR1" localSheetId="76">[11]INICIO!$AA$11</definedName>
    <definedName name="MSG_ERROR1">[7]INICIO!$AA$11</definedName>
    <definedName name="MSG_ERROR2" localSheetId="52">[4]INICIO!$AA$12</definedName>
    <definedName name="MSG_ERROR2" localSheetId="42">[4]INICIO!$AA$12</definedName>
    <definedName name="MSG_ERROR2" localSheetId="56">[4]INICIO!$AA$12</definedName>
    <definedName name="MSG_ERROR2" localSheetId="53">[4]INICIO!$AA$12</definedName>
    <definedName name="MSG_ERROR2" localSheetId="57">[4]INICIO!$AA$12</definedName>
    <definedName name="MSG_ERROR2" localSheetId="61">[4]INICIO!$AA$12</definedName>
    <definedName name="MSG_ERROR2" localSheetId="64">[4]INICIO!$AA$12</definedName>
    <definedName name="MSG_ERROR2" localSheetId="68">[4]INICIO!$AA$12</definedName>
    <definedName name="MSG_ERROR2" localSheetId="24">[4]INICIO!$AA$12</definedName>
    <definedName name="MSG_ERROR2" localSheetId="28">[4]INICIO!$AA$12</definedName>
    <definedName name="MSG_ERROR2" localSheetId="41">[4]INICIO!$AA$12</definedName>
    <definedName name="MSG_ERROR2" localSheetId="30">[4]INICIO!$AA$12</definedName>
    <definedName name="MSG_ERROR2" localSheetId="46">[4]INICIO!$AA$12</definedName>
    <definedName name="MSG_ERROR2" localSheetId="33">[4]INICIO!$AA$12</definedName>
    <definedName name="MSG_ERROR2" localSheetId="20">[4]INICIO!$AA$12</definedName>
    <definedName name="MSG_ERROR2" localSheetId="25">[4]INICIO!$AA$12</definedName>
    <definedName name="MSG_ERROR2" localSheetId="19">[4]INICIO!$AA$12</definedName>
    <definedName name="MSG_ERROR2" localSheetId="22">[4]INICIO!$AA$12</definedName>
    <definedName name="MSG_ERROR2" localSheetId="21">[4]INICIO!$AA$12</definedName>
    <definedName name="MSG_ERROR2" localSheetId="18">[4]INICIO!$AA$12</definedName>
    <definedName name="MSG_ERROR2" localSheetId="23">[4]INICIO!$AA$12</definedName>
    <definedName name="MSG_ERROR2" localSheetId="35">[4]INICIO!$AA$12</definedName>
    <definedName name="MSG_ERROR2" localSheetId="37">[4]INICIO!$AA$12</definedName>
    <definedName name="MSG_ERROR2" localSheetId="38">[4]INICIO!$AA$12</definedName>
    <definedName name="MSG_ERROR2" localSheetId="27">[4]INICIO!$AA$12</definedName>
    <definedName name="MSG_ERROR2" localSheetId="36">[4]INICIO!$AA$12</definedName>
    <definedName name="MSG_ERROR2" localSheetId="26">[4]INICIO!$AA$12</definedName>
    <definedName name="MSG_ERROR2" localSheetId="47">[4]INICIO!$AA$12</definedName>
    <definedName name="MSG_ERROR2" localSheetId="39">[4]INICIO!$AA$12</definedName>
    <definedName name="MSG_ERROR2" localSheetId="40">[4]INICIO!$AA$12</definedName>
    <definedName name="MSG_ERROR2" localSheetId="29">[4]INICIO!$AA$12</definedName>
    <definedName name="MSG_ERROR2" localSheetId="31">[4]INICIO!$AA$12</definedName>
    <definedName name="MSG_ERROR2" localSheetId="32">[4]INICIO!$AA$12</definedName>
    <definedName name="MSG_ERROR2" localSheetId="48">[4]INICIO!$AA$12</definedName>
    <definedName name="MSG_ERROR2" localSheetId="54">[4]INICIO!$AA$12</definedName>
    <definedName name="MSG_ERROR2" localSheetId="34">[4]INICIO!$AA$12</definedName>
    <definedName name="MSG_ERROR2" localSheetId="43">[4]INICIO!$AA$12</definedName>
    <definedName name="MSG_ERROR2" localSheetId="44">[4]INICIO!$AA$12</definedName>
    <definedName name="MSG_ERROR2" localSheetId="45">[4]INICIO!$AA$12</definedName>
    <definedName name="MSG_ERROR2" localSheetId="49">[4]INICIO!$AA$12</definedName>
    <definedName name="MSG_ERROR2" localSheetId="51">[4]INICIO!$AA$12</definedName>
    <definedName name="MSG_ERROR2" localSheetId="55">[4]INICIO!$AA$12</definedName>
    <definedName name="MSG_ERROR2" localSheetId="50">[4]INICIO!$AA$12</definedName>
    <definedName name="MSG_ERROR2" localSheetId="58">[4]INICIO!$AA$12</definedName>
    <definedName name="MSG_ERROR2" localSheetId="60">[4]INICIO!$AA$12</definedName>
    <definedName name="MSG_ERROR2" localSheetId="62">[4]INICIO!$AA$12</definedName>
    <definedName name="MSG_ERROR2" localSheetId="63">[4]INICIO!$AA$12</definedName>
    <definedName name="MSG_ERROR2" localSheetId="59">[4]INICIO!$AA$12</definedName>
    <definedName name="MSG_ERROR2" localSheetId="65">[4]INICIO!$AA$12</definedName>
    <definedName name="MSG_ERROR2" localSheetId="97">[4]INICIO!$AA$12</definedName>
    <definedName name="MSG_ERROR2" localSheetId="96">[4]INICIO!$AA$12</definedName>
    <definedName name="MSG_ERROR2" localSheetId="17">[4]INICIO!$AA$12</definedName>
    <definedName name="MSG_ERROR2" localSheetId="95">[1]INICIO!$AA$12</definedName>
    <definedName name="MSG_ERROR2" localSheetId="78">[5]INICIO!$AA$12</definedName>
    <definedName name="MSG_ERROR2" localSheetId="94">[5]INICIO!$AA$12</definedName>
    <definedName name="MSG_ERROR2" localSheetId="93">[5]INICIO!$AA$12</definedName>
    <definedName name="MSG_ERROR2" localSheetId="89">[1]INICIO!$AA$12</definedName>
    <definedName name="MSG_ERROR2" localSheetId="77">[2]INICIO!$AA$12</definedName>
    <definedName name="MSG_ERROR2" localSheetId="76">[3]INICIO!$AA$12</definedName>
    <definedName name="MSG_ERROR2">[1]INICIO!$AA$12</definedName>
    <definedName name="OPCION2" localSheetId="81">[7]INICIO!#REF!</definedName>
    <definedName name="OPCION2" localSheetId="52">[6]INICIO!#REF!</definedName>
    <definedName name="OPCION2" localSheetId="42">[6]INICIO!#REF!</definedName>
    <definedName name="OPCION2" localSheetId="56">[6]INICIO!#REF!</definedName>
    <definedName name="OPCION2" localSheetId="53">[6]INICIO!#REF!</definedName>
    <definedName name="OPCION2" localSheetId="57">[6]INICIO!#REF!</definedName>
    <definedName name="OPCION2" localSheetId="61">[6]INICIO!#REF!</definedName>
    <definedName name="OPCION2" localSheetId="64">[6]INICIO!#REF!</definedName>
    <definedName name="OPCION2" localSheetId="68">[6]INICIO!#REF!</definedName>
    <definedName name="OPCION2" localSheetId="24">[6]INICIO!#REF!</definedName>
    <definedName name="OPCION2" localSheetId="28">[6]INICIO!#REF!</definedName>
    <definedName name="OPCION2" localSheetId="41">[6]INICIO!#REF!</definedName>
    <definedName name="OPCION2" localSheetId="30">[6]INICIO!#REF!</definedName>
    <definedName name="OPCION2" localSheetId="46">[6]INICIO!#REF!</definedName>
    <definedName name="OPCION2" localSheetId="33">[6]INICIO!#REF!</definedName>
    <definedName name="OPCION2" localSheetId="20">[6]INICIO!#REF!</definedName>
    <definedName name="OPCION2" localSheetId="25">[6]INICIO!#REF!</definedName>
    <definedName name="OPCION2" localSheetId="19">[6]INICIO!#REF!</definedName>
    <definedName name="OPCION2" localSheetId="22">[6]INICIO!#REF!</definedName>
    <definedName name="OPCION2" localSheetId="21">[6]INICIO!#REF!</definedName>
    <definedName name="OPCION2" localSheetId="18">[6]INICIO!#REF!</definedName>
    <definedName name="OPCION2" localSheetId="23">[6]INICIO!#REF!</definedName>
    <definedName name="OPCION2" localSheetId="35">[6]INICIO!#REF!</definedName>
    <definedName name="OPCION2" localSheetId="37">[6]INICIO!#REF!</definedName>
    <definedName name="OPCION2" localSheetId="38">[6]INICIO!#REF!</definedName>
    <definedName name="OPCION2" localSheetId="27">[6]INICIO!#REF!</definedName>
    <definedName name="OPCION2" localSheetId="36">[6]INICIO!#REF!</definedName>
    <definedName name="OPCION2" localSheetId="26">[6]INICIO!#REF!</definedName>
    <definedName name="OPCION2" localSheetId="47">[6]INICIO!#REF!</definedName>
    <definedName name="OPCION2" localSheetId="39">[6]INICIO!#REF!</definedName>
    <definedName name="OPCION2" localSheetId="40">[6]INICIO!#REF!</definedName>
    <definedName name="OPCION2" localSheetId="29">[6]INICIO!#REF!</definedName>
    <definedName name="OPCION2" localSheetId="31">[6]INICIO!#REF!</definedName>
    <definedName name="OPCION2" localSheetId="32">[6]INICIO!#REF!</definedName>
    <definedName name="OPCION2" localSheetId="48">[6]INICIO!#REF!</definedName>
    <definedName name="OPCION2" localSheetId="54">[6]INICIO!#REF!</definedName>
    <definedName name="OPCION2" localSheetId="34">[6]INICIO!#REF!</definedName>
    <definedName name="OPCION2" localSheetId="43">[6]INICIO!#REF!</definedName>
    <definedName name="OPCION2" localSheetId="44">[6]INICIO!#REF!</definedName>
    <definedName name="OPCION2" localSheetId="45">[6]INICIO!#REF!</definedName>
    <definedName name="OPCION2" localSheetId="49">[6]INICIO!#REF!</definedName>
    <definedName name="OPCION2" localSheetId="51">[6]INICIO!#REF!</definedName>
    <definedName name="OPCION2" localSheetId="55">[6]INICIO!#REF!</definedName>
    <definedName name="OPCION2" localSheetId="50">[6]INICIO!#REF!</definedName>
    <definedName name="OPCION2" localSheetId="58">[6]INICIO!#REF!</definedName>
    <definedName name="OPCION2" localSheetId="60">[6]INICIO!#REF!</definedName>
    <definedName name="OPCION2" localSheetId="62">[6]INICIO!#REF!</definedName>
    <definedName name="OPCION2" localSheetId="63">[6]INICIO!#REF!</definedName>
    <definedName name="OPCION2" localSheetId="59">[6]INICIO!#REF!</definedName>
    <definedName name="OPCION2" localSheetId="65">[6]INICIO!#REF!</definedName>
    <definedName name="OPCION2" localSheetId="75">[7]INICIO!#REF!</definedName>
    <definedName name="OPCION2" localSheetId="97">[6]INICIO!#REF!</definedName>
    <definedName name="OPCION2" localSheetId="96">[6]INICIO!#REF!</definedName>
    <definedName name="OPCION2" localSheetId="17">[6]INICIO!#REF!</definedName>
    <definedName name="OPCION2" localSheetId="74">[7]INICIO!#REF!</definedName>
    <definedName name="OPCION2" localSheetId="71">[7]INICIO!#REF!</definedName>
    <definedName name="OPCION2" localSheetId="73">[7]INICIO!#REF!</definedName>
    <definedName name="OPCION2" localSheetId="69">[7]INICIO!#REF!</definedName>
    <definedName name="OPCION2" localSheetId="86">[1]INICIO!#REF!</definedName>
    <definedName name="OPCION2" localSheetId="87">[1]INICIO!#REF!</definedName>
    <definedName name="OPCION2" localSheetId="84">[1]INICIO!#REF!</definedName>
    <definedName name="OPCION2" localSheetId="10">[7]INICIO!#REF!</definedName>
    <definedName name="OPCION2" localSheetId="79">[7]INICIO!#REF!</definedName>
    <definedName name="OPCION2" localSheetId="14">[7]INICIO!#REF!</definedName>
    <definedName name="OPCION2" localSheetId="95">[7]INICIO!#REF!</definedName>
    <definedName name="OPCION2" localSheetId="16">[7]INICIO!#REF!</definedName>
    <definedName name="OPCION2" localSheetId="101">[7]INICIO!#REF!</definedName>
    <definedName name="OPCION2" localSheetId="102">[7]INICIO!#REF!</definedName>
    <definedName name="OPCION2" localSheetId="7">[7]INICIO!#REF!</definedName>
    <definedName name="OPCION2" localSheetId="83">[7]INICIO!#REF!</definedName>
    <definedName name="OPCION2" localSheetId="88">[7]INICIO!#REF!</definedName>
    <definedName name="OPCION2" localSheetId="78">[8]INICIO!#REF!</definedName>
    <definedName name="OPCION2" localSheetId="94">[8]INICIO!#REF!</definedName>
    <definedName name="OPCION2" localSheetId="93">[8]INICIO!#REF!</definedName>
    <definedName name="OPCION2" localSheetId="11">[7]INICIO!#REF!</definedName>
    <definedName name="OPCION2" localSheetId="89">[7]INICIO!#REF!</definedName>
    <definedName name="OPCION2" localSheetId="92">[9]INICIO!#REF!</definedName>
    <definedName name="OPCION2" localSheetId="91">[9]INICIO!#REF!</definedName>
    <definedName name="OPCION2" localSheetId="85">[7]INICIO!#REF!</definedName>
    <definedName name="OPCION2" localSheetId="77">[10]INICIO!#REF!</definedName>
    <definedName name="OPCION2" localSheetId="76">[11]INICIO!#REF!</definedName>
    <definedName name="OPCION2" localSheetId="12">[7]INICIO!#REF!</definedName>
    <definedName name="OPCION2" localSheetId="82">[7]INICIO!#REF!</definedName>
    <definedName name="OPCION2">[7]INICIO!#REF!</definedName>
    <definedName name="opcion3" localSheetId="53">[10]INICIO!#REF!</definedName>
    <definedName name="opcion3" localSheetId="57">[10]INICIO!#REF!</definedName>
    <definedName name="opcion3" localSheetId="68">[10]INICIO!#REF!</definedName>
    <definedName name="opcion3" localSheetId="24">[10]INICIO!#REF!</definedName>
    <definedName name="opcion3" localSheetId="32">[10]INICIO!#REF!</definedName>
    <definedName name="opcion3" localSheetId="73">[10]INICIO!#REF!</definedName>
    <definedName name="opcion3" localSheetId="101">[10]INICIO!#REF!</definedName>
    <definedName name="opcion3" localSheetId="102">[10]INICIO!#REF!</definedName>
    <definedName name="opcion3" localSheetId="7">[10]INICIO!#REF!</definedName>
    <definedName name="opcion3" localSheetId="12">[10]INICIO!#REF!</definedName>
    <definedName name="opcion3">[10]INICIO!#REF!</definedName>
    <definedName name="opcion4" localSheetId="53">[10]INICIO!#REF!</definedName>
    <definedName name="opcion4" localSheetId="57">[10]INICIO!#REF!</definedName>
    <definedName name="opcion4" localSheetId="68">[10]INICIO!#REF!</definedName>
    <definedName name="opcion4" localSheetId="24">[10]INICIO!#REF!</definedName>
    <definedName name="opcion4" localSheetId="32">[10]INICIO!#REF!</definedName>
    <definedName name="opcion4" localSheetId="73">[10]INICIO!#REF!</definedName>
    <definedName name="opcion4" localSheetId="101">[10]INICIO!#REF!</definedName>
    <definedName name="opcion4" localSheetId="102">[10]INICIO!#REF!</definedName>
    <definedName name="opcion4" localSheetId="7">[10]INICIO!#REF!</definedName>
    <definedName name="opcion4" localSheetId="12">[10]INICIO!#REF!</definedName>
    <definedName name="opcion4">[10]INICIO!#REF!</definedName>
    <definedName name="opcion5">[2]INICIO!$Y$231:$Y$247</definedName>
    <definedName name="opcion7">[2]INICIO!$Y$188:$Y$229</definedName>
    <definedName name="opcion8">[2]INICIO!$Y$274:$Y$287</definedName>
    <definedName name="opcioneje2">[2]INICIO!$Y$166:$Y$186</definedName>
    <definedName name="opcioneje5">[2]INICIO!$Y$274:$Y$287</definedName>
    <definedName name="opcioneje6">[2]INICIO!$Y$289:$Y$314</definedName>
    <definedName name="ORIG" localSheetId="52">[4]datos!$T$2:$T$31674</definedName>
    <definedName name="ORIG" localSheetId="42">[4]datos!$T$2:$T$31674</definedName>
    <definedName name="ORIG" localSheetId="56">[4]datos!$T$2:$T$31674</definedName>
    <definedName name="ORIG" localSheetId="53">[4]datos!$T$2:$T$31674</definedName>
    <definedName name="ORIG" localSheetId="57">[4]datos!$T$2:$T$31674</definedName>
    <definedName name="ORIG" localSheetId="61">[4]datos!$T$2:$T$31674</definedName>
    <definedName name="ORIG" localSheetId="64">[4]datos!$T$2:$T$31674</definedName>
    <definedName name="ORIG" localSheetId="68">[4]datos!$T$2:$T$31674</definedName>
    <definedName name="ORIG" localSheetId="24">[4]datos!$T$2:$T$31674</definedName>
    <definedName name="ORIG" localSheetId="28">[4]datos!$T$2:$T$31674</definedName>
    <definedName name="ORIG" localSheetId="41">[4]datos!$T$2:$T$31674</definedName>
    <definedName name="ORIG" localSheetId="30">[4]datos!$T$2:$T$31674</definedName>
    <definedName name="ORIG" localSheetId="46">[4]datos!$T$2:$T$31674</definedName>
    <definedName name="ORIG" localSheetId="33">[4]datos!$T$2:$T$31674</definedName>
    <definedName name="ORIG" localSheetId="20">[4]datos!$T$2:$T$31674</definedName>
    <definedName name="ORIG" localSheetId="25">[4]datos!$T$2:$T$31674</definedName>
    <definedName name="ORIG" localSheetId="19">[4]datos!$T$2:$T$31674</definedName>
    <definedName name="ORIG" localSheetId="22">[4]datos!$T$2:$T$31674</definedName>
    <definedName name="ORIG" localSheetId="21">[4]datos!$T$2:$T$31674</definedName>
    <definedName name="ORIG" localSheetId="18">[4]datos!$T$2:$T$31674</definedName>
    <definedName name="ORIG" localSheetId="23">[4]datos!$T$2:$T$31674</definedName>
    <definedName name="ORIG" localSheetId="35">[4]datos!$T$2:$T$31674</definedName>
    <definedName name="ORIG" localSheetId="37">[4]datos!$T$2:$T$31674</definedName>
    <definedName name="ORIG" localSheetId="38">[4]datos!$T$2:$T$31674</definedName>
    <definedName name="ORIG" localSheetId="27">[4]datos!$T$2:$T$31674</definedName>
    <definedName name="ORIG" localSheetId="36">[4]datos!$T$2:$T$31674</definedName>
    <definedName name="ORIG" localSheetId="26">[4]datos!$T$2:$T$31674</definedName>
    <definedName name="ORIG" localSheetId="47">[4]datos!$T$2:$T$31674</definedName>
    <definedName name="ORIG" localSheetId="39">[4]datos!$T$2:$T$31674</definedName>
    <definedName name="ORIG" localSheetId="40">[4]datos!$T$2:$T$31674</definedName>
    <definedName name="ORIG" localSheetId="29">[4]datos!$T$2:$T$31674</definedName>
    <definedName name="ORIG" localSheetId="31">[4]datos!$T$2:$T$31674</definedName>
    <definedName name="ORIG" localSheetId="32">[4]datos!$T$2:$T$31674</definedName>
    <definedName name="ORIG" localSheetId="48">[4]datos!$T$2:$T$31674</definedName>
    <definedName name="ORIG" localSheetId="54">[4]datos!$T$2:$T$31674</definedName>
    <definedName name="ORIG" localSheetId="34">[4]datos!$T$2:$T$31674</definedName>
    <definedName name="ORIG" localSheetId="43">[4]datos!$T$2:$T$31674</definedName>
    <definedName name="ORIG" localSheetId="44">[4]datos!$T$2:$T$31674</definedName>
    <definedName name="ORIG" localSheetId="45">[4]datos!$T$2:$T$31674</definedName>
    <definedName name="ORIG" localSheetId="49">[4]datos!$T$2:$T$31674</definedName>
    <definedName name="ORIG" localSheetId="51">[4]datos!$T$2:$T$31674</definedName>
    <definedName name="ORIG" localSheetId="55">[4]datos!$T$2:$T$31674</definedName>
    <definedName name="ORIG" localSheetId="50">[4]datos!$T$2:$T$31674</definedName>
    <definedName name="ORIG" localSheetId="58">[4]datos!$T$2:$T$31674</definedName>
    <definedName name="ORIG" localSheetId="60">[4]datos!$T$2:$T$31674</definedName>
    <definedName name="ORIG" localSheetId="62">[4]datos!$T$2:$T$31674</definedName>
    <definedName name="ORIG" localSheetId="63">[4]datos!$T$2:$T$31674</definedName>
    <definedName name="ORIG" localSheetId="59">[4]datos!$T$2:$T$31674</definedName>
    <definedName name="ORIG" localSheetId="65">[4]datos!$T$2:$T$31674</definedName>
    <definedName name="ORIG" localSheetId="97">[4]datos!$T$2:$T$31674</definedName>
    <definedName name="ORIG" localSheetId="96">[4]datos!$T$2:$T$31674</definedName>
    <definedName name="ORIG" localSheetId="17">[4]datos!$T$2:$T$31674</definedName>
    <definedName name="ORIG" localSheetId="95">[1]datos!$T$2:$T$31674</definedName>
    <definedName name="ORIG" localSheetId="78">[5]datos!$T$2:$T$31674</definedName>
    <definedName name="ORIG" localSheetId="94">[5]datos!$T$2:$T$31674</definedName>
    <definedName name="ORIG" localSheetId="93">[5]datos!$T$2:$T$31674</definedName>
    <definedName name="ORIG" localSheetId="89">[1]datos!$T$2:$T$31674</definedName>
    <definedName name="ORIG" localSheetId="77">[2]datos!$T$2:$T$31674</definedName>
    <definedName name="ORIG" localSheetId="76">[3]datos!$T$2:$T$31674</definedName>
    <definedName name="ORIG">[1]datos!$T$2:$T$31674</definedName>
    <definedName name="P" localSheetId="52">[4]INICIO!$AO$5:$AP$32</definedName>
    <definedName name="P" localSheetId="42">[4]INICIO!$AO$5:$AP$32</definedName>
    <definedName name="P" localSheetId="56">[4]INICIO!$AO$5:$AP$32</definedName>
    <definedName name="P" localSheetId="53">[4]INICIO!$AO$5:$AP$32</definedName>
    <definedName name="P" localSheetId="57">[4]INICIO!$AO$5:$AP$32</definedName>
    <definedName name="P" localSheetId="61">[4]INICIO!$AO$5:$AP$32</definedName>
    <definedName name="P" localSheetId="64">[4]INICIO!$AO$5:$AP$32</definedName>
    <definedName name="P" localSheetId="68">[4]INICIO!$AO$5:$AP$32</definedName>
    <definedName name="P" localSheetId="24">[4]INICIO!$AO$5:$AP$32</definedName>
    <definedName name="P" localSheetId="28">[4]INICIO!$AO$5:$AP$32</definedName>
    <definedName name="P" localSheetId="41">[4]INICIO!$AO$5:$AP$32</definedName>
    <definedName name="P" localSheetId="30">[4]INICIO!$AO$5:$AP$32</definedName>
    <definedName name="P" localSheetId="46">[4]INICIO!$AO$5:$AP$32</definedName>
    <definedName name="P" localSheetId="33">[4]INICIO!$AO$5:$AP$32</definedName>
    <definedName name="P" localSheetId="20">[4]INICIO!$AO$5:$AP$32</definedName>
    <definedName name="P" localSheetId="25">[4]INICIO!$AO$5:$AP$32</definedName>
    <definedName name="P" localSheetId="19">[4]INICIO!$AO$5:$AP$32</definedName>
    <definedName name="P" localSheetId="22">[4]INICIO!$AO$5:$AP$32</definedName>
    <definedName name="P" localSheetId="21">[4]INICIO!$AO$5:$AP$32</definedName>
    <definedName name="P" localSheetId="18">[4]INICIO!$AO$5:$AP$32</definedName>
    <definedName name="P" localSheetId="23">[4]INICIO!$AO$5:$AP$32</definedName>
    <definedName name="P" localSheetId="35">[4]INICIO!$AO$5:$AP$32</definedName>
    <definedName name="P" localSheetId="37">[4]INICIO!$AO$5:$AP$32</definedName>
    <definedName name="P" localSheetId="38">[4]INICIO!$AO$5:$AP$32</definedName>
    <definedName name="P" localSheetId="27">[4]INICIO!$AO$5:$AP$32</definedName>
    <definedName name="P" localSheetId="36">[4]INICIO!$AO$5:$AP$32</definedName>
    <definedName name="P" localSheetId="26">[4]INICIO!$AO$5:$AP$32</definedName>
    <definedName name="P" localSheetId="47">[4]INICIO!$AO$5:$AP$32</definedName>
    <definedName name="P" localSheetId="39">[4]INICIO!$AO$5:$AP$32</definedName>
    <definedName name="P" localSheetId="40">[4]INICIO!$AO$5:$AP$32</definedName>
    <definedName name="P" localSheetId="29">[4]INICIO!$AO$5:$AP$32</definedName>
    <definedName name="P" localSheetId="31">[4]INICIO!$AO$5:$AP$32</definedName>
    <definedName name="P" localSheetId="32">[4]INICIO!$AO$5:$AP$32</definedName>
    <definedName name="P" localSheetId="48">[4]INICIO!$AO$5:$AP$32</definedName>
    <definedName name="P" localSheetId="54">[4]INICIO!$AO$5:$AP$32</definedName>
    <definedName name="P" localSheetId="34">[4]INICIO!$AO$5:$AP$32</definedName>
    <definedName name="P" localSheetId="43">[4]INICIO!$AO$5:$AP$32</definedName>
    <definedName name="P" localSheetId="44">[4]INICIO!$AO$5:$AP$32</definedName>
    <definedName name="P" localSheetId="45">[4]INICIO!$AO$5:$AP$32</definedName>
    <definedName name="P" localSheetId="49">[4]INICIO!$AO$5:$AP$32</definedName>
    <definedName name="P" localSheetId="51">[4]INICIO!$AO$5:$AP$32</definedName>
    <definedName name="P" localSheetId="55">[4]INICIO!$AO$5:$AP$32</definedName>
    <definedName name="P" localSheetId="50">[4]INICIO!$AO$5:$AP$32</definedName>
    <definedName name="P" localSheetId="58">[4]INICIO!$AO$5:$AP$32</definedName>
    <definedName name="P" localSheetId="60">[4]INICIO!$AO$5:$AP$32</definedName>
    <definedName name="P" localSheetId="62">[4]INICIO!$AO$5:$AP$32</definedName>
    <definedName name="P" localSheetId="63">[4]INICIO!$AO$5:$AP$32</definedName>
    <definedName name="P" localSheetId="59">[4]INICIO!$AO$5:$AP$32</definedName>
    <definedName name="P" localSheetId="65">[4]INICIO!$AO$5:$AP$32</definedName>
    <definedName name="P" localSheetId="97">[4]INICIO!$AO$5:$AP$32</definedName>
    <definedName name="P" localSheetId="96">[4]INICIO!$AO$5:$AP$32</definedName>
    <definedName name="P" localSheetId="17">[4]INICIO!$AO$5:$AP$32</definedName>
    <definedName name="P" localSheetId="95">[1]INICIO!$AO$5:$AP$32</definedName>
    <definedName name="P" localSheetId="78">[5]INICIO!$AO$5:$AP$32</definedName>
    <definedName name="P" localSheetId="94">[5]INICIO!$AO$5:$AP$32</definedName>
    <definedName name="P" localSheetId="93">[5]INICIO!$AO$5:$AP$32</definedName>
    <definedName name="P" localSheetId="89">[1]INICIO!$AO$5:$AP$32</definedName>
    <definedName name="P" localSheetId="77">[2]INICIO!$AO$5:$AP$32</definedName>
    <definedName name="P" localSheetId="76">[3]INICIO!$AO$5:$AP$32</definedName>
    <definedName name="P">[1]INICIO!$AO$5:$AP$32</definedName>
    <definedName name="P_K" localSheetId="52">[4]INICIO!$AO$5:$AO$32</definedName>
    <definedName name="P_K" localSheetId="42">[4]INICIO!$AO$5:$AO$32</definedName>
    <definedName name="P_K" localSheetId="56">[4]INICIO!$AO$5:$AO$32</definedName>
    <definedName name="P_K" localSheetId="53">[4]INICIO!$AO$5:$AO$32</definedName>
    <definedName name="P_K" localSheetId="57">[4]INICIO!$AO$5:$AO$32</definedName>
    <definedName name="P_K" localSheetId="61">[4]INICIO!$AO$5:$AO$32</definedName>
    <definedName name="P_K" localSheetId="64">[4]INICIO!$AO$5:$AO$32</definedName>
    <definedName name="P_K" localSheetId="68">[4]INICIO!$AO$5:$AO$32</definedName>
    <definedName name="P_K" localSheetId="24">[4]INICIO!$AO$5:$AO$32</definedName>
    <definedName name="P_K" localSheetId="28">[4]INICIO!$AO$5:$AO$32</definedName>
    <definedName name="P_K" localSheetId="41">[4]INICIO!$AO$5:$AO$32</definedName>
    <definedName name="P_K" localSheetId="30">[4]INICIO!$AO$5:$AO$32</definedName>
    <definedName name="P_K" localSheetId="46">[4]INICIO!$AO$5:$AO$32</definedName>
    <definedName name="P_K" localSheetId="33">[4]INICIO!$AO$5:$AO$32</definedName>
    <definedName name="P_K" localSheetId="20">[4]INICIO!$AO$5:$AO$32</definedName>
    <definedName name="P_K" localSheetId="25">[4]INICIO!$AO$5:$AO$32</definedName>
    <definedName name="P_K" localSheetId="19">[4]INICIO!$AO$5:$AO$32</definedName>
    <definedName name="P_K" localSheetId="22">[4]INICIO!$AO$5:$AO$32</definedName>
    <definedName name="P_K" localSheetId="21">[4]INICIO!$AO$5:$AO$32</definedName>
    <definedName name="P_K" localSheetId="18">[4]INICIO!$AO$5:$AO$32</definedName>
    <definedName name="P_K" localSheetId="23">[4]INICIO!$AO$5:$AO$32</definedName>
    <definedName name="P_K" localSheetId="35">[4]INICIO!$AO$5:$AO$32</definedName>
    <definedName name="P_K" localSheetId="37">[4]INICIO!$AO$5:$AO$32</definedName>
    <definedName name="P_K" localSheetId="38">[4]INICIO!$AO$5:$AO$32</definedName>
    <definedName name="P_K" localSheetId="27">[4]INICIO!$AO$5:$AO$32</definedName>
    <definedName name="P_K" localSheetId="36">[4]INICIO!$AO$5:$AO$32</definedName>
    <definedName name="P_K" localSheetId="26">[4]INICIO!$AO$5:$AO$32</definedName>
    <definedName name="P_K" localSheetId="47">[4]INICIO!$AO$5:$AO$32</definedName>
    <definedName name="P_K" localSheetId="39">[4]INICIO!$AO$5:$AO$32</definedName>
    <definedName name="P_K" localSheetId="40">[4]INICIO!$AO$5:$AO$32</definedName>
    <definedName name="P_K" localSheetId="29">[4]INICIO!$AO$5:$AO$32</definedName>
    <definedName name="P_K" localSheetId="31">[4]INICIO!$AO$5:$AO$32</definedName>
    <definedName name="P_K" localSheetId="32">[4]INICIO!$AO$5:$AO$32</definedName>
    <definedName name="P_K" localSheetId="48">[4]INICIO!$AO$5:$AO$32</definedName>
    <definedName name="P_K" localSheetId="54">[4]INICIO!$AO$5:$AO$32</definedName>
    <definedName name="P_K" localSheetId="34">[4]INICIO!$AO$5:$AO$32</definedName>
    <definedName name="P_K" localSheetId="43">[4]INICIO!$AO$5:$AO$32</definedName>
    <definedName name="P_K" localSheetId="44">[4]INICIO!$AO$5:$AO$32</definedName>
    <definedName name="P_K" localSheetId="45">[4]INICIO!$AO$5:$AO$32</definedName>
    <definedName name="P_K" localSheetId="49">[4]INICIO!$AO$5:$AO$32</definedName>
    <definedName name="P_K" localSheetId="51">[4]INICIO!$AO$5:$AO$32</definedName>
    <definedName name="P_K" localSheetId="55">[4]INICIO!$AO$5:$AO$32</definedName>
    <definedName name="P_K" localSheetId="50">[4]INICIO!$AO$5:$AO$32</definedName>
    <definedName name="P_K" localSheetId="58">[4]INICIO!$AO$5:$AO$32</definedName>
    <definedName name="P_K" localSheetId="60">[4]INICIO!$AO$5:$AO$32</definedName>
    <definedName name="P_K" localSheetId="62">[4]INICIO!$AO$5:$AO$32</definedName>
    <definedName name="P_K" localSheetId="63">[4]INICIO!$AO$5:$AO$32</definedName>
    <definedName name="P_K" localSheetId="59">[4]INICIO!$AO$5:$AO$32</definedName>
    <definedName name="P_K" localSheetId="65">[4]INICIO!$AO$5:$AO$32</definedName>
    <definedName name="P_K" localSheetId="97">[4]INICIO!$AO$5:$AO$32</definedName>
    <definedName name="P_K" localSheetId="96">[4]INICIO!$AO$5:$AO$32</definedName>
    <definedName name="P_K" localSheetId="17">[4]INICIO!$AO$5:$AO$32</definedName>
    <definedName name="P_K" localSheetId="95">[1]INICIO!$AO$5:$AO$32</definedName>
    <definedName name="P_K" localSheetId="78">[5]INICIO!$AO$5:$AO$32</definedName>
    <definedName name="P_K" localSheetId="94">[5]INICIO!$AO$5:$AO$32</definedName>
    <definedName name="P_K" localSheetId="93">[5]INICIO!$AO$5:$AO$32</definedName>
    <definedName name="P_K" localSheetId="89">[1]INICIO!$AO$5:$AO$32</definedName>
    <definedName name="P_K" localSheetId="77">[2]INICIO!$AO$5:$AO$32</definedName>
    <definedName name="P_K" localSheetId="76">[3]INICIO!$AO$5:$AO$32</definedName>
    <definedName name="P_K">[1]INICIO!$AO$5:$AO$32</definedName>
    <definedName name="PE" localSheetId="52">[4]INICIO!$AR$5:$AS$16</definedName>
    <definedName name="PE" localSheetId="42">[4]INICIO!$AR$5:$AS$16</definedName>
    <definedName name="PE" localSheetId="56">[4]INICIO!$AR$5:$AS$16</definedName>
    <definedName name="PE" localSheetId="53">[4]INICIO!$AR$5:$AS$16</definedName>
    <definedName name="PE" localSheetId="57">[4]INICIO!$AR$5:$AS$16</definedName>
    <definedName name="PE" localSheetId="61">[4]INICIO!$AR$5:$AS$16</definedName>
    <definedName name="PE" localSheetId="64">[4]INICIO!$AR$5:$AS$16</definedName>
    <definedName name="PE" localSheetId="68">[4]INICIO!$AR$5:$AS$16</definedName>
    <definedName name="PE" localSheetId="24">[4]INICIO!$AR$5:$AS$16</definedName>
    <definedName name="PE" localSheetId="28">[4]INICIO!$AR$5:$AS$16</definedName>
    <definedName name="PE" localSheetId="41">[4]INICIO!$AR$5:$AS$16</definedName>
    <definedName name="PE" localSheetId="30">[4]INICIO!$AR$5:$AS$16</definedName>
    <definedName name="PE" localSheetId="46">[4]INICIO!$AR$5:$AS$16</definedName>
    <definedName name="PE" localSheetId="33">[4]INICIO!$AR$5:$AS$16</definedName>
    <definedName name="PE" localSheetId="20">[4]INICIO!$AR$5:$AS$16</definedName>
    <definedName name="PE" localSheetId="25">[4]INICIO!$AR$5:$AS$16</definedName>
    <definedName name="PE" localSheetId="19">[4]INICIO!$AR$5:$AS$16</definedName>
    <definedName name="PE" localSheetId="22">[4]INICIO!$AR$5:$AS$16</definedName>
    <definedName name="PE" localSheetId="21">[4]INICIO!$AR$5:$AS$16</definedName>
    <definedName name="PE" localSheetId="18">[4]INICIO!$AR$5:$AS$16</definedName>
    <definedName name="PE" localSheetId="23">[4]INICIO!$AR$5:$AS$16</definedName>
    <definedName name="PE" localSheetId="35">[4]INICIO!$AR$5:$AS$16</definedName>
    <definedName name="PE" localSheetId="37">[4]INICIO!$AR$5:$AS$16</definedName>
    <definedName name="PE" localSheetId="38">[4]INICIO!$AR$5:$AS$16</definedName>
    <definedName name="PE" localSheetId="27">[4]INICIO!$AR$5:$AS$16</definedName>
    <definedName name="PE" localSheetId="36">[4]INICIO!$AR$5:$AS$16</definedName>
    <definedName name="PE" localSheetId="26">[4]INICIO!$AR$5:$AS$16</definedName>
    <definedName name="PE" localSheetId="47">[4]INICIO!$AR$5:$AS$16</definedName>
    <definedName name="PE" localSheetId="39">[4]INICIO!$AR$5:$AS$16</definedName>
    <definedName name="PE" localSheetId="40">[4]INICIO!$AR$5:$AS$16</definedName>
    <definedName name="PE" localSheetId="29">[4]INICIO!$AR$5:$AS$16</definedName>
    <definedName name="PE" localSheetId="31">[4]INICIO!$AR$5:$AS$16</definedName>
    <definedName name="PE" localSheetId="32">[4]INICIO!$AR$5:$AS$16</definedName>
    <definedName name="PE" localSheetId="48">[4]INICIO!$AR$5:$AS$16</definedName>
    <definedName name="PE" localSheetId="54">[4]INICIO!$AR$5:$AS$16</definedName>
    <definedName name="PE" localSheetId="34">[4]INICIO!$AR$5:$AS$16</definedName>
    <definedName name="PE" localSheetId="43">[4]INICIO!$AR$5:$AS$16</definedName>
    <definedName name="PE" localSheetId="44">[4]INICIO!$AR$5:$AS$16</definedName>
    <definedName name="PE" localSheetId="45">[4]INICIO!$AR$5:$AS$16</definedName>
    <definedName name="PE" localSheetId="49">[4]INICIO!$AR$5:$AS$16</definedName>
    <definedName name="PE" localSheetId="51">[4]INICIO!$AR$5:$AS$16</definedName>
    <definedName name="PE" localSheetId="55">[4]INICIO!$AR$5:$AS$16</definedName>
    <definedName name="PE" localSheetId="50">[4]INICIO!$AR$5:$AS$16</definedName>
    <definedName name="PE" localSheetId="58">[4]INICIO!$AR$5:$AS$16</definedName>
    <definedName name="PE" localSheetId="60">[4]INICIO!$AR$5:$AS$16</definedName>
    <definedName name="PE" localSheetId="62">[4]INICIO!$AR$5:$AS$16</definedName>
    <definedName name="PE" localSheetId="63">[4]INICIO!$AR$5:$AS$16</definedName>
    <definedName name="PE" localSheetId="59">[4]INICIO!$AR$5:$AS$16</definedName>
    <definedName name="PE" localSheetId="65">[4]INICIO!$AR$5:$AS$16</definedName>
    <definedName name="PE" localSheetId="97">[4]INICIO!$AR$5:$AS$16</definedName>
    <definedName name="PE" localSheetId="96">[4]INICIO!$AR$5:$AS$16</definedName>
    <definedName name="PE" localSheetId="17">[4]INICIO!$AR$5:$AS$16</definedName>
    <definedName name="PE" localSheetId="95">[1]INICIO!$AR$5:$AS$16</definedName>
    <definedName name="PE" localSheetId="78">[5]INICIO!$AR$5:$AS$16</definedName>
    <definedName name="PE" localSheetId="94">[5]INICIO!$AR$5:$AS$16</definedName>
    <definedName name="PE" localSheetId="93">[5]INICIO!$AR$5:$AS$16</definedName>
    <definedName name="PE" localSheetId="89">[1]INICIO!$AR$5:$AS$16</definedName>
    <definedName name="PE" localSheetId="77">[2]INICIO!$AR$5:$AS$16</definedName>
    <definedName name="PE" localSheetId="76">[3]INICIO!$AR$5:$AS$16</definedName>
    <definedName name="PE">[1]INICIO!$AR$5:$AS$16</definedName>
    <definedName name="PE_K" localSheetId="52">[4]INICIO!$AR$5:$AR$16</definedName>
    <definedName name="PE_K" localSheetId="42">[4]INICIO!$AR$5:$AR$16</definedName>
    <definedName name="PE_K" localSheetId="56">[4]INICIO!$AR$5:$AR$16</definedName>
    <definedName name="PE_K" localSheetId="53">[4]INICIO!$AR$5:$AR$16</definedName>
    <definedName name="PE_K" localSheetId="57">[4]INICIO!$AR$5:$AR$16</definedName>
    <definedName name="PE_K" localSheetId="61">[4]INICIO!$AR$5:$AR$16</definedName>
    <definedName name="PE_K" localSheetId="64">[4]INICIO!$AR$5:$AR$16</definedName>
    <definedName name="PE_K" localSheetId="68">[4]INICIO!$AR$5:$AR$16</definedName>
    <definedName name="PE_K" localSheetId="24">[4]INICIO!$AR$5:$AR$16</definedName>
    <definedName name="PE_K" localSheetId="28">[4]INICIO!$AR$5:$AR$16</definedName>
    <definedName name="PE_K" localSheetId="41">[4]INICIO!$AR$5:$AR$16</definedName>
    <definedName name="PE_K" localSheetId="30">[4]INICIO!$AR$5:$AR$16</definedName>
    <definedName name="PE_K" localSheetId="46">[4]INICIO!$AR$5:$AR$16</definedName>
    <definedName name="PE_K" localSheetId="33">[4]INICIO!$AR$5:$AR$16</definedName>
    <definedName name="PE_K" localSheetId="20">[4]INICIO!$AR$5:$AR$16</definedName>
    <definedName name="PE_K" localSheetId="25">[4]INICIO!$AR$5:$AR$16</definedName>
    <definedName name="PE_K" localSheetId="19">[4]INICIO!$AR$5:$AR$16</definedName>
    <definedName name="PE_K" localSheetId="22">[4]INICIO!$AR$5:$AR$16</definedName>
    <definedName name="PE_K" localSheetId="21">[4]INICIO!$AR$5:$AR$16</definedName>
    <definedName name="PE_K" localSheetId="18">[4]INICIO!$AR$5:$AR$16</definedName>
    <definedName name="PE_K" localSheetId="23">[4]INICIO!$AR$5:$AR$16</definedName>
    <definedName name="PE_K" localSheetId="35">[4]INICIO!$AR$5:$AR$16</definedName>
    <definedName name="PE_K" localSheetId="37">[4]INICIO!$AR$5:$AR$16</definedName>
    <definedName name="PE_K" localSheetId="38">[4]INICIO!$AR$5:$AR$16</definedName>
    <definedName name="PE_K" localSheetId="27">[4]INICIO!$AR$5:$AR$16</definedName>
    <definedName name="PE_K" localSheetId="36">[4]INICIO!$AR$5:$AR$16</definedName>
    <definedName name="PE_K" localSheetId="26">[4]INICIO!$AR$5:$AR$16</definedName>
    <definedName name="PE_K" localSheetId="47">[4]INICIO!$AR$5:$AR$16</definedName>
    <definedName name="PE_K" localSheetId="39">[4]INICIO!$AR$5:$AR$16</definedName>
    <definedName name="PE_K" localSheetId="40">[4]INICIO!$AR$5:$AR$16</definedName>
    <definedName name="PE_K" localSheetId="29">[4]INICIO!$AR$5:$AR$16</definedName>
    <definedName name="PE_K" localSheetId="31">[4]INICIO!$AR$5:$AR$16</definedName>
    <definedName name="PE_K" localSheetId="32">[4]INICIO!$AR$5:$AR$16</definedName>
    <definedName name="PE_K" localSheetId="48">[4]INICIO!$AR$5:$AR$16</definedName>
    <definedName name="PE_K" localSheetId="54">[4]INICIO!$AR$5:$AR$16</definedName>
    <definedName name="PE_K" localSheetId="34">[4]INICIO!$AR$5:$AR$16</definedName>
    <definedName name="PE_K" localSheetId="43">[4]INICIO!$AR$5:$AR$16</definedName>
    <definedName name="PE_K" localSheetId="44">[4]INICIO!$AR$5:$AR$16</definedName>
    <definedName name="PE_K" localSheetId="45">[4]INICIO!$AR$5:$AR$16</definedName>
    <definedName name="PE_K" localSheetId="49">[4]INICIO!$AR$5:$AR$16</definedName>
    <definedName name="PE_K" localSheetId="51">[4]INICIO!$AR$5:$AR$16</definedName>
    <definedName name="PE_K" localSheetId="55">[4]INICIO!$AR$5:$AR$16</definedName>
    <definedName name="PE_K" localSheetId="50">[4]INICIO!$AR$5:$AR$16</definedName>
    <definedName name="PE_K" localSheetId="58">[4]INICIO!$AR$5:$AR$16</definedName>
    <definedName name="PE_K" localSheetId="60">[4]INICIO!$AR$5:$AR$16</definedName>
    <definedName name="PE_K" localSheetId="62">[4]INICIO!$AR$5:$AR$16</definedName>
    <definedName name="PE_K" localSheetId="63">[4]INICIO!$AR$5:$AR$16</definedName>
    <definedName name="PE_K" localSheetId="59">[4]INICIO!$AR$5:$AR$16</definedName>
    <definedName name="PE_K" localSheetId="65">[4]INICIO!$AR$5:$AR$16</definedName>
    <definedName name="PE_K" localSheetId="97">[4]INICIO!$AR$5:$AR$16</definedName>
    <definedName name="PE_K" localSheetId="96">[4]INICIO!$AR$5:$AR$16</definedName>
    <definedName name="PE_K" localSheetId="17">[4]INICIO!$AR$5:$AR$16</definedName>
    <definedName name="PE_K" localSheetId="95">[1]INICIO!$AR$5:$AR$16</definedName>
    <definedName name="PE_K" localSheetId="78">[5]INICIO!$AR$5:$AR$16</definedName>
    <definedName name="PE_K" localSheetId="94">[5]INICIO!$AR$5:$AR$16</definedName>
    <definedName name="PE_K" localSheetId="93">[5]INICIO!$AR$5:$AR$16</definedName>
    <definedName name="PE_K" localSheetId="89">[1]INICIO!$AR$5:$AR$16</definedName>
    <definedName name="PE_K" localSheetId="77">[2]INICIO!$AR$5:$AR$16</definedName>
    <definedName name="PE_K" localSheetId="76">[3]INICIO!$AR$5:$AR$16</definedName>
    <definedName name="PE_K">[1]INICIO!$AR$5:$AR$16</definedName>
    <definedName name="PEDO" localSheetId="52">[6]INICIO!#REF!</definedName>
    <definedName name="PEDO" localSheetId="42">[6]INICIO!#REF!</definedName>
    <definedName name="PEDO" localSheetId="56">[6]INICIO!#REF!</definedName>
    <definedName name="PEDO" localSheetId="53">[6]INICIO!#REF!</definedName>
    <definedName name="PEDO" localSheetId="57">[6]INICIO!#REF!</definedName>
    <definedName name="PEDO" localSheetId="61">[6]INICIO!#REF!</definedName>
    <definedName name="PEDO" localSheetId="64">[6]INICIO!#REF!</definedName>
    <definedName name="PEDO" localSheetId="68">[6]INICIO!#REF!</definedName>
    <definedName name="PEDO" localSheetId="24">[6]INICIO!#REF!</definedName>
    <definedName name="PEDO" localSheetId="28">[6]INICIO!#REF!</definedName>
    <definedName name="PEDO" localSheetId="41">[6]INICIO!#REF!</definedName>
    <definedName name="PEDO" localSheetId="30">[6]INICIO!#REF!</definedName>
    <definedName name="PEDO" localSheetId="46">[6]INICIO!#REF!</definedName>
    <definedName name="PEDO" localSheetId="33">[6]INICIO!#REF!</definedName>
    <definedName name="PEDO" localSheetId="20">[6]INICIO!#REF!</definedName>
    <definedName name="PEDO" localSheetId="25">[6]INICIO!#REF!</definedName>
    <definedName name="PEDO" localSheetId="19">[6]INICIO!#REF!</definedName>
    <definedName name="PEDO" localSheetId="22">[6]INICIO!#REF!</definedName>
    <definedName name="PEDO" localSheetId="21">[6]INICIO!#REF!</definedName>
    <definedName name="PEDO" localSheetId="18">[6]INICIO!#REF!</definedName>
    <definedName name="PEDO" localSheetId="23">[6]INICIO!#REF!</definedName>
    <definedName name="PEDO" localSheetId="35">[6]INICIO!#REF!</definedName>
    <definedName name="PEDO" localSheetId="37">[6]INICIO!#REF!</definedName>
    <definedName name="PEDO" localSheetId="38">[6]INICIO!#REF!</definedName>
    <definedName name="PEDO" localSheetId="27">[6]INICIO!#REF!</definedName>
    <definedName name="PEDO" localSheetId="36">[6]INICIO!#REF!</definedName>
    <definedName name="PEDO" localSheetId="26">[6]INICIO!#REF!</definedName>
    <definedName name="PEDO" localSheetId="47">[6]INICIO!#REF!</definedName>
    <definedName name="PEDO" localSheetId="39">[6]INICIO!#REF!</definedName>
    <definedName name="PEDO" localSheetId="40">[6]INICIO!#REF!</definedName>
    <definedName name="PEDO" localSheetId="29">[6]INICIO!#REF!</definedName>
    <definedName name="PEDO" localSheetId="31">[6]INICIO!#REF!</definedName>
    <definedName name="PEDO" localSheetId="32">[6]INICIO!#REF!</definedName>
    <definedName name="PEDO" localSheetId="48">[6]INICIO!#REF!</definedName>
    <definedName name="PEDO" localSheetId="54">[6]INICIO!#REF!</definedName>
    <definedName name="PEDO" localSheetId="34">[6]INICIO!#REF!</definedName>
    <definedName name="PEDO" localSheetId="43">[6]INICIO!#REF!</definedName>
    <definedName name="PEDO" localSheetId="44">[6]INICIO!#REF!</definedName>
    <definedName name="PEDO" localSheetId="45">[6]INICIO!#REF!</definedName>
    <definedName name="PEDO" localSheetId="49">[6]INICIO!#REF!</definedName>
    <definedName name="PEDO" localSheetId="51">[6]INICIO!#REF!</definedName>
    <definedName name="PEDO" localSheetId="55">[6]INICIO!#REF!</definedName>
    <definedName name="PEDO" localSheetId="50">[6]INICIO!#REF!</definedName>
    <definedName name="PEDO" localSheetId="58">[6]INICIO!#REF!</definedName>
    <definedName name="PEDO" localSheetId="60">[6]INICIO!#REF!</definedName>
    <definedName name="PEDO" localSheetId="62">[6]INICIO!#REF!</definedName>
    <definedName name="PEDO" localSheetId="63">[6]INICIO!#REF!</definedName>
    <definedName name="PEDO" localSheetId="59">[6]INICIO!#REF!</definedName>
    <definedName name="PEDO" localSheetId="65">[6]INICIO!#REF!</definedName>
    <definedName name="PEDO" localSheetId="75">[6]INICIO!#REF!</definedName>
    <definedName name="PEDO" localSheetId="97">[6]INICIO!#REF!</definedName>
    <definedName name="PEDO" localSheetId="96">[6]INICIO!#REF!</definedName>
    <definedName name="PEDO" localSheetId="17">[6]INICIO!#REF!</definedName>
    <definedName name="PEDO" localSheetId="74">[6]INICIO!#REF!</definedName>
    <definedName name="PEDO" localSheetId="71">[6]INICIO!#REF!</definedName>
    <definedName name="PEDO" localSheetId="73">[6]INICIO!#REF!</definedName>
    <definedName name="PEDO" localSheetId="69">[6]INICIO!#REF!</definedName>
    <definedName name="PEDO" localSheetId="86">[6]INICIO!#REF!</definedName>
    <definedName name="PEDO" localSheetId="87">[6]INICIO!#REF!</definedName>
    <definedName name="PEDO" localSheetId="84">[6]INICIO!#REF!</definedName>
    <definedName name="PEDO" localSheetId="10">[6]INICIO!#REF!</definedName>
    <definedName name="PEDO" localSheetId="79">[6]INICIO!#REF!</definedName>
    <definedName name="PEDO" localSheetId="101">[6]INICIO!#REF!</definedName>
    <definedName name="PEDO" localSheetId="102">[6]INICIO!#REF!</definedName>
    <definedName name="PEDO" localSheetId="7">[6]INICIO!#REF!</definedName>
    <definedName name="PEDO" localSheetId="88">[6]INICIO!#REF!</definedName>
    <definedName name="PEDO" localSheetId="94">[6]INICIO!#REF!</definedName>
    <definedName name="PEDO" localSheetId="93">[6]INICIO!#REF!</definedName>
    <definedName name="PEDO" localSheetId="11">[6]INICIO!#REF!</definedName>
    <definedName name="PEDO" localSheetId="89">[6]INICIO!#REF!</definedName>
    <definedName name="PEDO" localSheetId="77">[10]INICIO!#REF!</definedName>
    <definedName name="PEDO" localSheetId="76">[11]INICIO!#REF!</definedName>
    <definedName name="PEDO" localSheetId="12">[6]INICIO!#REF!</definedName>
    <definedName name="PEDO" localSheetId="82">[6]INICIO!#REF!</definedName>
    <definedName name="PEDO">[6]INICIO!#REF!</definedName>
    <definedName name="PERIODO" localSheetId="52">#REF!</definedName>
    <definedName name="PERIODO" localSheetId="42">#REF!</definedName>
    <definedName name="PERIODO" localSheetId="56">#REF!</definedName>
    <definedName name="PERIODO" localSheetId="53">#REF!</definedName>
    <definedName name="PERIODO" localSheetId="57">#REF!</definedName>
    <definedName name="PERIODO" localSheetId="61">#REF!</definedName>
    <definedName name="PERIODO" localSheetId="64">#REF!</definedName>
    <definedName name="PERIODO" localSheetId="68">#REF!</definedName>
    <definedName name="PERIODO" localSheetId="24">#REF!</definedName>
    <definedName name="PERIODO" localSheetId="28">#REF!</definedName>
    <definedName name="PERIODO" localSheetId="41">#REF!</definedName>
    <definedName name="PERIODO" localSheetId="30">#REF!</definedName>
    <definedName name="PERIODO" localSheetId="46">#REF!</definedName>
    <definedName name="PERIODO" localSheetId="33">#REF!</definedName>
    <definedName name="PERIODO" localSheetId="20">#REF!</definedName>
    <definedName name="PERIODO" localSheetId="25">#REF!</definedName>
    <definedName name="PERIODO" localSheetId="19">#REF!</definedName>
    <definedName name="PERIODO" localSheetId="22">#REF!</definedName>
    <definedName name="PERIODO" localSheetId="21">#REF!</definedName>
    <definedName name="PERIODO" localSheetId="18">#REF!</definedName>
    <definedName name="PERIODO" localSheetId="23">#REF!</definedName>
    <definedName name="PERIODO" localSheetId="35">#REF!</definedName>
    <definedName name="PERIODO" localSheetId="37">#REF!</definedName>
    <definedName name="PERIODO" localSheetId="38">#REF!</definedName>
    <definedName name="PERIODO" localSheetId="27">#REF!</definedName>
    <definedName name="PERIODO" localSheetId="36">#REF!</definedName>
    <definedName name="PERIODO" localSheetId="26">#REF!</definedName>
    <definedName name="PERIODO" localSheetId="47">#REF!</definedName>
    <definedName name="PERIODO" localSheetId="39">#REF!</definedName>
    <definedName name="PERIODO" localSheetId="40">#REF!</definedName>
    <definedName name="PERIODO" localSheetId="29">#REF!</definedName>
    <definedName name="PERIODO" localSheetId="31">#REF!</definedName>
    <definedName name="PERIODO" localSheetId="32">#REF!</definedName>
    <definedName name="PERIODO" localSheetId="48">#REF!</definedName>
    <definedName name="PERIODO" localSheetId="54">#REF!</definedName>
    <definedName name="PERIODO" localSheetId="34">#REF!</definedName>
    <definedName name="PERIODO" localSheetId="43">#REF!</definedName>
    <definedName name="PERIODO" localSheetId="44">#REF!</definedName>
    <definedName name="PERIODO" localSheetId="45">#REF!</definedName>
    <definedName name="PERIODO" localSheetId="49">#REF!</definedName>
    <definedName name="PERIODO" localSheetId="51">#REF!</definedName>
    <definedName name="PERIODO" localSheetId="55">#REF!</definedName>
    <definedName name="PERIODO" localSheetId="50">#REF!</definedName>
    <definedName name="PERIODO" localSheetId="58">#REF!</definedName>
    <definedName name="PERIODO" localSheetId="60">#REF!</definedName>
    <definedName name="PERIODO" localSheetId="62">#REF!</definedName>
    <definedName name="PERIODO" localSheetId="63">#REF!</definedName>
    <definedName name="PERIODO" localSheetId="59">#REF!</definedName>
    <definedName name="PERIODO" localSheetId="65">#REF!</definedName>
    <definedName name="PERIODO" localSheetId="75">#REF!</definedName>
    <definedName name="PERIODO" localSheetId="97">#REF!</definedName>
    <definedName name="PERIODO" localSheetId="96">#REF!</definedName>
    <definedName name="PERIODO" localSheetId="17">#REF!</definedName>
    <definedName name="PERIODO" localSheetId="74">#REF!</definedName>
    <definedName name="PERIODO" localSheetId="71">#REF!</definedName>
    <definedName name="PERIODO" localSheetId="73">#REF!</definedName>
    <definedName name="PERIODO" localSheetId="69">#REF!</definedName>
    <definedName name="PERIODO" localSheetId="86">#REF!</definedName>
    <definedName name="PERIODO" localSheetId="87">#REF!</definedName>
    <definedName name="PERIODO" localSheetId="84">#REF!</definedName>
    <definedName name="PERIODO" localSheetId="10">#REF!</definedName>
    <definedName name="PERIODO" localSheetId="79">#REF!</definedName>
    <definedName name="PERIODO" localSheetId="101">#REF!</definedName>
    <definedName name="PERIODO" localSheetId="102">#REF!</definedName>
    <definedName name="PERIODO" localSheetId="7">#REF!</definedName>
    <definedName name="PERIODO" localSheetId="88">#REF!</definedName>
    <definedName name="PERIODO" localSheetId="11">#REF!</definedName>
    <definedName name="PERIODO" localSheetId="89">#REF!</definedName>
    <definedName name="PERIODO" localSheetId="77">#REF!</definedName>
    <definedName name="PERIODO" localSheetId="76">#REF!</definedName>
    <definedName name="PERIODO" localSheetId="12">#REF!</definedName>
    <definedName name="PERIODO" localSheetId="82">#REF!</definedName>
    <definedName name="PERIODO">#REF!</definedName>
    <definedName name="PLAZAS" localSheetId="53">#REF!</definedName>
    <definedName name="PLAZAS" localSheetId="57">#REF!</definedName>
    <definedName name="PLAZAS" localSheetId="68">#REF!</definedName>
    <definedName name="PLAZAS" localSheetId="24">#REF!</definedName>
    <definedName name="PLAZAS" localSheetId="32">#REF!</definedName>
    <definedName name="PLAZAS" localSheetId="73">#REF!</definedName>
    <definedName name="PLAZAS" localSheetId="101">#REF!</definedName>
    <definedName name="PLAZAS" localSheetId="102">#REF!</definedName>
    <definedName name="PLAZAS" localSheetId="7">#REF!</definedName>
    <definedName name="PLAZAS" localSheetId="12">#REF!</definedName>
    <definedName name="PLAZAS">#REF!</definedName>
    <definedName name="PRC" localSheetId="52">#REF!</definedName>
    <definedName name="PRC" localSheetId="42">#REF!</definedName>
    <definedName name="PRC" localSheetId="56">#REF!</definedName>
    <definedName name="PRC" localSheetId="53">#REF!</definedName>
    <definedName name="PRC" localSheetId="57">#REF!</definedName>
    <definedName name="PRC" localSheetId="61">#REF!</definedName>
    <definedName name="PRC" localSheetId="64">#REF!</definedName>
    <definedName name="PRC" localSheetId="68">#REF!</definedName>
    <definedName name="PRC" localSheetId="24">#REF!</definedName>
    <definedName name="PRC" localSheetId="28">#REF!</definedName>
    <definedName name="PRC" localSheetId="41">#REF!</definedName>
    <definedName name="PRC" localSheetId="30">#REF!</definedName>
    <definedName name="PRC" localSheetId="46">#REF!</definedName>
    <definedName name="PRC" localSheetId="33">#REF!</definedName>
    <definedName name="PRC" localSheetId="20">#REF!</definedName>
    <definedName name="PRC" localSheetId="25">#REF!</definedName>
    <definedName name="PRC" localSheetId="19">#REF!</definedName>
    <definedName name="PRC" localSheetId="22">#REF!</definedName>
    <definedName name="PRC" localSheetId="21">#REF!</definedName>
    <definedName name="PRC" localSheetId="18">#REF!</definedName>
    <definedName name="PRC" localSheetId="23">#REF!</definedName>
    <definedName name="PRC" localSheetId="35">#REF!</definedName>
    <definedName name="PRC" localSheetId="37">#REF!</definedName>
    <definedName name="PRC" localSheetId="38">#REF!</definedName>
    <definedName name="PRC" localSheetId="27">#REF!</definedName>
    <definedName name="PRC" localSheetId="36">#REF!</definedName>
    <definedName name="PRC" localSheetId="26">#REF!</definedName>
    <definedName name="PRC" localSheetId="47">#REF!</definedName>
    <definedName name="PRC" localSheetId="39">#REF!</definedName>
    <definedName name="PRC" localSheetId="40">#REF!</definedName>
    <definedName name="PRC" localSheetId="29">#REF!</definedName>
    <definedName name="PRC" localSheetId="31">#REF!</definedName>
    <definedName name="PRC" localSheetId="32">#REF!</definedName>
    <definedName name="PRC" localSheetId="48">#REF!</definedName>
    <definedName name="PRC" localSheetId="54">#REF!</definedName>
    <definedName name="PRC" localSheetId="34">#REF!</definedName>
    <definedName name="PRC" localSheetId="43">#REF!</definedName>
    <definedName name="PRC" localSheetId="44">#REF!</definedName>
    <definedName name="PRC" localSheetId="45">#REF!</definedName>
    <definedName name="PRC" localSheetId="49">#REF!</definedName>
    <definedName name="PRC" localSheetId="51">#REF!</definedName>
    <definedName name="PRC" localSheetId="55">#REF!</definedName>
    <definedName name="PRC" localSheetId="50">#REF!</definedName>
    <definedName name="PRC" localSheetId="58">#REF!</definedName>
    <definedName name="PRC" localSheetId="60">#REF!</definedName>
    <definedName name="PRC" localSheetId="62">#REF!</definedName>
    <definedName name="PRC" localSheetId="63">#REF!</definedName>
    <definedName name="PRC" localSheetId="59">#REF!</definedName>
    <definedName name="PRC" localSheetId="65">#REF!</definedName>
    <definedName name="PRC" localSheetId="75">#REF!</definedName>
    <definedName name="PRC" localSheetId="97">#REF!</definedName>
    <definedName name="PRC" localSheetId="96">#REF!</definedName>
    <definedName name="PRC" localSheetId="17">#REF!</definedName>
    <definedName name="PRC" localSheetId="74">#REF!</definedName>
    <definedName name="PRC" localSheetId="71">#REF!</definedName>
    <definedName name="PRC" localSheetId="73">#REF!</definedName>
    <definedName name="PRC" localSheetId="69">#REF!</definedName>
    <definedName name="PRC" localSheetId="87">#REF!</definedName>
    <definedName name="PRC" localSheetId="84">#REF!</definedName>
    <definedName name="PRC" localSheetId="10">#REF!</definedName>
    <definedName name="PRC" localSheetId="79">#REF!</definedName>
    <definedName name="PRC" localSheetId="101">#REF!</definedName>
    <definedName name="PRC" localSheetId="102">#REF!</definedName>
    <definedName name="PRC" localSheetId="7">#REF!</definedName>
    <definedName name="PRC" localSheetId="88">#REF!</definedName>
    <definedName name="PRC" localSheetId="11">#REF!</definedName>
    <definedName name="PRC" localSheetId="89">#REF!</definedName>
    <definedName name="PRC" localSheetId="76">#REF!</definedName>
    <definedName name="PRC" localSheetId="12">#REF!</definedName>
    <definedName name="PRC" localSheetId="82">#REF!</definedName>
    <definedName name="PRC">#REF!</definedName>
    <definedName name="PROG" localSheetId="52">#REF!</definedName>
    <definedName name="PROG" localSheetId="42">#REF!</definedName>
    <definedName name="PROG" localSheetId="56">#REF!</definedName>
    <definedName name="PROG" localSheetId="53">#REF!</definedName>
    <definedName name="PROG" localSheetId="57">#REF!</definedName>
    <definedName name="PROG" localSheetId="61">#REF!</definedName>
    <definedName name="PROG" localSheetId="64">#REF!</definedName>
    <definedName name="PROG" localSheetId="68">#REF!</definedName>
    <definedName name="PROG" localSheetId="24">#REF!</definedName>
    <definedName name="PROG" localSheetId="28">#REF!</definedName>
    <definedName name="PROG" localSheetId="41">#REF!</definedName>
    <definedName name="PROG" localSheetId="30">#REF!</definedName>
    <definedName name="PROG" localSheetId="46">#REF!</definedName>
    <definedName name="PROG" localSheetId="33">#REF!</definedName>
    <definedName name="PROG" localSheetId="20">#REF!</definedName>
    <definedName name="PROG" localSheetId="25">#REF!</definedName>
    <definedName name="PROG" localSheetId="19">#REF!</definedName>
    <definedName name="PROG" localSheetId="22">#REF!</definedName>
    <definedName name="PROG" localSheetId="21">#REF!</definedName>
    <definedName name="PROG" localSheetId="18">#REF!</definedName>
    <definedName name="PROG" localSheetId="23">#REF!</definedName>
    <definedName name="PROG" localSheetId="35">#REF!</definedName>
    <definedName name="PROG" localSheetId="37">#REF!</definedName>
    <definedName name="PROG" localSheetId="38">#REF!</definedName>
    <definedName name="PROG" localSheetId="27">#REF!</definedName>
    <definedName name="PROG" localSheetId="36">#REF!</definedName>
    <definedName name="PROG" localSheetId="26">#REF!</definedName>
    <definedName name="PROG" localSheetId="47">#REF!</definedName>
    <definedName name="PROG" localSheetId="39">#REF!</definedName>
    <definedName name="PROG" localSheetId="40">#REF!</definedName>
    <definedName name="PROG" localSheetId="29">#REF!</definedName>
    <definedName name="PROG" localSheetId="31">#REF!</definedName>
    <definedName name="PROG" localSheetId="32">#REF!</definedName>
    <definedName name="PROG" localSheetId="48">#REF!</definedName>
    <definedName name="PROG" localSheetId="54">#REF!</definedName>
    <definedName name="PROG" localSheetId="34">#REF!</definedName>
    <definedName name="PROG" localSheetId="43">#REF!</definedName>
    <definedName name="PROG" localSheetId="44">#REF!</definedName>
    <definedName name="PROG" localSheetId="45">#REF!</definedName>
    <definedName name="PROG" localSheetId="49">#REF!</definedName>
    <definedName name="PROG" localSheetId="51">#REF!</definedName>
    <definedName name="PROG" localSheetId="55">#REF!</definedName>
    <definedName name="PROG" localSheetId="50">#REF!</definedName>
    <definedName name="PROG" localSheetId="58">#REF!</definedName>
    <definedName name="PROG" localSheetId="60">#REF!</definedName>
    <definedName name="PROG" localSheetId="62">#REF!</definedName>
    <definedName name="PROG" localSheetId="63">#REF!</definedName>
    <definedName name="PROG" localSheetId="59">#REF!</definedName>
    <definedName name="PROG" localSheetId="65">#REF!</definedName>
    <definedName name="PROG" localSheetId="75">#REF!</definedName>
    <definedName name="PROG" localSheetId="97">#REF!</definedName>
    <definedName name="PROG" localSheetId="96">#REF!</definedName>
    <definedName name="PROG" localSheetId="17">#REF!</definedName>
    <definedName name="PROG" localSheetId="74">#REF!</definedName>
    <definedName name="PROG" localSheetId="71">#REF!</definedName>
    <definedName name="PROG" localSheetId="73">#REF!</definedName>
    <definedName name="PROG" localSheetId="69">#REF!</definedName>
    <definedName name="PROG" localSheetId="86">#REF!</definedName>
    <definedName name="PROG" localSheetId="87">#REF!</definedName>
    <definedName name="PROG" localSheetId="84">#REF!</definedName>
    <definedName name="PROG" localSheetId="10">#REF!</definedName>
    <definedName name="PROG" localSheetId="79">#REF!</definedName>
    <definedName name="PROG" localSheetId="101">#REF!</definedName>
    <definedName name="PROG" localSheetId="102">#REF!</definedName>
    <definedName name="PROG" localSheetId="7">#REF!</definedName>
    <definedName name="PROG" localSheetId="88">#REF!</definedName>
    <definedName name="PROG" localSheetId="11">#REF!</definedName>
    <definedName name="PROG" localSheetId="89">#REF!</definedName>
    <definedName name="PROG" localSheetId="77">#REF!</definedName>
    <definedName name="PROG" localSheetId="76">#REF!</definedName>
    <definedName name="PROG" localSheetId="12">#REF!</definedName>
    <definedName name="PROG" localSheetId="82">#REF!</definedName>
    <definedName name="PROG">#REF!</definedName>
    <definedName name="ptda" localSheetId="52">#REF!</definedName>
    <definedName name="ptda" localSheetId="42">#REF!</definedName>
    <definedName name="ptda" localSheetId="56">#REF!</definedName>
    <definedName name="ptda" localSheetId="53">#REF!</definedName>
    <definedName name="ptda" localSheetId="57">#REF!</definedName>
    <definedName name="ptda" localSheetId="61">#REF!</definedName>
    <definedName name="ptda" localSheetId="64">#REF!</definedName>
    <definedName name="ptda" localSheetId="68">#REF!</definedName>
    <definedName name="ptda" localSheetId="24">#REF!</definedName>
    <definedName name="ptda" localSheetId="28">#REF!</definedName>
    <definedName name="ptda" localSheetId="41">#REF!</definedName>
    <definedName name="ptda" localSheetId="30">#REF!</definedName>
    <definedName name="ptda" localSheetId="46">#REF!</definedName>
    <definedName name="ptda" localSheetId="33">#REF!</definedName>
    <definedName name="ptda" localSheetId="20">#REF!</definedName>
    <definedName name="ptda" localSheetId="25">#REF!</definedName>
    <definedName name="ptda" localSheetId="19">#REF!</definedName>
    <definedName name="ptda" localSheetId="22">#REF!</definedName>
    <definedName name="ptda" localSheetId="21">#REF!</definedName>
    <definedName name="ptda" localSheetId="18">#REF!</definedName>
    <definedName name="ptda" localSheetId="23">#REF!</definedName>
    <definedName name="ptda" localSheetId="35">#REF!</definedName>
    <definedName name="ptda" localSheetId="37">#REF!</definedName>
    <definedName name="ptda" localSheetId="38">#REF!</definedName>
    <definedName name="ptda" localSheetId="27">#REF!</definedName>
    <definedName name="ptda" localSheetId="36">#REF!</definedName>
    <definedName name="ptda" localSheetId="26">#REF!</definedName>
    <definedName name="ptda" localSheetId="47">#REF!</definedName>
    <definedName name="ptda" localSheetId="39">#REF!</definedName>
    <definedName name="ptda" localSheetId="40">#REF!</definedName>
    <definedName name="ptda" localSheetId="29">#REF!</definedName>
    <definedName name="ptda" localSheetId="31">#REF!</definedName>
    <definedName name="ptda" localSheetId="32">#REF!</definedName>
    <definedName name="ptda" localSheetId="48">#REF!</definedName>
    <definedName name="ptda" localSheetId="54">#REF!</definedName>
    <definedName name="ptda" localSheetId="34">#REF!</definedName>
    <definedName name="ptda" localSheetId="43">#REF!</definedName>
    <definedName name="ptda" localSheetId="44">#REF!</definedName>
    <definedName name="ptda" localSheetId="45">#REF!</definedName>
    <definedName name="ptda" localSheetId="49">#REF!</definedName>
    <definedName name="ptda" localSheetId="51">#REF!</definedName>
    <definedName name="ptda" localSheetId="55">#REF!</definedName>
    <definedName name="ptda" localSheetId="50">#REF!</definedName>
    <definedName name="ptda" localSheetId="58">#REF!</definedName>
    <definedName name="ptda" localSheetId="60">#REF!</definedName>
    <definedName name="ptda" localSheetId="62">#REF!</definedName>
    <definedName name="ptda" localSheetId="63">#REF!</definedName>
    <definedName name="ptda" localSheetId="59">#REF!</definedName>
    <definedName name="ptda" localSheetId="65">#REF!</definedName>
    <definedName name="ptda" localSheetId="75">#REF!</definedName>
    <definedName name="ptda" localSheetId="97">#REF!</definedName>
    <definedName name="ptda" localSheetId="96">#REF!</definedName>
    <definedName name="ptda" localSheetId="17">#REF!</definedName>
    <definedName name="ptda" localSheetId="74">#REF!</definedName>
    <definedName name="ptda" localSheetId="71">#REF!</definedName>
    <definedName name="ptda" localSheetId="73">#REF!</definedName>
    <definedName name="ptda" localSheetId="69">#REF!</definedName>
    <definedName name="ptda" localSheetId="86">#REF!</definedName>
    <definedName name="ptda" localSheetId="87">#REF!</definedName>
    <definedName name="ptda" localSheetId="84">#REF!</definedName>
    <definedName name="ptda" localSheetId="10">#REF!</definedName>
    <definedName name="ptda" localSheetId="79">#REF!</definedName>
    <definedName name="ptda" localSheetId="101">#REF!</definedName>
    <definedName name="ptda" localSheetId="102">#REF!</definedName>
    <definedName name="ptda" localSheetId="7">#REF!</definedName>
    <definedName name="ptda" localSheetId="88">#REF!</definedName>
    <definedName name="ptda" localSheetId="11">#REF!</definedName>
    <definedName name="ptda" localSheetId="89">#REF!</definedName>
    <definedName name="ptda" localSheetId="77">#REF!</definedName>
    <definedName name="ptda" localSheetId="76">#REF!</definedName>
    <definedName name="ptda" localSheetId="12">#REF!</definedName>
    <definedName name="ptda" localSheetId="82">#REF!</definedName>
    <definedName name="ptda">#REF!</definedName>
    <definedName name="RE">[7]INICIO!$AA$11</definedName>
    <definedName name="rubros_fpc" localSheetId="52">[4]INICIO!$AO$39:$AO$42</definedName>
    <definedName name="rubros_fpc" localSheetId="42">[4]INICIO!$AO$39:$AO$42</definedName>
    <definedName name="rubros_fpc" localSheetId="56">[4]INICIO!$AO$39:$AO$42</definedName>
    <definedName name="rubros_fpc" localSheetId="53">[4]INICIO!$AO$39:$AO$42</definedName>
    <definedName name="rubros_fpc" localSheetId="57">[4]INICIO!$AO$39:$AO$42</definedName>
    <definedName name="rubros_fpc" localSheetId="61">[4]INICIO!$AO$39:$AO$42</definedName>
    <definedName name="rubros_fpc" localSheetId="64">[4]INICIO!$AO$39:$AO$42</definedName>
    <definedName name="rubros_fpc" localSheetId="68">[4]INICIO!$AO$39:$AO$42</definedName>
    <definedName name="rubros_fpc" localSheetId="24">[4]INICIO!$AO$39:$AO$42</definedName>
    <definedName name="rubros_fpc" localSheetId="28">[4]INICIO!$AO$39:$AO$42</definedName>
    <definedName name="rubros_fpc" localSheetId="41">[4]INICIO!$AO$39:$AO$42</definedName>
    <definedName name="rubros_fpc" localSheetId="30">[4]INICIO!$AO$39:$AO$42</definedName>
    <definedName name="rubros_fpc" localSheetId="46">[4]INICIO!$AO$39:$AO$42</definedName>
    <definedName name="rubros_fpc" localSheetId="33">[4]INICIO!$AO$39:$AO$42</definedName>
    <definedName name="rubros_fpc" localSheetId="20">[4]INICIO!$AO$39:$AO$42</definedName>
    <definedName name="rubros_fpc" localSheetId="25">[4]INICIO!$AO$39:$AO$42</definedName>
    <definedName name="rubros_fpc" localSheetId="19">[4]INICIO!$AO$39:$AO$42</definedName>
    <definedName name="rubros_fpc" localSheetId="22">[4]INICIO!$AO$39:$AO$42</definedName>
    <definedName name="rubros_fpc" localSheetId="21">[4]INICIO!$AO$39:$AO$42</definedName>
    <definedName name="rubros_fpc" localSheetId="18">[4]INICIO!$AO$39:$AO$42</definedName>
    <definedName name="rubros_fpc" localSheetId="23">[4]INICIO!$AO$39:$AO$42</definedName>
    <definedName name="rubros_fpc" localSheetId="35">[4]INICIO!$AO$39:$AO$42</definedName>
    <definedName name="rubros_fpc" localSheetId="37">[4]INICIO!$AO$39:$AO$42</definedName>
    <definedName name="rubros_fpc" localSheetId="38">[4]INICIO!$AO$39:$AO$42</definedName>
    <definedName name="rubros_fpc" localSheetId="27">[4]INICIO!$AO$39:$AO$42</definedName>
    <definedName name="rubros_fpc" localSheetId="36">[4]INICIO!$AO$39:$AO$42</definedName>
    <definedName name="rubros_fpc" localSheetId="26">[4]INICIO!$AO$39:$AO$42</definedName>
    <definedName name="rubros_fpc" localSheetId="47">[4]INICIO!$AO$39:$AO$42</definedName>
    <definedName name="rubros_fpc" localSheetId="39">[4]INICIO!$AO$39:$AO$42</definedName>
    <definedName name="rubros_fpc" localSheetId="40">[4]INICIO!$AO$39:$AO$42</definedName>
    <definedName name="rubros_fpc" localSheetId="29">[4]INICIO!$AO$39:$AO$42</definedName>
    <definedName name="rubros_fpc" localSheetId="31">[4]INICIO!$AO$39:$AO$42</definedName>
    <definedName name="rubros_fpc" localSheetId="32">[4]INICIO!$AO$39:$AO$42</definedName>
    <definedName name="rubros_fpc" localSheetId="48">[4]INICIO!$AO$39:$AO$42</definedName>
    <definedName name="rubros_fpc" localSheetId="54">[4]INICIO!$AO$39:$AO$42</definedName>
    <definedName name="rubros_fpc" localSheetId="34">[4]INICIO!$AO$39:$AO$42</definedName>
    <definedName name="rubros_fpc" localSheetId="43">[4]INICIO!$AO$39:$AO$42</definedName>
    <definedName name="rubros_fpc" localSheetId="44">[4]INICIO!$AO$39:$AO$42</definedName>
    <definedName name="rubros_fpc" localSheetId="45">[4]INICIO!$AO$39:$AO$42</definedName>
    <definedName name="rubros_fpc" localSheetId="49">[4]INICIO!$AO$39:$AO$42</definedName>
    <definedName name="rubros_fpc" localSheetId="51">[4]INICIO!$AO$39:$AO$42</definedName>
    <definedName name="rubros_fpc" localSheetId="55">[4]INICIO!$AO$39:$AO$42</definedName>
    <definedName name="rubros_fpc" localSheetId="50">[4]INICIO!$AO$39:$AO$42</definedName>
    <definedName name="rubros_fpc" localSheetId="58">[4]INICIO!$AO$39:$AO$42</definedName>
    <definedName name="rubros_fpc" localSheetId="60">[4]INICIO!$AO$39:$AO$42</definedName>
    <definedName name="rubros_fpc" localSheetId="62">[4]INICIO!$AO$39:$AO$42</definedName>
    <definedName name="rubros_fpc" localSheetId="63">[4]INICIO!$AO$39:$AO$42</definedName>
    <definedName name="rubros_fpc" localSheetId="59">[4]INICIO!$AO$39:$AO$42</definedName>
    <definedName name="rubros_fpc" localSheetId="65">[4]INICIO!$AO$39:$AO$42</definedName>
    <definedName name="rubros_fpc" localSheetId="97">[4]INICIO!$AO$39:$AO$42</definedName>
    <definedName name="rubros_fpc" localSheetId="96">[4]INICIO!$AO$39:$AO$42</definedName>
    <definedName name="rubros_fpc" localSheetId="17">[4]INICIO!$AO$39:$AO$42</definedName>
    <definedName name="rubros_fpc" localSheetId="95">[1]INICIO!$AO$39:$AO$42</definedName>
    <definedName name="rubros_fpc" localSheetId="78">[5]INICIO!$AO$39:$AO$42</definedName>
    <definedName name="rubros_fpc" localSheetId="94">[5]INICIO!$AO$39:$AO$42</definedName>
    <definedName name="rubros_fpc" localSheetId="93">[5]INICIO!$AO$39:$AO$42</definedName>
    <definedName name="rubros_fpc" localSheetId="89">[1]INICIO!$AO$39:$AO$42</definedName>
    <definedName name="rubros_fpc" localSheetId="77">[2]INICIO!$AO$39:$AO$42</definedName>
    <definedName name="rubros_fpc" localSheetId="76">[3]INICIO!$AO$39:$AO$42</definedName>
    <definedName name="rubros_fpc">[1]INICIO!$AO$39:$AO$42</definedName>
    <definedName name="SSSS" localSheetId="52">#REF!</definedName>
    <definedName name="SSSS" localSheetId="42">#REF!</definedName>
    <definedName name="SSSS" localSheetId="56">#REF!</definedName>
    <definedName name="SSSS" localSheetId="53">#REF!</definedName>
    <definedName name="SSSS" localSheetId="57">#REF!</definedName>
    <definedName name="SSSS" localSheetId="61">#REF!</definedName>
    <definedName name="SSSS" localSheetId="64">#REF!</definedName>
    <definedName name="SSSS" localSheetId="68">#REF!</definedName>
    <definedName name="SSSS" localSheetId="24">#REF!</definedName>
    <definedName name="SSSS" localSheetId="28">#REF!</definedName>
    <definedName name="SSSS" localSheetId="41">#REF!</definedName>
    <definedName name="SSSS" localSheetId="30">#REF!</definedName>
    <definedName name="SSSS" localSheetId="46">#REF!</definedName>
    <definedName name="SSSS" localSheetId="33">#REF!</definedName>
    <definedName name="SSSS" localSheetId="20">#REF!</definedName>
    <definedName name="SSSS" localSheetId="25">#REF!</definedName>
    <definedName name="SSSS" localSheetId="19">#REF!</definedName>
    <definedName name="SSSS" localSheetId="22">#REF!</definedName>
    <definedName name="SSSS" localSheetId="21">#REF!</definedName>
    <definedName name="SSSS" localSheetId="18">#REF!</definedName>
    <definedName name="SSSS" localSheetId="23">#REF!</definedName>
    <definedName name="SSSS" localSheetId="35">#REF!</definedName>
    <definedName name="SSSS" localSheetId="37">#REF!</definedName>
    <definedName name="SSSS" localSheetId="38">#REF!</definedName>
    <definedName name="SSSS" localSheetId="27">#REF!</definedName>
    <definedName name="SSSS" localSheetId="36">#REF!</definedName>
    <definedName name="SSSS" localSheetId="26">#REF!</definedName>
    <definedName name="SSSS" localSheetId="47">#REF!</definedName>
    <definedName name="SSSS" localSheetId="39">#REF!</definedName>
    <definedName name="SSSS" localSheetId="40">#REF!</definedName>
    <definedName name="SSSS" localSheetId="29">#REF!</definedName>
    <definedName name="SSSS" localSheetId="31">#REF!</definedName>
    <definedName name="SSSS" localSheetId="32">#REF!</definedName>
    <definedName name="SSSS" localSheetId="48">#REF!</definedName>
    <definedName name="SSSS" localSheetId="54">#REF!</definedName>
    <definedName name="SSSS" localSheetId="34">#REF!</definedName>
    <definedName name="SSSS" localSheetId="43">#REF!</definedName>
    <definedName name="SSSS" localSheetId="44">#REF!</definedName>
    <definedName name="SSSS" localSheetId="45">#REF!</definedName>
    <definedName name="SSSS" localSheetId="49">#REF!</definedName>
    <definedName name="SSSS" localSheetId="51">#REF!</definedName>
    <definedName name="SSSS" localSheetId="55">#REF!</definedName>
    <definedName name="SSSS" localSheetId="50">#REF!</definedName>
    <definedName name="SSSS" localSheetId="58">#REF!</definedName>
    <definedName name="SSSS" localSheetId="60">#REF!</definedName>
    <definedName name="SSSS" localSheetId="62">#REF!</definedName>
    <definedName name="SSSS" localSheetId="63">#REF!</definedName>
    <definedName name="SSSS" localSheetId="59">#REF!</definedName>
    <definedName name="SSSS" localSheetId="65">#REF!</definedName>
    <definedName name="SSSS" localSheetId="75">#REF!</definedName>
    <definedName name="SSSS" localSheetId="97">#REF!</definedName>
    <definedName name="SSSS" localSheetId="96">#REF!</definedName>
    <definedName name="SSSS" localSheetId="17">#REF!</definedName>
    <definedName name="SSSS" localSheetId="74">#REF!</definedName>
    <definedName name="SSSS" localSheetId="71">#REF!</definedName>
    <definedName name="SSSS" localSheetId="73">#REF!</definedName>
    <definedName name="SSSS" localSheetId="69">#REF!</definedName>
    <definedName name="SSSS" localSheetId="10">#REF!</definedName>
    <definedName name="SSSS" localSheetId="79">#REF!</definedName>
    <definedName name="SSSS" localSheetId="101">#REF!</definedName>
    <definedName name="SSSS" localSheetId="102">#REF!</definedName>
    <definedName name="SSSS" localSheetId="7">#REF!</definedName>
    <definedName name="SSSS" localSheetId="88">#REF!</definedName>
    <definedName name="SSSS" localSheetId="11">#REF!</definedName>
    <definedName name="SSSS" localSheetId="12">#REF!</definedName>
    <definedName name="SSSS" localSheetId="82">#REF!</definedName>
    <definedName name="SSSS">#REF!</definedName>
    <definedName name="_xlnm.Print_Titles" localSheetId="80">'ADS-1'!$1:$6</definedName>
    <definedName name="_xlnm.Print_Titles" localSheetId="81">'ADS-2'!$1:$6</definedName>
    <definedName name="_xlnm.Print_Titles" localSheetId="52">'APP- AR 2- 223 202K016'!$1:$6</definedName>
    <definedName name="_xlnm.Print_Titles" localSheetId="42">'APP-AR   2 221 001 O001 '!$1:$6</definedName>
    <definedName name="_xlnm.Print_Titles" localSheetId="56">'APP-AR   3  138 177 P048'!$1:$6</definedName>
    <definedName name="_xlnm.Print_Titles" localSheetId="53">'APP-AR   3  224 012 K016'!$1:$6</definedName>
    <definedName name="_xlnm.Print_Titles" localSheetId="57">'APP-AR   3  268 117 S136'!$1:$6</definedName>
    <definedName name="_xlnm.Print_Titles" localSheetId="61">'APP-AR   4  264 105  S137'!$1:$6</definedName>
    <definedName name="_xlnm.Print_Titles" localSheetId="64">'APP-AR   5  123 272 E118'!$1:$6</definedName>
    <definedName name="_xlnm.Print_Titles" localSheetId="68">'APP-AR   5  171 063 S140'!$1:$6</definedName>
    <definedName name="_xlnm.Print_Titles" localSheetId="24">'APP-AR  1  264 105 S135'!$1:$6</definedName>
    <definedName name="_xlnm.Print_Titles" localSheetId="28">'APP-AR  2  211 084 E123'!$1:$6</definedName>
    <definedName name="_xlnm.Print_Titles" localSheetId="41">'APP-AR  2  221 071 O001'!$1:$6</definedName>
    <definedName name="_xlnm.Print_Titles" localSheetId="30">'APP-AR  2  225 243 E130'!$1:$6</definedName>
    <definedName name="_xlnm.Print_Titles" localSheetId="46">'APP-AR  2  242 135 S133'!$1:$6</definedName>
    <definedName name="_xlnm.Print_Titles" localSheetId="33">'APP-AR  2 223-081 G021'!$1:$6</definedName>
    <definedName name="_xlnm.Print_Titles" localSheetId="20">'APP-AR 1 124-004 P002'!$1:$6</definedName>
    <definedName name="_xlnm.Print_Titles" localSheetId="25">'APP-AR 1 235-072 S205'!$1:$6</definedName>
    <definedName name="_xlnm.Print_Titles" localSheetId="19">'APP-AR 1 262-122 E143'!$1:$6</definedName>
    <definedName name="_xlnm.Print_Titles" localSheetId="22">'APP-AR 1 262-122 S126'!$1:$6</definedName>
    <definedName name="_xlnm.Print_Titles" localSheetId="21">'APP-AR 1 264-105 P050'!$1:$6</definedName>
    <definedName name="_xlnm.Print_Titles" localSheetId="18">'APP-AR 1 268-149 E137'!$1:$6</definedName>
    <definedName name="_xlnm.Print_Titles" localSheetId="23">'APP-AR 1 268-149 S128'!$1:$6</definedName>
    <definedName name="_xlnm.Print_Titles" localSheetId="35">'APP-AR 2-  223 200 K014'!$1:$6</definedName>
    <definedName name="_xlnm.Print_Titles" localSheetId="37">'APP-AR 2 131-104 M001'!$1:$6</definedName>
    <definedName name="_xlnm.Print_Titles" localSheetId="38">'APP-AR 2 172-104 M001'!$1:$6</definedName>
    <definedName name="_xlnm.Print_Titles" localSheetId="27">'APP-AR 2 215-092 E122'!$1:$6</definedName>
    <definedName name="_xlnm.Print_Titles" localSheetId="36">'APP-AR 2- 223 202 K014'!$1:$6</definedName>
    <definedName name="_xlnm.Print_Titles" localSheetId="26">'APP-AR 2 223-089 E120'!$1:$6</definedName>
    <definedName name="_xlnm.Print_Titles" localSheetId="47">'APP-AR 2 223-089 S134'!$1:$6</definedName>
    <definedName name="_xlnm.Print_Titles" localSheetId="39">'APP-AR 2 232-104 M001'!$1:$6</definedName>
    <definedName name="_xlnm.Print_Titles" localSheetId="40">'APP-AR 2 233-104 M001'!$1:$6</definedName>
    <definedName name="_xlnm.Print_Titles" localSheetId="29">'APP-AR 2 235-064 E127'!$1:$6</definedName>
    <definedName name="_xlnm.Print_Titles" localSheetId="31">'APP-AR 2- 241 101 E131'!$1:$6</definedName>
    <definedName name="_xlnm.Print_Titles" localSheetId="32">'APP-AR 2 241-046 F032 '!$1:$6</definedName>
    <definedName name="_xlnm.Print_Titles" localSheetId="48">'APP-AR 2 241-046 S138'!$1:$6</definedName>
    <definedName name="_xlnm.Print_Titles" localSheetId="54">'APP-AR 2- 242 135 K016'!$1:$6</definedName>
    <definedName name="_xlnm.Print_Titles" localSheetId="34">'APP-AR 2- 255 024 K013'!$1:$6</definedName>
    <definedName name="_xlnm.Print_Titles" localSheetId="43">'APP-AR 2 255-129 S129'!$1:$6</definedName>
    <definedName name="_xlnm.Print_Titles" localSheetId="44">'APP-AR 2 255-129 S130'!$1:$6</definedName>
    <definedName name="_xlnm.Print_Titles" localSheetId="45">'APP-AR 2 255-129 S132'!$1:$6</definedName>
    <definedName name="_xlnm.Print_Titles" localSheetId="49">'APP-AR 2 255-129 U024'!$1:$6</definedName>
    <definedName name="_xlnm.Print_Titles" localSheetId="51">'APP-AR 3- 221 049 K016'!$1:$6</definedName>
    <definedName name="_xlnm.Print_Titles" localSheetId="55">'APP-AR 3 221-104  M001'!$1:$6</definedName>
    <definedName name="_xlnm.Print_Titles" localSheetId="50">'APP-AR 3 321-102 F029'!$1:$6</definedName>
    <definedName name="_xlnm.Print_Titles" localSheetId="58">'APP-AR 3 321-275 S139'!$1:$6</definedName>
    <definedName name="_xlnm.Print_Titles" localSheetId="60">'APP-AR 4 242-078 F031'!$1:$6</definedName>
    <definedName name="_xlnm.Print_Titles" localSheetId="62">'APP-AR 4 255-129 S206'!$1:$6</definedName>
    <definedName name="_xlnm.Print_Titles" localSheetId="63">'APP-AR 4 255-129 S208'!$1:$6</definedName>
    <definedName name="_xlnm.Print_Titles" localSheetId="59">'APP-AR 4 271-117 E133'!$1:$6</definedName>
    <definedName name="_xlnm.Print_Titles" localSheetId="65">'APP-AR 5 171-063 E118'!$1:$6</definedName>
    <definedName name="_xlnm.Print_Titles" localSheetId="75">'APP-FSFA'!$1:$7</definedName>
    <definedName name="_xlnm.Print_Titles" localSheetId="97">'APP-IG CENDIS'!$1:$6</definedName>
    <definedName name="_xlnm.Print_Titles" localSheetId="96">'APP-IG VIOLENCIA'!$1:$6</definedName>
    <definedName name="_xlnm.Print_Titles" localSheetId="17">'APP-PP '!$1:$6</definedName>
    <definedName name="_xlnm.Print_Titles" localSheetId="74">'APP-RF FAIS '!$1:$8</definedName>
    <definedName name="_xlnm.Print_Titles" localSheetId="71">'APP-RF FORTAMUN '!$1:$8</definedName>
    <definedName name="_xlnm.Print_Titles" localSheetId="73">'APP-RF FORTASEG'!$1:$8</definedName>
    <definedName name="_xlnm.Print_Titles" localSheetId="69">'APP-RF PARTICIPACIONES '!$1:$8</definedName>
    <definedName name="_xlnm.Print_Titles" localSheetId="86">'APR-1'!$3:$7</definedName>
    <definedName name="_xlnm.Print_Titles" localSheetId="87">'APR-2'!$3:$7</definedName>
    <definedName name="_xlnm.Print_Titles" localSheetId="84">AUR!$1:$6</definedName>
    <definedName name="_xlnm.Print_Titles" localSheetId="79">'EAP '!$1:$11</definedName>
    <definedName name="_xlnm.Print_Titles" localSheetId="13">'ECG-1. '!$1:$6</definedName>
    <definedName name="_xlnm.Print_Titles" localSheetId="14">'ECG-2.'!$1:$6</definedName>
    <definedName name="_xlnm.Print_Titles" localSheetId="95">'ECG-IG'!$1:$7</definedName>
    <definedName name="_xlnm.Print_Titles" localSheetId="16">EPC!$1:$6</definedName>
    <definedName name="_xlnm.Print_Titles" localSheetId="83">FIC!$1:$8</definedName>
    <definedName name="_xlnm.Print_Titles" localSheetId="78">IAPP!$1:$7</definedName>
    <definedName name="_xlnm.Print_Titles" localSheetId="94">'IG CENDIS'!$1:$7</definedName>
    <definedName name="_xlnm.Print_Titles" localSheetId="93">'IG violencia'!$1:$7</definedName>
    <definedName name="_xlnm.Print_Titles" localSheetId="11">Matriz!$1:$9</definedName>
    <definedName name="_xlnm.Print_Titles" localSheetId="89">'Matriz (2)'!$1:$9</definedName>
    <definedName name="_xlnm.Print_Titles" localSheetId="85">PPA!$1:$7</definedName>
    <definedName name="_xlnm.Print_Titles" localSheetId="76">RCR!$1:$8</definedName>
    <definedName name="_xlnm.Print_Titles" localSheetId="12">'Resumen_Ejecutivo '!$7:$12</definedName>
    <definedName name="_xlnm.Print_Titles" localSheetId="82">SAP!$1:$6</definedName>
    <definedName name="TYA" localSheetId="52">#REF!</definedName>
    <definedName name="TYA" localSheetId="42">#REF!</definedName>
    <definedName name="TYA" localSheetId="56">#REF!</definedName>
    <definedName name="TYA" localSheetId="53">#REF!</definedName>
    <definedName name="TYA" localSheetId="57">#REF!</definedName>
    <definedName name="TYA" localSheetId="61">#REF!</definedName>
    <definedName name="TYA" localSheetId="64">#REF!</definedName>
    <definedName name="TYA" localSheetId="68">#REF!</definedName>
    <definedName name="TYA" localSheetId="24">#REF!</definedName>
    <definedName name="TYA" localSheetId="28">#REF!</definedName>
    <definedName name="TYA" localSheetId="41">#REF!</definedName>
    <definedName name="TYA" localSheetId="30">#REF!</definedName>
    <definedName name="TYA" localSheetId="46">#REF!</definedName>
    <definedName name="TYA" localSheetId="33">#REF!</definedName>
    <definedName name="TYA" localSheetId="20">#REF!</definedName>
    <definedName name="TYA" localSheetId="25">#REF!</definedName>
    <definedName name="TYA" localSheetId="19">#REF!</definedName>
    <definedName name="TYA" localSheetId="22">#REF!</definedName>
    <definedName name="TYA" localSheetId="21">#REF!</definedName>
    <definedName name="TYA" localSheetId="18">#REF!</definedName>
    <definedName name="TYA" localSheetId="23">#REF!</definedName>
    <definedName name="TYA" localSheetId="35">#REF!</definedName>
    <definedName name="TYA" localSheetId="37">#REF!</definedName>
    <definedName name="TYA" localSheetId="38">#REF!</definedName>
    <definedName name="TYA" localSheetId="27">#REF!</definedName>
    <definedName name="TYA" localSheetId="36">#REF!</definedName>
    <definedName name="TYA" localSheetId="26">#REF!</definedName>
    <definedName name="TYA" localSheetId="47">#REF!</definedName>
    <definedName name="TYA" localSheetId="39">#REF!</definedName>
    <definedName name="TYA" localSheetId="40">#REF!</definedName>
    <definedName name="TYA" localSheetId="29">#REF!</definedName>
    <definedName name="TYA" localSheetId="31">#REF!</definedName>
    <definedName name="TYA" localSheetId="32">#REF!</definedName>
    <definedName name="TYA" localSheetId="48">#REF!</definedName>
    <definedName name="TYA" localSheetId="54">#REF!</definedName>
    <definedName name="TYA" localSheetId="34">#REF!</definedName>
    <definedName name="TYA" localSheetId="43">#REF!</definedName>
    <definedName name="TYA" localSheetId="44">#REF!</definedName>
    <definedName name="TYA" localSheetId="45">#REF!</definedName>
    <definedName name="TYA" localSheetId="49">#REF!</definedName>
    <definedName name="TYA" localSheetId="51">#REF!</definedName>
    <definedName name="TYA" localSheetId="55">#REF!</definedName>
    <definedName name="TYA" localSheetId="50">#REF!</definedName>
    <definedName name="TYA" localSheetId="58">#REF!</definedName>
    <definedName name="TYA" localSheetId="60">#REF!</definedName>
    <definedName name="TYA" localSheetId="62">#REF!</definedName>
    <definedName name="TYA" localSheetId="63">#REF!</definedName>
    <definedName name="TYA" localSheetId="59">#REF!</definedName>
    <definedName name="TYA" localSheetId="65">#REF!</definedName>
    <definedName name="TYA" localSheetId="75">#REF!</definedName>
    <definedName name="TYA" localSheetId="97">#REF!</definedName>
    <definedName name="TYA" localSheetId="96">#REF!</definedName>
    <definedName name="TYA" localSheetId="17">#REF!</definedName>
    <definedName name="TYA" localSheetId="74">#REF!</definedName>
    <definedName name="TYA" localSheetId="71">#REF!</definedName>
    <definedName name="TYA" localSheetId="73">#REF!</definedName>
    <definedName name="TYA" localSheetId="69">#REF!</definedName>
    <definedName name="TYA" localSheetId="86">#REF!</definedName>
    <definedName name="TYA" localSheetId="87">#REF!</definedName>
    <definedName name="TYA" localSheetId="84">#REF!</definedName>
    <definedName name="TYA" localSheetId="10">#REF!</definedName>
    <definedName name="TYA" localSheetId="79">#REF!</definedName>
    <definedName name="TYA" localSheetId="101">#REF!</definedName>
    <definedName name="TYA" localSheetId="102">#REF!</definedName>
    <definedName name="TYA" localSheetId="7">#REF!</definedName>
    <definedName name="TYA" localSheetId="88">#REF!</definedName>
    <definedName name="TYA" localSheetId="11">#REF!</definedName>
    <definedName name="TYA" localSheetId="89">#REF!</definedName>
    <definedName name="TYA" localSheetId="77">#REF!</definedName>
    <definedName name="TYA" localSheetId="76">#REF!</definedName>
    <definedName name="TYA" localSheetId="12">#REF!</definedName>
    <definedName name="TYA" localSheetId="82">#REF!</definedName>
    <definedName name="TYA">#REF!</definedName>
    <definedName name="U" localSheetId="52">[4]INICIO!$Y$4:$Z$93</definedName>
    <definedName name="U" localSheetId="42">[4]INICIO!$Y$4:$Z$93</definedName>
    <definedName name="U" localSheetId="56">[4]INICIO!$Y$4:$Z$93</definedName>
    <definedName name="U" localSheetId="53">[4]INICIO!$Y$4:$Z$93</definedName>
    <definedName name="U" localSheetId="57">[4]INICIO!$Y$4:$Z$93</definedName>
    <definedName name="U" localSheetId="61">[4]INICIO!$Y$4:$Z$93</definedName>
    <definedName name="U" localSheetId="64">[4]INICIO!$Y$4:$Z$93</definedName>
    <definedName name="U" localSheetId="68">[4]INICIO!$Y$4:$Z$93</definedName>
    <definedName name="U" localSheetId="24">[4]INICIO!$Y$4:$Z$93</definedName>
    <definedName name="U" localSheetId="28">[4]INICIO!$Y$4:$Z$93</definedName>
    <definedName name="U" localSheetId="41">[4]INICIO!$Y$4:$Z$93</definedName>
    <definedName name="U" localSheetId="30">[4]INICIO!$Y$4:$Z$93</definedName>
    <definedName name="U" localSheetId="46">[4]INICIO!$Y$4:$Z$93</definedName>
    <definedName name="U" localSheetId="33">[4]INICIO!$Y$4:$Z$93</definedName>
    <definedName name="U" localSheetId="20">[4]INICIO!$Y$4:$Z$93</definedName>
    <definedName name="U" localSheetId="25">[4]INICIO!$Y$4:$Z$93</definedName>
    <definedName name="U" localSheetId="19">[4]INICIO!$Y$4:$Z$93</definedName>
    <definedName name="U" localSheetId="22">[4]INICIO!$Y$4:$Z$93</definedName>
    <definedName name="U" localSheetId="21">[4]INICIO!$Y$4:$Z$93</definedName>
    <definedName name="U" localSheetId="18">[4]INICIO!$Y$4:$Z$93</definedName>
    <definedName name="U" localSheetId="23">[4]INICIO!$Y$4:$Z$93</definedName>
    <definedName name="U" localSheetId="35">[4]INICIO!$Y$4:$Z$93</definedName>
    <definedName name="U" localSheetId="37">[4]INICIO!$Y$4:$Z$93</definedName>
    <definedName name="U" localSheetId="38">[4]INICIO!$Y$4:$Z$93</definedName>
    <definedName name="U" localSheetId="27">[4]INICIO!$Y$4:$Z$93</definedName>
    <definedName name="U" localSheetId="36">[4]INICIO!$Y$4:$Z$93</definedName>
    <definedName name="U" localSheetId="26">[4]INICIO!$Y$4:$Z$93</definedName>
    <definedName name="U" localSheetId="47">[4]INICIO!$Y$4:$Z$93</definedName>
    <definedName name="U" localSheetId="39">[4]INICIO!$Y$4:$Z$93</definedName>
    <definedName name="U" localSheetId="40">[4]INICIO!$Y$4:$Z$93</definedName>
    <definedName name="U" localSheetId="29">[4]INICIO!$Y$4:$Z$93</definedName>
    <definedName name="U" localSheetId="31">[4]INICIO!$Y$4:$Z$93</definedName>
    <definedName name="U" localSheetId="32">[4]INICIO!$Y$4:$Z$93</definedName>
    <definedName name="U" localSheetId="48">[4]INICIO!$Y$4:$Z$93</definedName>
    <definedName name="U" localSheetId="54">[4]INICIO!$Y$4:$Z$93</definedName>
    <definedName name="U" localSheetId="34">[4]INICIO!$Y$4:$Z$93</definedName>
    <definedName name="U" localSheetId="43">[4]INICIO!$Y$4:$Z$93</definedName>
    <definedName name="U" localSheetId="44">[4]INICIO!$Y$4:$Z$93</definedName>
    <definedName name="U" localSheetId="45">[4]INICIO!$Y$4:$Z$93</definedName>
    <definedName name="U" localSheetId="49">[4]INICIO!$Y$4:$Z$93</definedName>
    <definedName name="U" localSheetId="51">[4]INICIO!$Y$4:$Z$93</definedName>
    <definedName name="U" localSheetId="55">[4]INICIO!$Y$4:$Z$93</definedName>
    <definedName name="U" localSheetId="50">[4]INICIO!$Y$4:$Z$93</definedName>
    <definedName name="U" localSheetId="58">[4]INICIO!$Y$4:$Z$93</definedName>
    <definedName name="U" localSheetId="60">[4]INICIO!$Y$4:$Z$93</definedName>
    <definedName name="U" localSheetId="62">[4]INICIO!$Y$4:$Z$93</definedName>
    <definedName name="U" localSheetId="63">[4]INICIO!$Y$4:$Z$93</definedName>
    <definedName name="U" localSheetId="59">[4]INICIO!$Y$4:$Z$93</definedName>
    <definedName name="U" localSheetId="65">[4]INICIO!$Y$4:$Z$93</definedName>
    <definedName name="U" localSheetId="97">[4]INICIO!$Y$4:$Z$93</definedName>
    <definedName name="U" localSheetId="96">[4]INICIO!$Y$4:$Z$93</definedName>
    <definedName name="U" localSheetId="17">[4]INICIO!$Y$4:$Z$93</definedName>
    <definedName name="U" localSheetId="95">[1]INICIO!$Y$4:$Z$93</definedName>
    <definedName name="U" localSheetId="78">[5]INICIO!$Y$4:$Z$93</definedName>
    <definedName name="U" localSheetId="94">[5]INICIO!$Y$4:$Z$93</definedName>
    <definedName name="U" localSheetId="93">[5]INICIO!$Y$4:$Z$93</definedName>
    <definedName name="U" localSheetId="89">[1]INICIO!$Y$4:$Z$93</definedName>
    <definedName name="U" localSheetId="77">[2]INICIO!$Y$4:$Z$93</definedName>
    <definedName name="U" localSheetId="76">[3]INICIO!$Y$4:$Z$93</definedName>
    <definedName name="U">[1]INICIO!$Y$4:$Z$93</definedName>
    <definedName name="ue">[1]datos!$R$2:$R$31674</definedName>
    <definedName name="UEG_DENOM" localSheetId="52">[4]datos!$R$2:$R$31674</definedName>
    <definedName name="UEG_DENOM" localSheetId="42">[4]datos!$R$2:$R$31674</definedName>
    <definedName name="UEG_DENOM" localSheetId="56">[4]datos!$R$2:$R$31674</definedName>
    <definedName name="UEG_DENOM" localSheetId="53">[4]datos!$R$2:$R$31674</definedName>
    <definedName name="UEG_DENOM" localSheetId="57">[4]datos!$R$2:$R$31674</definedName>
    <definedName name="UEG_DENOM" localSheetId="61">[4]datos!$R$2:$R$31674</definedName>
    <definedName name="UEG_DENOM" localSheetId="64">[4]datos!$R$2:$R$31674</definedName>
    <definedName name="UEG_DENOM" localSheetId="68">[4]datos!$R$2:$R$31674</definedName>
    <definedName name="UEG_DENOM" localSheetId="24">[4]datos!$R$2:$R$31674</definedName>
    <definedName name="UEG_DENOM" localSheetId="28">[4]datos!$R$2:$R$31674</definedName>
    <definedName name="UEG_DENOM" localSheetId="41">[4]datos!$R$2:$R$31674</definedName>
    <definedName name="UEG_DENOM" localSheetId="30">[4]datos!$R$2:$R$31674</definedName>
    <definedName name="UEG_DENOM" localSheetId="46">[4]datos!$R$2:$R$31674</definedName>
    <definedName name="UEG_DENOM" localSheetId="33">[4]datos!$R$2:$R$31674</definedName>
    <definedName name="UEG_DENOM" localSheetId="20">[4]datos!$R$2:$R$31674</definedName>
    <definedName name="UEG_DENOM" localSheetId="25">[4]datos!$R$2:$R$31674</definedName>
    <definedName name="UEG_DENOM" localSheetId="19">[4]datos!$R$2:$R$31674</definedName>
    <definedName name="UEG_DENOM" localSheetId="22">[4]datos!$R$2:$R$31674</definedName>
    <definedName name="UEG_DENOM" localSheetId="21">[4]datos!$R$2:$R$31674</definedName>
    <definedName name="UEG_DENOM" localSheetId="18">[4]datos!$R$2:$R$31674</definedName>
    <definedName name="UEG_DENOM" localSheetId="23">[4]datos!$R$2:$R$31674</definedName>
    <definedName name="UEG_DENOM" localSheetId="35">[4]datos!$R$2:$R$31674</definedName>
    <definedName name="UEG_DENOM" localSheetId="37">[4]datos!$R$2:$R$31674</definedName>
    <definedName name="UEG_DENOM" localSheetId="38">[4]datos!$R$2:$R$31674</definedName>
    <definedName name="UEG_DENOM" localSheetId="27">[4]datos!$R$2:$R$31674</definedName>
    <definedName name="UEG_DENOM" localSheetId="36">[4]datos!$R$2:$R$31674</definedName>
    <definedName name="UEG_DENOM" localSheetId="26">[4]datos!$R$2:$R$31674</definedName>
    <definedName name="UEG_DENOM" localSheetId="47">[4]datos!$R$2:$R$31674</definedName>
    <definedName name="UEG_DENOM" localSheetId="39">[4]datos!$R$2:$R$31674</definedName>
    <definedName name="UEG_DENOM" localSheetId="40">[4]datos!$R$2:$R$31674</definedName>
    <definedName name="UEG_DENOM" localSheetId="29">[4]datos!$R$2:$R$31674</definedName>
    <definedName name="UEG_DENOM" localSheetId="31">[4]datos!$R$2:$R$31674</definedName>
    <definedName name="UEG_DENOM" localSheetId="32">[4]datos!$R$2:$R$31674</definedName>
    <definedName name="UEG_DENOM" localSheetId="48">[4]datos!$R$2:$R$31674</definedName>
    <definedName name="UEG_DENOM" localSheetId="54">[4]datos!$R$2:$R$31674</definedName>
    <definedName name="UEG_DENOM" localSheetId="34">[4]datos!$R$2:$R$31674</definedName>
    <definedName name="UEG_DENOM" localSheetId="43">[4]datos!$R$2:$R$31674</definedName>
    <definedName name="UEG_DENOM" localSheetId="44">[4]datos!$R$2:$R$31674</definedName>
    <definedName name="UEG_DENOM" localSheetId="45">[4]datos!$R$2:$R$31674</definedName>
    <definedName name="UEG_DENOM" localSheetId="49">[4]datos!$R$2:$R$31674</definedName>
    <definedName name="UEG_DENOM" localSheetId="51">[4]datos!$R$2:$R$31674</definedName>
    <definedName name="UEG_DENOM" localSheetId="55">[4]datos!$R$2:$R$31674</definedName>
    <definedName name="UEG_DENOM" localSheetId="50">[4]datos!$R$2:$R$31674</definedName>
    <definedName name="UEG_DENOM" localSheetId="58">[4]datos!$R$2:$R$31674</definedName>
    <definedName name="UEG_DENOM" localSheetId="60">[4]datos!$R$2:$R$31674</definedName>
    <definedName name="UEG_DENOM" localSheetId="62">[4]datos!$R$2:$R$31674</definedName>
    <definedName name="UEG_DENOM" localSheetId="63">[4]datos!$R$2:$R$31674</definedName>
    <definedName name="UEG_DENOM" localSheetId="59">[4]datos!$R$2:$R$31674</definedName>
    <definedName name="UEG_DENOM" localSheetId="65">[4]datos!$R$2:$R$31674</definedName>
    <definedName name="UEG_DENOM" localSheetId="97">[4]datos!$R$2:$R$31674</definedName>
    <definedName name="UEG_DENOM" localSheetId="96">[4]datos!$R$2:$R$31674</definedName>
    <definedName name="UEG_DENOM" localSheetId="17">[4]datos!$R$2:$R$31674</definedName>
    <definedName name="UEG_DENOM" localSheetId="95">[1]datos!$R$2:$R$31674</definedName>
    <definedName name="UEG_DENOM" localSheetId="78">[5]datos!$R$2:$R$31674</definedName>
    <definedName name="UEG_DENOM" localSheetId="94">[5]datos!$R$2:$R$31674</definedName>
    <definedName name="UEG_DENOM" localSheetId="93">[5]datos!$R$2:$R$31674</definedName>
    <definedName name="UEG_DENOM" localSheetId="89">[1]datos!$R$2:$R$31674</definedName>
    <definedName name="UEG_DENOM" localSheetId="77">[2]datos!$R$2:$R$31674</definedName>
    <definedName name="UEG_DENOM" localSheetId="76">[3]datos!$R$2:$R$31674</definedName>
    <definedName name="UEG_DENOM">[1]datos!$R$2:$R$31674</definedName>
    <definedName name="UR" localSheetId="52">[4]INICIO!$AJ$5:$AM$99</definedName>
    <definedName name="UR" localSheetId="42">[4]INICIO!$AJ$5:$AM$99</definedName>
    <definedName name="UR" localSheetId="56">[4]INICIO!$AJ$5:$AM$99</definedName>
    <definedName name="UR" localSheetId="53">[4]INICIO!$AJ$5:$AM$99</definedName>
    <definedName name="UR" localSheetId="57">[4]INICIO!$AJ$5:$AM$99</definedName>
    <definedName name="UR" localSheetId="61">[4]INICIO!$AJ$5:$AM$99</definedName>
    <definedName name="UR" localSheetId="64">[4]INICIO!$AJ$5:$AM$99</definedName>
    <definedName name="UR" localSheetId="68">[4]INICIO!$AJ$5:$AM$99</definedName>
    <definedName name="UR" localSheetId="24">[4]INICIO!$AJ$5:$AM$99</definedName>
    <definedName name="UR" localSheetId="28">[4]INICIO!$AJ$5:$AM$99</definedName>
    <definedName name="UR" localSheetId="41">[4]INICIO!$AJ$5:$AM$99</definedName>
    <definedName name="UR" localSheetId="30">[4]INICIO!$AJ$5:$AM$99</definedName>
    <definedName name="UR" localSheetId="46">[4]INICIO!$AJ$5:$AM$99</definedName>
    <definedName name="UR" localSheetId="33">[4]INICIO!$AJ$5:$AM$99</definedName>
    <definedName name="UR" localSheetId="20">[4]INICIO!$AJ$5:$AM$99</definedName>
    <definedName name="UR" localSheetId="25">[4]INICIO!$AJ$5:$AM$99</definedName>
    <definedName name="UR" localSheetId="19">[4]INICIO!$AJ$5:$AM$99</definedName>
    <definedName name="UR" localSheetId="22">[4]INICIO!$AJ$5:$AM$99</definedName>
    <definedName name="UR" localSheetId="21">[4]INICIO!$AJ$5:$AM$99</definedName>
    <definedName name="UR" localSheetId="18">[4]INICIO!$AJ$5:$AM$99</definedName>
    <definedName name="UR" localSheetId="23">[4]INICIO!$AJ$5:$AM$99</definedName>
    <definedName name="UR" localSheetId="35">[4]INICIO!$AJ$5:$AM$99</definedName>
    <definedName name="UR" localSheetId="37">[4]INICIO!$AJ$5:$AM$99</definedName>
    <definedName name="UR" localSheetId="38">[4]INICIO!$AJ$5:$AM$99</definedName>
    <definedName name="UR" localSheetId="27">[4]INICIO!$AJ$5:$AM$99</definedName>
    <definedName name="UR" localSheetId="36">[4]INICIO!$AJ$5:$AM$99</definedName>
    <definedName name="UR" localSheetId="26">[4]INICIO!$AJ$5:$AM$99</definedName>
    <definedName name="UR" localSheetId="47">[4]INICIO!$AJ$5:$AM$99</definedName>
    <definedName name="UR" localSheetId="39">[4]INICIO!$AJ$5:$AM$99</definedName>
    <definedName name="UR" localSheetId="40">[4]INICIO!$AJ$5:$AM$99</definedName>
    <definedName name="UR" localSheetId="29">[4]INICIO!$AJ$5:$AM$99</definedName>
    <definedName name="UR" localSheetId="31">[4]INICIO!$AJ$5:$AM$99</definedName>
    <definedName name="UR" localSheetId="32">[4]INICIO!$AJ$5:$AM$99</definedName>
    <definedName name="UR" localSheetId="48">[4]INICIO!$AJ$5:$AM$99</definedName>
    <definedName name="UR" localSheetId="54">[4]INICIO!$AJ$5:$AM$99</definedName>
    <definedName name="UR" localSheetId="34">[4]INICIO!$AJ$5:$AM$99</definedName>
    <definedName name="UR" localSheetId="43">[4]INICIO!$AJ$5:$AM$99</definedName>
    <definedName name="UR" localSheetId="44">[4]INICIO!$AJ$5:$AM$99</definedName>
    <definedName name="UR" localSheetId="45">[4]INICIO!$AJ$5:$AM$99</definedName>
    <definedName name="UR" localSheetId="49">[4]INICIO!$AJ$5:$AM$99</definedName>
    <definedName name="UR" localSheetId="51">[4]INICIO!$AJ$5:$AM$99</definedName>
    <definedName name="UR" localSheetId="55">[4]INICIO!$AJ$5:$AM$99</definedName>
    <definedName name="UR" localSheetId="50">[4]INICIO!$AJ$5:$AM$99</definedName>
    <definedName name="UR" localSheetId="58">[4]INICIO!$AJ$5:$AM$99</definedName>
    <definedName name="UR" localSheetId="60">[4]INICIO!$AJ$5:$AM$99</definedName>
    <definedName name="UR" localSheetId="62">[4]INICIO!$AJ$5:$AM$99</definedName>
    <definedName name="UR" localSheetId="63">[4]INICIO!$AJ$5:$AM$99</definedName>
    <definedName name="UR" localSheetId="59">[4]INICIO!$AJ$5:$AM$99</definedName>
    <definedName name="UR" localSheetId="65">[4]INICIO!$AJ$5:$AM$99</definedName>
    <definedName name="UR" localSheetId="97">[4]INICIO!$AJ$5:$AM$99</definedName>
    <definedName name="UR" localSheetId="96">[4]INICIO!$AJ$5:$AM$99</definedName>
    <definedName name="UR" localSheetId="17">[4]INICIO!$AJ$5:$AM$99</definedName>
    <definedName name="UR" localSheetId="95">[1]INICIO!$AJ$5:$AM$99</definedName>
    <definedName name="UR" localSheetId="78">[5]INICIO!$AJ$5:$AM$99</definedName>
    <definedName name="UR" localSheetId="94">[5]INICIO!$AJ$5:$AM$99</definedName>
    <definedName name="UR" localSheetId="93">[5]INICIO!$AJ$5:$AM$99</definedName>
    <definedName name="UR" localSheetId="89">[1]INICIO!$AJ$5:$AM$99</definedName>
    <definedName name="UR" localSheetId="77">[2]INICIO!$AJ$5:$AM$99</definedName>
    <definedName name="UR" localSheetId="76">[3]INICIO!$AJ$5:$AM$99</definedName>
    <definedName name="UR">[1]INICIO!$AJ$5:$AM$99</definedName>
    <definedName name="VERSIÓN">[1]INICIO!$Y$249:$Y$272</definedName>
    <definedName name="y">[1]INICIO!$AO$5:$AO$32</definedName>
    <definedName name="yttr">[1]INICIO!$Y$166:$Y$186</definedName>
  </definedNames>
  <calcPr calcId="162913"/>
  <pivotCaches>
    <pivotCache cacheId="0" r:id="rId119"/>
  </pivotCaches>
</workbook>
</file>

<file path=xl/calcChain.xml><?xml version="1.0" encoding="utf-8"?>
<calcChain xmlns="http://schemas.openxmlformats.org/spreadsheetml/2006/main">
  <c r="D11" i="229" l="1"/>
  <c r="D11" i="221"/>
  <c r="D11" i="188"/>
  <c r="D11" i="190"/>
  <c r="D11" i="220"/>
  <c r="D11" i="133"/>
  <c r="D11" i="187"/>
  <c r="D11" i="228"/>
  <c r="D11" i="218"/>
  <c r="D11" i="196"/>
  <c r="D11" i="227"/>
  <c r="K11" i="227" s="1"/>
  <c r="D11" i="194"/>
  <c r="D11" i="200"/>
  <c r="D11" i="184"/>
  <c r="D11" i="122"/>
  <c r="D11" i="178"/>
  <c r="D11" i="182"/>
  <c r="D11" i="213"/>
  <c r="D11" i="180"/>
  <c r="D11" i="179"/>
  <c r="D11" i="181"/>
  <c r="D11" i="210"/>
  <c r="D11" i="193"/>
  <c r="D11" i="192"/>
  <c r="D11" i="197"/>
  <c r="E11" i="121"/>
  <c r="D11" i="226"/>
  <c r="D11" i="195"/>
  <c r="D11" i="209"/>
  <c r="D11" i="175"/>
  <c r="D11" i="208"/>
  <c r="D11" i="116"/>
  <c r="D11" i="115"/>
  <c r="D11" i="172"/>
  <c r="D11" i="171"/>
  <c r="D11" i="170"/>
  <c r="D11" i="111"/>
  <c r="D11" i="118"/>
  <c r="J11" i="229"/>
  <c r="J11" i="221"/>
  <c r="K11" i="221" s="1"/>
  <c r="J11" i="188"/>
  <c r="J11" i="190"/>
  <c r="K11" i="190" s="1"/>
  <c r="J11" i="220"/>
  <c r="K11" i="220" s="1"/>
  <c r="J11" i="133"/>
  <c r="J11" i="187"/>
  <c r="K11" i="187" s="1"/>
  <c r="J11" i="228"/>
  <c r="K11" i="228" s="1"/>
  <c r="K11" i="218"/>
  <c r="J11" i="218"/>
  <c r="J11" i="196"/>
  <c r="J11" i="227"/>
  <c r="J11" i="194"/>
  <c r="K11" i="194" s="1"/>
  <c r="K11" i="200"/>
  <c r="J11" i="200"/>
  <c r="J11" i="184"/>
  <c r="K11" i="184" s="1"/>
  <c r="J11" i="122"/>
  <c r="K11" i="122" s="1"/>
  <c r="J11" i="178"/>
  <c r="K11" i="178" s="1"/>
  <c r="J11" i="182"/>
  <c r="K11" i="182" s="1"/>
  <c r="J11" i="213"/>
  <c r="K11" i="213" s="1"/>
  <c r="J11" i="180"/>
  <c r="J11" i="179"/>
  <c r="J11" i="181"/>
  <c r="K11" i="181" s="1"/>
  <c r="K11" i="210"/>
  <c r="J11" i="210"/>
  <c r="J11" i="211"/>
  <c r="J11" i="193"/>
  <c r="K11" i="193" s="1"/>
  <c r="K11" i="192"/>
  <c r="J11" i="192"/>
  <c r="J11" i="121"/>
  <c r="K11" i="121" s="1"/>
  <c r="J11" i="226"/>
  <c r="K11" i="226" s="1"/>
  <c r="K11" i="195"/>
  <c r="J11" i="195"/>
  <c r="J11" i="209"/>
  <c r="K11" i="209" s="1"/>
  <c r="J11" i="175"/>
  <c r="K11" i="175" s="1"/>
  <c r="J11" i="208"/>
  <c r="K11" i="208" s="1"/>
  <c r="K11" i="116"/>
  <c r="J11" i="116"/>
  <c r="J11" i="115"/>
  <c r="K11" i="115" s="1"/>
  <c r="J11" i="174"/>
  <c r="K11" i="174" s="1"/>
  <c r="J11" i="225"/>
  <c r="K11" i="225" s="1"/>
  <c r="J11" i="172"/>
  <c r="K11" i="172" s="1"/>
  <c r="J11" i="171"/>
  <c r="K11" i="171" s="1"/>
  <c r="J11" i="170"/>
  <c r="K11" i="170" s="1"/>
  <c r="J11" i="111"/>
  <c r="K11" i="111" s="1"/>
  <c r="J11" i="118"/>
  <c r="K11" i="118" s="1"/>
  <c r="K11" i="169"/>
  <c r="J11" i="169"/>
  <c r="D11" i="169"/>
  <c r="K11" i="229" l="1"/>
  <c r="K11" i="188"/>
  <c r="K11" i="133"/>
  <c r="K11" i="196"/>
  <c r="K11" i="180"/>
  <c r="K11" i="179"/>
  <c r="E23" i="257" l="1"/>
  <c r="D23" i="257"/>
  <c r="C23" i="257"/>
  <c r="G23" i="257" s="1"/>
  <c r="B23" i="257"/>
  <c r="F23" i="257" s="1"/>
  <c r="J22" i="257"/>
  <c r="J21" i="257"/>
  <c r="G21" i="257"/>
  <c r="F21" i="257"/>
  <c r="J20" i="257"/>
  <c r="J19" i="257"/>
  <c r="G19" i="257"/>
  <c r="F19" i="257"/>
  <c r="J18" i="257"/>
  <c r="J17" i="257"/>
  <c r="G17" i="257"/>
  <c r="F17" i="257"/>
  <c r="J16" i="257"/>
  <c r="J15" i="257"/>
  <c r="G15" i="257"/>
  <c r="F15" i="257"/>
  <c r="J14" i="257"/>
  <c r="G14" i="257"/>
  <c r="F14" i="257"/>
  <c r="E14" i="257"/>
  <c r="D14" i="257"/>
  <c r="C14" i="257"/>
  <c r="B14" i="257"/>
  <c r="J13" i="257"/>
  <c r="J12" i="257"/>
  <c r="G12" i="257"/>
  <c r="F12" i="257"/>
  <c r="J11" i="257"/>
  <c r="L10" i="257"/>
  <c r="J10" i="257"/>
  <c r="G10" i="257"/>
  <c r="F10" i="257"/>
  <c r="J9" i="257"/>
  <c r="J8" i="257"/>
  <c r="G8" i="257"/>
  <c r="F8" i="257"/>
  <c r="J7" i="257"/>
  <c r="G7" i="257"/>
  <c r="F7" i="257"/>
  <c r="E7" i="257"/>
  <c r="D7" i="257"/>
  <c r="C7" i="257"/>
  <c r="B7" i="257"/>
  <c r="K29" i="256"/>
  <c r="F29" i="256"/>
  <c r="E29" i="256"/>
  <c r="D29" i="256"/>
  <c r="C29" i="256"/>
  <c r="G29" i="256" s="1"/>
  <c r="B29" i="256"/>
  <c r="K28" i="256"/>
  <c r="K27" i="256"/>
  <c r="G27" i="256"/>
  <c r="F27" i="256"/>
  <c r="K26" i="256"/>
  <c r="L25" i="256"/>
  <c r="K25" i="256"/>
  <c r="G25" i="256"/>
  <c r="F25" i="256"/>
  <c r="K24" i="256"/>
  <c r="K23" i="256"/>
  <c r="G23" i="256"/>
  <c r="F23" i="256"/>
  <c r="K22" i="256"/>
  <c r="K21" i="256"/>
  <c r="G21" i="256"/>
  <c r="F21" i="256"/>
  <c r="K20" i="256"/>
  <c r="K19" i="256"/>
  <c r="G19" i="256"/>
  <c r="F19" i="256"/>
  <c r="K18" i="256"/>
  <c r="L17" i="256"/>
  <c r="K17" i="256"/>
  <c r="G17" i="256"/>
  <c r="F17" i="256"/>
  <c r="M16" i="256"/>
  <c r="K16" i="256"/>
  <c r="G16" i="256"/>
  <c r="F16" i="256"/>
  <c r="E16" i="256"/>
  <c r="D16" i="256"/>
  <c r="C16" i="256"/>
  <c r="B16" i="256"/>
  <c r="K15" i="256"/>
  <c r="K14" i="256"/>
  <c r="G14" i="256"/>
  <c r="F14" i="256"/>
  <c r="K13" i="256"/>
  <c r="K12" i="256"/>
  <c r="G12" i="256"/>
  <c r="F12" i="256"/>
  <c r="K11" i="256"/>
  <c r="K10" i="256"/>
  <c r="G10" i="256"/>
  <c r="F10" i="256"/>
  <c r="K9" i="256"/>
  <c r="K8" i="256"/>
  <c r="G8" i="256"/>
  <c r="F8" i="256"/>
  <c r="K7" i="256"/>
  <c r="G7" i="256"/>
  <c r="F7" i="256"/>
  <c r="E7" i="256"/>
  <c r="D7" i="256"/>
  <c r="C7" i="256"/>
  <c r="B7" i="256"/>
  <c r="D34" i="251" l="1"/>
  <c r="C34" i="251"/>
  <c r="B34" i="251"/>
  <c r="D32" i="251"/>
  <c r="C32" i="251"/>
  <c r="B32" i="251"/>
  <c r="D30" i="251"/>
  <c r="C30" i="251"/>
  <c r="B30" i="251"/>
  <c r="D28" i="251"/>
  <c r="C28" i="251"/>
  <c r="B28" i="251"/>
  <c r="D11" i="251"/>
  <c r="C11" i="251"/>
  <c r="B11" i="251"/>
  <c r="K12" i="250"/>
  <c r="J12" i="250"/>
  <c r="D12" i="250"/>
  <c r="J12" i="249"/>
  <c r="D12" i="249"/>
  <c r="E32" i="248"/>
  <c r="D32" i="248"/>
  <c r="C32" i="248"/>
  <c r="B32" i="248"/>
  <c r="G30" i="248"/>
  <c r="F30" i="248"/>
  <c r="G28" i="248"/>
  <c r="F28" i="248"/>
  <c r="G26" i="248"/>
  <c r="F26" i="248"/>
  <c r="G23" i="248"/>
  <c r="F23" i="248"/>
  <c r="G21" i="248"/>
  <c r="F21" i="248"/>
  <c r="G19" i="248"/>
  <c r="F19" i="248"/>
  <c r="E18" i="248"/>
  <c r="D18" i="248"/>
  <c r="C18" i="248"/>
  <c r="B18" i="248"/>
  <c r="G16" i="248"/>
  <c r="F16" i="248"/>
  <c r="G14" i="248"/>
  <c r="F14" i="248"/>
  <c r="G12" i="248"/>
  <c r="F12" i="248"/>
  <c r="G10" i="248"/>
  <c r="F10" i="248"/>
  <c r="E9" i="248"/>
  <c r="D9" i="248"/>
  <c r="C9" i="248"/>
  <c r="B9" i="248"/>
  <c r="D36" i="152" l="1"/>
  <c r="C36" i="152"/>
  <c r="B36" i="152"/>
  <c r="F36" i="152"/>
  <c r="G36" i="152"/>
  <c r="E36" i="152"/>
  <c r="N34" i="241" l="1"/>
  <c r="M34" i="241"/>
  <c r="O34" i="241"/>
  <c r="Q34" i="241"/>
  <c r="P34" i="241" l="1"/>
  <c r="M121" i="230"/>
  <c r="Q608" i="239" l="1"/>
  <c r="P608" i="239"/>
  <c r="O608" i="239"/>
  <c r="M608" i="239"/>
  <c r="L608" i="239"/>
  <c r="T607" i="239"/>
  <c r="S607" i="239"/>
  <c r="R607" i="239"/>
  <c r="T606" i="239"/>
  <c r="S606" i="239"/>
  <c r="R606" i="239"/>
  <c r="T605" i="239"/>
  <c r="N605" i="239"/>
  <c r="S605" i="239" s="1"/>
  <c r="T604" i="239"/>
  <c r="S604" i="239"/>
  <c r="R604" i="239"/>
  <c r="T603" i="239"/>
  <c r="S603" i="239"/>
  <c r="R603" i="239"/>
  <c r="T602" i="239"/>
  <c r="S602" i="239"/>
  <c r="R602" i="239"/>
  <c r="T601" i="239"/>
  <c r="N601" i="239"/>
  <c r="S601" i="239" s="1"/>
  <c r="T600" i="239"/>
  <c r="S600" i="239"/>
  <c r="R600" i="239"/>
  <c r="T599" i="239"/>
  <c r="S599" i="239"/>
  <c r="R599" i="239"/>
  <c r="T598" i="239"/>
  <c r="S598" i="239"/>
  <c r="R598" i="239"/>
  <c r="T597" i="239"/>
  <c r="S597" i="239"/>
  <c r="R597" i="239"/>
  <c r="T596" i="239"/>
  <c r="S596" i="239"/>
  <c r="R596" i="239"/>
  <c r="T595" i="239"/>
  <c r="S595" i="239"/>
  <c r="R595" i="239"/>
  <c r="T594" i="239"/>
  <c r="S594" i="239"/>
  <c r="R594" i="239"/>
  <c r="T593" i="239"/>
  <c r="S593" i="239"/>
  <c r="R593" i="239"/>
  <c r="N593" i="239"/>
  <c r="T592" i="239"/>
  <c r="S592" i="239"/>
  <c r="R592" i="239"/>
  <c r="T591" i="239"/>
  <c r="S591" i="239"/>
  <c r="R591" i="239"/>
  <c r="T590" i="239"/>
  <c r="S590" i="239"/>
  <c r="R590" i="239"/>
  <c r="T589" i="239"/>
  <c r="S589" i="239"/>
  <c r="R589" i="239"/>
  <c r="T588" i="239"/>
  <c r="S588" i="239"/>
  <c r="R588" i="239"/>
  <c r="T587" i="239"/>
  <c r="S587" i="239"/>
  <c r="R587" i="239"/>
  <c r="T586" i="239"/>
  <c r="N586" i="239"/>
  <c r="S586" i="239" s="1"/>
  <c r="T585" i="239"/>
  <c r="N585" i="239"/>
  <c r="S585" i="239" s="1"/>
  <c r="T584" i="239"/>
  <c r="S584" i="239"/>
  <c r="R584" i="239"/>
  <c r="T583" i="239"/>
  <c r="S583" i="239"/>
  <c r="R583" i="239"/>
  <c r="T582" i="239"/>
  <c r="S582" i="239"/>
  <c r="R582" i="239"/>
  <c r="N582" i="239"/>
  <c r="T581" i="239"/>
  <c r="S581" i="239"/>
  <c r="R581" i="239"/>
  <c r="T580" i="239"/>
  <c r="S580" i="239"/>
  <c r="R580" i="239"/>
  <c r="T579" i="239"/>
  <c r="N579" i="239"/>
  <c r="S579" i="239" s="1"/>
  <c r="T578" i="239"/>
  <c r="S578" i="239"/>
  <c r="R578" i="239"/>
  <c r="T577" i="239"/>
  <c r="S577" i="239"/>
  <c r="R577" i="239"/>
  <c r="T576" i="239"/>
  <c r="S576" i="239"/>
  <c r="R576" i="239"/>
  <c r="T575" i="239"/>
  <c r="S575" i="239"/>
  <c r="R575" i="239"/>
  <c r="T574" i="239"/>
  <c r="S574" i="239"/>
  <c r="R574" i="239"/>
  <c r="T573" i="239"/>
  <c r="S573" i="239"/>
  <c r="R573" i="239"/>
  <c r="T572" i="239"/>
  <c r="S572" i="239"/>
  <c r="R572" i="239"/>
  <c r="T571" i="239"/>
  <c r="S571" i="239"/>
  <c r="R571" i="239"/>
  <c r="T570" i="239"/>
  <c r="S570" i="239"/>
  <c r="R570" i="239"/>
  <c r="T569" i="239"/>
  <c r="S569" i="239"/>
  <c r="R569" i="239"/>
  <c r="T568" i="239"/>
  <c r="S568" i="239"/>
  <c r="R568" i="239"/>
  <c r="T567" i="239"/>
  <c r="S567" i="239"/>
  <c r="R567" i="239"/>
  <c r="T566" i="239"/>
  <c r="S566" i="239"/>
  <c r="R566" i="239"/>
  <c r="T565" i="239"/>
  <c r="S565" i="239"/>
  <c r="R565" i="239"/>
  <c r="N565" i="239"/>
  <c r="T564" i="239"/>
  <c r="S564" i="239"/>
  <c r="R564" i="239"/>
  <c r="N564" i="239"/>
  <c r="T563" i="239"/>
  <c r="S563" i="239"/>
  <c r="R563" i="239"/>
  <c r="T562" i="239"/>
  <c r="S562" i="239"/>
  <c r="R562" i="239"/>
  <c r="T561" i="239"/>
  <c r="S561" i="239"/>
  <c r="R561" i="239"/>
  <c r="T560" i="239"/>
  <c r="S560" i="239"/>
  <c r="R560" i="239"/>
  <c r="T559" i="239"/>
  <c r="S559" i="239"/>
  <c r="R559" i="239"/>
  <c r="T558" i="239"/>
  <c r="S558" i="239"/>
  <c r="R558" i="239"/>
  <c r="T557" i="239"/>
  <c r="N557" i="239"/>
  <c r="S557" i="239" s="1"/>
  <c r="T556" i="239"/>
  <c r="S556" i="239"/>
  <c r="R556" i="239"/>
  <c r="T555" i="239"/>
  <c r="S555" i="239"/>
  <c r="R555" i="239"/>
  <c r="T554" i="239"/>
  <c r="S554" i="239"/>
  <c r="R554" i="239"/>
  <c r="T553" i="239"/>
  <c r="S553" i="239"/>
  <c r="R553" i="239"/>
  <c r="T552" i="239"/>
  <c r="S552" i="239"/>
  <c r="R552" i="239"/>
  <c r="T551" i="239"/>
  <c r="S551" i="239"/>
  <c r="R551" i="239"/>
  <c r="T550" i="239"/>
  <c r="S550" i="239"/>
  <c r="R550" i="239"/>
  <c r="T549" i="239"/>
  <c r="S549" i="239"/>
  <c r="R549" i="239"/>
  <c r="T548" i="239"/>
  <c r="S548" i="239"/>
  <c r="R548" i="239"/>
  <c r="T547" i="239"/>
  <c r="S547" i="239"/>
  <c r="R547" i="239"/>
  <c r="T546" i="239"/>
  <c r="S546" i="239"/>
  <c r="R546" i="239"/>
  <c r="T545" i="239"/>
  <c r="S545" i="239"/>
  <c r="R545" i="239"/>
  <c r="T544" i="239"/>
  <c r="S544" i="239"/>
  <c r="R544" i="239"/>
  <c r="T543" i="239"/>
  <c r="S543" i="239"/>
  <c r="R543" i="239"/>
  <c r="T542" i="239"/>
  <c r="S542" i="239"/>
  <c r="R542" i="239"/>
  <c r="N542" i="239"/>
  <c r="T541" i="239"/>
  <c r="S541" i="239"/>
  <c r="R541" i="239"/>
  <c r="T540" i="239"/>
  <c r="S540" i="239"/>
  <c r="R540" i="239"/>
  <c r="T539" i="239"/>
  <c r="S539" i="239"/>
  <c r="R539" i="239"/>
  <c r="T538" i="239"/>
  <c r="S538" i="239"/>
  <c r="R538" i="239"/>
  <c r="T537" i="239"/>
  <c r="S537" i="239"/>
  <c r="R537" i="239"/>
  <c r="T536" i="239"/>
  <c r="S536" i="239"/>
  <c r="R536" i="239"/>
  <c r="T535" i="239"/>
  <c r="N535" i="239"/>
  <c r="R535" i="239" s="1"/>
  <c r="T534" i="239"/>
  <c r="S534" i="239"/>
  <c r="R534" i="239"/>
  <c r="T533" i="239"/>
  <c r="S533" i="239"/>
  <c r="R533" i="239"/>
  <c r="T532" i="239"/>
  <c r="S532" i="239"/>
  <c r="R532" i="239"/>
  <c r="T531" i="239"/>
  <c r="S531" i="239"/>
  <c r="R531" i="239"/>
  <c r="T530" i="239"/>
  <c r="S530" i="239"/>
  <c r="R530" i="239"/>
  <c r="T529" i="239"/>
  <c r="S529" i="239"/>
  <c r="R529" i="239"/>
  <c r="T528" i="239"/>
  <c r="S528" i="239"/>
  <c r="R528" i="239"/>
  <c r="T527" i="239"/>
  <c r="S527" i="239"/>
  <c r="R527" i="239"/>
  <c r="T526" i="239"/>
  <c r="S526" i="239"/>
  <c r="R526" i="239"/>
  <c r="T525" i="239"/>
  <c r="S525" i="239"/>
  <c r="R525" i="239"/>
  <c r="T524" i="239"/>
  <c r="S524" i="239"/>
  <c r="R524" i="239"/>
  <c r="T523" i="239"/>
  <c r="S523" i="239"/>
  <c r="R523" i="239"/>
  <c r="T522" i="239"/>
  <c r="S522" i="239"/>
  <c r="R522" i="239"/>
  <c r="T521" i="239"/>
  <c r="S521" i="239"/>
  <c r="R521" i="239"/>
  <c r="T520" i="239"/>
  <c r="S520" i="239"/>
  <c r="R520" i="239"/>
  <c r="T519" i="239"/>
  <c r="S519" i="239"/>
  <c r="R519" i="239"/>
  <c r="N519" i="239"/>
  <c r="T518" i="239"/>
  <c r="S518" i="239"/>
  <c r="R518" i="239"/>
  <c r="T517" i="239"/>
  <c r="S517" i="239"/>
  <c r="R517" i="239"/>
  <c r="T516" i="239"/>
  <c r="S516" i="239"/>
  <c r="R516" i="239"/>
  <c r="T515" i="239"/>
  <c r="S515" i="239"/>
  <c r="R515" i="239"/>
  <c r="T514" i="239"/>
  <c r="S514" i="239"/>
  <c r="R514" i="239"/>
  <c r="N514" i="239"/>
  <c r="T513" i="239"/>
  <c r="S513" i="239"/>
  <c r="R513" i="239"/>
  <c r="T512" i="239"/>
  <c r="S512" i="239"/>
  <c r="R512" i="239"/>
  <c r="T511" i="239"/>
  <c r="S511" i="239"/>
  <c r="R511" i="239"/>
  <c r="T510" i="239"/>
  <c r="S510" i="239"/>
  <c r="R510" i="239"/>
  <c r="T509" i="239"/>
  <c r="S509" i="239"/>
  <c r="R509" i="239"/>
  <c r="T508" i="239"/>
  <c r="S508" i="239"/>
  <c r="R508" i="239"/>
  <c r="T507" i="239"/>
  <c r="S507" i="239"/>
  <c r="R507" i="239"/>
  <c r="T506" i="239"/>
  <c r="S506" i="239"/>
  <c r="R506" i="239"/>
  <c r="T505" i="239"/>
  <c r="S505" i="239"/>
  <c r="R505" i="239"/>
  <c r="T504" i="239"/>
  <c r="S504" i="239"/>
  <c r="R504" i="239"/>
  <c r="T503" i="239"/>
  <c r="S503" i="239"/>
  <c r="R503" i="239"/>
  <c r="T502" i="239"/>
  <c r="S502" i="239"/>
  <c r="R502" i="239"/>
  <c r="T501" i="239"/>
  <c r="S501" i="239"/>
  <c r="R501" i="239"/>
  <c r="T500" i="239"/>
  <c r="S500" i="239"/>
  <c r="R500" i="239"/>
  <c r="T499" i="239"/>
  <c r="S499" i="239"/>
  <c r="R499" i="239"/>
  <c r="T498" i="239"/>
  <c r="S498" i="239"/>
  <c r="R498" i="239"/>
  <c r="T497" i="239"/>
  <c r="S497" i="239"/>
  <c r="R497" i="239"/>
  <c r="T496" i="239"/>
  <c r="S496" i="239"/>
  <c r="R496" i="239"/>
  <c r="T495" i="239"/>
  <c r="S495" i="239"/>
  <c r="R495" i="239"/>
  <c r="T494" i="239"/>
  <c r="S494" i="239"/>
  <c r="R494" i="239"/>
  <c r="T493" i="239"/>
  <c r="S493" i="239"/>
  <c r="R493" i="239"/>
  <c r="T492" i="239"/>
  <c r="S492" i="239"/>
  <c r="R492" i="239"/>
  <c r="T491" i="239"/>
  <c r="S491" i="239"/>
  <c r="R491" i="239"/>
  <c r="T490" i="239"/>
  <c r="S490" i="239"/>
  <c r="R490" i="239"/>
  <c r="T489" i="239"/>
  <c r="S489" i="239"/>
  <c r="R489" i="239"/>
  <c r="T488" i="239"/>
  <c r="S488" i="239"/>
  <c r="R488" i="239"/>
  <c r="T487" i="239"/>
  <c r="S487" i="239"/>
  <c r="R487" i="239"/>
  <c r="T486" i="239"/>
  <c r="S486" i="239"/>
  <c r="R486" i="239"/>
  <c r="T485" i="239"/>
  <c r="S485" i="239"/>
  <c r="R485" i="239"/>
  <c r="T484" i="239"/>
  <c r="S484" i="239"/>
  <c r="R484" i="239"/>
  <c r="T483" i="239"/>
  <c r="S483" i="239"/>
  <c r="R483" i="239"/>
  <c r="T482" i="239"/>
  <c r="S482" i="239"/>
  <c r="R482" i="239"/>
  <c r="T481" i="239"/>
  <c r="S481" i="239"/>
  <c r="R481" i="239"/>
  <c r="T480" i="239"/>
  <c r="S480" i="239"/>
  <c r="R480" i="239"/>
  <c r="T479" i="239"/>
  <c r="S479" i="239"/>
  <c r="R479" i="239"/>
  <c r="T478" i="239"/>
  <c r="S478" i="239"/>
  <c r="R478" i="239"/>
  <c r="T477" i="239"/>
  <c r="S477" i="239"/>
  <c r="R477" i="239"/>
  <c r="N477" i="239"/>
  <c r="T476" i="239"/>
  <c r="S476" i="239"/>
  <c r="R476" i="239"/>
  <c r="T475" i="239"/>
  <c r="S475" i="239"/>
  <c r="R475" i="239"/>
  <c r="T474" i="239"/>
  <c r="N474" i="239"/>
  <c r="S474" i="239" s="1"/>
  <c r="T473" i="239"/>
  <c r="S473" i="239"/>
  <c r="R473" i="239"/>
  <c r="T472" i="239"/>
  <c r="S472" i="239"/>
  <c r="R472" i="239"/>
  <c r="T471" i="239"/>
  <c r="S471" i="239"/>
  <c r="R471" i="239"/>
  <c r="T470" i="239"/>
  <c r="S470" i="239"/>
  <c r="R470" i="239"/>
  <c r="T469" i="239"/>
  <c r="S469" i="239"/>
  <c r="R469" i="239"/>
  <c r="T468" i="239"/>
  <c r="S468" i="239"/>
  <c r="R468" i="239"/>
  <c r="T467" i="239"/>
  <c r="S467" i="239"/>
  <c r="R467" i="239"/>
  <c r="T466" i="239"/>
  <c r="S466" i="239"/>
  <c r="R466" i="239"/>
  <c r="T465" i="239"/>
  <c r="S465" i="239"/>
  <c r="R465" i="239"/>
  <c r="T464" i="239"/>
  <c r="S464" i="239"/>
  <c r="R464" i="239"/>
  <c r="T463" i="239"/>
  <c r="S463" i="239"/>
  <c r="R463" i="239"/>
  <c r="T462" i="239"/>
  <c r="S462" i="239"/>
  <c r="R462" i="239"/>
  <c r="T461" i="239"/>
  <c r="S461" i="239"/>
  <c r="R461" i="239"/>
  <c r="T460" i="239"/>
  <c r="S460" i="239"/>
  <c r="R460" i="239"/>
  <c r="T459" i="239"/>
  <c r="S459" i="239"/>
  <c r="R459" i="239"/>
  <c r="T458" i="239"/>
  <c r="S458" i="239"/>
  <c r="R458" i="239"/>
  <c r="T457" i="239"/>
  <c r="S457" i="239"/>
  <c r="R457" i="239"/>
  <c r="T456" i="239"/>
  <c r="S456" i="239"/>
  <c r="R456" i="239"/>
  <c r="T455" i="239"/>
  <c r="S455" i="239"/>
  <c r="R455" i="239"/>
  <c r="T454" i="239"/>
  <c r="S454" i="239"/>
  <c r="R454" i="239"/>
  <c r="T453" i="239"/>
  <c r="S453" i="239"/>
  <c r="R453" i="239"/>
  <c r="T452" i="239"/>
  <c r="S452" i="239"/>
  <c r="R452" i="239"/>
  <c r="T451" i="239"/>
  <c r="S451" i="239"/>
  <c r="R451" i="239"/>
  <c r="T450" i="239"/>
  <c r="S450" i="239"/>
  <c r="R450" i="239"/>
  <c r="T449" i="239"/>
  <c r="S449" i="239"/>
  <c r="R449" i="239"/>
  <c r="T448" i="239"/>
  <c r="S448" i="239"/>
  <c r="R448" i="239"/>
  <c r="T447" i="239"/>
  <c r="S447" i="239"/>
  <c r="R447" i="239"/>
  <c r="T446" i="239"/>
  <c r="S446" i="239"/>
  <c r="R446" i="239"/>
  <c r="T445" i="239"/>
  <c r="S445" i="239"/>
  <c r="R445" i="239"/>
  <c r="T444" i="239"/>
  <c r="S444" i="239"/>
  <c r="R444" i="239"/>
  <c r="T443" i="239"/>
  <c r="S443" i="239"/>
  <c r="R443" i="239"/>
  <c r="N443" i="239"/>
  <c r="T442" i="239"/>
  <c r="S442" i="239"/>
  <c r="R442" i="239"/>
  <c r="T441" i="239"/>
  <c r="N441" i="239"/>
  <c r="S441" i="239" s="1"/>
  <c r="T440" i="239"/>
  <c r="S440" i="239"/>
  <c r="R440" i="239"/>
  <c r="T439" i="239"/>
  <c r="S439" i="239"/>
  <c r="R439" i="239"/>
  <c r="T438" i="239"/>
  <c r="S438" i="239"/>
  <c r="R438" i="239"/>
  <c r="T437" i="239"/>
  <c r="S437" i="239"/>
  <c r="R437" i="239"/>
  <c r="T436" i="239"/>
  <c r="S436" i="239"/>
  <c r="R436" i="239"/>
  <c r="T435" i="239"/>
  <c r="S435" i="239"/>
  <c r="R435" i="239"/>
  <c r="T434" i="239"/>
  <c r="S434" i="239"/>
  <c r="R434" i="239"/>
  <c r="T433" i="239"/>
  <c r="S433" i="239"/>
  <c r="R433" i="239"/>
  <c r="T432" i="239"/>
  <c r="S432" i="239"/>
  <c r="R432" i="239"/>
  <c r="T431" i="239"/>
  <c r="S431" i="239"/>
  <c r="R431" i="239"/>
  <c r="T430" i="239"/>
  <c r="S430" i="239"/>
  <c r="R430" i="239"/>
  <c r="T429" i="239"/>
  <c r="S429" i="239"/>
  <c r="R429" i="239"/>
  <c r="T428" i="239"/>
  <c r="S428" i="239"/>
  <c r="R428" i="239"/>
  <c r="T427" i="239"/>
  <c r="S427" i="239"/>
  <c r="R427" i="239"/>
  <c r="T426" i="239"/>
  <c r="S426" i="239"/>
  <c r="R426" i="239"/>
  <c r="T425" i="239"/>
  <c r="S425" i="239"/>
  <c r="R425" i="239"/>
  <c r="T424" i="239"/>
  <c r="S424" i="239"/>
  <c r="R424" i="239"/>
  <c r="T423" i="239"/>
  <c r="S423" i="239"/>
  <c r="R423" i="239"/>
  <c r="T422" i="239"/>
  <c r="S422" i="239"/>
  <c r="R422" i="239"/>
  <c r="T421" i="239"/>
  <c r="S421" i="239"/>
  <c r="R421" i="239"/>
  <c r="T420" i="239"/>
  <c r="S420" i="239"/>
  <c r="R420" i="239"/>
  <c r="T419" i="239"/>
  <c r="S419" i="239"/>
  <c r="R419" i="239"/>
  <c r="T418" i="239"/>
  <c r="S418" i="239"/>
  <c r="R418" i="239"/>
  <c r="T417" i="239"/>
  <c r="S417" i="239"/>
  <c r="R417" i="239"/>
  <c r="T416" i="239"/>
  <c r="S416" i="239"/>
  <c r="R416" i="239"/>
  <c r="T415" i="239"/>
  <c r="N415" i="239"/>
  <c r="S415" i="239" s="1"/>
  <c r="T414" i="239"/>
  <c r="S414" i="239"/>
  <c r="R414" i="239"/>
  <c r="T413" i="239"/>
  <c r="S413" i="239"/>
  <c r="R413" i="239"/>
  <c r="N413" i="239"/>
  <c r="T412" i="239"/>
  <c r="S412" i="239"/>
  <c r="R412" i="239"/>
  <c r="T411" i="239"/>
  <c r="S411" i="239"/>
  <c r="R411" i="239"/>
  <c r="T410" i="239"/>
  <c r="N410" i="239"/>
  <c r="S410" i="239" s="1"/>
  <c r="T409" i="239"/>
  <c r="N409" i="239"/>
  <c r="R409" i="239" s="1"/>
  <c r="T408" i="239"/>
  <c r="N408" i="239"/>
  <c r="S408" i="239" s="1"/>
  <c r="T407" i="239"/>
  <c r="S407" i="239"/>
  <c r="R407" i="239"/>
  <c r="T406" i="239"/>
  <c r="S406" i="239"/>
  <c r="R406" i="239"/>
  <c r="T405" i="239"/>
  <c r="S405" i="239"/>
  <c r="R405" i="239"/>
  <c r="T404" i="239"/>
  <c r="S404" i="239"/>
  <c r="R404" i="239"/>
  <c r="T403" i="239"/>
  <c r="S403" i="239"/>
  <c r="R403" i="239"/>
  <c r="T402" i="239"/>
  <c r="S402" i="239"/>
  <c r="R402" i="239"/>
  <c r="T401" i="239"/>
  <c r="S401" i="239"/>
  <c r="R401" i="239"/>
  <c r="T400" i="239"/>
  <c r="S400" i="239"/>
  <c r="R400" i="239"/>
  <c r="T399" i="239"/>
  <c r="S399" i="239"/>
  <c r="R399" i="239"/>
  <c r="T398" i="239"/>
  <c r="S398" i="239"/>
  <c r="R398" i="239"/>
  <c r="T397" i="239"/>
  <c r="S397" i="239"/>
  <c r="R397" i="239"/>
  <c r="T396" i="239"/>
  <c r="S396" i="239"/>
  <c r="R396" i="239"/>
  <c r="T395" i="239"/>
  <c r="S395" i="239"/>
  <c r="R395" i="239"/>
  <c r="T394" i="239"/>
  <c r="S394" i="239"/>
  <c r="R394" i="239"/>
  <c r="T393" i="239"/>
  <c r="S393" i="239"/>
  <c r="R393" i="239"/>
  <c r="T392" i="239"/>
  <c r="S392" i="239"/>
  <c r="R392" i="239"/>
  <c r="T391" i="239"/>
  <c r="S391" i="239"/>
  <c r="R391" i="239"/>
  <c r="T390" i="239"/>
  <c r="S390" i="239"/>
  <c r="R390" i="239"/>
  <c r="T389" i="239"/>
  <c r="S389" i="239"/>
  <c r="R389" i="239"/>
  <c r="T388" i="239"/>
  <c r="S388" i="239"/>
  <c r="R388" i="239"/>
  <c r="T387" i="239"/>
  <c r="S387" i="239"/>
  <c r="R387" i="239"/>
  <c r="T386" i="239"/>
  <c r="N386" i="239"/>
  <c r="S386" i="239" s="1"/>
  <c r="T385" i="239"/>
  <c r="S385" i="239"/>
  <c r="R385" i="239"/>
  <c r="T384" i="239"/>
  <c r="S384" i="239"/>
  <c r="R384" i="239"/>
  <c r="N384" i="239"/>
  <c r="T383" i="239"/>
  <c r="S383" i="239"/>
  <c r="R383" i="239"/>
  <c r="T382" i="239"/>
  <c r="S382" i="239"/>
  <c r="R382" i="239"/>
  <c r="T381" i="239"/>
  <c r="S381" i="239"/>
  <c r="R381" i="239"/>
  <c r="T380" i="239"/>
  <c r="N380" i="239"/>
  <c r="S380" i="239" s="1"/>
  <c r="T379" i="239"/>
  <c r="S379" i="239"/>
  <c r="R379" i="239"/>
  <c r="T378" i="239"/>
  <c r="S378" i="239"/>
  <c r="R378" i="239"/>
  <c r="T377" i="239"/>
  <c r="S377" i="239"/>
  <c r="R377" i="239"/>
  <c r="T376" i="239"/>
  <c r="S376" i="239"/>
  <c r="R376" i="239"/>
  <c r="T375" i="239"/>
  <c r="S375" i="239"/>
  <c r="R375" i="239"/>
  <c r="T374" i="239"/>
  <c r="S374" i="239"/>
  <c r="R374" i="239"/>
  <c r="T373" i="239"/>
  <c r="S373" i="239"/>
  <c r="R373" i="239"/>
  <c r="T372" i="239"/>
  <c r="S372" i="239"/>
  <c r="R372" i="239"/>
  <c r="T371" i="239"/>
  <c r="S371" i="239"/>
  <c r="R371" i="239"/>
  <c r="T370" i="239"/>
  <c r="S370" i="239"/>
  <c r="R370" i="239"/>
  <c r="T369" i="239"/>
  <c r="S369" i="239"/>
  <c r="R369" i="239"/>
  <c r="T368" i="239"/>
  <c r="S368" i="239"/>
  <c r="R368" i="239"/>
  <c r="T367" i="239"/>
  <c r="S367" i="239"/>
  <c r="R367" i="239"/>
  <c r="T366" i="239"/>
  <c r="S366" i="239"/>
  <c r="R366" i="239"/>
  <c r="T365" i="239"/>
  <c r="S365" i="239"/>
  <c r="R365" i="239"/>
  <c r="T364" i="239"/>
  <c r="S364" i="239"/>
  <c r="R364" i="239"/>
  <c r="T363" i="239"/>
  <c r="S363" i="239"/>
  <c r="R363" i="239"/>
  <c r="T362" i="239"/>
  <c r="S362" i="239"/>
  <c r="R362" i="239"/>
  <c r="T361" i="239"/>
  <c r="S361" i="239"/>
  <c r="R361" i="239"/>
  <c r="T360" i="239"/>
  <c r="S360" i="239"/>
  <c r="R360" i="239"/>
  <c r="T359" i="239"/>
  <c r="S359" i="239"/>
  <c r="R359" i="239"/>
  <c r="T358" i="239"/>
  <c r="S358" i="239"/>
  <c r="R358" i="239"/>
  <c r="T357" i="239"/>
  <c r="S357" i="239"/>
  <c r="R357" i="239"/>
  <c r="T356" i="239"/>
  <c r="S356" i="239"/>
  <c r="R356" i="239"/>
  <c r="T355" i="239"/>
  <c r="S355" i="239"/>
  <c r="R355" i="239"/>
  <c r="T354" i="239"/>
  <c r="S354" i="239"/>
  <c r="R354" i="239"/>
  <c r="T353" i="239"/>
  <c r="S353" i="239"/>
  <c r="R353" i="239"/>
  <c r="T352" i="239"/>
  <c r="S352" i="239"/>
  <c r="R352" i="239"/>
  <c r="T351" i="239"/>
  <c r="S351" i="239"/>
  <c r="R351" i="239"/>
  <c r="T350" i="239"/>
  <c r="S350" i="239"/>
  <c r="R350" i="239"/>
  <c r="T349" i="239"/>
  <c r="S349" i="239"/>
  <c r="R349" i="239"/>
  <c r="T348" i="239"/>
  <c r="S348" i="239"/>
  <c r="R348" i="239"/>
  <c r="T347" i="239"/>
  <c r="S347" i="239"/>
  <c r="R347" i="239"/>
  <c r="T346" i="239"/>
  <c r="S346" i="239"/>
  <c r="R346" i="239"/>
  <c r="T345" i="239"/>
  <c r="S345" i="239"/>
  <c r="R345" i="239"/>
  <c r="T344" i="239"/>
  <c r="S344" i="239"/>
  <c r="R344" i="239"/>
  <c r="T343" i="239"/>
  <c r="S343" i="239"/>
  <c r="R343" i="239"/>
  <c r="T342" i="239"/>
  <c r="S342" i="239"/>
  <c r="R342" i="239"/>
  <c r="T341" i="239"/>
  <c r="S341" i="239"/>
  <c r="R341" i="239"/>
  <c r="T340" i="239"/>
  <c r="S340" i="239"/>
  <c r="R340" i="239"/>
  <c r="T339" i="239"/>
  <c r="S339" i="239"/>
  <c r="R339" i="239"/>
  <c r="T338" i="239"/>
  <c r="S338" i="239"/>
  <c r="R338" i="239"/>
  <c r="T337" i="239"/>
  <c r="S337" i="239"/>
  <c r="R337" i="239"/>
  <c r="T336" i="239"/>
  <c r="S336" i="239"/>
  <c r="R336" i="239"/>
  <c r="T335" i="239"/>
  <c r="S335" i="239"/>
  <c r="R335" i="239"/>
  <c r="T334" i="239"/>
  <c r="S334" i="239"/>
  <c r="R334" i="239"/>
  <c r="T333" i="239"/>
  <c r="S333" i="239"/>
  <c r="R333" i="239"/>
  <c r="T332" i="239"/>
  <c r="S332" i="239"/>
  <c r="R332" i="239"/>
  <c r="T331" i="239"/>
  <c r="S331" i="239"/>
  <c r="R331" i="239"/>
  <c r="T330" i="239"/>
  <c r="S330" i="239"/>
  <c r="R330" i="239"/>
  <c r="T329" i="239"/>
  <c r="S329" i="239"/>
  <c r="R329" i="239"/>
  <c r="T328" i="239"/>
  <c r="S328" i="239"/>
  <c r="R328" i="239"/>
  <c r="T327" i="239"/>
  <c r="S327" i="239"/>
  <c r="R327" i="239"/>
  <c r="T326" i="239"/>
  <c r="S326" i="239"/>
  <c r="R326" i="239"/>
  <c r="N326" i="239"/>
  <c r="T325" i="239"/>
  <c r="S325" i="239"/>
  <c r="R325" i="239"/>
  <c r="T324" i="239"/>
  <c r="S324" i="239"/>
  <c r="R324" i="239"/>
  <c r="T323" i="239"/>
  <c r="S323" i="239"/>
  <c r="R323" i="239"/>
  <c r="T322" i="239"/>
  <c r="S322" i="239"/>
  <c r="R322" i="239"/>
  <c r="T321" i="239"/>
  <c r="S321" i="239"/>
  <c r="R321" i="239"/>
  <c r="T320" i="239"/>
  <c r="S320" i="239"/>
  <c r="R320" i="239"/>
  <c r="T319" i="239"/>
  <c r="S319" i="239"/>
  <c r="R319" i="239"/>
  <c r="T318" i="239"/>
  <c r="S318" i="239"/>
  <c r="R318" i="239"/>
  <c r="T317" i="239"/>
  <c r="S317" i="239"/>
  <c r="R317" i="239"/>
  <c r="T316" i="239"/>
  <c r="S316" i="239"/>
  <c r="R316" i="239"/>
  <c r="T315" i="239"/>
  <c r="S315" i="239"/>
  <c r="R315" i="239"/>
  <c r="T314" i="239"/>
  <c r="S314" i="239"/>
  <c r="R314" i="239"/>
  <c r="T313" i="239"/>
  <c r="S313" i="239"/>
  <c r="R313" i="239"/>
  <c r="T312" i="239"/>
  <c r="S312" i="239"/>
  <c r="R312" i="239"/>
  <c r="T311" i="239"/>
  <c r="N311" i="239"/>
  <c r="R311" i="239" s="1"/>
  <c r="T310" i="239"/>
  <c r="S310" i="239"/>
  <c r="R310" i="239"/>
  <c r="T309" i="239"/>
  <c r="S309" i="239"/>
  <c r="R309" i="239"/>
  <c r="T308" i="239"/>
  <c r="S308" i="239"/>
  <c r="R308" i="239"/>
  <c r="T307" i="239"/>
  <c r="S307" i="239"/>
  <c r="R307" i="239"/>
  <c r="T306" i="239"/>
  <c r="S306" i="239"/>
  <c r="R306" i="239"/>
  <c r="T305" i="239"/>
  <c r="N305" i="239"/>
  <c r="S305" i="239" s="1"/>
  <c r="T304" i="239"/>
  <c r="S304" i="239"/>
  <c r="R304" i="239"/>
  <c r="T303" i="239"/>
  <c r="S303" i="239"/>
  <c r="R303" i="239"/>
  <c r="T302" i="239"/>
  <c r="S302" i="239"/>
  <c r="R302" i="239"/>
  <c r="T301" i="239"/>
  <c r="S301" i="239"/>
  <c r="R301" i="239"/>
  <c r="T300" i="239"/>
  <c r="S300" i="239"/>
  <c r="R300" i="239"/>
  <c r="T299" i="239"/>
  <c r="S299" i="239"/>
  <c r="R299" i="239"/>
  <c r="T298" i="239"/>
  <c r="S298" i="239"/>
  <c r="R298" i="239"/>
  <c r="N298" i="239"/>
  <c r="T297" i="239"/>
  <c r="S297" i="239"/>
  <c r="R297" i="239"/>
  <c r="N297" i="239"/>
  <c r="T296" i="239"/>
  <c r="S296" i="239"/>
  <c r="R296" i="239"/>
  <c r="T295" i="239"/>
  <c r="S295" i="239"/>
  <c r="R295" i="239"/>
  <c r="T294" i="239"/>
  <c r="S294" i="239"/>
  <c r="R294" i="239"/>
  <c r="T293" i="239"/>
  <c r="S293" i="239"/>
  <c r="R293" i="239"/>
  <c r="T292" i="239"/>
  <c r="S292" i="239"/>
  <c r="R292" i="239"/>
  <c r="T291" i="239"/>
  <c r="S291" i="239"/>
  <c r="R291" i="239"/>
  <c r="T290" i="239"/>
  <c r="S290" i="239"/>
  <c r="R290" i="239"/>
  <c r="T289" i="239"/>
  <c r="S289" i="239"/>
  <c r="R289" i="239"/>
  <c r="T288" i="239"/>
  <c r="S288" i="239"/>
  <c r="R288" i="239"/>
  <c r="T287" i="239"/>
  <c r="S287" i="239"/>
  <c r="R287" i="239"/>
  <c r="T286" i="239"/>
  <c r="S286" i="239"/>
  <c r="R286" i="239"/>
  <c r="T285" i="239"/>
  <c r="S285" i="239"/>
  <c r="R285" i="239"/>
  <c r="T284" i="239"/>
  <c r="S284" i="239"/>
  <c r="R284" i="239"/>
  <c r="T283" i="239"/>
  <c r="S283" i="239"/>
  <c r="R283" i="239"/>
  <c r="T282" i="239"/>
  <c r="S282" i="239"/>
  <c r="R282" i="239"/>
  <c r="T281" i="239"/>
  <c r="S281" i="239"/>
  <c r="R281" i="239"/>
  <c r="T280" i="239"/>
  <c r="S280" i="239"/>
  <c r="R280" i="239"/>
  <c r="T279" i="239"/>
  <c r="S279" i="239"/>
  <c r="R279" i="239"/>
  <c r="T278" i="239"/>
  <c r="S278" i="239"/>
  <c r="R278" i="239"/>
  <c r="T277" i="239"/>
  <c r="S277" i="239"/>
  <c r="R277" i="239"/>
  <c r="T276" i="239"/>
  <c r="S276" i="239"/>
  <c r="R276" i="239"/>
  <c r="T275" i="239"/>
  <c r="S275" i="239"/>
  <c r="R275" i="239"/>
  <c r="T274" i="239"/>
  <c r="S274" i="239"/>
  <c r="R274" i="239"/>
  <c r="T273" i="239"/>
  <c r="S273" i="239"/>
  <c r="R273" i="239"/>
  <c r="N273" i="239"/>
  <c r="T272" i="239"/>
  <c r="S272" i="239"/>
  <c r="R272" i="239"/>
  <c r="T271" i="239"/>
  <c r="S271" i="239"/>
  <c r="R271" i="239"/>
  <c r="T270" i="239"/>
  <c r="S270" i="239"/>
  <c r="R270" i="239"/>
  <c r="T269" i="239"/>
  <c r="S269" i="239"/>
  <c r="R269" i="239"/>
  <c r="T268" i="239"/>
  <c r="S268" i="239"/>
  <c r="R268" i="239"/>
  <c r="T267" i="239"/>
  <c r="S267" i="239"/>
  <c r="R267" i="239"/>
  <c r="N267" i="239"/>
  <c r="T266" i="239"/>
  <c r="S266" i="239"/>
  <c r="R266" i="239"/>
  <c r="T265" i="239"/>
  <c r="S265" i="239"/>
  <c r="R265" i="239"/>
  <c r="T264" i="239"/>
  <c r="S264" i="239"/>
  <c r="R264" i="239"/>
  <c r="T263" i="239"/>
  <c r="S263" i="239"/>
  <c r="R263" i="239"/>
  <c r="T262" i="239"/>
  <c r="S262" i="239"/>
  <c r="R262" i="239"/>
  <c r="T261" i="239"/>
  <c r="S261" i="239"/>
  <c r="R261" i="239"/>
  <c r="T260" i="239"/>
  <c r="S260" i="239"/>
  <c r="R260" i="239"/>
  <c r="T259" i="239"/>
  <c r="S259" i="239"/>
  <c r="R259" i="239"/>
  <c r="T258" i="239"/>
  <c r="S258" i="239"/>
  <c r="R258" i="239"/>
  <c r="T257" i="239"/>
  <c r="S257" i="239"/>
  <c r="R257" i="239"/>
  <c r="T256" i="239"/>
  <c r="S256" i="239"/>
  <c r="R256" i="239"/>
  <c r="T255" i="239"/>
  <c r="S255" i="239"/>
  <c r="R255" i="239"/>
  <c r="T254" i="239"/>
  <c r="S254" i="239"/>
  <c r="R254" i="239"/>
  <c r="T253" i="239"/>
  <c r="S253" i="239"/>
  <c r="R253" i="239"/>
  <c r="T252" i="239"/>
  <c r="N252" i="239"/>
  <c r="S252" i="239" s="1"/>
  <c r="T251" i="239"/>
  <c r="S251" i="239"/>
  <c r="R251" i="239"/>
  <c r="T250" i="239"/>
  <c r="S250" i="239"/>
  <c r="R250" i="239"/>
  <c r="T249" i="239"/>
  <c r="S249" i="239"/>
  <c r="R249" i="239"/>
  <c r="T248" i="239"/>
  <c r="S248" i="239"/>
  <c r="R248" i="239"/>
  <c r="T247" i="239"/>
  <c r="S247" i="239"/>
  <c r="R247" i="239"/>
  <c r="T246" i="239"/>
  <c r="S246" i="239"/>
  <c r="R246" i="239"/>
  <c r="T245" i="239"/>
  <c r="S245" i="239"/>
  <c r="R245" i="239"/>
  <c r="T244" i="239"/>
  <c r="S244" i="239"/>
  <c r="R244" i="239"/>
  <c r="T243" i="239"/>
  <c r="S243" i="239"/>
  <c r="R243" i="239"/>
  <c r="T242" i="239"/>
  <c r="S242" i="239"/>
  <c r="R242" i="239"/>
  <c r="T241" i="239"/>
  <c r="S241" i="239"/>
  <c r="R241" i="239"/>
  <c r="T240" i="239"/>
  <c r="S240" i="239"/>
  <c r="R240" i="239"/>
  <c r="T239" i="239"/>
  <c r="S239" i="239"/>
  <c r="R239" i="239"/>
  <c r="T238" i="239"/>
  <c r="S238" i="239"/>
  <c r="R238" i="239"/>
  <c r="T237" i="239"/>
  <c r="S237" i="239"/>
  <c r="R237" i="239"/>
  <c r="T236" i="239"/>
  <c r="S236" i="239"/>
  <c r="R236" i="239"/>
  <c r="T235" i="239"/>
  <c r="S235" i="239"/>
  <c r="R235" i="239"/>
  <c r="T234" i="239"/>
  <c r="S234" i="239"/>
  <c r="R234" i="239"/>
  <c r="N234" i="239"/>
  <c r="T233" i="239"/>
  <c r="S233" i="239"/>
  <c r="R233" i="239"/>
  <c r="T232" i="239"/>
  <c r="S232" i="239"/>
  <c r="R232" i="239"/>
  <c r="T231" i="239"/>
  <c r="S231" i="239"/>
  <c r="R231" i="239"/>
  <c r="T230" i="239"/>
  <c r="N230" i="239"/>
  <c r="S230" i="239" s="1"/>
  <c r="T229" i="239"/>
  <c r="N229" i="239"/>
  <c r="S229" i="239" s="1"/>
  <c r="T228" i="239"/>
  <c r="S228" i="239"/>
  <c r="R228" i="239"/>
  <c r="T227" i="239"/>
  <c r="S227" i="239"/>
  <c r="R227" i="239"/>
  <c r="T226" i="239"/>
  <c r="S226" i="239"/>
  <c r="R226" i="239"/>
  <c r="T225" i="239"/>
  <c r="S225" i="239"/>
  <c r="R225" i="239"/>
  <c r="T224" i="239"/>
  <c r="S224" i="239"/>
  <c r="R224" i="239"/>
  <c r="T223" i="239"/>
  <c r="S223" i="239"/>
  <c r="R223" i="239"/>
  <c r="T222" i="239"/>
  <c r="S222" i="239"/>
  <c r="R222" i="239"/>
  <c r="T221" i="239"/>
  <c r="S221" i="239"/>
  <c r="R221" i="239"/>
  <c r="T220" i="239"/>
  <c r="S220" i="239"/>
  <c r="R220" i="239"/>
  <c r="T219" i="239"/>
  <c r="S219" i="239"/>
  <c r="R219" i="239"/>
  <c r="T218" i="239"/>
  <c r="S218" i="239"/>
  <c r="R218" i="239"/>
  <c r="N218" i="239"/>
  <c r="T217" i="239"/>
  <c r="S217" i="239"/>
  <c r="R217" i="239"/>
  <c r="N217" i="239"/>
  <c r="T216" i="239"/>
  <c r="S216" i="239"/>
  <c r="R216" i="239"/>
  <c r="T215" i="239"/>
  <c r="S215" i="239"/>
  <c r="R215" i="239"/>
  <c r="T214" i="239"/>
  <c r="S214" i="239"/>
  <c r="R214" i="239"/>
  <c r="T213" i="239"/>
  <c r="S213" i="239"/>
  <c r="R213" i="239"/>
  <c r="T212" i="239"/>
  <c r="S212" i="239"/>
  <c r="R212" i="239"/>
  <c r="T211" i="239"/>
  <c r="N211" i="239"/>
  <c r="S211" i="239" s="1"/>
  <c r="T210" i="239"/>
  <c r="S210" i="239"/>
  <c r="R210" i="239"/>
  <c r="T209" i="239"/>
  <c r="N209" i="239"/>
  <c r="S209" i="239" s="1"/>
  <c r="T208" i="239"/>
  <c r="N208" i="239"/>
  <c r="S208" i="239" s="1"/>
  <c r="T207" i="239"/>
  <c r="S207" i="239"/>
  <c r="R207" i="239"/>
  <c r="T206" i="239"/>
  <c r="S206" i="239"/>
  <c r="R206" i="239"/>
  <c r="N206" i="239"/>
  <c r="T205" i="239"/>
  <c r="S205" i="239"/>
  <c r="R205" i="239"/>
  <c r="N205" i="239"/>
  <c r="T204" i="239"/>
  <c r="S204" i="239"/>
  <c r="R204" i="239"/>
  <c r="T203" i="239"/>
  <c r="S203" i="239"/>
  <c r="R203" i="239"/>
  <c r="N203" i="239"/>
  <c r="T202" i="239"/>
  <c r="S202" i="239"/>
  <c r="R202" i="239"/>
  <c r="N202" i="239"/>
  <c r="T201" i="239"/>
  <c r="S201" i="239"/>
  <c r="R201" i="239"/>
  <c r="N201" i="239"/>
  <c r="T200" i="239"/>
  <c r="S200" i="239"/>
  <c r="R200" i="239"/>
  <c r="N200" i="239"/>
  <c r="T199" i="239"/>
  <c r="S199" i="239"/>
  <c r="R199" i="239"/>
  <c r="N199" i="239"/>
  <c r="T198" i="239"/>
  <c r="S198" i="239"/>
  <c r="R198" i="239"/>
  <c r="N198" i="239"/>
  <c r="T197" i="239"/>
  <c r="S197" i="239"/>
  <c r="R197" i="239"/>
  <c r="N197" i="239"/>
  <c r="T196" i="239"/>
  <c r="S196" i="239"/>
  <c r="R196" i="239"/>
  <c r="N196" i="239"/>
  <c r="T195" i="239"/>
  <c r="S195" i="239"/>
  <c r="R195" i="239"/>
  <c r="N195" i="239"/>
  <c r="T194" i="239"/>
  <c r="S194" i="239"/>
  <c r="R194" i="239"/>
  <c r="N194" i="239"/>
  <c r="T193" i="239"/>
  <c r="S193" i="239"/>
  <c r="R193" i="239"/>
  <c r="N193" i="239"/>
  <c r="T192" i="239"/>
  <c r="S192" i="239"/>
  <c r="R192" i="239"/>
  <c r="N192" i="239"/>
  <c r="T191" i="239"/>
  <c r="S191" i="239"/>
  <c r="R191" i="239"/>
  <c r="N191" i="239"/>
  <c r="T190" i="239"/>
  <c r="S190" i="239"/>
  <c r="R190" i="239"/>
  <c r="N190" i="239"/>
  <c r="T189" i="239"/>
  <c r="S189" i="239"/>
  <c r="R189" i="239"/>
  <c r="N189" i="239"/>
  <c r="T188" i="239"/>
  <c r="S188" i="239"/>
  <c r="R188" i="239"/>
  <c r="N188" i="239"/>
  <c r="T187" i="239"/>
  <c r="S187" i="239"/>
  <c r="R187" i="239"/>
  <c r="N187" i="239"/>
  <c r="T186" i="239"/>
  <c r="S186" i="239"/>
  <c r="R186" i="239"/>
  <c r="N186" i="239"/>
  <c r="T185" i="239"/>
  <c r="S185" i="239"/>
  <c r="R185" i="239"/>
  <c r="T184" i="239"/>
  <c r="S184" i="239"/>
  <c r="R184" i="239"/>
  <c r="T183" i="239"/>
  <c r="S183" i="239"/>
  <c r="R183" i="239"/>
  <c r="T182" i="239"/>
  <c r="S182" i="239"/>
  <c r="R182" i="239"/>
  <c r="T181" i="239"/>
  <c r="S181" i="239"/>
  <c r="R181" i="239"/>
  <c r="T180" i="239"/>
  <c r="S180" i="239"/>
  <c r="R180" i="239"/>
  <c r="T179" i="239"/>
  <c r="S179" i="239"/>
  <c r="R179" i="239"/>
  <c r="T178" i="239"/>
  <c r="S178" i="239"/>
  <c r="R178" i="239"/>
  <c r="T177" i="239"/>
  <c r="S177" i="239"/>
  <c r="R177" i="239"/>
  <c r="T176" i="239"/>
  <c r="S176" i="239"/>
  <c r="R176" i="239"/>
  <c r="T175" i="239"/>
  <c r="S175" i="239"/>
  <c r="R175" i="239"/>
  <c r="T174" i="239"/>
  <c r="S174" i="239"/>
  <c r="R174" i="239"/>
  <c r="T173" i="239"/>
  <c r="S173" i="239"/>
  <c r="R173" i="239"/>
  <c r="T172" i="239"/>
  <c r="S172" i="239"/>
  <c r="R172" i="239"/>
  <c r="T171" i="239"/>
  <c r="N171" i="239"/>
  <c r="S171" i="239" s="1"/>
  <c r="T170" i="239"/>
  <c r="S170" i="239"/>
  <c r="R170" i="239"/>
  <c r="T169" i="239"/>
  <c r="S169" i="239"/>
  <c r="R169" i="239"/>
  <c r="T168" i="239"/>
  <c r="S168" i="239"/>
  <c r="R168" i="239"/>
  <c r="T167" i="239"/>
  <c r="S167" i="239"/>
  <c r="R167" i="239"/>
  <c r="T166" i="239"/>
  <c r="S166" i="239"/>
  <c r="R166" i="239"/>
  <c r="T165" i="239"/>
  <c r="S165" i="239"/>
  <c r="R165" i="239"/>
  <c r="T164" i="239"/>
  <c r="S164" i="239"/>
  <c r="R164" i="239"/>
  <c r="N164" i="239"/>
  <c r="T163" i="239"/>
  <c r="S163" i="239"/>
  <c r="R163" i="239"/>
  <c r="T162" i="239"/>
  <c r="S162" i="239"/>
  <c r="R162" i="239"/>
  <c r="T161" i="239"/>
  <c r="S161" i="239"/>
  <c r="R161" i="239"/>
  <c r="T160" i="239"/>
  <c r="S160" i="239"/>
  <c r="R160" i="239"/>
  <c r="T159" i="239"/>
  <c r="S159" i="239"/>
  <c r="R159" i="239"/>
  <c r="T158" i="239"/>
  <c r="S158" i="239"/>
  <c r="R158" i="239"/>
  <c r="T157" i="239"/>
  <c r="S157" i="239"/>
  <c r="R157" i="239"/>
  <c r="T156" i="239"/>
  <c r="S156" i="239"/>
  <c r="R156" i="239"/>
  <c r="N156" i="239"/>
  <c r="T155" i="239"/>
  <c r="S155" i="239"/>
  <c r="R155" i="239"/>
  <c r="T154" i="239"/>
  <c r="S154" i="239"/>
  <c r="R154" i="239"/>
  <c r="T153" i="239"/>
  <c r="N153" i="239"/>
  <c r="R153" i="239" s="1"/>
  <c r="T152" i="239"/>
  <c r="S152" i="239"/>
  <c r="R152" i="239"/>
  <c r="T151" i="239"/>
  <c r="S151" i="239"/>
  <c r="R151" i="239"/>
  <c r="T150" i="239"/>
  <c r="S150" i="239"/>
  <c r="R150" i="239"/>
  <c r="T149" i="239"/>
  <c r="S149" i="239"/>
  <c r="R149" i="239"/>
  <c r="T148" i="239"/>
  <c r="N148" i="239"/>
  <c r="R148" i="239" s="1"/>
  <c r="T147" i="239"/>
  <c r="S147" i="239"/>
  <c r="R147" i="239"/>
  <c r="T146" i="239"/>
  <c r="S146" i="239"/>
  <c r="R146" i="239"/>
  <c r="T145" i="239"/>
  <c r="S145" i="239"/>
  <c r="R145" i="239"/>
  <c r="T144" i="239"/>
  <c r="S144" i="239"/>
  <c r="R144" i="239"/>
  <c r="T143" i="239"/>
  <c r="S143" i="239"/>
  <c r="R143" i="239"/>
  <c r="T142" i="239"/>
  <c r="S142" i="239"/>
  <c r="R142" i="239"/>
  <c r="T141" i="239"/>
  <c r="S141" i="239"/>
  <c r="R141" i="239"/>
  <c r="T140" i="239"/>
  <c r="S140" i="239"/>
  <c r="R140" i="239"/>
  <c r="T139" i="239"/>
  <c r="S139" i="239"/>
  <c r="R139" i="239"/>
  <c r="T138" i="239"/>
  <c r="S138" i="239"/>
  <c r="R138" i="239"/>
  <c r="T137" i="239"/>
  <c r="S137" i="239"/>
  <c r="R137" i="239"/>
  <c r="N137" i="239"/>
  <c r="T136" i="239"/>
  <c r="S136" i="239"/>
  <c r="R136" i="239"/>
  <c r="T135" i="239"/>
  <c r="S135" i="239"/>
  <c r="R135" i="239"/>
  <c r="T134" i="239"/>
  <c r="S134" i="239"/>
  <c r="R134" i="239"/>
  <c r="T133" i="239"/>
  <c r="S133" i="239"/>
  <c r="R133" i="239"/>
  <c r="T132" i="239"/>
  <c r="S132" i="239"/>
  <c r="R132" i="239"/>
  <c r="T131" i="239"/>
  <c r="S131" i="239"/>
  <c r="R131" i="239"/>
  <c r="N131" i="239"/>
  <c r="T130" i="239"/>
  <c r="S130" i="239"/>
  <c r="R130" i="239"/>
  <c r="T129" i="239"/>
  <c r="S129" i="239"/>
  <c r="R129" i="239"/>
  <c r="T128" i="239"/>
  <c r="S128" i="239"/>
  <c r="R128" i="239"/>
  <c r="T127" i="239"/>
  <c r="S127" i="239"/>
  <c r="R127" i="239"/>
  <c r="T126" i="239"/>
  <c r="S126" i="239"/>
  <c r="R126" i="239"/>
  <c r="T125" i="239"/>
  <c r="N125" i="239"/>
  <c r="R125" i="239" s="1"/>
  <c r="T124" i="239"/>
  <c r="N124" i="239"/>
  <c r="S124" i="239" s="1"/>
  <c r="T123" i="239"/>
  <c r="N123" i="239"/>
  <c r="R123" i="239" s="1"/>
  <c r="T122" i="239"/>
  <c r="N122" i="239"/>
  <c r="S122" i="239" s="1"/>
  <c r="T121" i="239"/>
  <c r="N121" i="239"/>
  <c r="R121" i="239" s="1"/>
  <c r="T120" i="239"/>
  <c r="S120" i="239"/>
  <c r="R120" i="239"/>
  <c r="T119" i="239"/>
  <c r="S119" i="239"/>
  <c r="R119" i="239"/>
  <c r="T118" i="239"/>
  <c r="S118" i="239"/>
  <c r="R118" i="239"/>
  <c r="N118" i="239"/>
  <c r="T117" i="239"/>
  <c r="S117" i="239"/>
  <c r="R117" i="239"/>
  <c r="N117" i="239"/>
  <c r="T116" i="239"/>
  <c r="S116" i="239"/>
  <c r="R116" i="239"/>
  <c r="T115" i="239"/>
  <c r="S115" i="239"/>
  <c r="R115" i="239"/>
  <c r="T114" i="239"/>
  <c r="S114" i="239"/>
  <c r="R114" i="239"/>
  <c r="T113" i="239"/>
  <c r="S113" i="239"/>
  <c r="R113" i="239"/>
  <c r="T112" i="239"/>
  <c r="S112" i="239"/>
  <c r="R112" i="239"/>
  <c r="T111" i="239"/>
  <c r="S111" i="239"/>
  <c r="R111" i="239"/>
  <c r="T110" i="239"/>
  <c r="S110" i="239"/>
  <c r="R110" i="239"/>
  <c r="T109" i="239"/>
  <c r="S109" i="239"/>
  <c r="R109" i="239"/>
  <c r="T108" i="239"/>
  <c r="S108" i="239"/>
  <c r="R108" i="239"/>
  <c r="T107" i="239"/>
  <c r="S107" i="239"/>
  <c r="R107" i="239"/>
  <c r="T106" i="239"/>
  <c r="S106" i="239"/>
  <c r="R106" i="239"/>
  <c r="T105" i="239"/>
  <c r="S105" i="239"/>
  <c r="R105" i="239"/>
  <c r="T104" i="239"/>
  <c r="S104" i="239"/>
  <c r="R104" i="239"/>
  <c r="T103" i="239"/>
  <c r="S103" i="239"/>
  <c r="R103" i="239"/>
  <c r="N103" i="239"/>
  <c r="T102" i="239"/>
  <c r="S102" i="239"/>
  <c r="R102" i="239"/>
  <c r="T101" i="239"/>
  <c r="S101" i="239"/>
  <c r="R101" i="239"/>
  <c r="T100" i="239"/>
  <c r="N100" i="239"/>
  <c r="S100" i="239" s="1"/>
  <c r="T99" i="239"/>
  <c r="N99" i="239"/>
  <c r="S99" i="239" s="1"/>
  <c r="T98" i="239"/>
  <c r="S98" i="239"/>
  <c r="R98" i="239"/>
  <c r="T97" i="239"/>
  <c r="S97" i="239"/>
  <c r="R97" i="239"/>
  <c r="T96" i="239"/>
  <c r="S96" i="239"/>
  <c r="R96" i="239"/>
  <c r="T95" i="239"/>
  <c r="N95" i="239"/>
  <c r="S95" i="239" s="1"/>
  <c r="T94" i="239"/>
  <c r="S94" i="239"/>
  <c r="R94" i="239"/>
  <c r="T93" i="239"/>
  <c r="S93" i="239"/>
  <c r="R93" i="239"/>
  <c r="T92" i="239"/>
  <c r="S92" i="239"/>
  <c r="R92" i="239"/>
  <c r="T91" i="239"/>
  <c r="S91" i="239"/>
  <c r="R91" i="239"/>
  <c r="T90" i="239"/>
  <c r="N90" i="239"/>
  <c r="S90" i="239" s="1"/>
  <c r="T89" i="239"/>
  <c r="N89" i="239"/>
  <c r="R89" i="239" s="1"/>
  <c r="T88" i="239"/>
  <c r="N88" i="239"/>
  <c r="S88" i="239" s="1"/>
  <c r="T87" i="239"/>
  <c r="S87" i="239"/>
  <c r="R87" i="239"/>
  <c r="T86" i="239"/>
  <c r="S86" i="239"/>
  <c r="R86" i="239"/>
  <c r="T85" i="239"/>
  <c r="S85" i="239"/>
  <c r="R85" i="239"/>
  <c r="T84" i="239"/>
  <c r="S84" i="239"/>
  <c r="R84" i="239"/>
  <c r="T83" i="239"/>
  <c r="S83" i="239"/>
  <c r="R83" i="239"/>
  <c r="T82" i="239"/>
  <c r="S82" i="239"/>
  <c r="R82" i="239"/>
  <c r="T81" i="239"/>
  <c r="S81" i="239"/>
  <c r="R81" i="239"/>
  <c r="T80" i="239"/>
  <c r="S80" i="239"/>
  <c r="R80" i="239"/>
  <c r="T79" i="239"/>
  <c r="S79" i="239"/>
  <c r="R79" i="239"/>
  <c r="T78" i="239"/>
  <c r="S78" i="239"/>
  <c r="R78" i="239"/>
  <c r="T77" i="239"/>
  <c r="S77" i="239"/>
  <c r="R77" i="239"/>
  <c r="T76" i="239"/>
  <c r="S76" i="239"/>
  <c r="R76" i="239"/>
  <c r="T75" i="239"/>
  <c r="S75" i="239"/>
  <c r="R75" i="239"/>
  <c r="T74" i="239"/>
  <c r="S74" i="239"/>
  <c r="R74" i="239"/>
  <c r="T73" i="239"/>
  <c r="S73" i="239"/>
  <c r="R73" i="239"/>
  <c r="T72" i="239"/>
  <c r="S72" i="239"/>
  <c r="R72" i="239"/>
  <c r="T71" i="239"/>
  <c r="S71" i="239"/>
  <c r="R71" i="239"/>
  <c r="T70" i="239"/>
  <c r="S70" i="239"/>
  <c r="R70" i="239"/>
  <c r="T69" i="239"/>
  <c r="S69" i="239"/>
  <c r="R69" i="239"/>
  <c r="T68" i="239"/>
  <c r="S68" i="239"/>
  <c r="R68" i="239"/>
  <c r="T67" i="239"/>
  <c r="S67" i="239"/>
  <c r="R67" i="239"/>
  <c r="T66" i="239"/>
  <c r="S66" i="239"/>
  <c r="R66" i="239"/>
  <c r="T65" i="239"/>
  <c r="S65" i="239"/>
  <c r="R65" i="239"/>
  <c r="N65" i="239"/>
  <c r="T64" i="239"/>
  <c r="S64" i="239"/>
  <c r="R64" i="239"/>
  <c r="T63" i="239"/>
  <c r="S63" i="239"/>
  <c r="R63" i="239"/>
  <c r="N63" i="239"/>
  <c r="T62" i="239"/>
  <c r="S62" i="239"/>
  <c r="R62" i="239"/>
  <c r="N62" i="239"/>
  <c r="T61" i="239"/>
  <c r="S61" i="239"/>
  <c r="R61" i="239"/>
  <c r="T60" i="239"/>
  <c r="S60" i="239"/>
  <c r="R60" i="239"/>
  <c r="T59" i="239"/>
  <c r="S59" i="239"/>
  <c r="R59" i="239"/>
  <c r="T58" i="239"/>
  <c r="S58" i="239"/>
  <c r="R58" i="239"/>
  <c r="T57" i="239"/>
  <c r="S57" i="239"/>
  <c r="R57" i="239"/>
  <c r="T56" i="239"/>
  <c r="S56" i="239"/>
  <c r="R56" i="239"/>
  <c r="T55" i="239"/>
  <c r="S55" i="239"/>
  <c r="R55" i="239"/>
  <c r="T54" i="239"/>
  <c r="S54" i="239"/>
  <c r="R54" i="239"/>
  <c r="T53" i="239"/>
  <c r="S53" i="239"/>
  <c r="R53" i="239"/>
  <c r="T52" i="239"/>
  <c r="S52" i="239"/>
  <c r="R52" i="239"/>
  <c r="T51" i="239"/>
  <c r="S51" i="239"/>
  <c r="R51" i="239"/>
  <c r="T50" i="239"/>
  <c r="S50" i="239"/>
  <c r="R50" i="239"/>
  <c r="T49" i="239"/>
  <c r="S49" i="239"/>
  <c r="R49" i="239"/>
  <c r="T48" i="239"/>
  <c r="S48" i="239"/>
  <c r="R48" i="239"/>
  <c r="T47" i="239"/>
  <c r="S47" i="239"/>
  <c r="R47" i="239"/>
  <c r="T46" i="239"/>
  <c r="S46" i="239"/>
  <c r="R46" i="239"/>
  <c r="N46" i="239"/>
  <c r="T45" i="239"/>
  <c r="S45" i="239"/>
  <c r="R45" i="239"/>
  <c r="T44" i="239"/>
  <c r="S44" i="239"/>
  <c r="R44" i="239"/>
  <c r="T43" i="239"/>
  <c r="S43" i="239"/>
  <c r="R43" i="239"/>
  <c r="T42" i="239"/>
  <c r="S42" i="239"/>
  <c r="R42" i="239"/>
  <c r="T41" i="239"/>
  <c r="S41" i="239"/>
  <c r="R41" i="239"/>
  <c r="T40" i="239"/>
  <c r="S40" i="239"/>
  <c r="R40" i="239"/>
  <c r="T39" i="239"/>
  <c r="S39" i="239"/>
  <c r="R39" i="239"/>
  <c r="T38" i="239"/>
  <c r="N38" i="239"/>
  <c r="S38" i="239" s="1"/>
  <c r="T37" i="239"/>
  <c r="S37" i="239"/>
  <c r="R37" i="239"/>
  <c r="T36" i="239"/>
  <c r="S36" i="239"/>
  <c r="R36" i="239"/>
  <c r="T35" i="239"/>
  <c r="S35" i="239"/>
  <c r="R35" i="239"/>
  <c r="N35" i="239"/>
  <c r="T34" i="239"/>
  <c r="S34" i="239"/>
  <c r="R34" i="239"/>
  <c r="N34" i="239"/>
  <c r="T33" i="239"/>
  <c r="S33" i="239"/>
  <c r="R33" i="239"/>
  <c r="T32" i="239"/>
  <c r="S32" i="239"/>
  <c r="R32" i="239"/>
  <c r="T31" i="239"/>
  <c r="S31" i="239"/>
  <c r="R31" i="239"/>
  <c r="T30" i="239"/>
  <c r="S30" i="239"/>
  <c r="R30" i="239"/>
  <c r="T29" i="239"/>
  <c r="S29" i="239"/>
  <c r="R29" i="239"/>
  <c r="N29" i="239"/>
  <c r="T28" i="239"/>
  <c r="S28" i="239"/>
  <c r="R28" i="239"/>
  <c r="T27" i="239"/>
  <c r="S27" i="239"/>
  <c r="R27" i="239"/>
  <c r="T26" i="239"/>
  <c r="S26" i="239"/>
  <c r="R26" i="239"/>
  <c r="T25" i="239"/>
  <c r="S25" i="239"/>
  <c r="R25" i="239"/>
  <c r="T24" i="239"/>
  <c r="S24" i="239"/>
  <c r="R24" i="239"/>
  <c r="T23" i="239"/>
  <c r="N23" i="239"/>
  <c r="S23" i="239" s="1"/>
  <c r="T22" i="239"/>
  <c r="N22" i="239"/>
  <c r="R22" i="239" s="1"/>
  <c r="T21" i="239"/>
  <c r="N21" i="239"/>
  <c r="S21" i="239" s="1"/>
  <c r="T20" i="239"/>
  <c r="N20" i="239"/>
  <c r="R20" i="239" s="1"/>
  <c r="T19" i="239"/>
  <c r="S19" i="239"/>
  <c r="R19" i="239"/>
  <c r="T18" i="239"/>
  <c r="S18" i="239"/>
  <c r="R18" i="239"/>
  <c r="T17" i="239"/>
  <c r="S17" i="239"/>
  <c r="R17" i="239"/>
  <c r="T16" i="239"/>
  <c r="S16" i="239"/>
  <c r="R16" i="239"/>
  <c r="T15" i="239"/>
  <c r="S15" i="239"/>
  <c r="R15" i="239"/>
  <c r="T14" i="239"/>
  <c r="N14" i="239"/>
  <c r="S14" i="239" s="1"/>
  <c r="T13" i="239"/>
  <c r="N13" i="239"/>
  <c r="S13" i="239" s="1"/>
  <c r="T12" i="239"/>
  <c r="S12" i="239"/>
  <c r="R12" i="239"/>
  <c r="T11" i="239"/>
  <c r="S11" i="239"/>
  <c r="R11" i="239"/>
  <c r="T10" i="239"/>
  <c r="S10" i="239"/>
  <c r="R10" i="239"/>
  <c r="T9" i="239"/>
  <c r="S9" i="239"/>
  <c r="R9" i="239"/>
  <c r="T8" i="239"/>
  <c r="S8" i="239"/>
  <c r="R8" i="239"/>
  <c r="T7" i="239"/>
  <c r="S7" i="239"/>
  <c r="R7" i="239"/>
  <c r="T6" i="239"/>
  <c r="S6" i="239"/>
  <c r="R6" i="239"/>
  <c r="T5" i="239"/>
  <c r="T608" i="239" s="1"/>
  <c r="N5" i="239"/>
  <c r="N608" i="239" s="1"/>
  <c r="R21" i="239" l="1"/>
  <c r="R23" i="239"/>
  <c r="R88" i="239"/>
  <c r="R90" i="239"/>
  <c r="R95" i="239"/>
  <c r="R122" i="239"/>
  <c r="R124" i="239"/>
  <c r="R211" i="239"/>
  <c r="R408" i="239"/>
  <c r="R410" i="239"/>
  <c r="R441" i="239"/>
  <c r="R557" i="239"/>
  <c r="R601" i="239"/>
  <c r="S5" i="239"/>
  <c r="R13" i="239"/>
  <c r="R14" i="239"/>
  <c r="S20" i="239"/>
  <c r="S22" i="239"/>
  <c r="R38" i="239"/>
  <c r="S89" i="239"/>
  <c r="R99" i="239"/>
  <c r="R100" i="239"/>
  <c r="S121" i="239"/>
  <c r="S123" i="239"/>
  <c r="S125" i="239"/>
  <c r="S148" i="239"/>
  <c r="S153" i="239"/>
  <c r="R171" i="239"/>
  <c r="R208" i="239"/>
  <c r="R209" i="239"/>
  <c r="R229" i="239"/>
  <c r="R230" i="239"/>
  <c r="R252" i="239"/>
  <c r="R305" i="239"/>
  <c r="S311" i="239"/>
  <c r="R380" i="239"/>
  <c r="R386" i="239"/>
  <c r="S409" i="239"/>
  <c r="R415" i="239"/>
  <c r="R474" i="239"/>
  <c r="S535" i="239"/>
  <c r="R579" i="239"/>
  <c r="R585" i="239"/>
  <c r="R586" i="239"/>
  <c r="R605" i="239"/>
  <c r="R5" i="239"/>
  <c r="R608" i="239" l="1"/>
  <c r="S608" i="239"/>
  <c r="S539" i="154"/>
  <c r="S540" i="154"/>
  <c r="S541" i="154"/>
  <c r="S542" i="154"/>
  <c r="S543" i="154"/>
  <c r="S544" i="154"/>
  <c r="S545" i="154"/>
  <c r="S546" i="154"/>
  <c r="S547" i="154"/>
  <c r="S548" i="154"/>
  <c r="S549" i="154"/>
  <c r="S550" i="154"/>
  <c r="S551" i="154"/>
  <c r="S552" i="154"/>
  <c r="S553" i="154"/>
  <c r="S554" i="154"/>
  <c r="S555" i="154"/>
  <c r="S556" i="154"/>
  <c r="S557" i="154"/>
  <c r="S558" i="154"/>
  <c r="S559" i="154"/>
  <c r="S560" i="154"/>
  <c r="S561" i="154"/>
  <c r="S562" i="154"/>
  <c r="S563" i="154"/>
  <c r="S564" i="154"/>
  <c r="S565" i="154"/>
  <c r="S566" i="154"/>
  <c r="S567" i="154"/>
  <c r="S568" i="154"/>
  <c r="S569" i="154"/>
  <c r="S570" i="154"/>
  <c r="S571" i="154"/>
  <c r="S572" i="154"/>
  <c r="S573" i="154"/>
  <c r="S574" i="154"/>
  <c r="S575" i="154"/>
  <c r="S576" i="154"/>
  <c r="S577" i="154"/>
  <c r="S578" i="154"/>
  <c r="S579" i="154"/>
  <c r="S580" i="154"/>
  <c r="S581" i="154"/>
  <c r="S582" i="154"/>
  <c r="S583" i="154"/>
  <c r="S584" i="154"/>
  <c r="S585" i="154"/>
  <c r="S586" i="154"/>
  <c r="S587" i="154"/>
  <c r="S588" i="154"/>
  <c r="S589" i="154"/>
  <c r="S590" i="154"/>
  <c r="S591" i="154"/>
  <c r="S592" i="154"/>
  <c r="S593" i="154"/>
  <c r="S594" i="154"/>
  <c r="S595" i="154"/>
  <c r="S596" i="154"/>
  <c r="S597" i="154"/>
  <c r="S598" i="154"/>
  <c r="S599" i="154"/>
  <c r="S600" i="154"/>
  <c r="S601" i="154"/>
  <c r="S602" i="154"/>
  <c r="S603" i="154"/>
  <c r="S604" i="154"/>
  <c r="S605" i="154"/>
  <c r="S606" i="154"/>
  <c r="S607" i="154"/>
  <c r="S537" i="154"/>
  <c r="T538" i="154"/>
  <c r="T539" i="154"/>
  <c r="T540" i="154"/>
  <c r="T541" i="154"/>
  <c r="T542" i="154"/>
  <c r="T543" i="154"/>
  <c r="T544" i="154"/>
  <c r="T545" i="154"/>
  <c r="T546" i="154"/>
  <c r="T547" i="154"/>
  <c r="T548" i="154"/>
  <c r="T549" i="154"/>
  <c r="T550" i="154"/>
  <c r="T551" i="154"/>
  <c r="T552" i="154"/>
  <c r="T553" i="154"/>
  <c r="T554" i="154"/>
  <c r="T555" i="154"/>
  <c r="T556" i="154"/>
  <c r="T557" i="154"/>
  <c r="T558" i="154"/>
  <c r="T559" i="154"/>
  <c r="T560" i="154"/>
  <c r="T561" i="154"/>
  <c r="T562" i="154"/>
  <c r="T563" i="154"/>
  <c r="T564" i="154"/>
  <c r="T565" i="154"/>
  <c r="T566" i="154"/>
  <c r="T567" i="154"/>
  <c r="T568" i="154"/>
  <c r="T569" i="154"/>
  <c r="T570" i="154"/>
  <c r="T571" i="154"/>
  <c r="T572" i="154"/>
  <c r="T573" i="154"/>
  <c r="T574" i="154"/>
  <c r="T575" i="154"/>
  <c r="T576" i="154"/>
  <c r="T577" i="154"/>
  <c r="T578" i="154"/>
  <c r="T579" i="154"/>
  <c r="T580" i="154"/>
  <c r="T581" i="154"/>
  <c r="T582" i="154"/>
  <c r="T583" i="154"/>
  <c r="T584" i="154"/>
  <c r="T585" i="154"/>
  <c r="T586" i="154"/>
  <c r="T587" i="154"/>
  <c r="T588" i="154"/>
  <c r="T589" i="154"/>
  <c r="T590" i="154"/>
  <c r="T591" i="154"/>
  <c r="T592" i="154"/>
  <c r="T593" i="154"/>
  <c r="T594" i="154"/>
  <c r="T595" i="154"/>
  <c r="T596" i="154"/>
  <c r="T597" i="154"/>
  <c r="T598" i="154"/>
  <c r="T599" i="154"/>
  <c r="T600" i="154"/>
  <c r="T601" i="154"/>
  <c r="T602" i="154"/>
  <c r="T603" i="154"/>
  <c r="T604" i="154"/>
  <c r="T605" i="154"/>
  <c r="T606" i="154"/>
  <c r="T607" i="154"/>
  <c r="T537" i="154"/>
  <c r="R540" i="154"/>
  <c r="Q539" i="154"/>
  <c r="P539" i="154"/>
  <c r="O538" i="154"/>
  <c r="C608" i="154"/>
  <c r="D608" i="154"/>
  <c r="E608" i="154"/>
  <c r="F608" i="154"/>
  <c r="G608" i="154"/>
  <c r="H608" i="154"/>
  <c r="I608" i="154"/>
  <c r="J608" i="154"/>
  <c r="K608" i="154"/>
  <c r="L608" i="154"/>
  <c r="M608" i="154"/>
  <c r="N608" i="154"/>
  <c r="B608" i="154"/>
  <c r="T386" i="154"/>
  <c r="S386" i="154"/>
  <c r="R386" i="154"/>
  <c r="Q386" i="154"/>
  <c r="P385" i="154"/>
  <c r="O386" i="154"/>
  <c r="C455" i="154"/>
  <c r="D455" i="154"/>
  <c r="E455" i="154"/>
  <c r="F455" i="154"/>
  <c r="G455" i="154"/>
  <c r="H455" i="154"/>
  <c r="I455" i="154"/>
  <c r="J455" i="154"/>
  <c r="K455" i="154"/>
  <c r="L455" i="154"/>
  <c r="M455" i="154"/>
  <c r="N455" i="154"/>
  <c r="B455" i="154"/>
  <c r="R252" i="154"/>
  <c r="R238" i="154"/>
  <c r="C303" i="154"/>
  <c r="D303" i="154"/>
  <c r="E303" i="154"/>
  <c r="F303" i="154"/>
  <c r="G303" i="154"/>
  <c r="H303" i="154"/>
  <c r="I303" i="154"/>
  <c r="J303" i="154"/>
  <c r="K303" i="154"/>
  <c r="L303" i="154"/>
  <c r="M303" i="154"/>
  <c r="N303" i="154"/>
  <c r="B303" i="154"/>
  <c r="T81" i="154"/>
  <c r="S81" i="154"/>
  <c r="R81" i="154"/>
  <c r="Q81" i="154"/>
  <c r="P81" i="154"/>
  <c r="O81" i="154"/>
  <c r="O82" i="154"/>
  <c r="O79" i="154"/>
  <c r="O80" i="154"/>
  <c r="C150" i="154"/>
  <c r="D150" i="154"/>
  <c r="E150" i="154"/>
  <c r="F150" i="154"/>
  <c r="G150" i="154"/>
  <c r="H150" i="154"/>
  <c r="I150" i="154"/>
  <c r="J150" i="154"/>
  <c r="K150" i="154"/>
  <c r="L150" i="154"/>
  <c r="M150" i="154"/>
  <c r="N150" i="154"/>
  <c r="B150" i="154"/>
  <c r="AH652" i="238"/>
  <c r="T608" i="154" l="1"/>
  <c r="I40" i="236" l="1"/>
  <c r="O121" i="230"/>
  <c r="R5" i="235" l="1"/>
  <c r="S5" i="235"/>
  <c r="T5" i="235"/>
  <c r="R6" i="235"/>
  <c r="S6" i="235"/>
  <c r="T6" i="235"/>
  <c r="R7" i="235"/>
  <c r="S7" i="235"/>
  <c r="T7" i="235"/>
  <c r="R8" i="235"/>
  <c r="S8" i="235"/>
  <c r="T8" i="235"/>
  <c r="R9" i="235"/>
  <c r="S9" i="235"/>
  <c r="T9" i="235"/>
  <c r="R10" i="235"/>
  <c r="S10" i="235"/>
  <c r="T10" i="235"/>
  <c r="N11" i="235"/>
  <c r="S11" i="235" s="1"/>
  <c r="T11" i="235"/>
  <c r="N12" i="235"/>
  <c r="R12" i="235" s="1"/>
  <c r="T12" i="235"/>
  <c r="R13" i="235"/>
  <c r="S13" i="235"/>
  <c r="T13" i="235"/>
  <c r="R14" i="235"/>
  <c r="S14" i="235"/>
  <c r="T14" i="235"/>
  <c r="R15" i="235"/>
  <c r="S15" i="235"/>
  <c r="T15" i="235"/>
  <c r="R16" i="235"/>
  <c r="S16" i="235"/>
  <c r="T16" i="235"/>
  <c r="R17" i="235"/>
  <c r="S17" i="235"/>
  <c r="T17" i="235"/>
  <c r="N18" i="235"/>
  <c r="R18" i="235" s="1"/>
  <c r="T18" i="235"/>
  <c r="N19" i="235"/>
  <c r="R19" i="235" s="1"/>
  <c r="T19" i="235"/>
  <c r="N20" i="235"/>
  <c r="R20" i="235" s="1"/>
  <c r="T20" i="235"/>
  <c r="N21" i="235"/>
  <c r="R21" i="235" s="1"/>
  <c r="T21" i="235"/>
  <c r="R22" i="235"/>
  <c r="S22" i="235"/>
  <c r="T22" i="235"/>
  <c r="R23" i="235"/>
  <c r="S23" i="235"/>
  <c r="T23" i="235"/>
  <c r="R24" i="235"/>
  <c r="S24" i="235"/>
  <c r="T24" i="235"/>
  <c r="N25" i="235"/>
  <c r="S25" i="235" s="1"/>
  <c r="T25" i="235"/>
  <c r="R26" i="235"/>
  <c r="S26" i="235"/>
  <c r="T26" i="235"/>
  <c r="R27" i="235"/>
  <c r="S27" i="235"/>
  <c r="T27" i="235"/>
  <c r="R28" i="235"/>
  <c r="S28" i="235"/>
  <c r="T28" i="235"/>
  <c r="R29" i="235"/>
  <c r="S29" i="235"/>
  <c r="T29" i="235"/>
  <c r="N30" i="235"/>
  <c r="S30" i="235" s="1"/>
  <c r="T30" i="235"/>
  <c r="N31" i="235"/>
  <c r="S31" i="235" s="1"/>
  <c r="T31" i="235"/>
  <c r="R32" i="235"/>
  <c r="S32" i="235"/>
  <c r="T32" i="235"/>
  <c r="R33" i="235"/>
  <c r="S33" i="235"/>
  <c r="T33" i="235"/>
  <c r="N34" i="235"/>
  <c r="R34" i="235" s="1"/>
  <c r="T34" i="235"/>
  <c r="R35" i="235"/>
  <c r="S35" i="235"/>
  <c r="T35" i="235"/>
  <c r="R36" i="235"/>
  <c r="S36" i="235"/>
  <c r="T36" i="235"/>
  <c r="R37" i="235"/>
  <c r="S37" i="235"/>
  <c r="T37" i="235"/>
  <c r="R38" i="235"/>
  <c r="S38" i="235"/>
  <c r="T38" i="235"/>
  <c r="R39" i="235"/>
  <c r="S39" i="235"/>
  <c r="T39" i="235"/>
  <c r="R40" i="235"/>
  <c r="S40" i="235"/>
  <c r="T40" i="235"/>
  <c r="R41" i="235"/>
  <c r="S41" i="235"/>
  <c r="T41" i="235"/>
  <c r="N42" i="235"/>
  <c r="R42" i="235" s="1"/>
  <c r="T42" i="235"/>
  <c r="R43" i="235"/>
  <c r="S43" i="235"/>
  <c r="T43" i="235"/>
  <c r="R44" i="235"/>
  <c r="S44" i="235"/>
  <c r="T44" i="235"/>
  <c r="R45" i="235"/>
  <c r="S45" i="235"/>
  <c r="T45" i="235"/>
  <c r="R46" i="235"/>
  <c r="S46" i="235"/>
  <c r="T46" i="235"/>
  <c r="R47" i="235"/>
  <c r="S47" i="235"/>
  <c r="T47" i="235"/>
  <c r="R48" i="235"/>
  <c r="S48" i="235"/>
  <c r="T48" i="235"/>
  <c r="R49" i="235"/>
  <c r="S49" i="235"/>
  <c r="T49" i="235"/>
  <c r="R50" i="235"/>
  <c r="S50" i="235"/>
  <c r="T50" i="235"/>
  <c r="R51" i="235"/>
  <c r="S51" i="235"/>
  <c r="T51" i="235"/>
  <c r="R52" i="235"/>
  <c r="S52" i="235"/>
  <c r="T52" i="235"/>
  <c r="R53" i="235"/>
  <c r="S53" i="235"/>
  <c r="T53" i="235"/>
  <c r="R54" i="235"/>
  <c r="S54" i="235"/>
  <c r="T54" i="235"/>
  <c r="R55" i="235"/>
  <c r="S55" i="235"/>
  <c r="T55" i="235"/>
  <c r="R56" i="235"/>
  <c r="S56" i="235"/>
  <c r="T56" i="235"/>
  <c r="N57" i="235"/>
  <c r="R57" i="235" s="1"/>
  <c r="T57" i="235"/>
  <c r="N58" i="235"/>
  <c r="R58" i="235" s="1"/>
  <c r="T58" i="235"/>
  <c r="R59" i="235"/>
  <c r="S59" i="235"/>
  <c r="T59" i="235"/>
  <c r="N60" i="235"/>
  <c r="S60" i="235" s="1"/>
  <c r="T60" i="235"/>
  <c r="R61" i="235"/>
  <c r="S61" i="235"/>
  <c r="T61" i="235"/>
  <c r="R62" i="235"/>
  <c r="S62" i="235"/>
  <c r="T62" i="235"/>
  <c r="R63" i="235"/>
  <c r="S63" i="235"/>
  <c r="T63" i="235"/>
  <c r="R64" i="235"/>
  <c r="S64" i="235"/>
  <c r="T64" i="235"/>
  <c r="R65" i="235"/>
  <c r="S65" i="235"/>
  <c r="T65" i="235"/>
  <c r="R66" i="235"/>
  <c r="S66" i="235"/>
  <c r="T66" i="235"/>
  <c r="R67" i="235"/>
  <c r="S67" i="235"/>
  <c r="T67" i="235"/>
  <c r="R68" i="235"/>
  <c r="S68" i="235"/>
  <c r="T68" i="235"/>
  <c r="R69" i="235"/>
  <c r="S69" i="235"/>
  <c r="T69" i="235"/>
  <c r="R70" i="235"/>
  <c r="S70" i="235"/>
  <c r="T70" i="235"/>
  <c r="R71" i="235"/>
  <c r="S71" i="235"/>
  <c r="T71" i="235"/>
  <c r="R72" i="235"/>
  <c r="S72" i="235"/>
  <c r="T72" i="235"/>
  <c r="R73" i="235"/>
  <c r="S73" i="235"/>
  <c r="T73" i="235"/>
  <c r="R74" i="235"/>
  <c r="S74" i="235"/>
  <c r="T74" i="235"/>
  <c r="R75" i="235"/>
  <c r="S75" i="235"/>
  <c r="T75" i="235"/>
  <c r="R76" i="235"/>
  <c r="S76" i="235"/>
  <c r="T76" i="235"/>
  <c r="N77" i="235"/>
  <c r="S77" i="235" s="1"/>
  <c r="T77" i="235"/>
  <c r="R78" i="235"/>
  <c r="S78" i="235"/>
  <c r="T78" i="235"/>
  <c r="R79" i="235"/>
  <c r="S79" i="235"/>
  <c r="T79" i="235"/>
  <c r="R80" i="235"/>
  <c r="S80" i="235"/>
  <c r="T80" i="235"/>
  <c r="R81" i="235"/>
  <c r="S81" i="235"/>
  <c r="T81" i="235"/>
  <c r="N82" i="235"/>
  <c r="S82" i="235" s="1"/>
  <c r="T82" i="235"/>
  <c r="R83" i="235"/>
  <c r="S83" i="235"/>
  <c r="T83" i="235"/>
  <c r="R84" i="235"/>
  <c r="S84" i="235"/>
  <c r="T84" i="235"/>
  <c r="R85" i="235"/>
  <c r="S85" i="235"/>
  <c r="T85" i="235"/>
  <c r="R86" i="235"/>
  <c r="S86" i="235"/>
  <c r="T86" i="235"/>
  <c r="N87" i="235"/>
  <c r="S87" i="235" s="1"/>
  <c r="T87" i="235"/>
  <c r="N88" i="235"/>
  <c r="S88" i="235" s="1"/>
  <c r="T88" i="235"/>
  <c r="R89" i="235"/>
  <c r="S89" i="235"/>
  <c r="T89" i="235"/>
  <c r="R90" i="235"/>
  <c r="S90" i="235"/>
  <c r="T90" i="235"/>
  <c r="R91" i="235"/>
  <c r="S91" i="235"/>
  <c r="T91" i="235"/>
  <c r="R92" i="235"/>
  <c r="S92" i="235"/>
  <c r="T92" i="235"/>
  <c r="R93" i="235"/>
  <c r="S93" i="235"/>
  <c r="T93" i="235"/>
  <c r="R94" i="235"/>
  <c r="S94" i="235"/>
  <c r="T94" i="235"/>
  <c r="R95" i="235"/>
  <c r="S95" i="235"/>
  <c r="T95" i="235"/>
  <c r="R96" i="235"/>
  <c r="S96" i="235"/>
  <c r="T96" i="235"/>
  <c r="R97" i="235"/>
  <c r="S97" i="235"/>
  <c r="T97" i="235"/>
  <c r="R98" i="235"/>
  <c r="S98" i="235"/>
  <c r="T98" i="235"/>
  <c r="R99" i="235"/>
  <c r="S99" i="235"/>
  <c r="T99" i="235"/>
  <c r="R100" i="235"/>
  <c r="S100" i="235"/>
  <c r="T100" i="235"/>
  <c r="R101" i="235"/>
  <c r="S101" i="235"/>
  <c r="T101" i="235"/>
  <c r="R102" i="235"/>
  <c r="S102" i="235"/>
  <c r="T102" i="235"/>
  <c r="R103" i="235"/>
  <c r="S103" i="235"/>
  <c r="T103" i="235"/>
  <c r="R104" i="235"/>
  <c r="S104" i="235"/>
  <c r="T104" i="235"/>
  <c r="R105" i="235"/>
  <c r="S105" i="235"/>
  <c r="T105" i="235"/>
  <c r="R106" i="235"/>
  <c r="S106" i="235"/>
  <c r="T106" i="235"/>
  <c r="R107" i="235"/>
  <c r="S107" i="235"/>
  <c r="T107" i="235"/>
  <c r="R108" i="235"/>
  <c r="S108" i="235"/>
  <c r="T108" i="235"/>
  <c r="R109" i="235"/>
  <c r="S109" i="235"/>
  <c r="T109" i="235"/>
  <c r="R110" i="235"/>
  <c r="S110" i="235"/>
  <c r="T110" i="235"/>
  <c r="R111" i="235"/>
  <c r="S111" i="235"/>
  <c r="T111" i="235"/>
  <c r="R112" i="235"/>
  <c r="S112" i="235"/>
  <c r="T112" i="235"/>
  <c r="R113" i="235"/>
  <c r="S113" i="235"/>
  <c r="T113" i="235"/>
  <c r="R114" i="235"/>
  <c r="S114" i="235"/>
  <c r="T114" i="235"/>
  <c r="R115" i="235"/>
  <c r="S115" i="235"/>
  <c r="T115" i="235"/>
  <c r="R116" i="235"/>
  <c r="S116" i="235"/>
  <c r="T116" i="235"/>
  <c r="R117" i="235"/>
  <c r="S117" i="235"/>
  <c r="T117" i="235"/>
  <c r="R118" i="235"/>
  <c r="S118" i="235"/>
  <c r="T118" i="235"/>
  <c r="R119" i="235"/>
  <c r="S119" i="235"/>
  <c r="T119" i="235"/>
  <c r="R120" i="235"/>
  <c r="S120" i="235"/>
  <c r="T120" i="235"/>
  <c r="R121" i="235"/>
  <c r="S121" i="235"/>
  <c r="T121" i="235"/>
  <c r="R122" i="235"/>
  <c r="S122" i="235"/>
  <c r="T122" i="235"/>
  <c r="R123" i="235"/>
  <c r="S123" i="235"/>
  <c r="T123" i="235"/>
  <c r="R124" i="235"/>
  <c r="S124" i="235"/>
  <c r="T124" i="235"/>
  <c r="R125" i="235"/>
  <c r="S125" i="235"/>
  <c r="T125" i="235"/>
  <c r="R126" i="235"/>
  <c r="S126" i="235"/>
  <c r="T126" i="235"/>
  <c r="R127" i="235"/>
  <c r="S127" i="235"/>
  <c r="T127" i="235"/>
  <c r="R128" i="235"/>
  <c r="S128" i="235"/>
  <c r="T128" i="235"/>
  <c r="R129" i="235"/>
  <c r="S129" i="235"/>
  <c r="T129" i="235"/>
  <c r="N130" i="235"/>
  <c r="S130" i="235" s="1"/>
  <c r="T130" i="235"/>
  <c r="R131" i="235"/>
  <c r="S131" i="235"/>
  <c r="T131" i="235"/>
  <c r="R132" i="235"/>
  <c r="S132" i="235"/>
  <c r="T132" i="235"/>
  <c r="R133" i="235"/>
  <c r="S133" i="235"/>
  <c r="T133" i="235"/>
  <c r="R134" i="235"/>
  <c r="S134" i="235"/>
  <c r="T134" i="235"/>
  <c r="N135" i="235"/>
  <c r="S135" i="235" s="1"/>
  <c r="T135" i="235"/>
  <c r="R136" i="235"/>
  <c r="S136" i="235"/>
  <c r="T136" i="235"/>
  <c r="R137" i="235"/>
  <c r="S137" i="235"/>
  <c r="T137" i="235"/>
  <c r="R138" i="235"/>
  <c r="S138" i="235"/>
  <c r="T138" i="235"/>
  <c r="R139" i="235"/>
  <c r="S139" i="235"/>
  <c r="T139" i="235"/>
  <c r="R140" i="235"/>
  <c r="S140" i="235"/>
  <c r="T140" i="235"/>
  <c r="N141" i="235"/>
  <c r="R141" i="235" s="1"/>
  <c r="T141" i="235"/>
  <c r="R142" i="235"/>
  <c r="S142" i="235"/>
  <c r="T142" i="235"/>
  <c r="R143" i="235"/>
  <c r="S143" i="235"/>
  <c r="T143" i="235"/>
  <c r="N144" i="235"/>
  <c r="S144" i="235" s="1"/>
  <c r="T144" i="235"/>
  <c r="R145" i="235"/>
  <c r="S145" i="235"/>
  <c r="T145" i="235"/>
  <c r="R146" i="235"/>
  <c r="S146" i="235"/>
  <c r="T146" i="235"/>
  <c r="R147" i="235"/>
  <c r="S147" i="235"/>
  <c r="T147" i="235"/>
  <c r="R148" i="235"/>
  <c r="S148" i="235"/>
  <c r="T148" i="235"/>
  <c r="R149" i="235"/>
  <c r="S149" i="235"/>
  <c r="T149" i="235"/>
  <c r="R150" i="235"/>
  <c r="S150" i="235"/>
  <c r="T150" i="235"/>
  <c r="R151" i="235"/>
  <c r="S151" i="235"/>
  <c r="T151" i="235"/>
  <c r="N152" i="235"/>
  <c r="R152" i="235" s="1"/>
  <c r="T152" i="235"/>
  <c r="R153" i="235"/>
  <c r="S153" i="235"/>
  <c r="T153" i="235"/>
  <c r="R154" i="235"/>
  <c r="S154" i="235"/>
  <c r="T154" i="235"/>
  <c r="R155" i="235"/>
  <c r="S155" i="235"/>
  <c r="T155" i="235"/>
  <c r="R156" i="235"/>
  <c r="S156" i="235"/>
  <c r="T156" i="235"/>
  <c r="R157" i="235"/>
  <c r="S157" i="235"/>
  <c r="T157" i="235"/>
  <c r="N158" i="235"/>
  <c r="S158" i="235" s="1"/>
  <c r="T158" i="235"/>
  <c r="R159" i="235"/>
  <c r="S159" i="235"/>
  <c r="T159" i="235"/>
  <c r="R160" i="235"/>
  <c r="S160" i="235"/>
  <c r="T160" i="235"/>
  <c r="R161" i="235"/>
  <c r="S161" i="235"/>
  <c r="T161" i="235"/>
  <c r="R162" i="235"/>
  <c r="S162" i="235"/>
  <c r="T162" i="235"/>
  <c r="R163" i="235"/>
  <c r="S163" i="235"/>
  <c r="T163" i="235"/>
  <c r="R164" i="235"/>
  <c r="S164" i="235"/>
  <c r="T164" i="235"/>
  <c r="R165" i="235"/>
  <c r="S165" i="235"/>
  <c r="T165" i="235"/>
  <c r="R166" i="235"/>
  <c r="S166" i="235"/>
  <c r="T166" i="235"/>
  <c r="R167" i="235"/>
  <c r="S167" i="235"/>
  <c r="T167" i="235"/>
  <c r="R168" i="235"/>
  <c r="S168" i="235"/>
  <c r="T168" i="235"/>
  <c r="R169" i="235"/>
  <c r="S169" i="235"/>
  <c r="T169" i="235"/>
  <c r="N170" i="235"/>
  <c r="R170" i="235" s="1"/>
  <c r="T170" i="235"/>
  <c r="R171" i="235"/>
  <c r="S171" i="235"/>
  <c r="T171" i="235"/>
  <c r="R172" i="235"/>
  <c r="S172" i="235"/>
  <c r="T172" i="235"/>
  <c r="R173" i="235"/>
  <c r="S173" i="235"/>
  <c r="T173" i="235"/>
  <c r="R174" i="235"/>
  <c r="S174" i="235"/>
  <c r="T174" i="235"/>
  <c r="R175" i="235"/>
  <c r="S175" i="235"/>
  <c r="T175" i="235"/>
  <c r="R176" i="235"/>
  <c r="S176" i="235"/>
  <c r="T176" i="235"/>
  <c r="R177" i="235"/>
  <c r="S177" i="235"/>
  <c r="T177" i="235"/>
  <c r="R178" i="235"/>
  <c r="S178" i="235"/>
  <c r="T178" i="235"/>
  <c r="R179" i="235"/>
  <c r="S179" i="235"/>
  <c r="T179" i="235"/>
  <c r="R180" i="235"/>
  <c r="S180" i="235"/>
  <c r="T180" i="235"/>
  <c r="R181" i="235"/>
  <c r="S181" i="235"/>
  <c r="T181" i="235"/>
  <c r="R182" i="235"/>
  <c r="S182" i="235"/>
  <c r="T182" i="235"/>
  <c r="R183" i="235"/>
  <c r="S183" i="235"/>
  <c r="T183" i="235"/>
  <c r="R184" i="235"/>
  <c r="S184" i="235"/>
  <c r="T184" i="235"/>
  <c r="R185" i="235"/>
  <c r="S185" i="235"/>
  <c r="T185" i="235"/>
  <c r="R186" i="235"/>
  <c r="S186" i="235"/>
  <c r="T186" i="235"/>
  <c r="R187" i="235"/>
  <c r="S187" i="235"/>
  <c r="T187" i="235"/>
  <c r="R188" i="235"/>
  <c r="S188" i="235"/>
  <c r="T188" i="235"/>
  <c r="R189" i="235"/>
  <c r="S189" i="235"/>
  <c r="T189" i="235"/>
  <c r="R190" i="235"/>
  <c r="S190" i="235"/>
  <c r="T190" i="235"/>
  <c r="R191" i="235"/>
  <c r="S191" i="235"/>
  <c r="T191" i="235"/>
  <c r="R192" i="235"/>
  <c r="S192" i="235"/>
  <c r="T192" i="235"/>
  <c r="R193" i="235"/>
  <c r="S193" i="235"/>
  <c r="T193" i="235"/>
  <c r="R194" i="235"/>
  <c r="S194" i="235"/>
  <c r="T194" i="235"/>
  <c r="R195" i="235"/>
  <c r="S195" i="235"/>
  <c r="T195" i="235"/>
  <c r="R196" i="235"/>
  <c r="S196" i="235"/>
  <c r="T196" i="235"/>
  <c r="R197" i="235"/>
  <c r="S197" i="235"/>
  <c r="T197" i="235"/>
  <c r="N198" i="235"/>
  <c r="R198" i="235" s="1"/>
  <c r="T198" i="235"/>
  <c r="N199" i="235"/>
  <c r="R199" i="235" s="1"/>
  <c r="T199" i="235"/>
  <c r="R200" i="235"/>
  <c r="S200" i="235"/>
  <c r="T200" i="235"/>
  <c r="R201" i="235"/>
  <c r="S201" i="235"/>
  <c r="T201" i="235"/>
  <c r="R202" i="235"/>
  <c r="S202" i="235"/>
  <c r="T202" i="235"/>
  <c r="N203" i="235"/>
  <c r="R203" i="235" s="1"/>
  <c r="T203" i="235"/>
  <c r="R204" i="235"/>
  <c r="S204" i="235"/>
  <c r="T204" i="235"/>
  <c r="R205" i="235"/>
  <c r="S205" i="235"/>
  <c r="T205" i="235"/>
  <c r="R206" i="235"/>
  <c r="S206" i="235"/>
  <c r="T206" i="235"/>
  <c r="R207" i="235"/>
  <c r="S207" i="235"/>
  <c r="T207" i="235"/>
  <c r="R208" i="235"/>
  <c r="S208" i="235"/>
  <c r="T208" i="235"/>
  <c r="R209" i="235"/>
  <c r="S209" i="235"/>
  <c r="T209" i="235"/>
  <c r="R210" i="235"/>
  <c r="S210" i="235"/>
  <c r="T210" i="235"/>
  <c r="R211" i="235"/>
  <c r="S211" i="235"/>
  <c r="T211" i="235"/>
  <c r="R212" i="235"/>
  <c r="S212" i="235"/>
  <c r="T212" i="235"/>
  <c r="R213" i="235"/>
  <c r="S213" i="235"/>
  <c r="T213" i="235"/>
  <c r="R214" i="235"/>
  <c r="S214" i="235"/>
  <c r="T214" i="235"/>
  <c r="R215" i="235"/>
  <c r="S215" i="235"/>
  <c r="T215" i="235"/>
  <c r="R216" i="235"/>
  <c r="S216" i="235"/>
  <c r="T216" i="235"/>
  <c r="R217" i="235"/>
  <c r="S217" i="235"/>
  <c r="T217" i="235"/>
  <c r="R218" i="235"/>
  <c r="S218" i="235"/>
  <c r="T218" i="235"/>
  <c r="R219" i="235"/>
  <c r="S219" i="235"/>
  <c r="T219" i="235"/>
  <c r="R220" i="235"/>
  <c r="S220" i="235"/>
  <c r="T220" i="235"/>
  <c r="R221" i="235"/>
  <c r="S221" i="235"/>
  <c r="T221" i="235"/>
  <c r="R222" i="235"/>
  <c r="S222" i="235"/>
  <c r="T222" i="235"/>
  <c r="R223" i="235"/>
  <c r="S223" i="235"/>
  <c r="T223" i="235"/>
  <c r="R224" i="235"/>
  <c r="S224" i="235"/>
  <c r="T224" i="235"/>
  <c r="R225" i="235"/>
  <c r="S225" i="235"/>
  <c r="T225" i="235"/>
  <c r="R226" i="235"/>
  <c r="S226" i="235"/>
  <c r="T226" i="235"/>
  <c r="R227" i="235"/>
  <c r="S227" i="235"/>
  <c r="T227" i="235"/>
  <c r="R228" i="235"/>
  <c r="S228" i="235"/>
  <c r="T228" i="235"/>
  <c r="R229" i="235"/>
  <c r="S229" i="235"/>
  <c r="T229" i="235"/>
  <c r="R230" i="235"/>
  <c r="S230" i="235"/>
  <c r="T230" i="235"/>
  <c r="R231" i="235"/>
  <c r="S231" i="235"/>
  <c r="T231" i="235"/>
  <c r="R232" i="235"/>
  <c r="S232" i="235"/>
  <c r="T232" i="235"/>
  <c r="R233" i="235"/>
  <c r="S233" i="235"/>
  <c r="T233" i="235"/>
  <c r="N234" i="235"/>
  <c r="R234" i="235" s="1"/>
  <c r="T234" i="235"/>
  <c r="R235" i="235"/>
  <c r="S235" i="235"/>
  <c r="T235" i="235"/>
  <c r="R236" i="235"/>
  <c r="S236" i="235"/>
  <c r="T236" i="235"/>
  <c r="R237" i="235"/>
  <c r="S237" i="235"/>
  <c r="T237" i="235"/>
  <c r="R238" i="235"/>
  <c r="S238" i="235"/>
  <c r="T238" i="235"/>
  <c r="R239" i="235"/>
  <c r="S239" i="235"/>
  <c r="T239" i="235"/>
  <c r="R240" i="235"/>
  <c r="S240" i="235"/>
  <c r="T240" i="235"/>
  <c r="R241" i="235"/>
  <c r="S241" i="235"/>
  <c r="T241" i="235"/>
  <c r="R242" i="235"/>
  <c r="S242" i="235"/>
  <c r="T242" i="235"/>
  <c r="R243" i="235"/>
  <c r="S243" i="235"/>
  <c r="T243" i="235"/>
  <c r="R244" i="235"/>
  <c r="S244" i="235"/>
  <c r="T244" i="235"/>
  <c r="R245" i="235"/>
  <c r="S245" i="235"/>
  <c r="T245" i="235"/>
  <c r="R246" i="235"/>
  <c r="S246" i="235"/>
  <c r="T246" i="235"/>
  <c r="R247" i="235"/>
  <c r="S247" i="235"/>
  <c r="T247" i="235"/>
  <c r="R248" i="235"/>
  <c r="S248" i="235"/>
  <c r="T248" i="235"/>
  <c r="R249" i="235"/>
  <c r="S249" i="235"/>
  <c r="T249" i="235"/>
  <c r="R250" i="235"/>
  <c r="S250" i="235"/>
  <c r="T250" i="235"/>
  <c r="R251" i="235"/>
  <c r="S251" i="235"/>
  <c r="T251" i="235"/>
  <c r="R252" i="235"/>
  <c r="S252" i="235"/>
  <c r="T252" i="235"/>
  <c r="R253" i="235"/>
  <c r="S253" i="235"/>
  <c r="T253" i="235"/>
  <c r="R254" i="235"/>
  <c r="S254" i="235"/>
  <c r="T254" i="235"/>
  <c r="R255" i="235"/>
  <c r="S255" i="235"/>
  <c r="T255" i="235"/>
  <c r="R256" i="235"/>
  <c r="S256" i="235"/>
  <c r="T256" i="235"/>
  <c r="R257" i="235"/>
  <c r="S257" i="235"/>
  <c r="T257" i="235"/>
  <c r="R258" i="235"/>
  <c r="S258" i="235"/>
  <c r="T258" i="235"/>
  <c r="R259" i="235"/>
  <c r="S259" i="235"/>
  <c r="T259" i="235"/>
  <c r="R260" i="235"/>
  <c r="S260" i="235"/>
  <c r="T260" i="235"/>
  <c r="R261" i="235"/>
  <c r="S261" i="235"/>
  <c r="T261" i="235"/>
  <c r="R262" i="235"/>
  <c r="S262" i="235"/>
  <c r="T262" i="235"/>
  <c r="R263" i="235"/>
  <c r="S263" i="235"/>
  <c r="T263" i="235"/>
  <c r="R264" i="235"/>
  <c r="S264" i="235"/>
  <c r="T264" i="235"/>
  <c r="R265" i="235"/>
  <c r="S265" i="235"/>
  <c r="T265" i="235"/>
  <c r="R266" i="235"/>
  <c r="S266" i="235"/>
  <c r="T266" i="235"/>
  <c r="R267" i="235"/>
  <c r="S267" i="235"/>
  <c r="T267" i="235"/>
  <c r="R268" i="235"/>
  <c r="S268" i="235"/>
  <c r="T268" i="235"/>
  <c r="R269" i="235"/>
  <c r="S269" i="235"/>
  <c r="T269" i="235"/>
  <c r="R270" i="235"/>
  <c r="S270" i="235"/>
  <c r="T270" i="235"/>
  <c r="R271" i="235"/>
  <c r="S271" i="235"/>
  <c r="T271" i="235"/>
  <c r="R272" i="235"/>
  <c r="S272" i="235"/>
  <c r="T272" i="235"/>
  <c r="R273" i="235"/>
  <c r="S273" i="235"/>
  <c r="T273" i="235"/>
  <c r="R274" i="235"/>
  <c r="S274" i="235"/>
  <c r="T274" i="235"/>
  <c r="R275" i="235"/>
  <c r="S275" i="235"/>
  <c r="T275" i="235"/>
  <c r="R276" i="235"/>
  <c r="S276" i="235"/>
  <c r="T276" i="235"/>
  <c r="R277" i="235"/>
  <c r="S277" i="235"/>
  <c r="T277" i="235"/>
  <c r="R278" i="235"/>
  <c r="S278" i="235"/>
  <c r="T278" i="235"/>
  <c r="R279" i="235"/>
  <c r="S279" i="235"/>
  <c r="T279" i="235"/>
  <c r="R280" i="235"/>
  <c r="S280" i="235"/>
  <c r="T280" i="235"/>
  <c r="R281" i="235"/>
  <c r="S281" i="235"/>
  <c r="T281" i="235"/>
  <c r="R282" i="235"/>
  <c r="S282" i="235"/>
  <c r="T282" i="235"/>
  <c r="R283" i="235"/>
  <c r="S283" i="235"/>
  <c r="T283" i="235"/>
  <c r="R284" i="235"/>
  <c r="S284" i="235"/>
  <c r="T284" i="235"/>
  <c r="R285" i="235"/>
  <c r="S285" i="235"/>
  <c r="T285" i="235"/>
  <c r="R286" i="235"/>
  <c r="S286" i="235"/>
  <c r="T286" i="235"/>
  <c r="R287" i="235"/>
  <c r="S287" i="235"/>
  <c r="T287" i="235"/>
  <c r="R288" i="235"/>
  <c r="S288" i="235"/>
  <c r="T288" i="235"/>
  <c r="R289" i="235"/>
  <c r="S289" i="235"/>
  <c r="T289" i="235"/>
  <c r="R290" i="235"/>
  <c r="S290" i="235"/>
  <c r="T290" i="235"/>
  <c r="R291" i="235"/>
  <c r="S291" i="235"/>
  <c r="T291" i="235"/>
  <c r="R292" i="235"/>
  <c r="S292" i="235"/>
  <c r="T292" i="235"/>
  <c r="R293" i="235"/>
  <c r="S293" i="235"/>
  <c r="T293" i="235"/>
  <c r="R294" i="235"/>
  <c r="S294" i="235"/>
  <c r="T294" i="235"/>
  <c r="R295" i="235"/>
  <c r="S295" i="235"/>
  <c r="T295" i="235"/>
  <c r="R296" i="235"/>
  <c r="S296" i="235"/>
  <c r="T296" i="235"/>
  <c r="R297" i="235"/>
  <c r="S297" i="235"/>
  <c r="T297" i="235"/>
  <c r="R298" i="235"/>
  <c r="S298" i="235"/>
  <c r="T298" i="235"/>
  <c r="R299" i="235"/>
  <c r="S299" i="235"/>
  <c r="T299" i="235"/>
  <c r="R300" i="235"/>
  <c r="S300" i="235"/>
  <c r="T300" i="235"/>
  <c r="R301" i="235"/>
  <c r="S301" i="235"/>
  <c r="T301" i="235"/>
  <c r="R302" i="235"/>
  <c r="S302" i="235"/>
  <c r="T302" i="235"/>
  <c r="R303" i="235"/>
  <c r="S303" i="235"/>
  <c r="T303" i="235"/>
  <c r="R304" i="235"/>
  <c r="S304" i="235"/>
  <c r="T304" i="235"/>
  <c r="R305" i="235"/>
  <c r="S305" i="235"/>
  <c r="T305" i="235"/>
  <c r="R306" i="235"/>
  <c r="S306" i="235"/>
  <c r="T306" i="235"/>
  <c r="R307" i="235"/>
  <c r="S307" i="235"/>
  <c r="T307" i="235"/>
  <c r="R308" i="235"/>
  <c r="S308" i="235"/>
  <c r="T308" i="235"/>
  <c r="R309" i="235"/>
  <c r="S309" i="235"/>
  <c r="T309" i="235"/>
  <c r="R310" i="235"/>
  <c r="S310" i="235"/>
  <c r="T310" i="235"/>
  <c r="R311" i="235"/>
  <c r="S311" i="235"/>
  <c r="T311" i="235"/>
  <c r="R312" i="235"/>
  <c r="S312" i="235"/>
  <c r="T312" i="235"/>
  <c r="R313" i="235"/>
  <c r="S313" i="235"/>
  <c r="T313" i="235"/>
  <c r="R314" i="235"/>
  <c r="S314" i="235"/>
  <c r="T314" i="235"/>
  <c r="R315" i="235"/>
  <c r="S315" i="235"/>
  <c r="T315" i="235"/>
  <c r="R316" i="235"/>
  <c r="S316" i="235"/>
  <c r="T316" i="235"/>
  <c r="R317" i="235"/>
  <c r="S317" i="235"/>
  <c r="T317" i="235"/>
  <c r="R318" i="235"/>
  <c r="S318" i="235"/>
  <c r="T318" i="235"/>
  <c r="R319" i="235"/>
  <c r="S319" i="235"/>
  <c r="T319" i="235"/>
  <c r="R320" i="235"/>
  <c r="S320" i="235"/>
  <c r="T320" i="235"/>
  <c r="R321" i="235"/>
  <c r="S321" i="235"/>
  <c r="T321" i="235"/>
  <c r="R322" i="235"/>
  <c r="S322" i="235"/>
  <c r="T322" i="235"/>
  <c r="R323" i="235"/>
  <c r="S323" i="235"/>
  <c r="T323" i="235"/>
  <c r="R324" i="235"/>
  <c r="S324" i="235"/>
  <c r="T324" i="235"/>
  <c r="R325" i="235"/>
  <c r="S325" i="235"/>
  <c r="T325" i="235"/>
  <c r="R326" i="235"/>
  <c r="S326" i="235"/>
  <c r="T326" i="235"/>
  <c r="R327" i="235"/>
  <c r="S327" i="235"/>
  <c r="T327" i="235"/>
  <c r="R328" i="235"/>
  <c r="S328" i="235"/>
  <c r="T328" i="235"/>
  <c r="R329" i="235"/>
  <c r="S329" i="235"/>
  <c r="T329" i="235"/>
  <c r="R330" i="235"/>
  <c r="S330" i="235"/>
  <c r="T330" i="235"/>
  <c r="R331" i="235"/>
  <c r="S331" i="235"/>
  <c r="T331" i="235"/>
  <c r="R332" i="235"/>
  <c r="S332" i="235"/>
  <c r="T332" i="235"/>
  <c r="R333" i="235"/>
  <c r="S333" i="235"/>
  <c r="T333" i="235"/>
  <c r="R334" i="235"/>
  <c r="S334" i="235"/>
  <c r="T334" i="235"/>
  <c r="R335" i="235"/>
  <c r="S335" i="235"/>
  <c r="T335" i="235"/>
  <c r="R336" i="235"/>
  <c r="S336" i="235"/>
  <c r="T336" i="235"/>
  <c r="R337" i="235"/>
  <c r="S337" i="235"/>
  <c r="T337" i="235"/>
  <c r="R338" i="235"/>
  <c r="S338" i="235"/>
  <c r="T338" i="235"/>
  <c r="R339" i="235"/>
  <c r="S339" i="235"/>
  <c r="T339" i="235"/>
  <c r="R340" i="235"/>
  <c r="S340" i="235"/>
  <c r="T340" i="235"/>
  <c r="R341" i="235"/>
  <c r="S341" i="235"/>
  <c r="T341" i="235"/>
  <c r="R342" i="235"/>
  <c r="S342" i="235"/>
  <c r="T342" i="235"/>
  <c r="R343" i="235"/>
  <c r="S343" i="235"/>
  <c r="T343" i="235"/>
  <c r="R344" i="235"/>
  <c r="S344" i="235"/>
  <c r="T344" i="235"/>
  <c r="R345" i="235"/>
  <c r="S345" i="235"/>
  <c r="T345" i="235"/>
  <c r="R346" i="235"/>
  <c r="S346" i="235"/>
  <c r="T346" i="235"/>
  <c r="R347" i="235"/>
  <c r="S347" i="235"/>
  <c r="T347" i="235"/>
  <c r="R348" i="235"/>
  <c r="S348" i="235"/>
  <c r="T348" i="235"/>
  <c r="R349" i="235"/>
  <c r="S349" i="235"/>
  <c r="T349" i="235"/>
  <c r="R350" i="235"/>
  <c r="S350" i="235"/>
  <c r="T350" i="235"/>
  <c r="R351" i="235"/>
  <c r="S351" i="235"/>
  <c r="T351" i="235"/>
  <c r="R352" i="235"/>
  <c r="S352" i="235"/>
  <c r="T352" i="235"/>
  <c r="R353" i="235"/>
  <c r="S353" i="235"/>
  <c r="T353" i="235"/>
  <c r="R354" i="235"/>
  <c r="S354" i="235"/>
  <c r="T354" i="235"/>
  <c r="R355" i="235"/>
  <c r="S355" i="235"/>
  <c r="T355" i="235"/>
  <c r="R356" i="235"/>
  <c r="S356" i="235"/>
  <c r="T356" i="235"/>
  <c r="R357" i="235"/>
  <c r="S357" i="235"/>
  <c r="T357" i="235"/>
  <c r="R358" i="235"/>
  <c r="S358" i="235"/>
  <c r="T358" i="235"/>
  <c r="R359" i="235"/>
  <c r="S359" i="235"/>
  <c r="T359" i="235"/>
  <c r="R360" i="235"/>
  <c r="S360" i="235"/>
  <c r="T360" i="235"/>
  <c r="R361" i="235"/>
  <c r="S361" i="235"/>
  <c r="T361" i="235"/>
  <c r="R362" i="235"/>
  <c r="S362" i="235"/>
  <c r="T362" i="235"/>
  <c r="R363" i="235"/>
  <c r="S363" i="235"/>
  <c r="T363" i="235"/>
  <c r="R364" i="235"/>
  <c r="S364" i="235"/>
  <c r="T364" i="235"/>
  <c r="R365" i="235"/>
  <c r="S365" i="235"/>
  <c r="T365" i="235"/>
  <c r="R366" i="235"/>
  <c r="S366" i="235"/>
  <c r="T366" i="235"/>
  <c r="R367" i="235"/>
  <c r="S367" i="235"/>
  <c r="T367" i="235"/>
  <c r="R368" i="235"/>
  <c r="S368" i="235"/>
  <c r="T368" i="235"/>
  <c r="R369" i="235"/>
  <c r="S369" i="235"/>
  <c r="T369" i="235"/>
  <c r="R370" i="235"/>
  <c r="S370" i="235"/>
  <c r="T370" i="235"/>
  <c r="N371" i="235"/>
  <c r="R371" i="235" s="1"/>
  <c r="T371" i="235"/>
  <c r="R372" i="235"/>
  <c r="S372" i="235"/>
  <c r="T372" i="235"/>
  <c r="R373" i="235"/>
  <c r="S373" i="235"/>
  <c r="T373" i="235"/>
  <c r="R374" i="235"/>
  <c r="S374" i="235"/>
  <c r="T374" i="235"/>
  <c r="R375" i="235"/>
  <c r="S375" i="235"/>
  <c r="T375" i="235"/>
  <c r="R376" i="235"/>
  <c r="S376" i="235"/>
  <c r="T376" i="235"/>
  <c r="R377" i="235"/>
  <c r="S377" i="235"/>
  <c r="T377" i="235"/>
  <c r="R378" i="235"/>
  <c r="S378" i="235"/>
  <c r="T378" i="235"/>
  <c r="R379" i="235"/>
  <c r="S379" i="235"/>
  <c r="T379" i="235"/>
  <c r="R380" i="235"/>
  <c r="S380" i="235"/>
  <c r="T380" i="235"/>
  <c r="R381" i="235"/>
  <c r="S381" i="235"/>
  <c r="T381" i="235"/>
  <c r="R382" i="235"/>
  <c r="S382" i="235"/>
  <c r="T382" i="235"/>
  <c r="R383" i="235"/>
  <c r="S383" i="235"/>
  <c r="T383" i="235"/>
  <c r="R384" i="235"/>
  <c r="S384" i="235"/>
  <c r="T384" i="235"/>
  <c r="R385" i="235"/>
  <c r="S385" i="235"/>
  <c r="T385" i="235"/>
  <c r="R386" i="235"/>
  <c r="S386" i="235"/>
  <c r="T386" i="235"/>
  <c r="R387" i="235"/>
  <c r="S387" i="235"/>
  <c r="T387" i="235"/>
  <c r="R388" i="235"/>
  <c r="S388" i="235"/>
  <c r="T388" i="235"/>
  <c r="R389" i="235"/>
  <c r="S389" i="235"/>
  <c r="T389" i="235"/>
  <c r="R390" i="235"/>
  <c r="S390" i="235"/>
  <c r="T390" i="235"/>
  <c r="R391" i="235"/>
  <c r="S391" i="235"/>
  <c r="T391" i="235"/>
  <c r="R392" i="235"/>
  <c r="S392" i="235"/>
  <c r="T392" i="235"/>
  <c r="R393" i="235"/>
  <c r="S393" i="235"/>
  <c r="T393" i="235"/>
  <c r="R394" i="235"/>
  <c r="S394" i="235"/>
  <c r="T394" i="235"/>
  <c r="R395" i="235"/>
  <c r="S395" i="235"/>
  <c r="T395" i="235"/>
  <c r="R396" i="235"/>
  <c r="S396" i="235"/>
  <c r="T396" i="235"/>
  <c r="R397" i="235"/>
  <c r="S397" i="235"/>
  <c r="T397" i="235"/>
  <c r="R398" i="235"/>
  <c r="S398" i="235"/>
  <c r="T398" i="235"/>
  <c r="R399" i="235"/>
  <c r="S399" i="235"/>
  <c r="T399" i="235"/>
  <c r="R400" i="235"/>
  <c r="S400" i="235"/>
  <c r="T400" i="235"/>
  <c r="R401" i="235"/>
  <c r="S401" i="235"/>
  <c r="T401" i="235"/>
  <c r="R402" i="235"/>
  <c r="S402" i="235"/>
  <c r="T402" i="235"/>
  <c r="R403" i="235"/>
  <c r="S403" i="235"/>
  <c r="T403" i="235"/>
  <c r="R404" i="235"/>
  <c r="S404" i="235"/>
  <c r="T404" i="235"/>
  <c r="R405" i="235"/>
  <c r="S405" i="235"/>
  <c r="T405" i="235"/>
  <c r="R406" i="235"/>
  <c r="S406" i="235"/>
  <c r="T406" i="235"/>
  <c r="R407" i="235"/>
  <c r="S407" i="235"/>
  <c r="T407" i="235"/>
  <c r="R408" i="235"/>
  <c r="S408" i="235"/>
  <c r="T408" i="235"/>
  <c r="R409" i="235"/>
  <c r="S409" i="235"/>
  <c r="T409" i="235"/>
  <c r="R410" i="235"/>
  <c r="S410" i="235"/>
  <c r="T410" i="235"/>
  <c r="R411" i="235"/>
  <c r="S411" i="235"/>
  <c r="T411" i="235"/>
  <c r="R412" i="235"/>
  <c r="S412" i="235"/>
  <c r="T412" i="235"/>
  <c r="R413" i="235"/>
  <c r="S413" i="235"/>
  <c r="T413" i="235"/>
  <c r="R414" i="235"/>
  <c r="S414" i="235"/>
  <c r="T414" i="235"/>
  <c r="R415" i="235"/>
  <c r="S415" i="235"/>
  <c r="T415" i="235"/>
  <c r="R416" i="235"/>
  <c r="S416" i="235"/>
  <c r="T416" i="235"/>
  <c r="R417" i="235"/>
  <c r="S417" i="235"/>
  <c r="T417" i="235"/>
  <c r="R418" i="235"/>
  <c r="S418" i="235"/>
  <c r="T418" i="235"/>
  <c r="R419" i="235"/>
  <c r="S419" i="235"/>
  <c r="T419" i="235"/>
  <c r="R420" i="235"/>
  <c r="S420" i="235"/>
  <c r="T420" i="235"/>
  <c r="R421" i="235"/>
  <c r="S421" i="235"/>
  <c r="T421" i="235"/>
  <c r="R422" i="235"/>
  <c r="S422" i="235"/>
  <c r="T422" i="235"/>
  <c r="R423" i="235"/>
  <c r="S423" i="235"/>
  <c r="T423" i="235"/>
  <c r="R424" i="235"/>
  <c r="S424" i="235"/>
  <c r="T424" i="235"/>
  <c r="R425" i="235"/>
  <c r="S425" i="235"/>
  <c r="T425" i="235"/>
  <c r="R426" i="235"/>
  <c r="S426" i="235"/>
  <c r="T426" i="235"/>
  <c r="R427" i="235"/>
  <c r="S427" i="235"/>
  <c r="T427" i="235"/>
  <c r="R428" i="235"/>
  <c r="S428" i="235"/>
  <c r="T428" i="235"/>
  <c r="R429" i="235"/>
  <c r="S429" i="235"/>
  <c r="T429" i="235"/>
  <c r="R430" i="235"/>
  <c r="S430" i="235"/>
  <c r="T430" i="235"/>
  <c r="R431" i="235"/>
  <c r="S431" i="235"/>
  <c r="T431" i="235"/>
  <c r="R432" i="235"/>
  <c r="S432" i="235"/>
  <c r="T432" i="235"/>
  <c r="R433" i="235"/>
  <c r="S433" i="235"/>
  <c r="T433" i="235"/>
  <c r="R434" i="235"/>
  <c r="S434" i="235"/>
  <c r="T434" i="235"/>
  <c r="R435" i="235"/>
  <c r="S435" i="235"/>
  <c r="T435" i="235"/>
  <c r="R436" i="235"/>
  <c r="S436" i="235"/>
  <c r="T436" i="235"/>
  <c r="R437" i="235"/>
  <c r="S437" i="235"/>
  <c r="T437" i="235"/>
  <c r="R438" i="235"/>
  <c r="S438" i="235"/>
  <c r="T438" i="235"/>
  <c r="R439" i="235"/>
  <c r="S439" i="235"/>
  <c r="T439" i="235"/>
  <c r="R440" i="235"/>
  <c r="S440" i="235"/>
  <c r="T440" i="235"/>
  <c r="R441" i="235"/>
  <c r="S441" i="235"/>
  <c r="T441" i="235"/>
  <c r="R442" i="235"/>
  <c r="S442" i="235"/>
  <c r="T442" i="235"/>
  <c r="R443" i="235"/>
  <c r="S443" i="235"/>
  <c r="T443" i="235"/>
  <c r="R444" i="235"/>
  <c r="S444" i="235"/>
  <c r="T444" i="235"/>
  <c r="R445" i="235"/>
  <c r="S445" i="235"/>
  <c r="T445" i="235"/>
  <c r="R446" i="235"/>
  <c r="S446" i="235"/>
  <c r="T446" i="235"/>
  <c r="R447" i="235"/>
  <c r="S447" i="235"/>
  <c r="T447" i="235"/>
  <c r="R448" i="235"/>
  <c r="S448" i="235"/>
  <c r="T448" i="235"/>
  <c r="R449" i="235"/>
  <c r="S449" i="235"/>
  <c r="T449" i="235"/>
  <c r="R450" i="235"/>
  <c r="S450" i="235"/>
  <c r="T450" i="235"/>
  <c r="R451" i="235"/>
  <c r="S451" i="235"/>
  <c r="T451" i="235"/>
  <c r="R452" i="235"/>
  <c r="S452" i="235"/>
  <c r="T452" i="235"/>
  <c r="R453" i="235"/>
  <c r="S453" i="235"/>
  <c r="T453" i="235"/>
  <c r="R454" i="235"/>
  <c r="S454" i="235"/>
  <c r="T454" i="235"/>
  <c r="R455" i="235"/>
  <c r="S455" i="235"/>
  <c r="T455" i="235"/>
  <c r="R456" i="235"/>
  <c r="S456" i="235"/>
  <c r="T456" i="235"/>
  <c r="R457" i="235"/>
  <c r="S457" i="235"/>
  <c r="T457" i="235"/>
  <c r="R458" i="235"/>
  <c r="S458" i="235"/>
  <c r="T458" i="235"/>
  <c r="R459" i="235"/>
  <c r="S459" i="235"/>
  <c r="T459" i="235"/>
  <c r="R460" i="235"/>
  <c r="S460" i="235"/>
  <c r="T460" i="235"/>
  <c r="R461" i="235"/>
  <c r="S461" i="235"/>
  <c r="T461" i="235"/>
  <c r="R462" i="235"/>
  <c r="S462" i="235"/>
  <c r="T462" i="235"/>
  <c r="R463" i="235"/>
  <c r="S463" i="235"/>
  <c r="T463" i="235"/>
  <c r="R464" i="235"/>
  <c r="S464" i="235"/>
  <c r="T464" i="235"/>
  <c r="R465" i="235"/>
  <c r="S465" i="235"/>
  <c r="T465" i="235"/>
  <c r="R466" i="235"/>
  <c r="S466" i="235"/>
  <c r="T466" i="235"/>
  <c r="R467" i="235"/>
  <c r="S467" i="235"/>
  <c r="T467" i="235"/>
  <c r="R468" i="235"/>
  <c r="S468" i="235"/>
  <c r="T468" i="235"/>
  <c r="R469" i="235"/>
  <c r="S469" i="235"/>
  <c r="T469" i="235"/>
  <c r="R470" i="235"/>
  <c r="S470" i="235"/>
  <c r="T470" i="235"/>
  <c r="R471" i="235"/>
  <c r="S471" i="235"/>
  <c r="T471" i="235"/>
  <c r="R472" i="235"/>
  <c r="S472" i="235"/>
  <c r="T472" i="235"/>
  <c r="R473" i="235"/>
  <c r="S473" i="235"/>
  <c r="T473" i="235"/>
  <c r="R474" i="235"/>
  <c r="S474" i="235"/>
  <c r="T474" i="235"/>
  <c r="R475" i="235"/>
  <c r="S475" i="235"/>
  <c r="T475" i="235"/>
  <c r="R476" i="235"/>
  <c r="S476" i="235"/>
  <c r="T476" i="235"/>
  <c r="R477" i="235"/>
  <c r="S477" i="235"/>
  <c r="T477" i="235"/>
  <c r="R478" i="235"/>
  <c r="S478" i="235"/>
  <c r="T478" i="235"/>
  <c r="R479" i="235"/>
  <c r="S479" i="235"/>
  <c r="T479" i="235"/>
  <c r="R480" i="235"/>
  <c r="S480" i="235"/>
  <c r="T480" i="235"/>
  <c r="R481" i="235"/>
  <c r="S481" i="235"/>
  <c r="T481" i="235"/>
  <c r="R482" i="235"/>
  <c r="S482" i="235"/>
  <c r="T482" i="235"/>
  <c r="R483" i="235"/>
  <c r="S483" i="235"/>
  <c r="T483" i="235"/>
  <c r="R484" i="235"/>
  <c r="S484" i="235"/>
  <c r="T484" i="235"/>
  <c r="R485" i="235"/>
  <c r="S485" i="235"/>
  <c r="T485" i="235"/>
  <c r="R486" i="235"/>
  <c r="S486" i="235"/>
  <c r="T486" i="235"/>
  <c r="R487" i="235"/>
  <c r="S487" i="235"/>
  <c r="T487" i="235"/>
  <c r="R488" i="235"/>
  <c r="S488" i="235"/>
  <c r="T488" i="235"/>
  <c r="R489" i="235"/>
  <c r="S489" i="235"/>
  <c r="T489" i="235"/>
  <c r="R490" i="235"/>
  <c r="S490" i="235"/>
  <c r="T490" i="235"/>
  <c r="R491" i="235"/>
  <c r="S491" i="235"/>
  <c r="T491" i="235"/>
  <c r="R492" i="235"/>
  <c r="S492" i="235"/>
  <c r="T492" i="235"/>
  <c r="R493" i="235"/>
  <c r="S493" i="235"/>
  <c r="T493" i="235"/>
  <c r="R494" i="235"/>
  <c r="S494" i="235"/>
  <c r="T494" i="235"/>
  <c r="R495" i="235"/>
  <c r="S495" i="235"/>
  <c r="T495" i="235"/>
  <c r="R496" i="235"/>
  <c r="S496" i="235"/>
  <c r="T496" i="235"/>
  <c r="R497" i="235"/>
  <c r="S497" i="235"/>
  <c r="T497" i="235"/>
  <c r="R498" i="235"/>
  <c r="S498" i="235"/>
  <c r="T498" i="235"/>
  <c r="R499" i="235"/>
  <c r="S499" i="235"/>
  <c r="T499" i="235"/>
  <c r="R500" i="235"/>
  <c r="S500" i="235"/>
  <c r="T500" i="235"/>
  <c r="R501" i="235"/>
  <c r="S501" i="235"/>
  <c r="T501" i="235"/>
  <c r="R502" i="235"/>
  <c r="S502" i="235"/>
  <c r="T502" i="235"/>
  <c r="R503" i="235"/>
  <c r="S503" i="235"/>
  <c r="T503" i="235"/>
  <c r="R504" i="235"/>
  <c r="S504" i="235"/>
  <c r="T504" i="235"/>
  <c r="R505" i="235"/>
  <c r="S505" i="235"/>
  <c r="T505" i="235"/>
  <c r="R506" i="235"/>
  <c r="S506" i="235"/>
  <c r="T506" i="235"/>
  <c r="R507" i="235"/>
  <c r="S507" i="235"/>
  <c r="T507" i="235"/>
  <c r="R508" i="235"/>
  <c r="S508" i="235"/>
  <c r="T508" i="235"/>
  <c r="R509" i="235"/>
  <c r="S509" i="235"/>
  <c r="T509" i="235"/>
  <c r="R510" i="235"/>
  <c r="S510" i="235"/>
  <c r="T510" i="235"/>
  <c r="R511" i="235"/>
  <c r="S511" i="235"/>
  <c r="T511" i="235"/>
  <c r="R512" i="235"/>
  <c r="S512" i="235"/>
  <c r="T512" i="235"/>
  <c r="R513" i="235"/>
  <c r="S513" i="235"/>
  <c r="T513" i="235"/>
  <c r="R514" i="235"/>
  <c r="S514" i="235"/>
  <c r="T514" i="235"/>
  <c r="R515" i="235"/>
  <c r="S515" i="235"/>
  <c r="T515" i="235"/>
  <c r="R516" i="235"/>
  <c r="S516" i="235"/>
  <c r="T516" i="235"/>
  <c r="R517" i="235"/>
  <c r="S517" i="235"/>
  <c r="T517" i="235"/>
  <c r="R518" i="235"/>
  <c r="S518" i="235"/>
  <c r="T518" i="235"/>
  <c r="R519" i="235"/>
  <c r="S519" i="235"/>
  <c r="T519" i="235"/>
  <c r="R520" i="235"/>
  <c r="S520" i="235"/>
  <c r="T520" i="235"/>
  <c r="R521" i="235"/>
  <c r="S521" i="235"/>
  <c r="T521" i="235"/>
  <c r="R522" i="235"/>
  <c r="S522" i="235"/>
  <c r="T522" i="235"/>
  <c r="R523" i="235"/>
  <c r="S523" i="235"/>
  <c r="T523" i="235"/>
  <c r="R524" i="235"/>
  <c r="S524" i="235"/>
  <c r="T524" i="235"/>
  <c r="R525" i="235"/>
  <c r="S525" i="235"/>
  <c r="T525" i="235"/>
  <c r="R526" i="235"/>
  <c r="S526" i="235"/>
  <c r="T526" i="235"/>
  <c r="R527" i="235"/>
  <c r="S527" i="235"/>
  <c r="T527" i="235"/>
  <c r="R528" i="235"/>
  <c r="S528" i="235"/>
  <c r="T528" i="235"/>
  <c r="R529" i="235"/>
  <c r="S529" i="235"/>
  <c r="T529" i="235"/>
  <c r="R530" i="235"/>
  <c r="S530" i="235"/>
  <c r="T530" i="235"/>
  <c r="R531" i="235"/>
  <c r="S531" i="235"/>
  <c r="T531" i="235"/>
  <c r="R532" i="235"/>
  <c r="S532" i="235"/>
  <c r="T532" i="235"/>
  <c r="R533" i="235"/>
  <c r="S533" i="235"/>
  <c r="T533" i="235"/>
  <c r="R534" i="235"/>
  <c r="S534" i="235"/>
  <c r="T534" i="235"/>
  <c r="R535" i="235"/>
  <c r="S535" i="235"/>
  <c r="T535" i="235"/>
  <c r="R536" i="235"/>
  <c r="S536" i="235"/>
  <c r="T536" i="235"/>
  <c r="R537" i="235"/>
  <c r="S537" i="235"/>
  <c r="T537" i="235"/>
  <c r="R538" i="235"/>
  <c r="S538" i="235"/>
  <c r="T538" i="235"/>
  <c r="R539" i="235"/>
  <c r="S539" i="235"/>
  <c r="T539" i="235"/>
  <c r="R540" i="235"/>
  <c r="S540" i="235"/>
  <c r="T540" i="235"/>
  <c r="R541" i="235"/>
  <c r="S541" i="235"/>
  <c r="T541" i="235"/>
  <c r="R542" i="235"/>
  <c r="S542" i="235"/>
  <c r="T542" i="235"/>
  <c r="R543" i="235"/>
  <c r="S543" i="235"/>
  <c r="T543" i="235"/>
  <c r="R544" i="235"/>
  <c r="S544" i="235"/>
  <c r="T544" i="235"/>
  <c r="R545" i="235"/>
  <c r="S545" i="235"/>
  <c r="T545" i="235"/>
  <c r="R546" i="235"/>
  <c r="S546" i="235"/>
  <c r="T546" i="235"/>
  <c r="R547" i="235"/>
  <c r="S547" i="235"/>
  <c r="T547" i="235"/>
  <c r="R548" i="235"/>
  <c r="S548" i="235"/>
  <c r="T548" i="235"/>
  <c r="R549" i="235"/>
  <c r="S549" i="235"/>
  <c r="T549" i="235"/>
  <c r="R550" i="235"/>
  <c r="S550" i="235"/>
  <c r="T550" i="235"/>
  <c r="R551" i="235"/>
  <c r="S551" i="235"/>
  <c r="T551" i="235"/>
  <c r="R552" i="235"/>
  <c r="S552" i="235"/>
  <c r="T552" i="235"/>
  <c r="N553" i="235"/>
  <c r="S553" i="235" s="1"/>
  <c r="T553" i="235"/>
  <c r="R554" i="235"/>
  <c r="S554" i="235"/>
  <c r="T554" i="235"/>
  <c r="R555" i="235"/>
  <c r="S555" i="235"/>
  <c r="T555" i="235"/>
  <c r="R556" i="235"/>
  <c r="S556" i="235"/>
  <c r="T556" i="235"/>
  <c r="R557" i="235"/>
  <c r="S557" i="235"/>
  <c r="T557" i="235"/>
  <c r="N558" i="235"/>
  <c r="S558" i="235" s="1"/>
  <c r="T558" i="235"/>
  <c r="R559" i="235"/>
  <c r="S559" i="235"/>
  <c r="T559" i="235"/>
  <c r="R560" i="235"/>
  <c r="S560" i="235"/>
  <c r="T560" i="235"/>
  <c r="R561" i="235"/>
  <c r="S561" i="235"/>
  <c r="T561" i="235"/>
  <c r="R562" i="235"/>
  <c r="S562" i="235"/>
  <c r="T562" i="235"/>
  <c r="R563" i="235"/>
  <c r="S563" i="235"/>
  <c r="T563" i="235"/>
  <c r="R564" i="235"/>
  <c r="S564" i="235"/>
  <c r="T564" i="235"/>
  <c r="R565" i="235"/>
  <c r="S565" i="235"/>
  <c r="T565" i="235"/>
  <c r="R566" i="235"/>
  <c r="S566" i="235"/>
  <c r="T566" i="235"/>
  <c r="R567" i="235"/>
  <c r="S567" i="235"/>
  <c r="T567" i="235"/>
  <c r="R568" i="235"/>
  <c r="S568" i="235"/>
  <c r="T568" i="235"/>
  <c r="R569" i="235"/>
  <c r="S569" i="235"/>
  <c r="T569" i="235"/>
  <c r="R570" i="235"/>
  <c r="S570" i="235"/>
  <c r="T570" i="235"/>
  <c r="R571" i="235"/>
  <c r="S571" i="235"/>
  <c r="T571" i="235"/>
  <c r="R572" i="235"/>
  <c r="S572" i="235"/>
  <c r="T572" i="235"/>
  <c r="N573" i="235"/>
  <c r="R573" i="235" s="1"/>
  <c r="T573" i="235"/>
  <c r="R574" i="235"/>
  <c r="S574" i="235"/>
  <c r="T574" i="235"/>
  <c r="R575" i="235"/>
  <c r="S575" i="235"/>
  <c r="T575" i="235"/>
  <c r="R576" i="235"/>
  <c r="S576" i="235"/>
  <c r="T576" i="235"/>
  <c r="R577" i="235"/>
  <c r="S577" i="235"/>
  <c r="T577" i="235"/>
  <c r="R578" i="235"/>
  <c r="S578" i="235"/>
  <c r="T578" i="235"/>
  <c r="R579" i="235"/>
  <c r="S579" i="235"/>
  <c r="T579" i="235"/>
  <c r="R580" i="235"/>
  <c r="S580" i="235"/>
  <c r="T580" i="235"/>
  <c r="R581" i="235"/>
  <c r="S581" i="235"/>
  <c r="T581" i="235"/>
  <c r="R582" i="235"/>
  <c r="S582" i="235"/>
  <c r="T582" i="235"/>
  <c r="R583" i="235"/>
  <c r="S583" i="235"/>
  <c r="T583" i="235"/>
  <c r="R584" i="235"/>
  <c r="S584" i="235"/>
  <c r="T584" i="235"/>
  <c r="R585" i="235"/>
  <c r="S585" i="235"/>
  <c r="T585" i="235"/>
  <c r="R586" i="235"/>
  <c r="S586" i="235"/>
  <c r="T586" i="235"/>
  <c r="R587" i="235"/>
  <c r="S587" i="235"/>
  <c r="T587" i="235"/>
  <c r="R588" i="235"/>
  <c r="S588" i="235"/>
  <c r="T588" i="235"/>
  <c r="R589" i="235"/>
  <c r="S589" i="235"/>
  <c r="T589" i="235"/>
  <c r="N590" i="235"/>
  <c r="S590" i="235" s="1"/>
  <c r="T590" i="235"/>
  <c r="R591" i="235"/>
  <c r="S591" i="235"/>
  <c r="T591" i="235"/>
  <c r="R592" i="235"/>
  <c r="S592" i="235"/>
  <c r="T592" i="235"/>
  <c r="R593" i="235"/>
  <c r="S593" i="235"/>
  <c r="T593" i="235"/>
  <c r="R594" i="235"/>
  <c r="S594" i="235"/>
  <c r="T594" i="235"/>
  <c r="R595" i="235"/>
  <c r="S595" i="235"/>
  <c r="T595" i="235"/>
  <c r="R596" i="235"/>
  <c r="S596" i="235"/>
  <c r="T596" i="235"/>
  <c r="R597" i="235"/>
  <c r="S597" i="235"/>
  <c r="T597" i="235"/>
  <c r="R598" i="235"/>
  <c r="S598" i="235"/>
  <c r="T598" i="235"/>
  <c r="R599" i="235"/>
  <c r="S599" i="235"/>
  <c r="T599" i="235"/>
  <c r="R600" i="235"/>
  <c r="S600" i="235"/>
  <c r="T600" i="235"/>
  <c r="R601" i="235"/>
  <c r="S601" i="235"/>
  <c r="T601" i="235"/>
  <c r="R602" i="235"/>
  <c r="S602" i="235"/>
  <c r="T602" i="235"/>
  <c r="R603" i="235"/>
  <c r="S603" i="235"/>
  <c r="T603" i="235"/>
  <c r="R604" i="235"/>
  <c r="S604" i="235"/>
  <c r="T604" i="235"/>
  <c r="R605" i="235"/>
  <c r="S605" i="235"/>
  <c r="T605" i="235"/>
  <c r="R606" i="235"/>
  <c r="S606" i="235"/>
  <c r="T606" i="235"/>
  <c r="R607" i="235"/>
  <c r="S607" i="235"/>
  <c r="T607" i="235"/>
  <c r="R608" i="235"/>
  <c r="S608" i="235"/>
  <c r="T608" i="235"/>
  <c r="R609" i="235"/>
  <c r="S609" i="235"/>
  <c r="T609" i="235"/>
  <c r="R610" i="235"/>
  <c r="S610" i="235"/>
  <c r="T610" i="235"/>
  <c r="R611" i="235"/>
  <c r="S611" i="235"/>
  <c r="T611" i="235"/>
  <c r="R612" i="235"/>
  <c r="S612" i="235"/>
  <c r="T612" i="235"/>
  <c r="R613" i="235"/>
  <c r="S613" i="235"/>
  <c r="T613" i="235"/>
  <c r="R614" i="235"/>
  <c r="S614" i="235"/>
  <c r="T614" i="235"/>
  <c r="R615" i="235"/>
  <c r="S615" i="235"/>
  <c r="T615" i="235"/>
  <c r="R616" i="235"/>
  <c r="S616" i="235"/>
  <c r="T616" i="235"/>
  <c r="R617" i="235"/>
  <c r="S617" i="235"/>
  <c r="T617" i="235"/>
  <c r="R618" i="235"/>
  <c r="S618" i="235"/>
  <c r="T618" i="235"/>
  <c r="R619" i="235"/>
  <c r="S619" i="235"/>
  <c r="T619" i="235"/>
  <c r="N620" i="235"/>
  <c r="R620" i="235" s="1"/>
  <c r="T620" i="235"/>
  <c r="R621" i="235"/>
  <c r="S621" i="235"/>
  <c r="T621" i="235"/>
  <c r="N622" i="235"/>
  <c r="S622" i="235" s="1"/>
  <c r="T622" i="235"/>
  <c r="R623" i="235"/>
  <c r="S623" i="235"/>
  <c r="T623" i="235"/>
  <c r="R624" i="235"/>
  <c r="S624" i="235"/>
  <c r="T624" i="235"/>
  <c r="N625" i="235"/>
  <c r="S625" i="235" s="1"/>
  <c r="T625" i="235"/>
  <c r="R626" i="235"/>
  <c r="S626" i="235"/>
  <c r="T626" i="235"/>
  <c r="N627" i="235"/>
  <c r="R627" i="235" s="1"/>
  <c r="T627" i="235"/>
  <c r="N628" i="235"/>
  <c r="R628" i="235" s="1"/>
  <c r="T628" i="235"/>
  <c r="R629" i="235"/>
  <c r="S629" i="235"/>
  <c r="T629" i="235"/>
  <c r="N630" i="235"/>
  <c r="S630" i="235" s="1"/>
  <c r="T630" i="235"/>
  <c r="R631" i="235"/>
  <c r="S631" i="235"/>
  <c r="T631" i="235"/>
  <c r="N632" i="235"/>
  <c r="R632" i="235" s="1"/>
  <c r="T632" i="235"/>
  <c r="R633" i="235"/>
  <c r="S633" i="235"/>
  <c r="T633" i="235"/>
  <c r="N634" i="235"/>
  <c r="R634" i="235" s="1"/>
  <c r="T634" i="235"/>
  <c r="R635" i="235"/>
  <c r="S635" i="235"/>
  <c r="T635" i="235"/>
  <c r="R636" i="235"/>
  <c r="S636" i="235"/>
  <c r="T636" i="235"/>
  <c r="R637" i="235"/>
  <c r="S637" i="235"/>
  <c r="T637" i="235"/>
  <c r="R638" i="235"/>
  <c r="S638" i="235"/>
  <c r="T638" i="235"/>
  <c r="R639" i="235"/>
  <c r="S639" i="235"/>
  <c r="T639" i="235"/>
  <c r="R640" i="235"/>
  <c r="S640" i="235"/>
  <c r="T640" i="235"/>
  <c r="R641" i="235"/>
  <c r="S641" i="235"/>
  <c r="T641" i="235"/>
  <c r="R642" i="235"/>
  <c r="S642" i="235"/>
  <c r="T642" i="235"/>
  <c r="R643" i="235"/>
  <c r="S643" i="235"/>
  <c r="T643" i="235"/>
  <c r="R644" i="235"/>
  <c r="S644" i="235"/>
  <c r="T644" i="235"/>
  <c r="R645" i="235"/>
  <c r="S645" i="235"/>
  <c r="T645" i="235"/>
  <c r="R646" i="235"/>
  <c r="S646" i="235"/>
  <c r="T646" i="235"/>
  <c r="R647" i="235"/>
  <c r="S647" i="235"/>
  <c r="T647" i="235"/>
  <c r="R648" i="235"/>
  <c r="S648" i="235"/>
  <c r="T648" i="235"/>
  <c r="R649" i="235"/>
  <c r="S649" i="235"/>
  <c r="T649" i="235"/>
  <c r="R650" i="235"/>
  <c r="S650" i="235"/>
  <c r="T650" i="235"/>
  <c r="R651" i="235"/>
  <c r="S651" i="235"/>
  <c r="T651" i="235"/>
  <c r="R652" i="235"/>
  <c r="S652" i="235"/>
  <c r="T652" i="235"/>
  <c r="R653" i="235"/>
  <c r="S653" i="235"/>
  <c r="T653" i="235"/>
  <c r="R654" i="235"/>
  <c r="S654" i="235"/>
  <c r="T654" i="235"/>
  <c r="L655" i="235"/>
  <c r="L657" i="235" s="1"/>
  <c r="M655" i="235"/>
  <c r="M657" i="235" s="1"/>
  <c r="O655" i="235"/>
  <c r="O657" i="235" s="1"/>
  <c r="P655" i="235"/>
  <c r="P657" i="235" s="1"/>
  <c r="Q655" i="235"/>
  <c r="P661" i="235" l="1"/>
  <c r="R11" i="235"/>
  <c r="S141" i="235"/>
  <c r="S12" i="235"/>
  <c r="S634" i="235"/>
  <c r="R130" i="235"/>
  <c r="R630" i="235"/>
  <c r="R590" i="235"/>
  <c r="R88" i="235"/>
  <c r="S573" i="235"/>
  <c r="R135" i="235"/>
  <c r="S632" i="235"/>
  <c r="R625" i="235"/>
  <c r="R31" i="235"/>
  <c r="R558" i="235"/>
  <c r="R82" i="235"/>
  <c r="R622" i="235"/>
  <c r="R553" i="235"/>
  <c r="S203" i="235"/>
  <c r="R87" i="235"/>
  <c r="T655" i="235"/>
  <c r="S199" i="235"/>
  <c r="S198" i="235"/>
  <c r="R158" i="235"/>
  <c r="R60" i="235"/>
  <c r="S42" i="235"/>
  <c r="R25" i="235"/>
  <c r="S21" i="235"/>
  <c r="S20" i="235"/>
  <c r="S19" i="235"/>
  <c r="S18" i="235"/>
  <c r="R144" i="235"/>
  <c r="R77" i="235"/>
  <c r="S34" i="235"/>
  <c r="R30" i="235"/>
  <c r="S628" i="235"/>
  <c r="S627" i="235"/>
  <c r="S620" i="235"/>
  <c r="S371" i="235"/>
  <c r="S234" i="235"/>
  <c r="S170" i="235"/>
  <c r="S152" i="235"/>
  <c r="S58" i="235"/>
  <c r="S57" i="235"/>
  <c r="N655" i="235"/>
  <c r="N657" i="235" s="1"/>
  <c r="S655" i="235" l="1"/>
  <c r="R655" i="235"/>
  <c r="D11" i="146" l="1"/>
  <c r="G32" i="224" l="1"/>
  <c r="I11" i="141" l="1"/>
  <c r="H11" i="141"/>
  <c r="G11" i="141" s="1"/>
  <c r="F11" i="141"/>
  <c r="E11" i="141"/>
  <c r="J11" i="141" l="1"/>
  <c r="K11" i="141" s="1"/>
  <c r="M98" i="201"/>
  <c r="M80" i="201"/>
  <c r="M38" i="201"/>
  <c r="M2" i="201" s="1"/>
  <c r="M23" i="201"/>
  <c r="M61" i="201"/>
  <c r="M49" i="201"/>
  <c r="M79" i="201"/>
  <c r="M104" i="201"/>
  <c r="M70" i="201"/>
  <c r="M59" i="201"/>
  <c r="M63" i="201"/>
  <c r="M78" i="201"/>
  <c r="M64" i="201"/>
  <c r="M54" i="201"/>
  <c r="M135" i="201"/>
  <c r="M127" i="201"/>
  <c r="M32" i="201"/>
  <c r="M21" i="201"/>
  <c r="M131" i="201"/>
  <c r="M129" i="201"/>
  <c r="M153" i="201"/>
  <c r="M91" i="201"/>
  <c r="M65" i="201"/>
  <c r="M95" i="201"/>
  <c r="M19" i="201"/>
  <c r="M53" i="201"/>
  <c r="M31" i="201"/>
  <c r="M26" i="201"/>
  <c r="M130" i="201"/>
  <c r="M3" i="201"/>
  <c r="M16" i="201"/>
  <c r="M86" i="201"/>
  <c r="M71" i="201"/>
  <c r="M132" i="201"/>
  <c r="M7" i="201"/>
  <c r="M163" i="201"/>
  <c r="M56" i="201"/>
  <c r="M113" i="201"/>
  <c r="M51" i="201"/>
  <c r="M119" i="201"/>
  <c r="M57" i="201"/>
  <c r="M133" i="201"/>
  <c r="K2" i="201"/>
  <c r="L2" i="201"/>
  <c r="N2" i="201"/>
  <c r="O2" i="201"/>
  <c r="K73" i="168" l="1"/>
  <c r="L73" i="168"/>
  <c r="M73" i="168"/>
  <c r="J73" i="168"/>
  <c r="H189" i="164"/>
  <c r="G189" i="164"/>
  <c r="O189" i="164"/>
  <c r="N189" i="164"/>
  <c r="M189" i="164"/>
  <c r="L189" i="164"/>
  <c r="K189" i="164"/>
  <c r="J189" i="164"/>
  <c r="I189" i="164"/>
  <c r="H27" i="163"/>
  <c r="I27" i="163"/>
  <c r="J27" i="163"/>
  <c r="K27" i="163"/>
  <c r="L27" i="163"/>
  <c r="M27" i="163"/>
  <c r="N27" i="163"/>
  <c r="O27" i="163"/>
  <c r="G27" i="163"/>
  <c r="G80" i="162"/>
  <c r="H80" i="162"/>
  <c r="I80" i="162"/>
  <c r="J80" i="162"/>
  <c r="K80" i="162"/>
  <c r="L80" i="162"/>
  <c r="M80" i="162"/>
  <c r="N80" i="162"/>
  <c r="F80" i="162"/>
  <c r="G366" i="161"/>
  <c r="H366" i="161"/>
  <c r="I366" i="161"/>
  <c r="J366" i="161"/>
  <c r="K366" i="161"/>
  <c r="L366" i="161"/>
  <c r="M366" i="161"/>
  <c r="N366" i="161"/>
  <c r="F366" i="161"/>
  <c r="O579" i="151" l="1"/>
  <c r="Q389" i="154" l="1"/>
  <c r="Q384" i="154"/>
  <c r="Q537" i="154"/>
  <c r="I11" i="146" l="1"/>
  <c r="H11" i="146"/>
  <c r="G11" i="146" s="1"/>
  <c r="F11" i="146"/>
  <c r="E11" i="146"/>
  <c r="D11" i="141"/>
  <c r="J11" i="146" l="1"/>
  <c r="K11" i="146" s="1"/>
  <c r="I11" i="131" l="1"/>
  <c r="H11" i="131"/>
  <c r="G11" i="131" s="1"/>
  <c r="F11" i="131"/>
  <c r="E11" i="131"/>
  <c r="D11" i="131"/>
  <c r="I11" i="130"/>
  <c r="H11" i="130"/>
  <c r="G11" i="130" s="1"/>
  <c r="F11" i="130"/>
  <c r="E11" i="130"/>
  <c r="D11" i="130"/>
  <c r="J11" i="131" l="1"/>
  <c r="K11" i="131" s="1"/>
  <c r="J11" i="130"/>
  <c r="K11" i="130" s="1"/>
  <c r="I11" i="129"/>
  <c r="H11" i="129"/>
  <c r="G11" i="129" s="1"/>
  <c r="F11" i="129"/>
  <c r="E11" i="129"/>
  <c r="D11" i="129"/>
  <c r="I11" i="128"/>
  <c r="H11" i="128"/>
  <c r="G11" i="128" s="1"/>
  <c r="F11" i="128"/>
  <c r="E11" i="128"/>
  <c r="D11" i="128"/>
  <c r="J11" i="129" l="1"/>
  <c r="K11" i="129" s="1"/>
  <c r="J11" i="128"/>
  <c r="K11" i="128" s="1"/>
  <c r="P538" i="154" l="1"/>
  <c r="P540" i="154"/>
  <c r="P541" i="154"/>
  <c r="P542" i="154"/>
  <c r="P543" i="154"/>
  <c r="P544" i="154"/>
  <c r="P545" i="154"/>
  <c r="P546" i="154"/>
  <c r="P547" i="154"/>
  <c r="P548" i="154"/>
  <c r="P549" i="154"/>
  <c r="P550" i="154"/>
  <c r="P551" i="154"/>
  <c r="P552" i="154"/>
  <c r="P553" i="154"/>
  <c r="P554" i="154"/>
  <c r="P555" i="154"/>
  <c r="P556" i="154"/>
  <c r="P557" i="154"/>
  <c r="P558" i="154"/>
  <c r="P559" i="154"/>
  <c r="P560" i="154"/>
  <c r="P561" i="154"/>
  <c r="P562" i="154"/>
  <c r="P563" i="154"/>
  <c r="P564" i="154"/>
  <c r="P565" i="154"/>
  <c r="P566" i="154"/>
  <c r="P567" i="154"/>
  <c r="P568" i="154"/>
  <c r="P569" i="154"/>
  <c r="P570" i="154"/>
  <c r="P571" i="154"/>
  <c r="P572" i="154"/>
  <c r="P573" i="154"/>
  <c r="P574" i="154"/>
  <c r="P575" i="154"/>
  <c r="P576" i="154"/>
  <c r="P577" i="154"/>
  <c r="P578" i="154"/>
  <c r="P579" i="154"/>
  <c r="P580" i="154"/>
  <c r="P581" i="154"/>
  <c r="P582" i="154"/>
  <c r="P583" i="154"/>
  <c r="P584" i="154"/>
  <c r="P585" i="154"/>
  <c r="P586" i="154"/>
  <c r="P587" i="154"/>
  <c r="P588" i="154"/>
  <c r="P589" i="154"/>
  <c r="P590" i="154"/>
  <c r="P591" i="154"/>
  <c r="P592" i="154"/>
  <c r="P593" i="154"/>
  <c r="P594" i="154"/>
  <c r="P595" i="154"/>
  <c r="P596" i="154"/>
  <c r="P597" i="154"/>
  <c r="P598" i="154"/>
  <c r="P599" i="154"/>
  <c r="P600" i="154"/>
  <c r="P601" i="154"/>
  <c r="P602" i="154"/>
  <c r="P603" i="154"/>
  <c r="P604" i="154"/>
  <c r="P605" i="154"/>
  <c r="P606" i="154"/>
  <c r="P607" i="154"/>
  <c r="P537" i="154"/>
  <c r="P393" i="154"/>
  <c r="P386" i="154"/>
  <c r="P387" i="154"/>
  <c r="P388" i="154"/>
  <c r="P389" i="154"/>
  <c r="P390" i="154"/>
  <c r="P391" i="154"/>
  <c r="P392" i="154"/>
  <c r="P394" i="154"/>
  <c r="P395" i="154"/>
  <c r="P396" i="154"/>
  <c r="P397" i="154"/>
  <c r="P398" i="154"/>
  <c r="P399" i="154"/>
  <c r="P400" i="154"/>
  <c r="P401" i="154"/>
  <c r="P402" i="154"/>
  <c r="P403" i="154"/>
  <c r="P404" i="154"/>
  <c r="P405" i="154"/>
  <c r="P406" i="154"/>
  <c r="P407" i="154"/>
  <c r="P408" i="154"/>
  <c r="P409" i="154"/>
  <c r="P410" i="154"/>
  <c r="P411" i="154"/>
  <c r="P412" i="154"/>
  <c r="P413" i="154"/>
  <c r="P414" i="154"/>
  <c r="P415" i="154"/>
  <c r="P416" i="154"/>
  <c r="P417" i="154"/>
  <c r="P418" i="154"/>
  <c r="P419" i="154"/>
  <c r="P420" i="154"/>
  <c r="P421" i="154"/>
  <c r="P422" i="154"/>
  <c r="P423" i="154"/>
  <c r="P424" i="154"/>
  <c r="P425" i="154"/>
  <c r="P426" i="154"/>
  <c r="P427" i="154"/>
  <c r="P428" i="154"/>
  <c r="P429" i="154"/>
  <c r="P430" i="154"/>
  <c r="P431" i="154"/>
  <c r="P432" i="154"/>
  <c r="P433" i="154"/>
  <c r="P434" i="154"/>
  <c r="P435" i="154"/>
  <c r="P436" i="154"/>
  <c r="P437" i="154"/>
  <c r="P438" i="154"/>
  <c r="P439" i="154"/>
  <c r="P440" i="154"/>
  <c r="P441" i="154"/>
  <c r="P442" i="154"/>
  <c r="P443" i="154"/>
  <c r="P444" i="154"/>
  <c r="P445" i="154"/>
  <c r="P446" i="154"/>
  <c r="P447" i="154"/>
  <c r="P448" i="154"/>
  <c r="P449" i="154"/>
  <c r="P450" i="154"/>
  <c r="P451" i="154"/>
  <c r="P452" i="154"/>
  <c r="P453" i="154"/>
  <c r="P454" i="154"/>
  <c r="P384" i="154"/>
  <c r="P272" i="154"/>
  <c r="P273" i="154"/>
  <c r="P291" i="154"/>
  <c r="P290" i="154"/>
  <c r="P269" i="154"/>
  <c r="P241" i="154"/>
  <c r="P233" i="154"/>
  <c r="P234" i="154"/>
  <c r="P235" i="154"/>
  <c r="P236" i="154"/>
  <c r="P237" i="154"/>
  <c r="P238" i="154"/>
  <c r="P239" i="154"/>
  <c r="P240" i="154"/>
  <c r="P242" i="154"/>
  <c r="P243" i="154"/>
  <c r="P244" i="154"/>
  <c r="P245" i="154"/>
  <c r="P246" i="154"/>
  <c r="P247" i="154"/>
  <c r="P248" i="154"/>
  <c r="P249" i="154"/>
  <c r="P250" i="154"/>
  <c r="P251" i="154"/>
  <c r="P252" i="154"/>
  <c r="P253" i="154"/>
  <c r="P254" i="154"/>
  <c r="P255" i="154"/>
  <c r="P256" i="154"/>
  <c r="P257" i="154"/>
  <c r="P258" i="154"/>
  <c r="P259" i="154"/>
  <c r="P260" i="154"/>
  <c r="P261" i="154"/>
  <c r="P262" i="154"/>
  <c r="P263" i="154"/>
  <c r="P264" i="154"/>
  <c r="P265" i="154"/>
  <c r="P266" i="154"/>
  <c r="P267" i="154"/>
  <c r="P268" i="154"/>
  <c r="P270" i="154"/>
  <c r="P271" i="154"/>
  <c r="P274" i="154"/>
  <c r="P275" i="154"/>
  <c r="P276" i="154"/>
  <c r="P277" i="154"/>
  <c r="P278" i="154"/>
  <c r="P279" i="154"/>
  <c r="P280" i="154"/>
  <c r="P281" i="154"/>
  <c r="P282" i="154"/>
  <c r="P283" i="154"/>
  <c r="P284" i="154"/>
  <c r="P285" i="154"/>
  <c r="P286" i="154"/>
  <c r="P287" i="154"/>
  <c r="P288" i="154"/>
  <c r="P289" i="154"/>
  <c r="P292" i="154"/>
  <c r="P293" i="154"/>
  <c r="P294" i="154"/>
  <c r="P295" i="154"/>
  <c r="P296" i="154"/>
  <c r="P297" i="154"/>
  <c r="P298" i="154"/>
  <c r="P299" i="154"/>
  <c r="P300" i="154"/>
  <c r="P301" i="154"/>
  <c r="P302" i="154"/>
  <c r="P232" i="154"/>
  <c r="P608" i="154" l="1"/>
  <c r="P455" i="154"/>
  <c r="P303" i="154"/>
  <c r="P138" i="154"/>
  <c r="P137" i="154"/>
  <c r="P140" i="154"/>
  <c r="P119" i="154"/>
  <c r="P120" i="154"/>
  <c r="P88" i="154"/>
  <c r="P87" i="154"/>
  <c r="P82" i="154"/>
  <c r="P80" i="154"/>
  <c r="P83" i="154"/>
  <c r="P84" i="154"/>
  <c r="P85" i="154"/>
  <c r="P86" i="154"/>
  <c r="P89" i="154"/>
  <c r="P90" i="154"/>
  <c r="P91" i="154"/>
  <c r="P92" i="154"/>
  <c r="P93" i="154"/>
  <c r="P94" i="154"/>
  <c r="P95" i="154"/>
  <c r="P96" i="154"/>
  <c r="P97" i="154"/>
  <c r="P98" i="154"/>
  <c r="P99" i="154"/>
  <c r="P100" i="154"/>
  <c r="P101" i="154"/>
  <c r="P102" i="154"/>
  <c r="P103" i="154"/>
  <c r="P104" i="154"/>
  <c r="P105" i="154"/>
  <c r="P106" i="154"/>
  <c r="P107" i="154"/>
  <c r="P108" i="154"/>
  <c r="P109" i="154"/>
  <c r="P110" i="154"/>
  <c r="P111" i="154"/>
  <c r="P112" i="154"/>
  <c r="P113" i="154"/>
  <c r="P114" i="154"/>
  <c r="P115" i="154"/>
  <c r="P116" i="154"/>
  <c r="P117" i="154"/>
  <c r="P118" i="154"/>
  <c r="P121" i="154"/>
  <c r="P122" i="154"/>
  <c r="P123" i="154"/>
  <c r="P124" i="154"/>
  <c r="P125" i="154"/>
  <c r="P126" i="154"/>
  <c r="P127" i="154"/>
  <c r="P128" i="154"/>
  <c r="P129" i="154"/>
  <c r="P130" i="154"/>
  <c r="P131" i="154"/>
  <c r="P132" i="154"/>
  <c r="P133" i="154"/>
  <c r="P134" i="154"/>
  <c r="P135" i="154"/>
  <c r="P136" i="154"/>
  <c r="P139" i="154"/>
  <c r="P141" i="154"/>
  <c r="P142" i="154"/>
  <c r="P143" i="154"/>
  <c r="P144" i="154"/>
  <c r="P145" i="154"/>
  <c r="P146" i="154"/>
  <c r="P147" i="154"/>
  <c r="P148" i="154"/>
  <c r="P149" i="154"/>
  <c r="P79" i="154"/>
  <c r="P150" i="154" l="1"/>
  <c r="Q607" i="154"/>
  <c r="Q606" i="154"/>
  <c r="Q605" i="154"/>
  <c r="Q604" i="154"/>
  <c r="Q603" i="154"/>
  <c r="Q602" i="154"/>
  <c r="Q601" i="154"/>
  <c r="Q600" i="154"/>
  <c r="Q599" i="154"/>
  <c r="Q598" i="154"/>
  <c r="Q597" i="154"/>
  <c r="Q596" i="154"/>
  <c r="Q595" i="154"/>
  <c r="Q594" i="154"/>
  <c r="Q593" i="154"/>
  <c r="Q592" i="154"/>
  <c r="Q591" i="154"/>
  <c r="Q590" i="154"/>
  <c r="Q589" i="154"/>
  <c r="Q588" i="154"/>
  <c r="Q587" i="154"/>
  <c r="Q586" i="154"/>
  <c r="Q585" i="154"/>
  <c r="Q584" i="154"/>
  <c r="Q583" i="154"/>
  <c r="Q582" i="154"/>
  <c r="Q581" i="154"/>
  <c r="Q580" i="154"/>
  <c r="Q579" i="154"/>
  <c r="Q578" i="154"/>
  <c r="Q577" i="154"/>
  <c r="Q576" i="154"/>
  <c r="Q575" i="154"/>
  <c r="Q574" i="154"/>
  <c r="Q573" i="154"/>
  <c r="Q572" i="154"/>
  <c r="Q571" i="154"/>
  <c r="Q570" i="154"/>
  <c r="Q569" i="154"/>
  <c r="Q568" i="154"/>
  <c r="Q567" i="154"/>
  <c r="Q566" i="154"/>
  <c r="Q565" i="154"/>
  <c r="Q564" i="154"/>
  <c r="Q563" i="154"/>
  <c r="Q562" i="154"/>
  <c r="Q561" i="154"/>
  <c r="Q560" i="154"/>
  <c r="Q559" i="154"/>
  <c r="Q558" i="154"/>
  <c r="Q557" i="154"/>
  <c r="Q556" i="154"/>
  <c r="Q555" i="154"/>
  <c r="Q554" i="154"/>
  <c r="Q553" i="154"/>
  <c r="Q552" i="154"/>
  <c r="Q551" i="154"/>
  <c r="Q550" i="154"/>
  <c r="Q549" i="154"/>
  <c r="Q548" i="154"/>
  <c r="Q547" i="154"/>
  <c r="Q546" i="154"/>
  <c r="Q545" i="154"/>
  <c r="Q544" i="154"/>
  <c r="Q543" i="154"/>
  <c r="Q542" i="154"/>
  <c r="Q541" i="154"/>
  <c r="Q540" i="154"/>
  <c r="Q538" i="154"/>
  <c r="O546" i="154"/>
  <c r="O537" i="154"/>
  <c r="S538" i="154"/>
  <c r="R538" i="154"/>
  <c r="R539" i="154"/>
  <c r="R541" i="154"/>
  <c r="R542" i="154"/>
  <c r="R543" i="154"/>
  <c r="R544" i="154"/>
  <c r="R545" i="154"/>
  <c r="R546" i="154"/>
  <c r="R547" i="154"/>
  <c r="R548" i="154"/>
  <c r="R549" i="154"/>
  <c r="R550" i="154"/>
  <c r="R551" i="154"/>
  <c r="R552" i="154"/>
  <c r="R553" i="154"/>
  <c r="R554" i="154"/>
  <c r="R555" i="154"/>
  <c r="R556" i="154"/>
  <c r="R557" i="154"/>
  <c r="R558" i="154"/>
  <c r="R559" i="154"/>
  <c r="R560" i="154"/>
  <c r="R561" i="154"/>
  <c r="R562" i="154"/>
  <c r="R563" i="154"/>
  <c r="R564" i="154"/>
  <c r="R565" i="154"/>
  <c r="R566" i="154"/>
  <c r="R567" i="154"/>
  <c r="R568" i="154"/>
  <c r="R569" i="154"/>
  <c r="R570" i="154"/>
  <c r="R571" i="154"/>
  <c r="R572" i="154"/>
  <c r="R573" i="154"/>
  <c r="R574" i="154"/>
  <c r="R575" i="154"/>
  <c r="R576" i="154"/>
  <c r="R577" i="154"/>
  <c r="R578" i="154"/>
  <c r="R579" i="154"/>
  <c r="R580" i="154"/>
  <c r="R581" i="154"/>
  <c r="R582" i="154"/>
  <c r="R583" i="154"/>
  <c r="R584" i="154"/>
  <c r="R585" i="154"/>
  <c r="R586" i="154"/>
  <c r="R587" i="154"/>
  <c r="R588" i="154"/>
  <c r="R589" i="154"/>
  <c r="R590" i="154"/>
  <c r="R591" i="154"/>
  <c r="R592" i="154"/>
  <c r="R593" i="154"/>
  <c r="R594" i="154"/>
  <c r="R595" i="154"/>
  <c r="R596" i="154"/>
  <c r="R597" i="154"/>
  <c r="R598" i="154"/>
  <c r="R599" i="154"/>
  <c r="R600" i="154"/>
  <c r="R601" i="154"/>
  <c r="R602" i="154"/>
  <c r="R603" i="154"/>
  <c r="R604" i="154"/>
  <c r="R605" i="154"/>
  <c r="R606" i="154"/>
  <c r="R607" i="154"/>
  <c r="O539" i="154"/>
  <c r="O540" i="154"/>
  <c r="O541" i="154"/>
  <c r="O542" i="154"/>
  <c r="O543" i="154"/>
  <c r="O544" i="154"/>
  <c r="O545" i="154"/>
  <c r="O547" i="154"/>
  <c r="O548" i="154"/>
  <c r="O549" i="154"/>
  <c r="O550" i="154"/>
  <c r="O551" i="154"/>
  <c r="O552" i="154"/>
  <c r="O553" i="154"/>
  <c r="O554" i="154"/>
  <c r="O555" i="154"/>
  <c r="O556" i="154"/>
  <c r="O557" i="154"/>
  <c r="O558" i="154"/>
  <c r="O559" i="154"/>
  <c r="O560" i="154"/>
  <c r="O561" i="154"/>
  <c r="O562" i="154"/>
  <c r="O563" i="154"/>
  <c r="O564" i="154"/>
  <c r="O565" i="154"/>
  <c r="O566" i="154"/>
  <c r="O567" i="154"/>
  <c r="O568" i="154"/>
  <c r="O569" i="154"/>
  <c r="O570" i="154"/>
  <c r="O571" i="154"/>
  <c r="O572" i="154"/>
  <c r="O573" i="154"/>
  <c r="O574" i="154"/>
  <c r="O575" i="154"/>
  <c r="O576" i="154"/>
  <c r="O577" i="154"/>
  <c r="O578" i="154"/>
  <c r="O579" i="154"/>
  <c r="O580" i="154"/>
  <c r="O581" i="154"/>
  <c r="O582" i="154"/>
  <c r="O583" i="154"/>
  <c r="O584" i="154"/>
  <c r="O585" i="154"/>
  <c r="O586" i="154"/>
  <c r="O587" i="154"/>
  <c r="O588" i="154"/>
  <c r="O589" i="154"/>
  <c r="O590" i="154"/>
  <c r="O591" i="154"/>
  <c r="O592" i="154"/>
  <c r="O593" i="154"/>
  <c r="O594" i="154"/>
  <c r="O595" i="154"/>
  <c r="O596" i="154"/>
  <c r="O597" i="154"/>
  <c r="O598" i="154"/>
  <c r="O599" i="154"/>
  <c r="O600" i="154"/>
  <c r="O601" i="154"/>
  <c r="O602" i="154"/>
  <c r="O603" i="154"/>
  <c r="O604" i="154"/>
  <c r="O605" i="154"/>
  <c r="O606" i="154"/>
  <c r="O607" i="154"/>
  <c r="R537" i="154"/>
  <c r="R608" i="154" s="1"/>
  <c r="S448" i="154"/>
  <c r="S438" i="154"/>
  <c r="S439" i="154"/>
  <c r="S425" i="154"/>
  <c r="S424" i="154"/>
  <c r="S421" i="154"/>
  <c r="S414" i="154"/>
  <c r="S411" i="154"/>
  <c r="S408" i="154"/>
  <c r="S409" i="154"/>
  <c r="S406" i="154"/>
  <c r="S404" i="154"/>
  <c r="S402" i="154"/>
  <c r="S403" i="154"/>
  <c r="S401" i="154"/>
  <c r="S396" i="154"/>
  <c r="S397" i="154"/>
  <c r="S394" i="154"/>
  <c r="S389" i="154"/>
  <c r="S390" i="154"/>
  <c r="S391" i="154"/>
  <c r="S387" i="154"/>
  <c r="Q454" i="154"/>
  <c r="Q453" i="154"/>
  <c r="Q452" i="154"/>
  <c r="Q451" i="154"/>
  <c r="Q450" i="154"/>
  <c r="Q449" i="154"/>
  <c r="Q448" i="154"/>
  <c r="Q447" i="154"/>
  <c r="Q446" i="154"/>
  <c r="Q445" i="154"/>
  <c r="Q444" i="154"/>
  <c r="Q443" i="154"/>
  <c r="Q442" i="154"/>
  <c r="Q441" i="154"/>
  <c r="Q440" i="154"/>
  <c r="Q439" i="154"/>
  <c r="Q438" i="154"/>
  <c r="Q437" i="154"/>
  <c r="Q436" i="154"/>
  <c r="Q435" i="154"/>
  <c r="Q434" i="154"/>
  <c r="Q433" i="154"/>
  <c r="Q432" i="154"/>
  <c r="Q431" i="154"/>
  <c r="Q430" i="154"/>
  <c r="Q429" i="154"/>
  <c r="Q428" i="154"/>
  <c r="Q427" i="154"/>
  <c r="Q426" i="154"/>
  <c r="Q425" i="154"/>
  <c r="Q424" i="154"/>
  <c r="Q423" i="154"/>
  <c r="Q422" i="154"/>
  <c r="Q421" i="154"/>
  <c r="Q420" i="154"/>
  <c r="Q419" i="154"/>
  <c r="Q418" i="154"/>
  <c r="Q417" i="154"/>
  <c r="Q416" i="154"/>
  <c r="Q415" i="154"/>
  <c r="Q414" i="154"/>
  <c r="Q413" i="154"/>
  <c r="Q412" i="154"/>
  <c r="Q411" i="154"/>
  <c r="Q410" i="154"/>
  <c r="Q409" i="154"/>
  <c r="Q408" i="154"/>
  <c r="Q407" i="154"/>
  <c r="Q406" i="154"/>
  <c r="Q405" i="154"/>
  <c r="Q404" i="154"/>
  <c r="Q403" i="154"/>
  <c r="Q402" i="154"/>
  <c r="Q401" i="154"/>
  <c r="Q400" i="154"/>
  <c r="Q399" i="154"/>
  <c r="Q398" i="154"/>
  <c r="Q397" i="154"/>
  <c r="Q396" i="154"/>
  <c r="Q395" i="154"/>
  <c r="Q394" i="154"/>
  <c r="Q393" i="154"/>
  <c r="Q392" i="154"/>
  <c r="Q391" i="154"/>
  <c r="Q390" i="154"/>
  <c r="Q388" i="154"/>
  <c r="Q387" i="154"/>
  <c r="Q385" i="154"/>
  <c r="O454" i="154"/>
  <c r="O453" i="154"/>
  <c r="O452" i="154"/>
  <c r="O451" i="154"/>
  <c r="O450" i="154"/>
  <c r="O449" i="154"/>
  <c r="O448" i="154"/>
  <c r="O447" i="154"/>
  <c r="O446" i="154"/>
  <c r="O445" i="154"/>
  <c r="O444" i="154"/>
  <c r="O443" i="154"/>
  <c r="O442" i="154"/>
  <c r="O441" i="154"/>
  <c r="O440" i="154"/>
  <c r="O439" i="154"/>
  <c r="O438" i="154"/>
  <c r="O437" i="154"/>
  <c r="O436" i="154"/>
  <c r="O435" i="154"/>
  <c r="O434" i="154"/>
  <c r="O433" i="154"/>
  <c r="O432" i="154"/>
  <c r="O431" i="154"/>
  <c r="O430" i="154"/>
  <c r="O429" i="154"/>
  <c r="O428" i="154"/>
  <c r="O427" i="154"/>
  <c r="O426" i="154"/>
  <c r="O425" i="154"/>
  <c r="O424" i="154"/>
  <c r="O423" i="154"/>
  <c r="O422" i="154"/>
  <c r="O421" i="154"/>
  <c r="O420" i="154"/>
  <c r="O419" i="154"/>
  <c r="O418" i="154"/>
  <c r="O417" i="154"/>
  <c r="O416" i="154"/>
  <c r="O415" i="154"/>
  <c r="O414" i="154"/>
  <c r="O413" i="154"/>
  <c r="O412" i="154"/>
  <c r="O411" i="154"/>
  <c r="O410" i="154"/>
  <c r="O409" i="154"/>
  <c r="O408" i="154"/>
  <c r="O407" i="154"/>
  <c r="O406" i="154"/>
  <c r="O405" i="154"/>
  <c r="O404" i="154"/>
  <c r="O403" i="154"/>
  <c r="O402" i="154"/>
  <c r="O401" i="154"/>
  <c r="O400" i="154"/>
  <c r="O399" i="154"/>
  <c r="O398" i="154"/>
  <c r="O397" i="154"/>
  <c r="O396" i="154"/>
  <c r="O395" i="154"/>
  <c r="O394" i="154"/>
  <c r="O393" i="154"/>
  <c r="O392" i="154"/>
  <c r="O391" i="154"/>
  <c r="O390" i="154"/>
  <c r="O389" i="154"/>
  <c r="O388" i="154"/>
  <c r="O387" i="154"/>
  <c r="T385" i="154"/>
  <c r="T387" i="154"/>
  <c r="T388" i="154"/>
  <c r="T389" i="154"/>
  <c r="T390" i="154"/>
  <c r="T391" i="154"/>
  <c r="T392" i="154"/>
  <c r="T393" i="154"/>
  <c r="T394" i="154"/>
  <c r="T395" i="154"/>
  <c r="T396" i="154"/>
  <c r="T397" i="154"/>
  <c r="T398" i="154"/>
  <c r="T399" i="154"/>
  <c r="T400" i="154"/>
  <c r="T401" i="154"/>
  <c r="T402" i="154"/>
  <c r="T403" i="154"/>
  <c r="T404" i="154"/>
  <c r="T405" i="154"/>
  <c r="T406" i="154"/>
  <c r="T407" i="154"/>
  <c r="T408" i="154"/>
  <c r="T409" i="154"/>
  <c r="T410" i="154"/>
  <c r="T411" i="154"/>
  <c r="T412" i="154"/>
  <c r="T413" i="154"/>
  <c r="T414" i="154"/>
  <c r="T415" i="154"/>
  <c r="T416" i="154"/>
  <c r="T417" i="154"/>
  <c r="T418" i="154"/>
  <c r="T419" i="154"/>
  <c r="T420" i="154"/>
  <c r="T421" i="154"/>
  <c r="T422" i="154"/>
  <c r="T423" i="154"/>
  <c r="T424" i="154"/>
  <c r="T425" i="154"/>
  <c r="T426" i="154"/>
  <c r="T427" i="154"/>
  <c r="T428" i="154"/>
  <c r="T429" i="154"/>
  <c r="T430" i="154"/>
  <c r="T431" i="154"/>
  <c r="T432" i="154"/>
  <c r="T433" i="154"/>
  <c r="T434" i="154"/>
  <c r="T435" i="154"/>
  <c r="T436" i="154"/>
  <c r="T437" i="154"/>
  <c r="T438" i="154"/>
  <c r="T439" i="154"/>
  <c r="T440" i="154"/>
  <c r="T441" i="154"/>
  <c r="T442" i="154"/>
  <c r="T443" i="154"/>
  <c r="T444" i="154"/>
  <c r="T445" i="154"/>
  <c r="T446" i="154"/>
  <c r="T447" i="154"/>
  <c r="T448" i="154"/>
  <c r="T449" i="154"/>
  <c r="T450" i="154"/>
  <c r="T451" i="154"/>
  <c r="T452" i="154"/>
  <c r="T453" i="154"/>
  <c r="T454" i="154"/>
  <c r="S385" i="154"/>
  <c r="S388" i="154"/>
  <c r="S392" i="154"/>
  <c r="S393" i="154"/>
  <c r="S395" i="154"/>
  <c r="S398" i="154"/>
  <c r="S399" i="154"/>
  <c r="S400" i="154"/>
  <c r="S405" i="154"/>
  <c r="S407" i="154"/>
  <c r="S410" i="154"/>
  <c r="S412" i="154"/>
  <c r="S413" i="154"/>
  <c r="S415" i="154"/>
  <c r="S416" i="154"/>
  <c r="S417" i="154"/>
  <c r="S418" i="154"/>
  <c r="S419" i="154"/>
  <c r="S420" i="154"/>
  <c r="S422" i="154"/>
  <c r="S423" i="154"/>
  <c r="S426" i="154"/>
  <c r="S427" i="154"/>
  <c r="S428" i="154"/>
  <c r="S429" i="154"/>
  <c r="S430" i="154"/>
  <c r="S431" i="154"/>
  <c r="S432" i="154"/>
  <c r="S433" i="154"/>
  <c r="S434" i="154"/>
  <c r="S435" i="154"/>
  <c r="S436" i="154"/>
  <c r="S437" i="154"/>
  <c r="S440" i="154"/>
  <c r="S441" i="154"/>
  <c r="S442" i="154"/>
  <c r="S443" i="154"/>
  <c r="S444" i="154"/>
  <c r="S445" i="154"/>
  <c r="S446" i="154"/>
  <c r="S447" i="154"/>
  <c r="S449" i="154"/>
  <c r="S450" i="154"/>
  <c r="S451" i="154"/>
  <c r="S452" i="154"/>
  <c r="S453" i="154"/>
  <c r="S454" i="154"/>
  <c r="R385" i="154"/>
  <c r="R387" i="154"/>
  <c r="R388" i="154"/>
  <c r="R389" i="154"/>
  <c r="R390" i="154"/>
  <c r="R391" i="154"/>
  <c r="R392" i="154"/>
  <c r="R393" i="154"/>
  <c r="R394" i="154"/>
  <c r="R395" i="154"/>
  <c r="R396" i="154"/>
  <c r="R397" i="154"/>
  <c r="R398" i="154"/>
  <c r="R399" i="154"/>
  <c r="R400" i="154"/>
  <c r="R401" i="154"/>
  <c r="R402" i="154"/>
  <c r="R403" i="154"/>
  <c r="R404" i="154"/>
  <c r="R405" i="154"/>
  <c r="R406" i="154"/>
  <c r="R407" i="154"/>
  <c r="R408" i="154"/>
  <c r="R409" i="154"/>
  <c r="R410" i="154"/>
  <c r="R411" i="154"/>
  <c r="R412" i="154"/>
  <c r="R413" i="154"/>
  <c r="R414" i="154"/>
  <c r="R415" i="154"/>
  <c r="R416" i="154"/>
  <c r="R417" i="154"/>
  <c r="R418" i="154"/>
  <c r="R419" i="154"/>
  <c r="R420" i="154"/>
  <c r="R421" i="154"/>
  <c r="R422" i="154"/>
  <c r="R423" i="154"/>
  <c r="R424" i="154"/>
  <c r="R425" i="154"/>
  <c r="R426" i="154"/>
  <c r="R427" i="154"/>
  <c r="R428" i="154"/>
  <c r="R429" i="154"/>
  <c r="R430" i="154"/>
  <c r="R431" i="154"/>
  <c r="R432" i="154"/>
  <c r="R433" i="154"/>
  <c r="R434" i="154"/>
  <c r="R435" i="154"/>
  <c r="R436" i="154"/>
  <c r="R437" i="154"/>
  <c r="R438" i="154"/>
  <c r="R439" i="154"/>
  <c r="R440" i="154"/>
  <c r="R441" i="154"/>
  <c r="R442" i="154"/>
  <c r="R443" i="154"/>
  <c r="R444" i="154"/>
  <c r="R445" i="154"/>
  <c r="R446" i="154"/>
  <c r="R447" i="154"/>
  <c r="R448" i="154"/>
  <c r="R449" i="154"/>
  <c r="R450" i="154"/>
  <c r="R451" i="154"/>
  <c r="R452" i="154"/>
  <c r="R453" i="154"/>
  <c r="R454" i="154"/>
  <c r="O385" i="154"/>
  <c r="T384" i="154"/>
  <c r="S384" i="154"/>
  <c r="R384" i="154"/>
  <c r="O384" i="154"/>
  <c r="T255" i="154"/>
  <c r="T256" i="154"/>
  <c r="T247" i="154"/>
  <c r="T246" i="154"/>
  <c r="T302" i="154"/>
  <c r="S302" i="154"/>
  <c r="S301" i="154"/>
  <c r="S300" i="154"/>
  <c r="S299" i="154"/>
  <c r="S298" i="154"/>
  <c r="S297" i="154"/>
  <c r="S296" i="154"/>
  <c r="S295" i="154"/>
  <c r="S294" i="154"/>
  <c r="S293" i="154"/>
  <c r="S292" i="154"/>
  <c r="S290" i="154"/>
  <c r="S289" i="154"/>
  <c r="S287" i="154"/>
  <c r="S286" i="154"/>
  <c r="S285" i="154"/>
  <c r="S284" i="154"/>
  <c r="S283" i="154"/>
  <c r="S282" i="154"/>
  <c r="S281" i="154"/>
  <c r="S280" i="154"/>
  <c r="S279" i="154"/>
  <c r="S278" i="154"/>
  <c r="S277" i="154"/>
  <c r="S276" i="154"/>
  <c r="S275" i="154"/>
  <c r="S274" i="154"/>
  <c r="S273" i="154"/>
  <c r="S272" i="154"/>
  <c r="S271" i="154"/>
  <c r="S270" i="154"/>
  <c r="S269" i="154"/>
  <c r="S268" i="154"/>
  <c r="S267" i="154"/>
  <c r="S266" i="154"/>
  <c r="S265" i="154"/>
  <c r="S264" i="154"/>
  <c r="S263" i="154"/>
  <c r="S262" i="154"/>
  <c r="S261" i="154"/>
  <c r="S260" i="154"/>
  <c r="S259" i="154"/>
  <c r="S258" i="154"/>
  <c r="S257" i="154"/>
  <c r="S256" i="154"/>
  <c r="S255" i="154"/>
  <c r="S254" i="154"/>
  <c r="S253" i="154"/>
  <c r="S252" i="154"/>
  <c r="S251" i="154"/>
  <c r="S250" i="154"/>
  <c r="S249" i="154"/>
  <c r="S248" i="154"/>
  <c r="S247" i="154"/>
  <c r="S246" i="154"/>
  <c r="S245" i="154"/>
  <c r="S244" i="154"/>
  <c r="S243" i="154"/>
  <c r="S242" i="154"/>
  <c r="S241" i="154"/>
  <c r="S240" i="154"/>
  <c r="S239" i="154"/>
  <c r="S238" i="154"/>
  <c r="S237" i="154"/>
  <c r="S236" i="154"/>
  <c r="S235" i="154"/>
  <c r="S234" i="154"/>
  <c r="S233" i="154"/>
  <c r="S232" i="154"/>
  <c r="R237" i="154"/>
  <c r="R236" i="154"/>
  <c r="R235" i="154"/>
  <c r="R234" i="154"/>
  <c r="R233" i="154"/>
  <c r="R232" i="154"/>
  <c r="Q302" i="154"/>
  <c r="Q301" i="154"/>
  <c r="Q300" i="154"/>
  <c r="Q299" i="154"/>
  <c r="Q298" i="154"/>
  <c r="Q297" i="154"/>
  <c r="Q296" i="154"/>
  <c r="Q295" i="154"/>
  <c r="Q294" i="154"/>
  <c r="Q293" i="154"/>
  <c r="Q292" i="154"/>
  <c r="Q291" i="154"/>
  <c r="Q290" i="154"/>
  <c r="Q289" i="154"/>
  <c r="Q288" i="154"/>
  <c r="Q287" i="154"/>
  <c r="Q286" i="154"/>
  <c r="Q285" i="154"/>
  <c r="Q284" i="154"/>
  <c r="Q283" i="154"/>
  <c r="Q282" i="154"/>
  <c r="Q281" i="154"/>
  <c r="Q280" i="154"/>
  <c r="Q279" i="154"/>
  <c r="Q278" i="154"/>
  <c r="Q277" i="154"/>
  <c r="Q276" i="154"/>
  <c r="Q275" i="154"/>
  <c r="Q274" i="154"/>
  <c r="Q273" i="154"/>
  <c r="Q272" i="154"/>
  <c r="Q271" i="154"/>
  <c r="Q270" i="154"/>
  <c r="Q269" i="154"/>
  <c r="Q268" i="154"/>
  <c r="Q267" i="154"/>
  <c r="Q266" i="154"/>
  <c r="Q265" i="154"/>
  <c r="Q264" i="154"/>
  <c r="Q263" i="154"/>
  <c r="Q262" i="154"/>
  <c r="Q261" i="154"/>
  <c r="Q260" i="154"/>
  <c r="Q259" i="154"/>
  <c r="Q258" i="154"/>
  <c r="Q257" i="154"/>
  <c r="Q256" i="154"/>
  <c r="Q255" i="154"/>
  <c r="Q254" i="154"/>
  <c r="Q253" i="154"/>
  <c r="Q252" i="154"/>
  <c r="Q251" i="154"/>
  <c r="Q250" i="154"/>
  <c r="Q249" i="154"/>
  <c r="Q248" i="154"/>
  <c r="Q247" i="154"/>
  <c r="Q246" i="154"/>
  <c r="Q245" i="154"/>
  <c r="Q244" i="154"/>
  <c r="Q243" i="154"/>
  <c r="Q242" i="154"/>
  <c r="Q241" i="154"/>
  <c r="Q240" i="154"/>
  <c r="Q239" i="154"/>
  <c r="Q238" i="154"/>
  <c r="Q237" i="154"/>
  <c r="Q236" i="154"/>
  <c r="Q235" i="154"/>
  <c r="Q234" i="154"/>
  <c r="Q233" i="154"/>
  <c r="Q232" i="154"/>
  <c r="O302" i="154"/>
  <c r="O301" i="154"/>
  <c r="O300" i="154"/>
  <c r="O299" i="154"/>
  <c r="O298" i="154"/>
  <c r="O297" i="154"/>
  <c r="O296" i="154"/>
  <c r="O295" i="154"/>
  <c r="O294" i="154"/>
  <c r="O293" i="154"/>
  <c r="O292" i="154"/>
  <c r="O291" i="154"/>
  <c r="O290" i="154"/>
  <c r="O289" i="154"/>
  <c r="O288" i="154"/>
  <c r="O287" i="154"/>
  <c r="O286" i="154"/>
  <c r="O285" i="154"/>
  <c r="O284" i="154"/>
  <c r="O283" i="154"/>
  <c r="O282" i="154"/>
  <c r="O281" i="154"/>
  <c r="O280" i="154"/>
  <c r="O279" i="154"/>
  <c r="O278" i="154"/>
  <c r="O277" i="154"/>
  <c r="O276" i="154"/>
  <c r="O275" i="154"/>
  <c r="O274" i="154"/>
  <c r="O273" i="154"/>
  <c r="O272" i="154"/>
  <c r="O271" i="154"/>
  <c r="O270" i="154"/>
  <c r="O269" i="154"/>
  <c r="O268" i="154"/>
  <c r="O267" i="154"/>
  <c r="O266" i="154"/>
  <c r="O265" i="154"/>
  <c r="O264" i="154"/>
  <c r="O263" i="154"/>
  <c r="O262" i="154"/>
  <c r="O261" i="154"/>
  <c r="O260" i="154"/>
  <c r="O258" i="154"/>
  <c r="O257" i="154"/>
  <c r="O256" i="154"/>
  <c r="O255" i="154"/>
  <c r="O254" i="154"/>
  <c r="O253" i="154"/>
  <c r="O252" i="154"/>
  <c r="O251" i="154"/>
  <c r="O250" i="154"/>
  <c r="O249" i="154"/>
  <c r="O248" i="154"/>
  <c r="O247" i="154"/>
  <c r="O246" i="154"/>
  <c r="O245" i="154"/>
  <c r="O244" i="154"/>
  <c r="O243" i="154"/>
  <c r="O242" i="154"/>
  <c r="O241" i="154"/>
  <c r="O240" i="154"/>
  <c r="O239" i="154"/>
  <c r="O238" i="154"/>
  <c r="O237" i="154"/>
  <c r="O236" i="154"/>
  <c r="O235" i="154"/>
  <c r="O234" i="154"/>
  <c r="O233" i="154"/>
  <c r="T233" i="154"/>
  <c r="T234" i="154"/>
  <c r="T235" i="154"/>
  <c r="T236" i="154"/>
  <c r="T237" i="154"/>
  <c r="T238" i="154"/>
  <c r="T239" i="154"/>
  <c r="T240" i="154"/>
  <c r="T241" i="154"/>
  <c r="T242" i="154"/>
  <c r="T243" i="154"/>
  <c r="T244" i="154"/>
  <c r="T245" i="154"/>
  <c r="T248" i="154"/>
  <c r="T249" i="154"/>
  <c r="T250" i="154"/>
  <c r="T251" i="154"/>
  <c r="T252" i="154"/>
  <c r="T253" i="154"/>
  <c r="T254" i="154"/>
  <c r="T257" i="154"/>
  <c r="T258" i="154"/>
  <c r="T259" i="154"/>
  <c r="T260" i="154"/>
  <c r="T261" i="154"/>
  <c r="T262" i="154"/>
  <c r="T263" i="154"/>
  <c r="T264" i="154"/>
  <c r="T265" i="154"/>
  <c r="T266" i="154"/>
  <c r="T267" i="154"/>
  <c r="T268" i="154"/>
  <c r="T269" i="154"/>
  <c r="T270" i="154"/>
  <c r="T271" i="154"/>
  <c r="T272" i="154"/>
  <c r="T273" i="154"/>
  <c r="T274" i="154"/>
  <c r="T275" i="154"/>
  <c r="T276" i="154"/>
  <c r="T277" i="154"/>
  <c r="T278" i="154"/>
  <c r="T279" i="154"/>
  <c r="T280" i="154"/>
  <c r="T281" i="154"/>
  <c r="T282" i="154"/>
  <c r="T283" i="154"/>
  <c r="T284" i="154"/>
  <c r="T285" i="154"/>
  <c r="T286" i="154"/>
  <c r="T287" i="154"/>
  <c r="T288" i="154"/>
  <c r="T289" i="154"/>
  <c r="T290" i="154"/>
  <c r="T291" i="154"/>
  <c r="T292" i="154"/>
  <c r="T293" i="154"/>
  <c r="T294" i="154"/>
  <c r="T295" i="154"/>
  <c r="T296" i="154"/>
  <c r="T297" i="154"/>
  <c r="T298" i="154"/>
  <c r="T299" i="154"/>
  <c r="T300" i="154"/>
  <c r="T301" i="154"/>
  <c r="S288" i="154"/>
  <c r="S291" i="154"/>
  <c r="R239" i="154"/>
  <c r="R240" i="154"/>
  <c r="R241" i="154"/>
  <c r="R242" i="154"/>
  <c r="R243" i="154"/>
  <c r="R244" i="154"/>
  <c r="R245" i="154"/>
  <c r="R246" i="154"/>
  <c r="R247" i="154"/>
  <c r="R248" i="154"/>
  <c r="R249" i="154"/>
  <c r="R250" i="154"/>
  <c r="R251" i="154"/>
  <c r="R253" i="154"/>
  <c r="R254" i="154"/>
  <c r="R255" i="154"/>
  <c r="R256" i="154"/>
  <c r="R257" i="154"/>
  <c r="R258" i="154"/>
  <c r="R259" i="154"/>
  <c r="R260" i="154"/>
  <c r="R261" i="154"/>
  <c r="R262" i="154"/>
  <c r="R263" i="154"/>
  <c r="R264" i="154"/>
  <c r="R265" i="154"/>
  <c r="R266" i="154"/>
  <c r="R267" i="154"/>
  <c r="R268" i="154"/>
  <c r="R269" i="154"/>
  <c r="R270" i="154"/>
  <c r="R271" i="154"/>
  <c r="R272" i="154"/>
  <c r="R273" i="154"/>
  <c r="R274" i="154"/>
  <c r="R275" i="154"/>
  <c r="R276" i="154"/>
  <c r="R277" i="154"/>
  <c r="R278" i="154"/>
  <c r="R279" i="154"/>
  <c r="R280" i="154"/>
  <c r="R281" i="154"/>
  <c r="R282" i="154"/>
  <c r="R283" i="154"/>
  <c r="R284" i="154"/>
  <c r="R285" i="154"/>
  <c r="R286" i="154"/>
  <c r="R287" i="154"/>
  <c r="R288" i="154"/>
  <c r="R289" i="154"/>
  <c r="R290" i="154"/>
  <c r="R291" i="154"/>
  <c r="R292" i="154"/>
  <c r="R293" i="154"/>
  <c r="R294" i="154"/>
  <c r="R295" i="154"/>
  <c r="R296" i="154"/>
  <c r="R297" i="154"/>
  <c r="R298" i="154"/>
  <c r="R299" i="154"/>
  <c r="R300" i="154"/>
  <c r="R301" i="154"/>
  <c r="R302" i="154"/>
  <c r="O259" i="154"/>
  <c r="T232" i="154"/>
  <c r="O232" i="154"/>
  <c r="T102" i="154"/>
  <c r="T100" i="154"/>
  <c r="T98" i="154"/>
  <c r="T94" i="154"/>
  <c r="T80" i="154"/>
  <c r="T82" i="154"/>
  <c r="T83" i="154"/>
  <c r="T84" i="154"/>
  <c r="T85" i="154"/>
  <c r="T86" i="154"/>
  <c r="T87" i="154"/>
  <c r="T88" i="154"/>
  <c r="T89" i="154"/>
  <c r="T90" i="154"/>
  <c r="T91" i="154"/>
  <c r="T92" i="154"/>
  <c r="T93" i="154"/>
  <c r="T95" i="154"/>
  <c r="T96" i="154"/>
  <c r="T97" i="154"/>
  <c r="T99" i="154"/>
  <c r="T101" i="154"/>
  <c r="T103" i="154"/>
  <c r="T104" i="154"/>
  <c r="T105" i="154"/>
  <c r="T106" i="154"/>
  <c r="T107" i="154"/>
  <c r="T108" i="154"/>
  <c r="T109" i="154"/>
  <c r="T110" i="154"/>
  <c r="T111" i="154"/>
  <c r="T112" i="154"/>
  <c r="T113" i="154"/>
  <c r="T114" i="154"/>
  <c r="T115" i="154"/>
  <c r="T116" i="154"/>
  <c r="T117" i="154"/>
  <c r="T118" i="154"/>
  <c r="T119" i="154"/>
  <c r="T120" i="154"/>
  <c r="T121" i="154"/>
  <c r="T122" i="154"/>
  <c r="T123" i="154"/>
  <c r="T124" i="154"/>
  <c r="T125" i="154"/>
  <c r="T126" i="154"/>
  <c r="T127" i="154"/>
  <c r="T128" i="154"/>
  <c r="T129" i="154"/>
  <c r="T130" i="154"/>
  <c r="T131" i="154"/>
  <c r="T132" i="154"/>
  <c r="T133" i="154"/>
  <c r="T134" i="154"/>
  <c r="T135" i="154"/>
  <c r="T136" i="154"/>
  <c r="T137" i="154"/>
  <c r="T138" i="154"/>
  <c r="T139" i="154"/>
  <c r="T140" i="154"/>
  <c r="T141" i="154"/>
  <c r="T142" i="154"/>
  <c r="T143" i="154"/>
  <c r="T144" i="154"/>
  <c r="T145" i="154"/>
  <c r="T146" i="154"/>
  <c r="T147" i="154"/>
  <c r="T148" i="154"/>
  <c r="T149" i="154"/>
  <c r="T79" i="154"/>
  <c r="T150" i="154" s="1"/>
  <c r="S145" i="154"/>
  <c r="S143" i="154"/>
  <c r="S141" i="154"/>
  <c r="S139" i="154"/>
  <c r="S140" i="154"/>
  <c r="S137" i="154"/>
  <c r="S136" i="154"/>
  <c r="S134" i="154"/>
  <c r="S133" i="154"/>
  <c r="S132" i="154"/>
  <c r="S121" i="154"/>
  <c r="S120" i="154"/>
  <c r="S119" i="154"/>
  <c r="S118" i="154"/>
  <c r="S117" i="154"/>
  <c r="S116" i="154"/>
  <c r="S115" i="154"/>
  <c r="S114" i="154"/>
  <c r="S113" i="154"/>
  <c r="S112" i="154"/>
  <c r="S111" i="154"/>
  <c r="S110" i="154"/>
  <c r="S109" i="154"/>
  <c r="S107" i="154"/>
  <c r="S106" i="154"/>
  <c r="S105" i="154"/>
  <c r="S104" i="154"/>
  <c r="S103" i="154"/>
  <c r="S102" i="154"/>
  <c r="S101" i="154"/>
  <c r="S100" i="154"/>
  <c r="S99" i="154"/>
  <c r="S98" i="154"/>
  <c r="S97" i="154"/>
  <c r="S96" i="154"/>
  <c r="S95" i="154"/>
  <c r="S94" i="154"/>
  <c r="S93" i="154"/>
  <c r="S92" i="154"/>
  <c r="S91" i="154"/>
  <c r="S90" i="154"/>
  <c r="S89" i="154"/>
  <c r="S88" i="154"/>
  <c r="S87" i="154"/>
  <c r="S86" i="154"/>
  <c r="S85" i="154"/>
  <c r="S84" i="154"/>
  <c r="S83" i="154"/>
  <c r="S82" i="154"/>
  <c r="S80" i="154"/>
  <c r="S79" i="154"/>
  <c r="S150" i="154" s="1"/>
  <c r="S149" i="154"/>
  <c r="S148" i="154"/>
  <c r="S147" i="154"/>
  <c r="S146" i="154"/>
  <c r="R148" i="154"/>
  <c r="R80" i="154"/>
  <c r="R79" i="154"/>
  <c r="S108" i="154"/>
  <c r="S122" i="154"/>
  <c r="S123" i="154"/>
  <c r="S124" i="154"/>
  <c r="S125" i="154"/>
  <c r="S126" i="154"/>
  <c r="S127" i="154"/>
  <c r="S128" i="154"/>
  <c r="S129" i="154"/>
  <c r="S130" i="154"/>
  <c r="S131" i="154"/>
  <c r="S135" i="154"/>
  <c r="S138" i="154"/>
  <c r="S142" i="154"/>
  <c r="S144" i="154"/>
  <c r="R82" i="154"/>
  <c r="R83" i="154"/>
  <c r="R84" i="154"/>
  <c r="R85" i="154"/>
  <c r="R86" i="154"/>
  <c r="R87" i="154"/>
  <c r="R88" i="154"/>
  <c r="R89" i="154"/>
  <c r="R90" i="154"/>
  <c r="R91" i="154"/>
  <c r="R92" i="154"/>
  <c r="R93" i="154"/>
  <c r="R94" i="154"/>
  <c r="R95" i="154"/>
  <c r="R96" i="154"/>
  <c r="R97" i="154"/>
  <c r="R98" i="154"/>
  <c r="R99" i="154"/>
  <c r="R100" i="154"/>
  <c r="R101" i="154"/>
  <c r="R102" i="154"/>
  <c r="R103" i="154"/>
  <c r="R104" i="154"/>
  <c r="R105" i="154"/>
  <c r="R106" i="154"/>
  <c r="R107" i="154"/>
  <c r="R108" i="154"/>
  <c r="R109" i="154"/>
  <c r="R110" i="154"/>
  <c r="R111" i="154"/>
  <c r="R112" i="154"/>
  <c r="R113" i="154"/>
  <c r="R114" i="154"/>
  <c r="R115" i="154"/>
  <c r="R116" i="154"/>
  <c r="R117" i="154"/>
  <c r="R118" i="154"/>
  <c r="R119" i="154"/>
  <c r="R120" i="154"/>
  <c r="R121" i="154"/>
  <c r="R122" i="154"/>
  <c r="R123" i="154"/>
  <c r="R124" i="154"/>
  <c r="R125" i="154"/>
  <c r="R126" i="154"/>
  <c r="R127" i="154"/>
  <c r="R128" i="154"/>
  <c r="R129" i="154"/>
  <c r="R130" i="154"/>
  <c r="R131" i="154"/>
  <c r="R132" i="154"/>
  <c r="R133" i="154"/>
  <c r="R134" i="154"/>
  <c r="R135" i="154"/>
  <c r="R136" i="154"/>
  <c r="R137" i="154"/>
  <c r="R138" i="154"/>
  <c r="R139" i="154"/>
  <c r="R140" i="154"/>
  <c r="R141" i="154"/>
  <c r="R142" i="154"/>
  <c r="R143" i="154"/>
  <c r="R144" i="154"/>
  <c r="R145" i="154"/>
  <c r="R146" i="154"/>
  <c r="R147" i="154"/>
  <c r="R149" i="154"/>
  <c r="O144" i="154"/>
  <c r="O141" i="154"/>
  <c r="O140" i="154"/>
  <c r="O139" i="154"/>
  <c r="O138" i="154"/>
  <c r="O137" i="154"/>
  <c r="O136" i="154"/>
  <c r="O135" i="154"/>
  <c r="O133" i="154"/>
  <c r="O134" i="154"/>
  <c r="O132" i="154"/>
  <c r="O131" i="154"/>
  <c r="O130" i="154"/>
  <c r="O129" i="154"/>
  <c r="O128" i="154"/>
  <c r="O127" i="154"/>
  <c r="O126" i="154"/>
  <c r="O125" i="154"/>
  <c r="O124" i="154"/>
  <c r="O123" i="154"/>
  <c r="O122" i="154"/>
  <c r="O121" i="154"/>
  <c r="O120" i="154"/>
  <c r="O119" i="154"/>
  <c r="O118" i="154"/>
  <c r="O117" i="154"/>
  <c r="O116" i="154"/>
  <c r="O115" i="154"/>
  <c r="O114" i="154"/>
  <c r="O113" i="154"/>
  <c r="O112" i="154"/>
  <c r="O111" i="154"/>
  <c r="O142" i="154"/>
  <c r="O143" i="154"/>
  <c r="O145" i="154"/>
  <c r="O146" i="154"/>
  <c r="O147" i="154"/>
  <c r="O148" i="154"/>
  <c r="O149" i="154"/>
  <c r="O110" i="154"/>
  <c r="Q149" i="154"/>
  <c r="Q148" i="154"/>
  <c r="Q147" i="154"/>
  <c r="Q146" i="154"/>
  <c r="Q145" i="154"/>
  <c r="Q144" i="154"/>
  <c r="Q143" i="154"/>
  <c r="Q142" i="154"/>
  <c r="Q141" i="154"/>
  <c r="Q140" i="154"/>
  <c r="Q139" i="154"/>
  <c r="Q138" i="154"/>
  <c r="Q137" i="154"/>
  <c r="Q136" i="154"/>
  <c r="Q135" i="154"/>
  <c r="Q134" i="154"/>
  <c r="Q133" i="154"/>
  <c r="Q132" i="154"/>
  <c r="Q131" i="154"/>
  <c r="Q130" i="154"/>
  <c r="Q129" i="154"/>
  <c r="Q128" i="154"/>
  <c r="Q127" i="154"/>
  <c r="Q126" i="154"/>
  <c r="Q125" i="154"/>
  <c r="Q124" i="154"/>
  <c r="Q123" i="154"/>
  <c r="Q121" i="154"/>
  <c r="Q122" i="154"/>
  <c r="Q120" i="154"/>
  <c r="Q119" i="154"/>
  <c r="Q118" i="154"/>
  <c r="Q117" i="154"/>
  <c r="Q116" i="154"/>
  <c r="Q115" i="154"/>
  <c r="Q114" i="154"/>
  <c r="Q113" i="154"/>
  <c r="Q112" i="154"/>
  <c r="Q111" i="154"/>
  <c r="Q110" i="154"/>
  <c r="Q109" i="154"/>
  <c r="Q108" i="154"/>
  <c r="Q107" i="154"/>
  <c r="Q106" i="154"/>
  <c r="Q105" i="154"/>
  <c r="Q104" i="154"/>
  <c r="Q103" i="154"/>
  <c r="Q102" i="154"/>
  <c r="Q101" i="154"/>
  <c r="Q100" i="154"/>
  <c r="Q99" i="154"/>
  <c r="Q98" i="154"/>
  <c r="Q97" i="154"/>
  <c r="Q96" i="154"/>
  <c r="Q94" i="154"/>
  <c r="Q95" i="154"/>
  <c r="Q93" i="154"/>
  <c r="Q90" i="154"/>
  <c r="Q92" i="154"/>
  <c r="Q91" i="154"/>
  <c r="Q89" i="154"/>
  <c r="Q87" i="154"/>
  <c r="Q88" i="154"/>
  <c r="Q86" i="154"/>
  <c r="Q84" i="154"/>
  <c r="Q85" i="154"/>
  <c r="Q83" i="154"/>
  <c r="Q82" i="154"/>
  <c r="Q80" i="154"/>
  <c r="Q79" i="154"/>
  <c r="Q150" i="154" s="1"/>
  <c r="O109" i="154"/>
  <c r="O100" i="154"/>
  <c r="O101" i="154"/>
  <c r="O92" i="154"/>
  <c r="O89" i="154"/>
  <c r="O88" i="154"/>
  <c r="O87" i="154"/>
  <c r="O83" i="154"/>
  <c r="O84" i="154"/>
  <c r="O85" i="154"/>
  <c r="O86" i="154"/>
  <c r="O90" i="154"/>
  <c r="O91" i="154"/>
  <c r="O93" i="154"/>
  <c r="O94" i="154"/>
  <c r="O95" i="154"/>
  <c r="O96" i="154"/>
  <c r="O97" i="154"/>
  <c r="O98" i="154"/>
  <c r="O99" i="154"/>
  <c r="O102" i="154"/>
  <c r="O103" i="154"/>
  <c r="O104" i="154"/>
  <c r="O105" i="154"/>
  <c r="O106" i="154"/>
  <c r="O107" i="154"/>
  <c r="O108" i="154"/>
  <c r="Q608" i="154" l="1"/>
  <c r="S608" i="154"/>
  <c r="O608" i="154"/>
  <c r="S455" i="154"/>
  <c r="Q455" i="154"/>
  <c r="T455" i="154"/>
  <c r="R455" i="154"/>
  <c r="O455" i="154"/>
  <c r="O303" i="154"/>
  <c r="N121" i="230"/>
  <c r="Q303" i="154"/>
  <c r="S303" i="154"/>
  <c r="T303" i="154"/>
  <c r="R303" i="154"/>
  <c r="R150" i="154"/>
  <c r="O150" i="154"/>
  <c r="Q121" i="230"/>
  <c r="Q578" i="151"/>
  <c r="P578" i="151"/>
  <c r="O578" i="151"/>
  <c r="M578" i="151"/>
  <c r="L578" i="151"/>
  <c r="T577" i="151"/>
  <c r="S577" i="151"/>
  <c r="R577" i="151"/>
  <c r="T576" i="151"/>
  <c r="S576" i="151"/>
  <c r="R576" i="151"/>
  <c r="T575" i="151"/>
  <c r="S575" i="151"/>
  <c r="R575" i="151"/>
  <c r="T574" i="151"/>
  <c r="S574" i="151"/>
  <c r="R574" i="151"/>
  <c r="T573" i="151"/>
  <c r="S573" i="151"/>
  <c r="R573" i="151"/>
  <c r="T572" i="151"/>
  <c r="S572" i="151"/>
  <c r="R572" i="151"/>
  <c r="T571" i="151"/>
  <c r="S571" i="151"/>
  <c r="R571" i="151"/>
  <c r="T570" i="151"/>
  <c r="S570" i="151"/>
  <c r="R570" i="151"/>
  <c r="T569" i="151"/>
  <c r="S569" i="151"/>
  <c r="R569" i="151"/>
  <c r="T568" i="151"/>
  <c r="S568" i="151"/>
  <c r="R568" i="151"/>
  <c r="T567" i="151"/>
  <c r="S567" i="151"/>
  <c r="R567" i="151"/>
  <c r="T566" i="151"/>
  <c r="S566" i="151"/>
  <c r="R566" i="151"/>
  <c r="T565" i="151"/>
  <c r="S565" i="151"/>
  <c r="R565" i="151"/>
  <c r="T564" i="151"/>
  <c r="S564" i="151"/>
  <c r="R564" i="151"/>
  <c r="T563" i="151"/>
  <c r="S563" i="151"/>
  <c r="R563" i="151"/>
  <c r="T562" i="151"/>
  <c r="S562" i="151"/>
  <c r="R562" i="151"/>
  <c r="T561" i="151"/>
  <c r="S561" i="151"/>
  <c r="R561" i="151"/>
  <c r="T560" i="151"/>
  <c r="S560" i="151"/>
  <c r="R560" i="151"/>
  <c r="T559" i="151"/>
  <c r="N559" i="151"/>
  <c r="S559" i="151" s="1"/>
  <c r="T558" i="151"/>
  <c r="N558" i="151"/>
  <c r="S558" i="151" s="1"/>
  <c r="T557" i="151"/>
  <c r="S557" i="151"/>
  <c r="R557" i="151"/>
  <c r="T556" i="151"/>
  <c r="S556" i="151"/>
  <c r="R556" i="151"/>
  <c r="T555" i="151"/>
  <c r="S555" i="151"/>
  <c r="R555" i="151"/>
  <c r="T554" i="151"/>
  <c r="S554" i="151"/>
  <c r="R554" i="151"/>
  <c r="T553" i="151"/>
  <c r="S553" i="151"/>
  <c r="R553" i="151"/>
  <c r="T552" i="151"/>
  <c r="S552" i="151"/>
  <c r="R552" i="151"/>
  <c r="T551" i="151"/>
  <c r="S551" i="151"/>
  <c r="R551" i="151"/>
  <c r="T550" i="151"/>
  <c r="S550" i="151"/>
  <c r="R550" i="151"/>
  <c r="T549" i="151"/>
  <c r="S549" i="151"/>
  <c r="R549" i="151"/>
  <c r="T548" i="151"/>
  <c r="S548" i="151"/>
  <c r="R548" i="151"/>
  <c r="T547" i="151"/>
  <c r="S547" i="151"/>
  <c r="R547" i="151"/>
  <c r="T546" i="151"/>
  <c r="S546" i="151"/>
  <c r="R546" i="151"/>
  <c r="T545" i="151"/>
  <c r="S545" i="151"/>
  <c r="R545" i="151"/>
  <c r="T544" i="151"/>
  <c r="S544" i="151"/>
  <c r="R544" i="151"/>
  <c r="T543" i="151"/>
  <c r="S543" i="151"/>
  <c r="R543" i="151"/>
  <c r="T542" i="151"/>
  <c r="S542" i="151"/>
  <c r="R542" i="151"/>
  <c r="T541" i="151"/>
  <c r="S541" i="151"/>
  <c r="R541" i="151"/>
  <c r="T540" i="151"/>
  <c r="N540" i="151"/>
  <c r="R540" i="151" s="1"/>
  <c r="T539" i="151"/>
  <c r="S539" i="151"/>
  <c r="R539" i="151"/>
  <c r="T538" i="151"/>
  <c r="S538" i="151"/>
  <c r="R538" i="151"/>
  <c r="T537" i="151"/>
  <c r="S537" i="151"/>
  <c r="R537" i="151"/>
  <c r="T536" i="151"/>
  <c r="S536" i="151"/>
  <c r="R536" i="151"/>
  <c r="T535" i="151"/>
  <c r="S535" i="151"/>
  <c r="R535" i="151"/>
  <c r="T534" i="151"/>
  <c r="S534" i="151"/>
  <c r="R534" i="151"/>
  <c r="T533" i="151"/>
  <c r="N533" i="151"/>
  <c r="S533" i="151" s="1"/>
  <c r="T532" i="151"/>
  <c r="S532" i="151"/>
  <c r="R532" i="151"/>
  <c r="T531" i="151"/>
  <c r="S531" i="151"/>
  <c r="R531" i="151"/>
  <c r="T530" i="151"/>
  <c r="S530" i="151"/>
  <c r="R530" i="151"/>
  <c r="T529" i="151"/>
  <c r="S529" i="151"/>
  <c r="R529" i="151"/>
  <c r="T528" i="151"/>
  <c r="S528" i="151"/>
  <c r="R528" i="151"/>
  <c r="T527" i="151"/>
  <c r="S527" i="151"/>
  <c r="R527" i="151"/>
  <c r="T526" i="151"/>
  <c r="S526" i="151"/>
  <c r="R526" i="151"/>
  <c r="T525" i="151"/>
  <c r="S525" i="151"/>
  <c r="R525" i="151"/>
  <c r="T524" i="151"/>
  <c r="S524" i="151"/>
  <c r="R524" i="151"/>
  <c r="T523" i="151"/>
  <c r="S523" i="151"/>
  <c r="R523" i="151"/>
  <c r="T522" i="151"/>
  <c r="S522" i="151"/>
  <c r="R522" i="151"/>
  <c r="T521" i="151"/>
  <c r="S521" i="151"/>
  <c r="R521" i="151"/>
  <c r="T520" i="151"/>
  <c r="S520" i="151"/>
  <c r="R520" i="151"/>
  <c r="T519" i="151"/>
  <c r="S519" i="151"/>
  <c r="R519" i="151"/>
  <c r="T518" i="151"/>
  <c r="S518" i="151"/>
  <c r="R518" i="151"/>
  <c r="T517" i="151"/>
  <c r="S517" i="151"/>
  <c r="R517" i="151"/>
  <c r="T516" i="151"/>
  <c r="S516" i="151"/>
  <c r="R516" i="151"/>
  <c r="T515" i="151"/>
  <c r="S515" i="151"/>
  <c r="R515" i="151"/>
  <c r="T514" i="151"/>
  <c r="S514" i="151"/>
  <c r="R514" i="151"/>
  <c r="T513" i="151"/>
  <c r="S513" i="151"/>
  <c r="R513" i="151"/>
  <c r="T512" i="151"/>
  <c r="N512" i="151"/>
  <c r="S512" i="151" s="1"/>
  <c r="T511" i="151"/>
  <c r="S511" i="151"/>
  <c r="R511" i="151"/>
  <c r="T510" i="151"/>
  <c r="S510" i="151"/>
  <c r="R510" i="151"/>
  <c r="T509" i="151"/>
  <c r="S509" i="151"/>
  <c r="R509" i="151"/>
  <c r="T508" i="151"/>
  <c r="S508" i="151"/>
  <c r="R508" i="151"/>
  <c r="T507" i="151"/>
  <c r="S507" i="151"/>
  <c r="R507" i="151"/>
  <c r="T506" i="151"/>
  <c r="S506" i="151"/>
  <c r="R506" i="151"/>
  <c r="T505" i="151"/>
  <c r="S505" i="151"/>
  <c r="R505" i="151"/>
  <c r="T504" i="151"/>
  <c r="S504" i="151"/>
  <c r="R504" i="151"/>
  <c r="T503" i="151"/>
  <c r="S503" i="151"/>
  <c r="R503" i="151"/>
  <c r="T502" i="151"/>
  <c r="S502" i="151"/>
  <c r="R502" i="151"/>
  <c r="T501" i="151"/>
  <c r="S501" i="151"/>
  <c r="R501" i="151"/>
  <c r="T500" i="151"/>
  <c r="S500" i="151"/>
  <c r="R500" i="151"/>
  <c r="T499" i="151"/>
  <c r="S499" i="151"/>
  <c r="R499" i="151"/>
  <c r="T498" i="151"/>
  <c r="S498" i="151"/>
  <c r="R498" i="151"/>
  <c r="T497" i="151"/>
  <c r="S497" i="151"/>
  <c r="R497" i="151"/>
  <c r="T496" i="151"/>
  <c r="S496" i="151"/>
  <c r="R496" i="151"/>
  <c r="T495" i="151"/>
  <c r="S495" i="151"/>
  <c r="R495" i="151"/>
  <c r="T494" i="151"/>
  <c r="S494" i="151"/>
  <c r="R494" i="151"/>
  <c r="T493" i="151"/>
  <c r="S493" i="151"/>
  <c r="R493" i="151"/>
  <c r="T492" i="151"/>
  <c r="S492" i="151"/>
  <c r="R492" i="151"/>
  <c r="T491" i="151"/>
  <c r="S491" i="151"/>
  <c r="R491" i="151"/>
  <c r="T490" i="151"/>
  <c r="S490" i="151"/>
  <c r="R490" i="151"/>
  <c r="T489" i="151"/>
  <c r="S489" i="151"/>
  <c r="R489" i="151"/>
  <c r="T488" i="151"/>
  <c r="S488" i="151"/>
  <c r="R488" i="151"/>
  <c r="T487" i="151"/>
  <c r="S487" i="151"/>
  <c r="R487" i="151"/>
  <c r="T486" i="151"/>
  <c r="S486" i="151"/>
  <c r="R486" i="151"/>
  <c r="T485" i="151"/>
  <c r="S485" i="151"/>
  <c r="R485" i="151"/>
  <c r="T484" i="151"/>
  <c r="S484" i="151"/>
  <c r="R484" i="151"/>
  <c r="T483" i="151"/>
  <c r="S483" i="151"/>
  <c r="R483" i="151"/>
  <c r="T482" i="151"/>
  <c r="S482" i="151"/>
  <c r="R482" i="151"/>
  <c r="T481" i="151"/>
  <c r="S481" i="151"/>
  <c r="R481" i="151"/>
  <c r="T480" i="151"/>
  <c r="S480" i="151"/>
  <c r="R480" i="151"/>
  <c r="T479" i="151"/>
  <c r="S479" i="151"/>
  <c r="R479" i="151"/>
  <c r="T478" i="151"/>
  <c r="S478" i="151"/>
  <c r="R478" i="151"/>
  <c r="T477" i="151"/>
  <c r="S477" i="151"/>
  <c r="R477" i="151"/>
  <c r="T476" i="151"/>
  <c r="S476" i="151"/>
  <c r="R476" i="151"/>
  <c r="T475" i="151"/>
  <c r="S475" i="151"/>
  <c r="R475" i="151"/>
  <c r="T474" i="151"/>
  <c r="S474" i="151"/>
  <c r="R474" i="151"/>
  <c r="T473" i="151"/>
  <c r="S473" i="151"/>
  <c r="R473" i="151"/>
  <c r="T472" i="151"/>
  <c r="S472" i="151"/>
  <c r="R472" i="151"/>
  <c r="T471" i="151"/>
  <c r="S471" i="151"/>
  <c r="R471" i="151"/>
  <c r="T470" i="151"/>
  <c r="S470" i="151"/>
  <c r="R470" i="151"/>
  <c r="T469" i="151"/>
  <c r="S469" i="151"/>
  <c r="R469" i="151"/>
  <c r="T468" i="151"/>
  <c r="S468" i="151"/>
  <c r="R468" i="151"/>
  <c r="T467" i="151"/>
  <c r="S467" i="151"/>
  <c r="R467" i="151"/>
  <c r="T466" i="151"/>
  <c r="S466" i="151"/>
  <c r="R466" i="151"/>
  <c r="T465" i="151"/>
  <c r="S465" i="151"/>
  <c r="R465" i="151"/>
  <c r="T464" i="151"/>
  <c r="S464" i="151"/>
  <c r="R464" i="151"/>
  <c r="T463" i="151"/>
  <c r="S463" i="151"/>
  <c r="R463" i="151"/>
  <c r="T462" i="151"/>
  <c r="S462" i="151"/>
  <c r="R462" i="151"/>
  <c r="T461" i="151"/>
  <c r="S461" i="151"/>
  <c r="R461" i="151"/>
  <c r="T460" i="151"/>
  <c r="S460" i="151"/>
  <c r="R460" i="151"/>
  <c r="T459" i="151"/>
  <c r="S459" i="151"/>
  <c r="R459" i="151"/>
  <c r="T458" i="151"/>
  <c r="S458" i="151"/>
  <c r="R458" i="151"/>
  <c r="T457" i="151"/>
  <c r="S457" i="151"/>
  <c r="R457" i="151"/>
  <c r="T456" i="151"/>
  <c r="S456" i="151"/>
  <c r="R456" i="151"/>
  <c r="T455" i="151"/>
  <c r="S455" i="151"/>
  <c r="R455" i="151"/>
  <c r="T454" i="151"/>
  <c r="S454" i="151"/>
  <c r="R454" i="151"/>
  <c r="T453" i="151"/>
  <c r="S453" i="151"/>
  <c r="R453" i="151"/>
  <c r="T452" i="151"/>
  <c r="S452" i="151"/>
  <c r="R452" i="151"/>
  <c r="T451" i="151"/>
  <c r="S451" i="151"/>
  <c r="R451" i="151"/>
  <c r="T450" i="151"/>
  <c r="S450" i="151"/>
  <c r="R450" i="151"/>
  <c r="T449" i="151"/>
  <c r="S449" i="151"/>
  <c r="R449" i="151"/>
  <c r="T448" i="151"/>
  <c r="S448" i="151"/>
  <c r="R448" i="151"/>
  <c r="T447" i="151"/>
  <c r="S447" i="151"/>
  <c r="R447" i="151"/>
  <c r="T446" i="151"/>
  <c r="S446" i="151"/>
  <c r="R446" i="151"/>
  <c r="T445" i="151"/>
  <c r="S445" i="151"/>
  <c r="R445" i="151"/>
  <c r="T444" i="151"/>
  <c r="S444" i="151"/>
  <c r="R444" i="151"/>
  <c r="T443" i="151"/>
  <c r="S443" i="151"/>
  <c r="R443" i="151"/>
  <c r="T442" i="151"/>
  <c r="S442" i="151"/>
  <c r="R442" i="151"/>
  <c r="T441" i="151"/>
  <c r="S441" i="151"/>
  <c r="R441" i="151"/>
  <c r="T440" i="151"/>
  <c r="S440" i="151"/>
  <c r="R440" i="151"/>
  <c r="T439" i="151"/>
  <c r="S439" i="151"/>
  <c r="R439" i="151"/>
  <c r="T438" i="151"/>
  <c r="S438" i="151"/>
  <c r="R438" i="151"/>
  <c r="T437" i="151"/>
  <c r="S437" i="151"/>
  <c r="R437" i="151"/>
  <c r="T436" i="151"/>
  <c r="S436" i="151"/>
  <c r="R436" i="151"/>
  <c r="T435" i="151"/>
  <c r="S435" i="151"/>
  <c r="R435" i="151"/>
  <c r="T434" i="151"/>
  <c r="S434" i="151"/>
  <c r="R434" i="151"/>
  <c r="T433" i="151"/>
  <c r="S433" i="151"/>
  <c r="R433" i="151"/>
  <c r="T432" i="151"/>
  <c r="S432" i="151"/>
  <c r="R432" i="151"/>
  <c r="T431" i="151"/>
  <c r="S431" i="151"/>
  <c r="R431" i="151"/>
  <c r="T430" i="151"/>
  <c r="S430" i="151"/>
  <c r="R430" i="151"/>
  <c r="T429" i="151"/>
  <c r="S429" i="151"/>
  <c r="R429" i="151"/>
  <c r="T428" i="151"/>
  <c r="S428" i="151"/>
  <c r="R428" i="151"/>
  <c r="T427" i="151"/>
  <c r="S427" i="151"/>
  <c r="R427" i="151"/>
  <c r="T426" i="151"/>
  <c r="N426" i="151"/>
  <c r="S426" i="151" s="1"/>
  <c r="T425" i="151"/>
  <c r="S425" i="151"/>
  <c r="R425" i="151"/>
  <c r="T424" i="151"/>
  <c r="S424" i="151"/>
  <c r="R424" i="151"/>
  <c r="T423" i="151"/>
  <c r="S423" i="151"/>
  <c r="R423" i="151"/>
  <c r="T422" i="151"/>
  <c r="S422" i="151"/>
  <c r="R422" i="151"/>
  <c r="T421" i="151"/>
  <c r="S421" i="151"/>
  <c r="R421" i="151"/>
  <c r="T420" i="151"/>
  <c r="S420" i="151"/>
  <c r="R420" i="151"/>
  <c r="T419" i="151"/>
  <c r="S419" i="151"/>
  <c r="R419" i="151"/>
  <c r="T418" i="151"/>
  <c r="S418" i="151"/>
  <c r="R418" i="151"/>
  <c r="T417" i="151"/>
  <c r="S417" i="151"/>
  <c r="R417" i="151"/>
  <c r="T416" i="151"/>
  <c r="S416" i="151"/>
  <c r="R416" i="151"/>
  <c r="T415" i="151"/>
  <c r="S415" i="151"/>
  <c r="R415" i="151"/>
  <c r="T414" i="151"/>
  <c r="S414" i="151"/>
  <c r="R414" i="151"/>
  <c r="T413" i="151"/>
  <c r="S413" i="151"/>
  <c r="R413" i="151"/>
  <c r="T412" i="151"/>
  <c r="S412" i="151"/>
  <c r="R412" i="151"/>
  <c r="T411" i="151"/>
  <c r="S411" i="151"/>
  <c r="R411" i="151"/>
  <c r="T410" i="151"/>
  <c r="S410" i="151"/>
  <c r="R410" i="151"/>
  <c r="T409" i="151"/>
  <c r="S409" i="151"/>
  <c r="R409" i="151"/>
  <c r="T408" i="151"/>
  <c r="S408" i="151"/>
  <c r="R408" i="151"/>
  <c r="T407" i="151"/>
  <c r="S407" i="151"/>
  <c r="R407" i="151"/>
  <c r="T406" i="151"/>
  <c r="S406" i="151"/>
  <c r="R406" i="151"/>
  <c r="T405" i="151"/>
  <c r="S405" i="151"/>
  <c r="R405" i="151"/>
  <c r="T404" i="151"/>
  <c r="S404" i="151"/>
  <c r="R404" i="151"/>
  <c r="T403" i="151"/>
  <c r="S403" i="151"/>
  <c r="R403" i="151"/>
  <c r="T402" i="151"/>
  <c r="S402" i="151"/>
  <c r="R402" i="151"/>
  <c r="T401" i="151"/>
  <c r="S401" i="151"/>
  <c r="R401" i="151"/>
  <c r="T400" i="151"/>
  <c r="S400" i="151"/>
  <c r="R400" i="151"/>
  <c r="T399" i="151"/>
  <c r="S399" i="151"/>
  <c r="R399" i="151"/>
  <c r="T398" i="151"/>
  <c r="S398" i="151"/>
  <c r="R398" i="151"/>
  <c r="T397" i="151"/>
  <c r="N397" i="151"/>
  <c r="S397" i="151" s="1"/>
  <c r="T396" i="151"/>
  <c r="N396" i="151"/>
  <c r="S396" i="151" s="1"/>
  <c r="T395" i="151"/>
  <c r="N395" i="151"/>
  <c r="S395" i="151" s="1"/>
  <c r="T394" i="151"/>
  <c r="S394" i="151"/>
  <c r="R394" i="151"/>
  <c r="T393" i="151"/>
  <c r="S393" i="151"/>
  <c r="R393" i="151"/>
  <c r="T392" i="151"/>
  <c r="S392" i="151"/>
  <c r="R392" i="151"/>
  <c r="T391" i="151"/>
  <c r="S391" i="151"/>
  <c r="R391" i="151"/>
  <c r="T390" i="151"/>
  <c r="S390" i="151"/>
  <c r="R390" i="151"/>
  <c r="T389" i="151"/>
  <c r="S389" i="151"/>
  <c r="R389" i="151"/>
  <c r="T388" i="151"/>
  <c r="S388" i="151"/>
  <c r="R388" i="151"/>
  <c r="T387" i="151"/>
  <c r="S387" i="151"/>
  <c r="R387" i="151"/>
  <c r="T386" i="151"/>
  <c r="S386" i="151"/>
  <c r="R386" i="151"/>
  <c r="T385" i="151"/>
  <c r="S385" i="151"/>
  <c r="R385" i="151"/>
  <c r="T384" i="151"/>
  <c r="S384" i="151"/>
  <c r="R384" i="151"/>
  <c r="T383" i="151"/>
  <c r="S383" i="151"/>
  <c r="R383" i="151"/>
  <c r="T382" i="151"/>
  <c r="S382" i="151"/>
  <c r="R382" i="151"/>
  <c r="T381" i="151"/>
  <c r="S381" i="151"/>
  <c r="R381" i="151"/>
  <c r="T380" i="151"/>
  <c r="S380" i="151"/>
  <c r="R380" i="151"/>
  <c r="T379" i="151"/>
  <c r="S379" i="151"/>
  <c r="R379" i="151"/>
  <c r="T378" i="151"/>
  <c r="S378" i="151"/>
  <c r="R378" i="151"/>
  <c r="T377" i="151"/>
  <c r="S377" i="151"/>
  <c r="R377" i="151"/>
  <c r="T376" i="151"/>
  <c r="S376" i="151"/>
  <c r="R376" i="151"/>
  <c r="T375" i="151"/>
  <c r="S375" i="151"/>
  <c r="R375" i="151"/>
  <c r="T374" i="151"/>
  <c r="S374" i="151"/>
  <c r="R374" i="151"/>
  <c r="T373" i="151"/>
  <c r="S373" i="151"/>
  <c r="R373" i="151"/>
  <c r="T372" i="151"/>
  <c r="N372" i="151"/>
  <c r="S372" i="151" s="1"/>
  <c r="T371" i="151"/>
  <c r="S371" i="151"/>
  <c r="R371" i="151"/>
  <c r="T370" i="151"/>
  <c r="S370" i="151"/>
  <c r="R370" i="151"/>
  <c r="T369" i="151"/>
  <c r="S369" i="151"/>
  <c r="R369" i="151"/>
  <c r="T368" i="151"/>
  <c r="S368" i="151"/>
  <c r="R368" i="151"/>
  <c r="T367" i="151"/>
  <c r="S367" i="151"/>
  <c r="R367" i="151"/>
  <c r="T366" i="151"/>
  <c r="S366" i="151"/>
  <c r="R366" i="151"/>
  <c r="T365" i="151"/>
  <c r="S365" i="151"/>
  <c r="R365" i="151"/>
  <c r="T364" i="151"/>
  <c r="S364" i="151"/>
  <c r="R364" i="151"/>
  <c r="T363" i="151"/>
  <c r="S363" i="151"/>
  <c r="R363" i="151"/>
  <c r="T362" i="151"/>
  <c r="S362" i="151"/>
  <c r="R362" i="151"/>
  <c r="T361" i="151"/>
  <c r="S361" i="151"/>
  <c r="R361" i="151"/>
  <c r="T360" i="151"/>
  <c r="S360" i="151"/>
  <c r="R360" i="151"/>
  <c r="T359" i="151"/>
  <c r="S359" i="151"/>
  <c r="R359" i="151"/>
  <c r="T358" i="151"/>
  <c r="S358" i="151"/>
  <c r="R358" i="151"/>
  <c r="T357" i="151"/>
  <c r="S357" i="151"/>
  <c r="R357" i="151"/>
  <c r="T356" i="151"/>
  <c r="S356" i="151"/>
  <c r="R356" i="151"/>
  <c r="T355" i="151"/>
  <c r="S355" i="151"/>
  <c r="R355" i="151"/>
  <c r="T354" i="151"/>
  <c r="S354" i="151"/>
  <c r="R354" i="151"/>
  <c r="T353" i="151"/>
  <c r="S353" i="151"/>
  <c r="R353" i="151"/>
  <c r="T352" i="151"/>
  <c r="S352" i="151"/>
  <c r="R352" i="151"/>
  <c r="T351" i="151"/>
  <c r="S351" i="151"/>
  <c r="R351" i="151"/>
  <c r="T350" i="151"/>
  <c r="S350" i="151"/>
  <c r="R350" i="151"/>
  <c r="T349" i="151"/>
  <c r="S349" i="151"/>
  <c r="R349" i="151"/>
  <c r="T348" i="151"/>
  <c r="S348" i="151"/>
  <c r="R348" i="151"/>
  <c r="T347" i="151"/>
  <c r="S347" i="151"/>
  <c r="R347" i="151"/>
  <c r="T346" i="151"/>
  <c r="S346" i="151"/>
  <c r="R346" i="151"/>
  <c r="T345" i="151"/>
  <c r="S345" i="151"/>
  <c r="R345" i="151"/>
  <c r="T344" i="151"/>
  <c r="S344" i="151"/>
  <c r="R344" i="151"/>
  <c r="T343" i="151"/>
  <c r="S343" i="151"/>
  <c r="R343" i="151"/>
  <c r="T342" i="151"/>
  <c r="S342" i="151"/>
  <c r="R342" i="151"/>
  <c r="T341" i="151"/>
  <c r="S341" i="151"/>
  <c r="R341" i="151"/>
  <c r="T340" i="151"/>
  <c r="S340" i="151"/>
  <c r="R340" i="151"/>
  <c r="T339" i="151"/>
  <c r="S339" i="151"/>
  <c r="R339" i="151"/>
  <c r="T338" i="151"/>
  <c r="S338" i="151"/>
  <c r="R338" i="151"/>
  <c r="T337" i="151"/>
  <c r="S337" i="151"/>
  <c r="R337" i="151"/>
  <c r="T336" i="151"/>
  <c r="S336" i="151"/>
  <c r="R336" i="151"/>
  <c r="T335" i="151"/>
  <c r="S335" i="151"/>
  <c r="R335" i="151"/>
  <c r="T334" i="151"/>
  <c r="S334" i="151"/>
  <c r="R334" i="151"/>
  <c r="T333" i="151"/>
  <c r="S333" i="151"/>
  <c r="R333" i="151"/>
  <c r="T332" i="151"/>
  <c r="S332" i="151"/>
  <c r="R332" i="151"/>
  <c r="T331" i="151"/>
  <c r="S331" i="151"/>
  <c r="R331" i="151"/>
  <c r="T330" i="151"/>
  <c r="S330" i="151"/>
  <c r="R330" i="151"/>
  <c r="T329" i="151"/>
  <c r="S329" i="151"/>
  <c r="R329" i="151"/>
  <c r="T328" i="151"/>
  <c r="S328" i="151"/>
  <c r="R328" i="151"/>
  <c r="T327" i="151"/>
  <c r="S327" i="151"/>
  <c r="R327" i="151"/>
  <c r="T326" i="151"/>
  <c r="S326" i="151"/>
  <c r="R326" i="151"/>
  <c r="T325" i="151"/>
  <c r="S325" i="151"/>
  <c r="R325" i="151"/>
  <c r="T324" i="151"/>
  <c r="S324" i="151"/>
  <c r="R324" i="151"/>
  <c r="T323" i="151"/>
  <c r="S323" i="151"/>
  <c r="R323" i="151"/>
  <c r="T322" i="151"/>
  <c r="S322" i="151"/>
  <c r="R322" i="151"/>
  <c r="T321" i="151"/>
  <c r="S321" i="151"/>
  <c r="R321" i="151"/>
  <c r="T320" i="151"/>
  <c r="S320" i="151"/>
  <c r="R320" i="151"/>
  <c r="T319" i="151"/>
  <c r="S319" i="151"/>
  <c r="R319" i="151"/>
  <c r="T318" i="151"/>
  <c r="S318" i="151"/>
  <c r="R318" i="151"/>
  <c r="T317" i="151"/>
  <c r="S317" i="151"/>
  <c r="R317" i="151"/>
  <c r="T316" i="151"/>
  <c r="S316" i="151"/>
  <c r="R316" i="151"/>
  <c r="T315" i="151"/>
  <c r="N315" i="151"/>
  <c r="S315" i="151" s="1"/>
  <c r="T314" i="151"/>
  <c r="S314" i="151"/>
  <c r="R314" i="151"/>
  <c r="T313" i="151"/>
  <c r="S313" i="151"/>
  <c r="R313" i="151"/>
  <c r="T312" i="151"/>
  <c r="S312" i="151"/>
  <c r="R312" i="151"/>
  <c r="T311" i="151"/>
  <c r="S311" i="151"/>
  <c r="R311" i="151"/>
  <c r="T310" i="151"/>
  <c r="S310" i="151"/>
  <c r="R310" i="151"/>
  <c r="T309" i="151"/>
  <c r="S309" i="151"/>
  <c r="R309" i="151"/>
  <c r="T308" i="151"/>
  <c r="S308" i="151"/>
  <c r="R308" i="151"/>
  <c r="T307" i="151"/>
  <c r="S307" i="151"/>
  <c r="R307" i="151"/>
  <c r="T306" i="151"/>
  <c r="S306" i="151"/>
  <c r="R306" i="151"/>
  <c r="T305" i="151"/>
  <c r="S305" i="151"/>
  <c r="R305" i="151"/>
  <c r="T304" i="151"/>
  <c r="S304" i="151"/>
  <c r="R304" i="151"/>
  <c r="T303" i="151"/>
  <c r="S303" i="151"/>
  <c r="R303" i="151"/>
  <c r="T302" i="151"/>
  <c r="S302" i="151"/>
  <c r="R302" i="151"/>
  <c r="T301" i="151"/>
  <c r="S301" i="151"/>
  <c r="R301" i="151"/>
  <c r="T300" i="151"/>
  <c r="S300" i="151"/>
  <c r="R300" i="151"/>
  <c r="T299" i="151"/>
  <c r="S299" i="151"/>
  <c r="R299" i="151"/>
  <c r="T298" i="151"/>
  <c r="S298" i="151"/>
  <c r="R298" i="151"/>
  <c r="T297" i="151"/>
  <c r="S297" i="151"/>
  <c r="R297" i="151"/>
  <c r="T296" i="151"/>
  <c r="S296" i="151"/>
  <c r="R296" i="151"/>
  <c r="T295" i="151"/>
  <c r="N295" i="151"/>
  <c r="R295" i="151" s="1"/>
  <c r="T294" i="151"/>
  <c r="S294" i="151"/>
  <c r="R294" i="151"/>
  <c r="T293" i="151"/>
  <c r="S293" i="151"/>
  <c r="R293" i="151"/>
  <c r="T292" i="151"/>
  <c r="S292" i="151"/>
  <c r="R292" i="151"/>
  <c r="T291" i="151"/>
  <c r="S291" i="151"/>
  <c r="R291" i="151"/>
  <c r="T290" i="151"/>
  <c r="S290" i="151"/>
  <c r="R290" i="151"/>
  <c r="T289" i="151"/>
  <c r="S289" i="151"/>
  <c r="R289" i="151"/>
  <c r="T288" i="151"/>
  <c r="N288" i="151"/>
  <c r="R288" i="151" s="1"/>
  <c r="T287" i="151"/>
  <c r="N287" i="151"/>
  <c r="R287" i="151" s="1"/>
  <c r="T286" i="151"/>
  <c r="S286" i="151"/>
  <c r="R286" i="151"/>
  <c r="T285" i="151"/>
  <c r="S285" i="151"/>
  <c r="R285" i="151"/>
  <c r="T284" i="151"/>
  <c r="S284" i="151"/>
  <c r="R284" i="151"/>
  <c r="T283" i="151"/>
  <c r="S283" i="151"/>
  <c r="R283" i="151"/>
  <c r="T282" i="151"/>
  <c r="S282" i="151"/>
  <c r="R282" i="151"/>
  <c r="T281" i="151"/>
  <c r="S281" i="151"/>
  <c r="R281" i="151"/>
  <c r="T280" i="151"/>
  <c r="S280" i="151"/>
  <c r="R280" i="151"/>
  <c r="T279" i="151"/>
  <c r="S279" i="151"/>
  <c r="R279" i="151"/>
  <c r="T278" i="151"/>
  <c r="S278" i="151"/>
  <c r="R278" i="151"/>
  <c r="T277" i="151"/>
  <c r="S277" i="151"/>
  <c r="R277" i="151"/>
  <c r="T276" i="151"/>
  <c r="S276" i="151"/>
  <c r="R276" i="151"/>
  <c r="T275" i="151"/>
  <c r="S275" i="151"/>
  <c r="R275" i="151"/>
  <c r="T274" i="151"/>
  <c r="S274" i="151"/>
  <c r="R274" i="151"/>
  <c r="T273" i="151"/>
  <c r="S273" i="151"/>
  <c r="R273" i="151"/>
  <c r="T272" i="151"/>
  <c r="S272" i="151"/>
  <c r="R272" i="151"/>
  <c r="T271" i="151"/>
  <c r="S271" i="151"/>
  <c r="R271" i="151"/>
  <c r="T270" i="151"/>
  <c r="S270" i="151"/>
  <c r="R270" i="151"/>
  <c r="T269" i="151"/>
  <c r="S269" i="151"/>
  <c r="R269" i="151"/>
  <c r="T268" i="151"/>
  <c r="S268" i="151"/>
  <c r="R268" i="151"/>
  <c r="T267" i="151"/>
  <c r="S267" i="151"/>
  <c r="R267" i="151"/>
  <c r="T266" i="151"/>
  <c r="S266" i="151"/>
  <c r="R266" i="151"/>
  <c r="T265" i="151"/>
  <c r="S265" i="151"/>
  <c r="R265" i="151"/>
  <c r="T264" i="151"/>
  <c r="S264" i="151"/>
  <c r="R264" i="151"/>
  <c r="T263" i="151"/>
  <c r="S263" i="151"/>
  <c r="R263" i="151"/>
  <c r="T262" i="151"/>
  <c r="S262" i="151"/>
  <c r="R262" i="151"/>
  <c r="T261" i="151"/>
  <c r="S261" i="151"/>
  <c r="R261" i="151"/>
  <c r="T260" i="151"/>
  <c r="S260" i="151"/>
  <c r="R260" i="151"/>
  <c r="T259" i="151"/>
  <c r="S259" i="151"/>
  <c r="R259" i="151"/>
  <c r="T258" i="151"/>
  <c r="N258" i="151"/>
  <c r="R258" i="151" s="1"/>
  <c r="T257" i="151"/>
  <c r="S257" i="151"/>
  <c r="R257" i="151"/>
  <c r="T256" i="151"/>
  <c r="S256" i="151"/>
  <c r="R256" i="151"/>
  <c r="T255" i="151"/>
  <c r="S255" i="151"/>
  <c r="R255" i="151"/>
  <c r="T254" i="151"/>
  <c r="S254" i="151"/>
  <c r="R254" i="151"/>
  <c r="T253" i="151"/>
  <c r="S253" i="151"/>
  <c r="R253" i="151"/>
  <c r="T252" i="151"/>
  <c r="S252" i="151"/>
  <c r="R252" i="151"/>
  <c r="T251" i="151"/>
  <c r="S251" i="151"/>
  <c r="R251" i="151"/>
  <c r="T250" i="151"/>
  <c r="S250" i="151"/>
  <c r="R250" i="151"/>
  <c r="T249" i="151"/>
  <c r="S249" i="151"/>
  <c r="R249" i="151"/>
  <c r="T248" i="151"/>
  <c r="S248" i="151"/>
  <c r="R248" i="151"/>
  <c r="T247" i="151"/>
  <c r="S247" i="151"/>
  <c r="R247" i="151"/>
  <c r="T246" i="151"/>
  <c r="S246" i="151"/>
  <c r="R246" i="151"/>
  <c r="T245" i="151"/>
  <c r="S245" i="151"/>
  <c r="R245" i="151"/>
  <c r="T244" i="151"/>
  <c r="S244" i="151"/>
  <c r="R244" i="151"/>
  <c r="T243" i="151"/>
  <c r="N243" i="151"/>
  <c r="R243" i="151" s="1"/>
  <c r="T242" i="151"/>
  <c r="S242" i="151"/>
  <c r="R242" i="151"/>
  <c r="T241" i="151"/>
  <c r="S241" i="151"/>
  <c r="R241" i="151"/>
  <c r="T240" i="151"/>
  <c r="S240" i="151"/>
  <c r="R240" i="151"/>
  <c r="T239" i="151"/>
  <c r="S239" i="151"/>
  <c r="R239" i="151"/>
  <c r="T238" i="151"/>
  <c r="S238" i="151"/>
  <c r="R238" i="151"/>
  <c r="T237" i="151"/>
  <c r="S237" i="151"/>
  <c r="R237" i="151"/>
  <c r="T236" i="151"/>
  <c r="S236" i="151"/>
  <c r="R236" i="151"/>
  <c r="T235" i="151"/>
  <c r="S235" i="151"/>
  <c r="R235" i="151"/>
  <c r="T234" i="151"/>
  <c r="S234" i="151"/>
  <c r="R234" i="151"/>
  <c r="T233" i="151"/>
  <c r="S233" i="151"/>
  <c r="R233" i="151"/>
  <c r="T232" i="151"/>
  <c r="S232" i="151"/>
  <c r="R232" i="151"/>
  <c r="T231" i="151"/>
  <c r="S231" i="151"/>
  <c r="R231" i="151"/>
  <c r="T230" i="151"/>
  <c r="S230" i="151"/>
  <c r="R230" i="151"/>
  <c r="T229" i="151"/>
  <c r="S229" i="151"/>
  <c r="R229" i="151"/>
  <c r="T228" i="151"/>
  <c r="S228" i="151"/>
  <c r="R228" i="151"/>
  <c r="T227" i="151"/>
  <c r="S227" i="151"/>
  <c r="R227" i="151"/>
  <c r="T226" i="151"/>
  <c r="S226" i="151"/>
  <c r="R226" i="151"/>
  <c r="T225" i="151"/>
  <c r="S225" i="151"/>
  <c r="R225" i="151"/>
  <c r="T224" i="151"/>
  <c r="S224" i="151"/>
  <c r="R224" i="151"/>
  <c r="T223" i="151"/>
  <c r="S223" i="151"/>
  <c r="R223" i="151"/>
  <c r="T222" i="151"/>
  <c r="N222" i="151"/>
  <c r="R222" i="151" s="1"/>
  <c r="T221" i="151"/>
  <c r="N221" i="151"/>
  <c r="R221" i="151" s="1"/>
  <c r="T220" i="151"/>
  <c r="S220" i="151"/>
  <c r="R220" i="151"/>
  <c r="T219" i="151"/>
  <c r="S219" i="151"/>
  <c r="R219" i="151"/>
  <c r="T218" i="151"/>
  <c r="S218" i="151"/>
  <c r="R218" i="151"/>
  <c r="T217" i="151"/>
  <c r="S217" i="151"/>
  <c r="R217" i="151"/>
  <c r="T216" i="151"/>
  <c r="S216" i="151"/>
  <c r="R216" i="151"/>
  <c r="T215" i="151"/>
  <c r="S215" i="151"/>
  <c r="R215" i="151"/>
  <c r="T214" i="151"/>
  <c r="S214" i="151"/>
  <c r="R214" i="151"/>
  <c r="T213" i="151"/>
  <c r="S213" i="151"/>
  <c r="R213" i="151"/>
  <c r="T212" i="151"/>
  <c r="S212" i="151"/>
  <c r="R212" i="151"/>
  <c r="T211" i="151"/>
  <c r="S211" i="151"/>
  <c r="R211" i="151"/>
  <c r="T210" i="151"/>
  <c r="N210" i="151"/>
  <c r="R210" i="151" s="1"/>
  <c r="T209" i="151"/>
  <c r="N209" i="151"/>
  <c r="R209" i="151" s="1"/>
  <c r="T208" i="151"/>
  <c r="S208" i="151"/>
  <c r="R208" i="151"/>
  <c r="T207" i="151"/>
  <c r="S207" i="151"/>
  <c r="R207" i="151"/>
  <c r="T206" i="151"/>
  <c r="S206" i="151"/>
  <c r="R206" i="151"/>
  <c r="T205" i="151"/>
  <c r="S205" i="151"/>
  <c r="R205" i="151"/>
  <c r="T204" i="151"/>
  <c r="S204" i="151"/>
  <c r="R204" i="151"/>
  <c r="T203" i="151"/>
  <c r="S203" i="151"/>
  <c r="R203" i="151"/>
  <c r="T202" i="151"/>
  <c r="N202" i="151"/>
  <c r="R202" i="151" s="1"/>
  <c r="T201" i="151"/>
  <c r="N201" i="151"/>
  <c r="R201" i="151" s="1"/>
  <c r="T200" i="151"/>
  <c r="S200" i="151"/>
  <c r="R200" i="151"/>
  <c r="T199" i="151"/>
  <c r="N199" i="151"/>
  <c r="S199" i="151" s="1"/>
  <c r="T198" i="151"/>
  <c r="N198" i="151"/>
  <c r="S198" i="151" s="1"/>
  <c r="T197" i="151"/>
  <c r="S197" i="151"/>
  <c r="R197" i="151"/>
  <c r="T196" i="151"/>
  <c r="N196" i="151"/>
  <c r="R196" i="151" s="1"/>
  <c r="T195" i="151"/>
  <c r="N195" i="151"/>
  <c r="R195" i="151" s="1"/>
  <c r="T194" i="151"/>
  <c r="N194" i="151"/>
  <c r="R194" i="151" s="1"/>
  <c r="T193" i="151"/>
  <c r="N193" i="151"/>
  <c r="R193" i="151" s="1"/>
  <c r="T192" i="151"/>
  <c r="N192" i="151"/>
  <c r="R192" i="151" s="1"/>
  <c r="T191" i="151"/>
  <c r="N191" i="151"/>
  <c r="R191" i="151" s="1"/>
  <c r="T190" i="151"/>
  <c r="N190" i="151"/>
  <c r="R190" i="151" s="1"/>
  <c r="T189" i="151"/>
  <c r="N189" i="151"/>
  <c r="R189" i="151" s="1"/>
  <c r="T188" i="151"/>
  <c r="N188" i="151"/>
  <c r="R188" i="151" s="1"/>
  <c r="T187" i="151"/>
  <c r="N187" i="151"/>
  <c r="R187" i="151" s="1"/>
  <c r="T186" i="151"/>
  <c r="N186" i="151"/>
  <c r="R186" i="151" s="1"/>
  <c r="T185" i="151"/>
  <c r="N185" i="151"/>
  <c r="R185" i="151" s="1"/>
  <c r="T184" i="151"/>
  <c r="N184" i="151"/>
  <c r="R184" i="151" s="1"/>
  <c r="T183" i="151"/>
  <c r="N183" i="151"/>
  <c r="R183" i="151" s="1"/>
  <c r="T182" i="151"/>
  <c r="N182" i="151"/>
  <c r="R182" i="151" s="1"/>
  <c r="T181" i="151"/>
  <c r="N181" i="151"/>
  <c r="R181" i="151" s="1"/>
  <c r="T180" i="151"/>
  <c r="N180" i="151"/>
  <c r="R180" i="151" s="1"/>
  <c r="T179" i="151"/>
  <c r="N179" i="151"/>
  <c r="R179" i="151" s="1"/>
  <c r="T178" i="151"/>
  <c r="S178" i="151"/>
  <c r="R178" i="151"/>
  <c r="T177" i="151"/>
  <c r="S177" i="151"/>
  <c r="R177" i="151"/>
  <c r="T176" i="151"/>
  <c r="S176" i="151"/>
  <c r="R176" i="151"/>
  <c r="T175" i="151"/>
  <c r="S175" i="151"/>
  <c r="R175" i="151"/>
  <c r="T174" i="151"/>
  <c r="S174" i="151"/>
  <c r="R174" i="151"/>
  <c r="T173" i="151"/>
  <c r="S173" i="151"/>
  <c r="R173" i="151"/>
  <c r="T172" i="151"/>
  <c r="S172" i="151"/>
  <c r="R172" i="151"/>
  <c r="T171" i="151"/>
  <c r="S171" i="151"/>
  <c r="R171" i="151"/>
  <c r="T170" i="151"/>
  <c r="S170" i="151"/>
  <c r="R170" i="151"/>
  <c r="T169" i="151"/>
  <c r="S169" i="151"/>
  <c r="R169" i="151"/>
  <c r="T168" i="151"/>
  <c r="S168" i="151"/>
  <c r="R168" i="151"/>
  <c r="T167" i="151"/>
  <c r="S167" i="151"/>
  <c r="R167" i="151"/>
  <c r="T166" i="151"/>
  <c r="S166" i="151"/>
  <c r="R166" i="151"/>
  <c r="T165" i="151"/>
  <c r="S165" i="151"/>
  <c r="R165" i="151"/>
  <c r="T164" i="151"/>
  <c r="N164" i="151"/>
  <c r="R164" i="151" s="1"/>
  <c r="T163" i="151"/>
  <c r="S163" i="151"/>
  <c r="R163" i="151"/>
  <c r="T162" i="151"/>
  <c r="S162" i="151"/>
  <c r="R162" i="151"/>
  <c r="T161" i="151"/>
  <c r="S161" i="151"/>
  <c r="R161" i="151"/>
  <c r="T160" i="151"/>
  <c r="S160" i="151"/>
  <c r="R160" i="151"/>
  <c r="T159" i="151"/>
  <c r="S159" i="151"/>
  <c r="R159" i="151"/>
  <c r="T158" i="151"/>
  <c r="S158" i="151"/>
  <c r="R158" i="151"/>
  <c r="T157" i="151"/>
  <c r="N157" i="151"/>
  <c r="R157" i="151" s="1"/>
  <c r="T156" i="151"/>
  <c r="S156" i="151"/>
  <c r="R156" i="151"/>
  <c r="T155" i="151"/>
  <c r="S155" i="151"/>
  <c r="R155" i="151"/>
  <c r="T154" i="151"/>
  <c r="S154" i="151"/>
  <c r="R154" i="151"/>
  <c r="T153" i="151"/>
  <c r="S153" i="151"/>
  <c r="R153" i="151"/>
  <c r="T152" i="151"/>
  <c r="S152" i="151"/>
  <c r="R152" i="151"/>
  <c r="T151" i="151"/>
  <c r="S151" i="151"/>
  <c r="R151" i="151"/>
  <c r="T150" i="151"/>
  <c r="S150" i="151"/>
  <c r="R150" i="151"/>
  <c r="T149" i="151"/>
  <c r="N149" i="151"/>
  <c r="S149" i="151" s="1"/>
  <c r="T148" i="151"/>
  <c r="S148" i="151"/>
  <c r="R148" i="151"/>
  <c r="T147" i="151"/>
  <c r="S147" i="151"/>
  <c r="R147" i="151"/>
  <c r="T146" i="151"/>
  <c r="N146" i="151"/>
  <c r="S146" i="151" s="1"/>
  <c r="T145" i="151"/>
  <c r="S145" i="151"/>
  <c r="R145" i="151"/>
  <c r="T144" i="151"/>
  <c r="S144" i="151"/>
  <c r="R144" i="151"/>
  <c r="T143" i="151"/>
  <c r="S143" i="151"/>
  <c r="R143" i="151"/>
  <c r="T142" i="151"/>
  <c r="S142" i="151"/>
  <c r="R142" i="151"/>
  <c r="T141" i="151"/>
  <c r="S141" i="151"/>
  <c r="R141" i="151"/>
  <c r="T140" i="151"/>
  <c r="S140" i="151"/>
  <c r="R140" i="151"/>
  <c r="T139" i="151"/>
  <c r="S139" i="151"/>
  <c r="R139" i="151"/>
  <c r="T138" i="151"/>
  <c r="S138" i="151"/>
  <c r="R138" i="151"/>
  <c r="T137" i="151"/>
  <c r="S137" i="151"/>
  <c r="R137" i="151"/>
  <c r="T136" i="151"/>
  <c r="S136" i="151"/>
  <c r="R136" i="151"/>
  <c r="T135" i="151"/>
  <c r="S135" i="151"/>
  <c r="R135" i="151"/>
  <c r="T134" i="151"/>
  <c r="S134" i="151"/>
  <c r="R134" i="151"/>
  <c r="T133" i="151"/>
  <c r="S133" i="151"/>
  <c r="R133" i="151"/>
  <c r="T132" i="151"/>
  <c r="S132" i="151"/>
  <c r="R132" i="151"/>
  <c r="T131" i="151"/>
  <c r="N131" i="151"/>
  <c r="S131" i="151" s="1"/>
  <c r="T130" i="151"/>
  <c r="S130" i="151"/>
  <c r="R130" i="151"/>
  <c r="T129" i="151"/>
  <c r="S129" i="151"/>
  <c r="R129" i="151"/>
  <c r="T128" i="151"/>
  <c r="S128" i="151"/>
  <c r="R128" i="151"/>
  <c r="T127" i="151"/>
  <c r="S127" i="151"/>
  <c r="R127" i="151"/>
  <c r="T126" i="151"/>
  <c r="S126" i="151"/>
  <c r="R126" i="151"/>
  <c r="T125" i="151"/>
  <c r="S125" i="151"/>
  <c r="R125" i="151"/>
  <c r="T124" i="151"/>
  <c r="S124" i="151"/>
  <c r="R124" i="151"/>
  <c r="T123" i="151"/>
  <c r="S123" i="151"/>
  <c r="R123" i="151"/>
  <c r="T122" i="151"/>
  <c r="S122" i="151"/>
  <c r="R122" i="151"/>
  <c r="T121" i="151"/>
  <c r="S121" i="151"/>
  <c r="R121" i="151"/>
  <c r="T120" i="151"/>
  <c r="N120" i="151"/>
  <c r="S120" i="151" s="1"/>
  <c r="T119" i="151"/>
  <c r="N119" i="151"/>
  <c r="S119" i="151" s="1"/>
  <c r="T118" i="151"/>
  <c r="N118" i="151"/>
  <c r="S118" i="151" s="1"/>
  <c r="T117" i="151"/>
  <c r="N117" i="151"/>
  <c r="S117" i="151" s="1"/>
  <c r="T116" i="151"/>
  <c r="S116" i="151"/>
  <c r="R116" i="151"/>
  <c r="T115" i="151"/>
  <c r="S115" i="151"/>
  <c r="R115" i="151"/>
  <c r="T114" i="151"/>
  <c r="N114" i="151"/>
  <c r="S114" i="151" s="1"/>
  <c r="T113" i="151"/>
  <c r="N113" i="151"/>
  <c r="S113" i="151" s="1"/>
  <c r="T112" i="151"/>
  <c r="S112" i="151"/>
  <c r="R112" i="151"/>
  <c r="T111" i="151"/>
  <c r="S111" i="151"/>
  <c r="R111" i="151"/>
  <c r="T110" i="151"/>
  <c r="S110" i="151"/>
  <c r="R110" i="151"/>
  <c r="T109" i="151"/>
  <c r="S109" i="151"/>
  <c r="R109" i="151"/>
  <c r="T108" i="151"/>
  <c r="S108" i="151"/>
  <c r="R108" i="151"/>
  <c r="T107" i="151"/>
  <c r="S107" i="151"/>
  <c r="R107" i="151"/>
  <c r="T106" i="151"/>
  <c r="S106" i="151"/>
  <c r="R106" i="151"/>
  <c r="T105" i="151"/>
  <c r="S105" i="151"/>
  <c r="R105" i="151"/>
  <c r="T104" i="151"/>
  <c r="S104" i="151"/>
  <c r="R104" i="151"/>
  <c r="T103" i="151"/>
  <c r="S103" i="151"/>
  <c r="R103" i="151"/>
  <c r="T102" i="151"/>
  <c r="S102" i="151"/>
  <c r="R102" i="151"/>
  <c r="T101" i="151"/>
  <c r="S101" i="151"/>
  <c r="R101" i="151"/>
  <c r="T100" i="151"/>
  <c r="S100" i="151"/>
  <c r="R100" i="151"/>
  <c r="T99" i="151"/>
  <c r="N99" i="151"/>
  <c r="R99" i="151" s="1"/>
  <c r="T98" i="151"/>
  <c r="S98" i="151"/>
  <c r="R98" i="151"/>
  <c r="T97" i="151"/>
  <c r="S97" i="151"/>
  <c r="R97" i="151"/>
  <c r="T96" i="151"/>
  <c r="N96" i="151"/>
  <c r="R96" i="151" s="1"/>
  <c r="T95" i="151"/>
  <c r="N95" i="151"/>
  <c r="R95" i="151" s="1"/>
  <c r="T94" i="151"/>
  <c r="S94" i="151"/>
  <c r="R94" i="151"/>
  <c r="T93" i="151"/>
  <c r="S93" i="151"/>
  <c r="R93" i="151"/>
  <c r="T92" i="151"/>
  <c r="S92" i="151"/>
  <c r="R92" i="151"/>
  <c r="T91" i="151"/>
  <c r="N91" i="151"/>
  <c r="R91" i="151" s="1"/>
  <c r="T90" i="151"/>
  <c r="S90" i="151"/>
  <c r="R90" i="151"/>
  <c r="T89" i="151"/>
  <c r="S89" i="151"/>
  <c r="R89" i="151"/>
  <c r="T88" i="151"/>
  <c r="S88" i="151"/>
  <c r="R88" i="151"/>
  <c r="T87" i="151"/>
  <c r="S87" i="151"/>
  <c r="R87" i="151"/>
  <c r="T86" i="151"/>
  <c r="N86" i="151"/>
  <c r="R86" i="151" s="1"/>
  <c r="T85" i="151"/>
  <c r="N85" i="151"/>
  <c r="R85" i="151" s="1"/>
  <c r="T84" i="151"/>
  <c r="N84" i="151"/>
  <c r="R84" i="151" s="1"/>
  <c r="T83" i="151"/>
  <c r="S83" i="151"/>
  <c r="R83" i="151"/>
  <c r="T82" i="151"/>
  <c r="S82" i="151"/>
  <c r="R82" i="151"/>
  <c r="T81" i="151"/>
  <c r="S81" i="151"/>
  <c r="R81" i="151"/>
  <c r="T80" i="151"/>
  <c r="S80" i="151"/>
  <c r="R80" i="151"/>
  <c r="T79" i="151"/>
  <c r="S79" i="151"/>
  <c r="R79" i="151"/>
  <c r="T78" i="151"/>
  <c r="S78" i="151"/>
  <c r="R78" i="151"/>
  <c r="T77" i="151"/>
  <c r="S77" i="151"/>
  <c r="R77" i="151"/>
  <c r="T76" i="151"/>
  <c r="S76" i="151"/>
  <c r="R76" i="151"/>
  <c r="T75" i="151"/>
  <c r="S75" i="151"/>
  <c r="R75" i="151"/>
  <c r="T74" i="151"/>
  <c r="S74" i="151"/>
  <c r="R74" i="151"/>
  <c r="T73" i="151"/>
  <c r="S73" i="151"/>
  <c r="R73" i="151"/>
  <c r="T72" i="151"/>
  <c r="S72" i="151"/>
  <c r="R72" i="151"/>
  <c r="T71" i="151"/>
  <c r="S71" i="151"/>
  <c r="R71" i="151"/>
  <c r="T70" i="151"/>
  <c r="S70" i="151"/>
  <c r="R70" i="151"/>
  <c r="T69" i="151"/>
  <c r="S69" i="151"/>
  <c r="R69" i="151"/>
  <c r="T68" i="151"/>
  <c r="S68" i="151"/>
  <c r="R68" i="151"/>
  <c r="T67" i="151"/>
  <c r="S67" i="151"/>
  <c r="R67" i="151"/>
  <c r="T66" i="151"/>
  <c r="S66" i="151"/>
  <c r="R66" i="151"/>
  <c r="T65" i="151"/>
  <c r="S65" i="151"/>
  <c r="R65" i="151"/>
  <c r="T64" i="151"/>
  <c r="S64" i="151"/>
  <c r="R64" i="151"/>
  <c r="T63" i="151"/>
  <c r="S63" i="151"/>
  <c r="R63" i="151"/>
  <c r="T62" i="151"/>
  <c r="S62" i="151"/>
  <c r="R62" i="151"/>
  <c r="T61" i="151"/>
  <c r="S61" i="151"/>
  <c r="R61" i="151"/>
  <c r="T60" i="151"/>
  <c r="N60" i="151"/>
  <c r="R60" i="151" s="1"/>
  <c r="T59" i="151"/>
  <c r="N59" i="151"/>
  <c r="R59" i="151" s="1"/>
  <c r="T58" i="151"/>
  <c r="S58" i="151"/>
  <c r="R58" i="151"/>
  <c r="T57" i="151"/>
  <c r="S57" i="151"/>
  <c r="R57" i="151"/>
  <c r="T56" i="151"/>
  <c r="S56" i="151"/>
  <c r="R56" i="151"/>
  <c r="T55" i="151"/>
  <c r="S55" i="151"/>
  <c r="R55" i="151"/>
  <c r="T54" i="151"/>
  <c r="S54" i="151"/>
  <c r="R54" i="151"/>
  <c r="T53" i="151"/>
  <c r="S53" i="151"/>
  <c r="R53" i="151"/>
  <c r="T52" i="151"/>
  <c r="S52" i="151"/>
  <c r="R52" i="151"/>
  <c r="T51" i="151"/>
  <c r="S51" i="151"/>
  <c r="R51" i="151"/>
  <c r="T50" i="151"/>
  <c r="S50" i="151"/>
  <c r="R50" i="151"/>
  <c r="T49" i="151"/>
  <c r="S49" i="151"/>
  <c r="R49" i="151"/>
  <c r="T48" i="151"/>
  <c r="S48" i="151"/>
  <c r="R48" i="151"/>
  <c r="T47" i="151"/>
  <c r="S47" i="151"/>
  <c r="R47" i="151"/>
  <c r="T46" i="151"/>
  <c r="S46" i="151"/>
  <c r="R46" i="151"/>
  <c r="T45" i="151"/>
  <c r="S45" i="151"/>
  <c r="R45" i="151"/>
  <c r="T44" i="151"/>
  <c r="S44" i="151"/>
  <c r="R44" i="151"/>
  <c r="T43" i="151"/>
  <c r="S43" i="151"/>
  <c r="R43" i="151"/>
  <c r="T42" i="151"/>
  <c r="S42" i="151"/>
  <c r="R42" i="151"/>
  <c r="T41" i="151"/>
  <c r="S41" i="151"/>
  <c r="R41" i="151"/>
  <c r="T40" i="151"/>
  <c r="S40" i="151"/>
  <c r="R40" i="151"/>
  <c r="T39" i="151"/>
  <c r="S39" i="151"/>
  <c r="R39" i="151"/>
  <c r="T38" i="151"/>
  <c r="S38" i="151"/>
  <c r="R38" i="151"/>
  <c r="T37" i="151"/>
  <c r="S37" i="151"/>
  <c r="R37" i="151"/>
  <c r="T36" i="151"/>
  <c r="S36" i="151"/>
  <c r="R36" i="151"/>
  <c r="T35" i="151"/>
  <c r="S35" i="151"/>
  <c r="R35" i="151"/>
  <c r="T34" i="151"/>
  <c r="N34" i="151"/>
  <c r="R34" i="151" s="1"/>
  <c r="T33" i="151"/>
  <c r="N33" i="151"/>
  <c r="R33" i="151" s="1"/>
  <c r="T32" i="151"/>
  <c r="S32" i="151"/>
  <c r="R32" i="151"/>
  <c r="T31" i="151"/>
  <c r="S31" i="151"/>
  <c r="R31" i="151"/>
  <c r="T30" i="151"/>
  <c r="S30" i="151"/>
  <c r="R30" i="151"/>
  <c r="T29" i="151"/>
  <c r="S29" i="151"/>
  <c r="R29" i="151"/>
  <c r="T28" i="151"/>
  <c r="N28" i="151"/>
  <c r="R28" i="151" s="1"/>
  <c r="T27" i="151"/>
  <c r="S27" i="151"/>
  <c r="R27" i="151"/>
  <c r="T26" i="151"/>
  <c r="S26" i="151"/>
  <c r="R26" i="151"/>
  <c r="T25" i="151"/>
  <c r="S25" i="151"/>
  <c r="R25" i="151"/>
  <c r="T24" i="151"/>
  <c r="S24" i="151"/>
  <c r="R24" i="151"/>
  <c r="T23" i="151"/>
  <c r="S23" i="151"/>
  <c r="R23" i="151"/>
  <c r="T22" i="151"/>
  <c r="N22" i="151"/>
  <c r="S22" i="151" s="1"/>
  <c r="T21" i="151"/>
  <c r="N21" i="151"/>
  <c r="S21" i="151" s="1"/>
  <c r="T20" i="151"/>
  <c r="N20" i="151"/>
  <c r="R20" i="151" s="1"/>
  <c r="T19" i="151"/>
  <c r="N19" i="151"/>
  <c r="S19" i="151" s="1"/>
  <c r="T18" i="151"/>
  <c r="S18" i="151"/>
  <c r="R18" i="151"/>
  <c r="T17" i="151"/>
  <c r="S17" i="151"/>
  <c r="R17" i="151"/>
  <c r="T16" i="151"/>
  <c r="S16" i="151"/>
  <c r="R16" i="151"/>
  <c r="T15" i="151"/>
  <c r="S15" i="151"/>
  <c r="R15" i="151"/>
  <c r="T14" i="151"/>
  <c r="S14" i="151"/>
  <c r="R14" i="151"/>
  <c r="T13" i="151"/>
  <c r="N13" i="151"/>
  <c r="R13" i="151" s="1"/>
  <c r="T12" i="151"/>
  <c r="S12" i="151"/>
  <c r="R12" i="151"/>
  <c r="T11" i="151"/>
  <c r="S11" i="151"/>
  <c r="R11" i="151"/>
  <c r="T10" i="151"/>
  <c r="S10" i="151"/>
  <c r="R10" i="151"/>
  <c r="T9" i="151"/>
  <c r="S9" i="151"/>
  <c r="R9" i="151"/>
  <c r="T8" i="151"/>
  <c r="S8" i="151"/>
  <c r="R8" i="151"/>
  <c r="T7" i="151"/>
  <c r="S7" i="151"/>
  <c r="R7" i="151"/>
  <c r="T6" i="151"/>
  <c r="S6" i="151"/>
  <c r="R6" i="151"/>
  <c r="T5" i="151"/>
  <c r="N5" i="151"/>
  <c r="R21" i="151" l="1"/>
  <c r="R19" i="151"/>
  <c r="S59" i="151"/>
  <c r="R22" i="151"/>
  <c r="S20" i="151"/>
  <c r="R512" i="151"/>
  <c r="R533" i="151"/>
  <c r="S86" i="151"/>
  <c r="S185" i="151"/>
  <c r="R395" i="151"/>
  <c r="R396" i="151"/>
  <c r="R397" i="151"/>
  <c r="R426" i="151"/>
  <c r="S84" i="151"/>
  <c r="R146" i="151"/>
  <c r="S193" i="151"/>
  <c r="S258" i="151"/>
  <c r="S85" i="151"/>
  <c r="S189" i="151"/>
  <c r="S91" i="151"/>
  <c r="S181" i="151"/>
  <c r="S209" i="151"/>
  <c r="N578" i="151"/>
  <c r="S34" i="151"/>
  <c r="S157" i="151"/>
  <c r="S180" i="151"/>
  <c r="S188" i="151"/>
  <c r="S33" i="151"/>
  <c r="S99" i="151"/>
  <c r="R117" i="151"/>
  <c r="R118" i="151"/>
  <c r="R119" i="151"/>
  <c r="R120" i="151"/>
  <c r="S179" i="151"/>
  <c r="S183" i="151"/>
  <c r="S187" i="151"/>
  <c r="S191" i="151"/>
  <c r="S195" i="151"/>
  <c r="S288" i="151"/>
  <c r="R558" i="151"/>
  <c r="R559" i="151"/>
  <c r="S184" i="151"/>
  <c r="S192" i="151"/>
  <c r="S196" i="151"/>
  <c r="R5" i="151"/>
  <c r="S5" i="151"/>
  <c r="T578" i="151"/>
  <c r="S28" i="151"/>
  <c r="S60" i="151"/>
  <c r="S182" i="151"/>
  <c r="S186" i="151"/>
  <c r="S190" i="151"/>
  <c r="S194" i="151"/>
  <c r="S210" i="151"/>
  <c r="S287" i="151"/>
  <c r="S13" i="151"/>
  <c r="S95" i="151"/>
  <c r="S96" i="151"/>
  <c r="R113" i="151"/>
  <c r="R114" i="151"/>
  <c r="R131" i="151"/>
  <c r="R149" i="151"/>
  <c r="S164" i="151"/>
  <c r="R198" i="151"/>
  <c r="R199" i="151"/>
  <c r="S201" i="151"/>
  <c r="S202" i="151"/>
  <c r="S221" i="151"/>
  <c r="S222" i="151"/>
  <c r="S243" i="151"/>
  <c r="S295" i="151"/>
  <c r="R315" i="151"/>
  <c r="R372" i="151"/>
  <c r="S540" i="151"/>
  <c r="S578" i="151" l="1"/>
  <c r="R578" i="151"/>
</calcChain>
</file>

<file path=xl/comments1.xml><?xml version="1.0" encoding="utf-8"?>
<comments xmlns="http://schemas.openxmlformats.org/spreadsheetml/2006/main">
  <authors>
    <author>Saúl</author>
  </authors>
  <commentList>
    <comment ref="C65" authorId="0">
      <text>
        <r>
          <rPr>
            <b/>
            <sz val="9"/>
            <color indexed="81"/>
            <rFont val="Tahoma"/>
            <family val="2"/>
          </rPr>
          <t>EN EL POA ESTA COMO 166 Y EN LA EVOLUCIÒN COMO: 066</t>
        </r>
      </text>
    </comment>
    <comment ref="G96" authorId="0">
      <text>
        <r>
          <rPr>
            <b/>
            <sz val="9"/>
            <color indexed="81"/>
            <rFont val="Tahoma"/>
            <family val="2"/>
          </rPr>
          <t xml:space="preserve">compartida con chayo 
</t>
        </r>
      </text>
    </comment>
    <comment ref="C100" authorId="0">
      <text>
        <r>
          <rPr>
            <b/>
            <sz val="9"/>
            <color indexed="81"/>
            <rFont val="Tahoma"/>
            <family val="2"/>
          </rPr>
          <t xml:space="preserve">221049
</t>
        </r>
      </text>
    </comment>
    <comment ref="G102" authorId="0">
      <text>
        <r>
          <rPr>
            <b/>
            <sz val="9"/>
            <color indexed="81"/>
            <rFont val="Tahoma"/>
            <family val="2"/>
          </rPr>
          <t>Saúl:</t>
        </r>
        <r>
          <rPr>
            <sz val="9"/>
            <color indexed="81"/>
            <rFont val="Tahoma"/>
            <family val="2"/>
          </rPr>
          <t xml:space="preserve">
tere y efren 
</t>
        </r>
      </text>
    </comment>
    <comment ref="G105" authorId="0">
      <text>
        <r>
          <rPr>
            <b/>
            <sz val="9"/>
            <color indexed="81"/>
            <rFont val="Tahoma"/>
            <family val="2"/>
          </rPr>
          <t>Saúl:</t>
        </r>
        <r>
          <rPr>
            <sz val="9"/>
            <color indexed="81"/>
            <rFont val="Tahoma"/>
            <family val="2"/>
          </rPr>
          <t xml:space="preserve">
tere y efren 
</t>
        </r>
      </text>
    </comment>
  </commentList>
</comments>
</file>

<file path=xl/comments2.xml><?xml version="1.0" encoding="utf-8"?>
<comments xmlns="http://schemas.openxmlformats.org/spreadsheetml/2006/main">
  <authors>
    <author>Usuario</author>
  </authors>
  <commentList>
    <comment ref="A13" authorId="0">
      <text>
        <r>
          <rPr>
            <b/>
            <sz val="8"/>
            <color indexed="81"/>
            <rFont val="Tahoma"/>
            <family val="2"/>
          </rPr>
          <t>Usuario:</t>
        </r>
        <r>
          <rPr>
            <sz val="8"/>
            <color indexed="81"/>
            <rFont val="Tahoma"/>
            <family val="2"/>
          </rPr>
          <t xml:space="preserve">
</t>
        </r>
      </text>
    </comment>
  </commentList>
</comments>
</file>

<file path=xl/comments3.xml><?xml version="1.0" encoding="utf-8"?>
<comments xmlns="http://schemas.openxmlformats.org/spreadsheetml/2006/main">
  <authors>
    <author>ROSARIO</author>
  </authors>
  <commentList>
    <comment ref="A11" authorId="0">
      <text>
        <r>
          <rPr>
            <b/>
            <sz val="9"/>
            <color indexed="81"/>
            <rFont val="Tahoma"/>
            <family val="2"/>
          </rPr>
          <t>ROSARIO:</t>
        </r>
        <r>
          <rPr>
            <sz val="9"/>
            <color indexed="81"/>
            <rFont val="Tahoma"/>
            <family val="2"/>
          </rPr>
          <t xml:space="preserve">
EN POA 730
</t>
        </r>
      </text>
    </comment>
  </commentList>
</comments>
</file>

<file path=xl/sharedStrings.xml><?xml version="1.0" encoding="utf-8"?>
<sst xmlns="http://schemas.openxmlformats.org/spreadsheetml/2006/main" count="22024" uniqueCount="2102">
  <si>
    <t>(3)</t>
  </si>
  <si>
    <t>(4)</t>
  </si>
  <si>
    <t>(5)</t>
  </si>
  <si>
    <t>(7)</t>
  </si>
  <si>
    <t>(8)</t>
  </si>
  <si>
    <t>(9)</t>
  </si>
  <si>
    <t>(6)</t>
  </si>
  <si>
    <t>R      E      S      U      L      T      A      D      O      S</t>
  </si>
  <si>
    <t>EJERCIDO</t>
  </si>
  <si>
    <t>A)</t>
  </si>
  <si>
    <t>B)</t>
  </si>
  <si>
    <t xml:space="preserve"> BENEFICIARIO</t>
  </si>
  <si>
    <t>MODIFICADO</t>
  </si>
  <si>
    <t>AVANCE %</t>
  </si>
  <si>
    <t>DATOS GENERALES DEL FIDEICOMISO</t>
  </si>
  <si>
    <t>Denominación del Fideicomiso: (3)</t>
  </si>
  <si>
    <t>Fecha de su constitución: (4)</t>
  </si>
  <si>
    <t>Fideicomitente: (5)</t>
  </si>
  <si>
    <t>Fideicomisario: (6)</t>
  </si>
  <si>
    <t>Fiduciario: (7)</t>
  </si>
  <si>
    <t>Objeto de su constitución: (8)</t>
  </si>
  <si>
    <t>Modificaciones al objeto de su constitución: (9)</t>
  </si>
  <si>
    <t>Objeto actual: (10)</t>
  </si>
  <si>
    <t>DISPONIBILIDAD PRESUPUESTAL DEL FIDEICOMISO</t>
  </si>
  <si>
    <t>Disponibilidad de Recursos al Finalizar el Trimestre Anterior: (11)</t>
  </si>
  <si>
    <t>Disponibilidad de Recursos al Finalizar el Trimestre de Referencia: (12)</t>
  </si>
  <si>
    <t>ESTADO FINANCIERO DEL FIDEICOMISO</t>
  </si>
  <si>
    <t>Activo: (14)</t>
  </si>
  <si>
    <t>Pasivo: (15)</t>
  </si>
  <si>
    <t>Capital: (16)</t>
  </si>
  <si>
    <t>AVANCE PRESUPUESTAL DEL FIDEICOMISO</t>
  </si>
  <si>
    <t>Naturaleza del Gasto:  (17)</t>
  </si>
  <si>
    <t>Destino del Gasto: (18)</t>
  </si>
  <si>
    <t>ECG-2 EVOLUCIÓN PRESUPUESTAL POR CAPÍTULO DE GASTO CON DÍGITO IDENTIFICADOR  2</t>
  </si>
  <si>
    <t>ADS-1 AYUDAS, DONATIVOS Y SUBSIDIOS</t>
  </si>
  <si>
    <t>TOTAL URG (9)</t>
  </si>
  <si>
    <t>ADS-2  AYUDAS, DONATIVOS Y SUBSIDIOS A FIDEICOMISOS</t>
  </si>
  <si>
    <t>EAP EVOLUCIÓN DE LAS ADECUACIONES PRESUPUESTALES</t>
  </si>
  <si>
    <t>SAP   PROGRAMAS QUE OTORGAN SUBSIDIOS Y APOYOS A LA POBLACIÓN</t>
  </si>
  <si>
    <t>EPC EVOLUCIÓN PRESUPUESTAL DE PARTIDAS CENTRALIZADAS O CONSOLIDADAS</t>
  </si>
  <si>
    <t>FIC  FIDEICOMISOS CONSTITUIDOS</t>
  </si>
  <si>
    <t>EJE</t>
  </si>
  <si>
    <t>VARIACIÓN</t>
  </si>
  <si>
    <t>APROBADO</t>
  </si>
  <si>
    <t>PRESUPUESTO (Pesos con dos decimales)</t>
  </si>
  <si>
    <t>TOTAL GASTO CORRIENTE</t>
  </si>
  <si>
    <t>TOTAL GASTO DE CAPITAL</t>
  </si>
  <si>
    <t>TOTAL URG  (12)</t>
  </si>
  <si>
    <t>DEVENGADO
(5)</t>
  </si>
  <si>
    <t>EJERCIDO
(6)</t>
  </si>
  <si>
    <t>PAGADO
(7)</t>
  </si>
  <si>
    <t>TOTAL URG (19)</t>
  </si>
  <si>
    <t>PRESUPUESTO  
(Pesos con dos decimales)</t>
  </si>
  <si>
    <t>MONTO
(Pesos con dos decimales)</t>
  </si>
  <si>
    <t>TOTAL URG (10)</t>
  </si>
  <si>
    <t>TOTAL URG (8)</t>
  </si>
  <si>
    <t>DEVENGADO</t>
  </si>
  <si>
    <t>Estado Analítico del Ejercicio del Presupuesto de Egresos Detallado - LDF</t>
  </si>
  <si>
    <t>(PESOS)</t>
  </si>
  <si>
    <t xml:space="preserve">C O N C E P T O  </t>
  </si>
  <si>
    <t>EGRESOS</t>
  </si>
  <si>
    <t>SUBEJERCICIO</t>
  </si>
  <si>
    <t>PAGADO</t>
  </si>
  <si>
    <t>AMPLIACIONES/
REDUCCIONES</t>
  </si>
  <si>
    <t>A. Personal Administrativo y de Servicio Público</t>
  </si>
  <si>
    <t>B. Magisterio</t>
  </si>
  <si>
    <t>D. Seguridad Pública</t>
  </si>
  <si>
    <t>F. Sentencias Laborales Definitivas</t>
  </si>
  <si>
    <t>I. GASTO NO ETIQUETADO (A+B+C+D+E+F)</t>
  </si>
  <si>
    <t>II. GASTO ETIQUETADO  (A+B+C+D+E+F)</t>
  </si>
  <si>
    <t>TOTAL DEL GASTO EN SERVICIOS PERSONALES III = (I+II)</t>
  </si>
  <si>
    <t>C. Servicios de Salud C = (c1+c2)</t>
  </si>
  <si>
    <t>c1) Personal Administrativo</t>
  </si>
  <si>
    <t>c2) Personal Médico, Paramédico y Afín</t>
  </si>
  <si>
    <t>E. Gastos Asoc. a la Implemt.  de Nvas. Leyes Fed. o Ref. de las Mismas E = (e1+e2)</t>
  </si>
  <si>
    <t>e1 )Nombre del Programa o Ley 1</t>
  </si>
  <si>
    <t>e2) Nombre del Programa o Ley 2</t>
  </si>
  <si>
    <t>PPI PROGRAMAS Y PROYECTOS DE INVERSIÓN</t>
  </si>
  <si>
    <t>Presupuesto
(Pesos con dos decimales)</t>
  </si>
  <si>
    <t xml:space="preserve">1/ Se refiere a programas que cuentan con reglas de operación publicadas en la Gaceta Oficial de la Ciudad de México. </t>
  </si>
  <si>
    <t>IAPP INDICADORES ASOCIADOS A PROGRAMAS PRESUPUESTARIOS</t>
  </si>
  <si>
    <t>B)  EXPLICACIÓN A LAS VARIACIONES DEL PRESUPUESTO EJERCIDO RESPECTO DEL DEVENGADO</t>
  </si>
  <si>
    <t>Presupuestal   (Pesos con dos decimales)</t>
  </si>
  <si>
    <t>Físico</t>
  </si>
  <si>
    <t>R      e      s      u      l      t      a      d      o      s</t>
  </si>
  <si>
    <t>Informe de Avance Trimestral</t>
  </si>
  <si>
    <t>ASIGNADO</t>
  </si>
  <si>
    <t>NÚMERO DE BENEFICIARIOS</t>
  </si>
  <si>
    <t>DESCRIPCIÓN ESPECIFICA</t>
  </si>
  <si>
    <t>APR-1 ACCIONES DEL PROGRAMA DE RECONSTRUCCIÓN DE LA CIUDAD DE MÉXICO</t>
  </si>
  <si>
    <t>OR</t>
  </si>
  <si>
    <t>APR-2 OTRAS ACCIONES DEL PROGRAMA DE RECONSTRUCCIÓN DE LA CIUDAD DE MÉXICO</t>
  </si>
  <si>
    <t>ACCIONES APROBADAS POR LA COMISIÓN PARA LA RECONSTRUCCIÓN, RECUPERACIÓN Y TRANSFORMACIÓN DE LA CIUDAD DE MÉXICO EN UNA CDMX CADA VEZ MÁS RESILIENTE</t>
  </si>
  <si>
    <t>OTRAS ACCIONES APROBADAS CONFORME A LEY PARA LA RECONSTRUCCIÓN, RECUPERACIÓN Y TRANSFORMACIÓN DE LA CIUDAD DE MÉXICO EN UNA CADA VEZ MAS RESILIENTE</t>
  </si>
  <si>
    <t>DG</t>
  </si>
  <si>
    <t>Total URG (8)</t>
  </si>
  <si>
    <t>TOTAL URG (11)</t>
  </si>
  <si>
    <t>PPA PRESUPUESTO PARTICIPATIVO PARA LAS ALCADÍAS</t>
  </si>
  <si>
    <t>ECG-1 EVOLUCIÓN PRESUPUESTAL POR CAPÍTULO DE GASTO CON DÍGITO IDENTIFICADOR 1</t>
  </si>
  <si>
    <t>CAPÍTULO
(3)</t>
  </si>
  <si>
    <t xml:space="preserve">CAPÍTULO
(3)   </t>
  </si>
  <si>
    <t>PARTIDA
(3)</t>
  </si>
  <si>
    <t>EJE
(3)</t>
  </si>
  <si>
    <t>APROBADO
(10)</t>
  </si>
  <si>
    <t>DEVENGADO
(12)</t>
  </si>
  <si>
    <t>EJERCIDO
(13)</t>
  </si>
  <si>
    <t>PAGADO
(14)</t>
  </si>
  <si>
    <t>ORIGINAL
(5)</t>
  </si>
  <si>
    <t>Total URG (6)</t>
  </si>
  <si>
    <t>Nombre del Indicador
(4)</t>
  </si>
  <si>
    <t>Objetivo
(5)</t>
  </si>
  <si>
    <t>Nivel del Objetivo
(6)</t>
  </si>
  <si>
    <t>Tipo de Indicador
(7)</t>
  </si>
  <si>
    <t>Método de Cálculo
(8)</t>
  </si>
  <si>
    <t xml:space="preserve">PROYECTOS, ACCIONES, O PROGRAMAS
(7) </t>
  </si>
  <si>
    <t>FUENTE DE
FINANCIAMIENTO
(10)</t>
  </si>
  <si>
    <t>GASTO CORRIENTE O DE INVERSIÓN
(11)</t>
  </si>
  <si>
    <t>CAUSAS DE LAS ADECUACIONES AL PRESUPUESTO
(12)</t>
  </si>
  <si>
    <t>APROBADO
(3)</t>
  </si>
  <si>
    <t>MODIFICADO
(4)</t>
  </si>
  <si>
    <t>VARIACIÓN ABSOLUTA: 
 (MODIFICADO-APROBADO)
(5)</t>
  </si>
  <si>
    <t>VARIACIÓN %:
((MODIFICADO/APROBADO)-1)*100
(6)</t>
  </si>
  <si>
    <t>TIPO
(4)</t>
  </si>
  <si>
    <t xml:space="preserve"> TOTAL
(5)</t>
  </si>
  <si>
    <t>PRESUPUESTO EJERCIDO
(Pesos con dos decimales)
(6)</t>
  </si>
  <si>
    <t>CARACTERÍSTICAS
(7)</t>
  </si>
  <si>
    <t>NOMBRE DEL FIDEICOMISO
(3)</t>
  </si>
  <si>
    <t>INGRESO
(4)</t>
  </si>
  <si>
    <t>GASTO
(5)</t>
  </si>
  <si>
    <t>RENDIMIENTOS
FINANCIEROS
(6)</t>
  </si>
  <si>
    <t>SALDO
(7)</t>
  </si>
  <si>
    <t>DESTINO DEL GASTO
(8)</t>
  </si>
  <si>
    <t>ORIGINAL
(4)</t>
  </si>
  <si>
    <t>APROBADO
(5)</t>
  </si>
  <si>
    <t>EJERCIDO
(5)</t>
  </si>
  <si>
    <t>PAGADO
(5)</t>
  </si>
  <si>
    <t>Clave
Proyecto de Inversión
(3)</t>
  </si>
  <si>
    <t>Denominación del Proyecto de Inversión
(4)</t>
  </si>
  <si>
    <t>Avance Físico
%
(5)</t>
  </si>
  <si>
    <t>Aprobado (6)</t>
  </si>
  <si>
    <t>Ejercido (6)</t>
  </si>
  <si>
    <t>Descripción de Acciones Realizadas
(7)</t>
  </si>
  <si>
    <t>FECHA DE PUBLICACIÓN DE REGLAS DE OPERACIÓN
(4)</t>
  </si>
  <si>
    <t>ALCALDÍA  
(5)</t>
  </si>
  <si>
    <t>COLONIA
(5)</t>
  </si>
  <si>
    <t xml:space="preserve"> TIPO
(6)</t>
  </si>
  <si>
    <t xml:space="preserve"> TOTAL
(7)</t>
  </si>
  <si>
    <t>PRESUPUESTO EJERCIDO
(Pesos con dos decimales)
(8)</t>
  </si>
  <si>
    <t>COLONIA O PUEBLO ORIGINARIO
(3)</t>
  </si>
  <si>
    <t>PROYECTO
(4)</t>
  </si>
  <si>
    <t>DESCRIPCIÓN
(5)</t>
  </si>
  <si>
    <t>AVANCE DEL
 PROYECTO
 (%)
(6)</t>
  </si>
  <si>
    <t xml:space="preserve"> EJERCIDO
(9)</t>
  </si>
  <si>
    <t>APROBADO 
(7)</t>
  </si>
  <si>
    <t xml:space="preserve">MATRIZ DE CONTROL DEL INFORME DE AVANCE TRIMESTRAL  </t>
  </si>
  <si>
    <t>FORMATO</t>
  </si>
  <si>
    <t>FORMATOS FÍSICOS</t>
  </si>
  <si>
    <t>MEDIO MAGNÉTICO</t>
  </si>
  <si>
    <t>EXCEL</t>
  </si>
  <si>
    <t>PDF</t>
  </si>
  <si>
    <t>EPC</t>
  </si>
  <si>
    <t>EVOLUCIÓN PRESUPUESTAL DE PARTIDAS CENTRALIZADAS O CONSOLIDADAS</t>
  </si>
  <si>
    <t>RCR</t>
  </si>
  <si>
    <t>PPI</t>
  </si>
  <si>
    <t>PROGRAMAS Y PROYECTOS DE INVERSIÓN</t>
  </si>
  <si>
    <t>IAPP</t>
  </si>
  <si>
    <t>INDICADORES ASOCIADOS A PROGRAMAS PRESUPUESTARIOS</t>
  </si>
  <si>
    <t>EAP</t>
  </si>
  <si>
    <t>EVOLUCIÓN DE LAS ADECUACIONES PRESUPUESTALES</t>
  </si>
  <si>
    <t>ADS-1</t>
  </si>
  <si>
    <t>AYUDAS, DONATIVOS Y SUBSIDIOS</t>
  </si>
  <si>
    <t>ADS-2</t>
  </si>
  <si>
    <t>AYUDAS, DONATIVOS Y SUBSIDIOS A FIDEICOMISOS</t>
  </si>
  <si>
    <t>SAP</t>
  </si>
  <si>
    <t>PROGRAMAS QUE OTORGAN SUBSIDIOS Y APOYOS A LA POBLACIÓN</t>
  </si>
  <si>
    <t>FIC</t>
  </si>
  <si>
    <t>FIDEICOMISOS CONSTITUIDOS</t>
  </si>
  <si>
    <t>PPA</t>
  </si>
  <si>
    <t>PRESUPUESTO PARTICIPATIVO PARA LAS ALCALDÍAS</t>
  </si>
  <si>
    <t>APR-1</t>
  </si>
  <si>
    <t>ACCIONES DEL PROGRAMA DE RECONSTRUCCIÓN DE LA CIUDAD DE MÉXICO</t>
  </si>
  <si>
    <t>APR-2</t>
  </si>
  <si>
    <t>OTRAS ACCIONES DEL PROGRAMA DE RECONSTRUCCIÓN DE LA CIUDAD DE MÉXICO</t>
  </si>
  <si>
    <t>6d</t>
  </si>
  <si>
    <t>ESTADO ANALÍTICO DEL EJERCICIO DEL PRESUPUESTO DE EGRESOS DETALLADO – LDF- (CLASIFICACIÓN DE SERVICIOS PERSONALES POR CATEGORÍA)</t>
  </si>
  <si>
    <t xml:space="preserve">TOTAL </t>
  </si>
  <si>
    <t>ECG-1</t>
  </si>
  <si>
    <t>ECG-2</t>
  </si>
  <si>
    <t>CARATULA DEL INFORME DE AVANCE TRIMESTRAL</t>
  </si>
  <si>
    <t>RESUMEN EJECUTIVO</t>
  </si>
  <si>
    <t xml:space="preserve">INFORME DE AVANCE TRIMESTRAL  </t>
  </si>
  <si>
    <t>DESCRIPCIÓN</t>
  </si>
  <si>
    <t>EXPLICACIÓN</t>
  </si>
  <si>
    <t>1.- Explicación general a las variaciones del presupuesto  programado respecto al ejercido al periodo</t>
  </si>
  <si>
    <t>3.- Explicación general a las acciones realizadas con recurso de origen federal.</t>
  </si>
  <si>
    <t>RESUMEN EJECUTIVO DEL INFORME DE AVANCE TRIMESTRAL</t>
  </si>
  <si>
    <t>CARÁTULA</t>
  </si>
  <si>
    <t>2.- Principales acciones realizadas durante el periodo</t>
  </si>
  <si>
    <t>MODIFICADO
(11)</t>
  </si>
  <si>
    <t>APROBADO
(8)</t>
  </si>
  <si>
    <t>MODIFICADO
(9)</t>
  </si>
  <si>
    <t>Numerador
(9)</t>
  </si>
  <si>
    <t>Denominador
(10)</t>
  </si>
  <si>
    <t>Dimensión a Medir
(11)</t>
  </si>
  <si>
    <t>Frecuencia de Medición
(12)</t>
  </si>
  <si>
    <t>Unidad de Medida
(13)</t>
  </si>
  <si>
    <t>Línea Base
(14)</t>
  </si>
  <si>
    <t>Meta Programada al Periodo (15)</t>
  </si>
  <si>
    <t>Meta Alcanzada al Periodo (16)</t>
  </si>
  <si>
    <t>Py
(3)</t>
  </si>
  <si>
    <t>APP-RF</t>
  </si>
  <si>
    <t>EJE
(4)</t>
  </si>
  <si>
    <t>EVOLUCIÓN PRESUPUESTAL POR CAPÍTULO DE GASTO CON DÍGITO IDENTIFICADOR 1</t>
  </si>
  <si>
    <t>EVOLUCIÓN PRESUPUESTAL POR CAPÍTULO DE GASTO CON DÍGITO IDENTIFICADOR 2</t>
  </si>
  <si>
    <t>A)  (10)</t>
  </si>
  <si>
    <t>B)  (11)</t>
  </si>
  <si>
    <t>TOTAL
URG (12)</t>
  </si>
  <si>
    <t>(8)=5-4</t>
  </si>
  <si>
    <t>(9)=6-5</t>
  </si>
  <si>
    <t>TOTAL URG     (12)</t>
  </si>
  <si>
    <t xml:space="preserve">(8)=(7/5)*100
</t>
  </si>
  <si>
    <t xml:space="preserve">(9)=(7/6)*100
</t>
  </si>
  <si>
    <t xml:space="preserve">(15)=(12/10)*100
</t>
  </si>
  <si>
    <t xml:space="preserve">(16)=(12/11)*100
</t>
  </si>
  <si>
    <t xml:space="preserve">(17)=(13/10)*100
</t>
  </si>
  <si>
    <t>Variación de la Disponibilidad: (13)= (12)-(11)</t>
  </si>
  <si>
    <t>APLICA</t>
  </si>
  <si>
    <t>NO APLICA</t>
  </si>
  <si>
    <t>Fecha de Elaboración:</t>
  </si>
  <si>
    <t>DENOMINACIÓN PP
(5)</t>
  </si>
  <si>
    <t>UNIDAD DE
MEDIDA PP
(6)</t>
  </si>
  <si>
    <t>UNIDAD DE
MEDIDA
ESPECÍFICA
(7)</t>
  </si>
  <si>
    <t>AVANCE FÍSICO DEL PP</t>
  </si>
  <si>
    <t>ORIGINAL
(8)</t>
  </si>
  <si>
    <t>PROGRAMADO
(9)</t>
  </si>
  <si>
    <t>ICMPP (%) 
(11)=(10/9)*100</t>
  </si>
  <si>
    <t>APROBADO
(12)</t>
  </si>
  <si>
    <t>PROGRAMADO
(13)</t>
  </si>
  <si>
    <t>DEVENGADO
(14)</t>
  </si>
  <si>
    <t>EJERCIDO
(15)</t>
  </si>
  <si>
    <t>PAGADO
(16)</t>
  </si>
  <si>
    <t>ICPPP (%)
(17)=(14/13)*100</t>
  </si>
  <si>
    <t>IARCM (%)
(18)= (11/17)*100</t>
  </si>
  <si>
    <t>ACCIÓN O PROYECTO</t>
  </si>
  <si>
    <t>APROBADO*</t>
  </si>
  <si>
    <t>AUR ASIGNACIONES ADICIONALES AUTORIZADOS A LAS UNIDADES RESPONSABLES DEL GASTO PARA EL EJERCICIO FISCAL 2020</t>
  </si>
  <si>
    <r>
      <t xml:space="preserve"> PRESUPUESTO 
(Pesos con dos decimales)</t>
    </r>
    <r>
      <rPr>
        <b/>
        <vertAlign val="superscript"/>
        <sz val="10"/>
        <color theme="0"/>
        <rFont val="Source Sans Pro"/>
        <family val="2"/>
      </rPr>
      <t xml:space="preserve"> </t>
    </r>
  </si>
  <si>
    <t>AUR</t>
  </si>
  <si>
    <t>ASIGNACIONES ADICIONALES AUTORIZADOS A LAS UNIDADES RESPONSABLES DEL GASTO PARA EL EJERCICIO FISCAL 2020</t>
  </si>
  <si>
    <t>APP-FSFA  AVANCE PROGRAMÁTICO-PRESUPUESTAL DEL FONDO ADICIONAL DE FINANCIAMIENTO DE LAS ALCALDÍAS</t>
  </si>
  <si>
    <t>DENOMINACIÓN PP
(4)</t>
  </si>
  <si>
    <t>UNIDAD
DE
MEDIDA PP
(4)</t>
  </si>
  <si>
    <t>APP-FSFA</t>
  </si>
  <si>
    <t>AVANCE PROGRAMÁTICO-PRESUPUESTAL DEL FONDO ADICIONAL DE FINANCIAMIENTO DE LAS ALCALDÍAS</t>
  </si>
  <si>
    <t>PROGRAMADO
 (4)</t>
  </si>
  <si>
    <t>AVANCE PROGRAMÁTICO-PRESUPUESTAL DE RECURSOS DE ORIGEN FEDERAL</t>
  </si>
  <si>
    <t>EGRESOS CON RECURSOS DE CRÉDITO</t>
  </si>
  <si>
    <t>A)  EXPLICACIÓN A LAS VARIACIONES DEL PRESUPUESTO  DEVENGADO  RESPECTO DEL PROGRAMADO AL PERIODO</t>
  </si>
  <si>
    <t>APP-RF  AVANCE PROGRAMÁTICO-PRESUPUESTAL DE RECURSOS DE ORIGEN FEDERAL</t>
  </si>
  <si>
    <t>DENOMINACIÓN PP
(3)</t>
  </si>
  <si>
    <t>UNIDAD
DE
MEDIDA PP
(3)</t>
  </si>
  <si>
    <t xml:space="preserve">(7)=(6/4)*100
</t>
  </si>
  <si>
    <t xml:space="preserve">(8)=(6/5)*100
</t>
  </si>
  <si>
    <t>APROBADO
(9)</t>
  </si>
  <si>
    <t>MODIFICADO
(10)</t>
  </si>
  <si>
    <t>DEVENGADO
(11)</t>
  </si>
  <si>
    <t>EJERCIDO
(12)</t>
  </si>
  <si>
    <t>PAGADO
(13)</t>
  </si>
  <si>
    <t>TOTAL URG (18)</t>
  </si>
  <si>
    <t xml:space="preserve">(14)=(11/9)*100
</t>
  </si>
  <si>
    <t xml:space="preserve">(15)=(11/10)*100
</t>
  </si>
  <si>
    <t xml:space="preserve">(16)=(12/9)*100
</t>
  </si>
  <si>
    <t xml:space="preserve">(17)=(12/10)*100
</t>
  </si>
  <si>
    <t>ÁREA FUNCIONAL
(3)</t>
  </si>
  <si>
    <t>ÁREA FUNCIONAL
(4)</t>
  </si>
  <si>
    <t>PROGRAMADO
(5)</t>
  </si>
  <si>
    <t>RCR EGRESOS CON RECURSOS DE CRÉDITO</t>
  </si>
  <si>
    <t>Denominación Py
(3)</t>
  </si>
  <si>
    <t>Unidad de Medida
PP
(3)</t>
  </si>
  <si>
    <t>Programado (6)</t>
  </si>
  <si>
    <t>AVANCE FINANCIERO (%)
(10)=9/8</t>
  </si>
  <si>
    <t>ÁREA FUNCIONAL</t>
  </si>
  <si>
    <t>Asignaciones Previstas en el Artículo 13 del Decreto de Presupuesto de Egresos para el Ejercicio Fiscal 2020</t>
  </si>
  <si>
    <t xml:space="preserve">A) (10) </t>
  </si>
  <si>
    <t xml:space="preserve">B) (11)  </t>
  </si>
  <si>
    <r>
      <t>Objetivo:</t>
    </r>
    <r>
      <rPr>
        <b/>
        <vertAlign val="superscript"/>
        <sz val="9"/>
        <rFont val="Source Sans Pro"/>
        <family val="2"/>
      </rPr>
      <t>(19)</t>
    </r>
  </si>
  <si>
    <r>
      <t>Acciones Realizadas:</t>
    </r>
    <r>
      <rPr>
        <b/>
        <vertAlign val="superscript"/>
        <sz val="9"/>
        <rFont val="Source Sans Pro"/>
        <family val="2"/>
      </rPr>
      <t>(20)</t>
    </r>
  </si>
  <si>
    <r>
      <t xml:space="preserve">Explicación de las variaciones del Índice de Aplicación de Recursos para la Consecución de Metas (IARCM): </t>
    </r>
    <r>
      <rPr>
        <b/>
        <vertAlign val="superscript"/>
        <sz val="9"/>
        <rFont val="Source Sans Pro"/>
        <family val="2"/>
      </rPr>
      <t>(21)</t>
    </r>
  </si>
  <si>
    <r>
      <t xml:space="preserve">ACCIONES REALIZADAS CON RECURSOS DE ORIGEN FEDERAL: </t>
    </r>
    <r>
      <rPr>
        <b/>
        <vertAlign val="superscript"/>
        <sz val="8"/>
        <color theme="0"/>
        <rFont val="Source Sans Pro"/>
        <family val="2"/>
      </rPr>
      <t>(20)</t>
    </r>
  </si>
  <si>
    <r>
      <t>ACCIONES REALIZADAS CON RECURSOS DEL FONDO ADICIONAL DE FINANCIAMIENTO DE LAS ALCALDÍAS:</t>
    </r>
    <r>
      <rPr>
        <b/>
        <vertAlign val="superscript"/>
        <sz val="8"/>
        <color theme="0"/>
        <rFont val="Source Sans Pro"/>
        <family val="2"/>
      </rPr>
      <t xml:space="preserve"> (19)</t>
    </r>
  </si>
  <si>
    <r>
      <t>DENOMINACIÓN DEL PROGRAMA</t>
    </r>
    <r>
      <rPr>
        <b/>
        <vertAlign val="superscript"/>
        <sz val="9"/>
        <color theme="0"/>
        <rFont val="Source Sans Pro"/>
        <family val="2"/>
      </rPr>
      <t xml:space="preserve">1/
</t>
    </r>
    <r>
      <rPr>
        <b/>
        <sz val="8"/>
        <color theme="0"/>
        <rFont val="Source Sans Pro"/>
        <family val="2"/>
      </rPr>
      <t>(3)</t>
    </r>
  </si>
  <si>
    <r>
      <t xml:space="preserve"> PRESUPUESTO 
(Pesos con dos decimales)</t>
    </r>
    <r>
      <rPr>
        <b/>
        <vertAlign val="superscript"/>
        <sz val="9"/>
        <color theme="0"/>
        <rFont val="Source Sans Pro"/>
        <family val="2"/>
      </rPr>
      <t xml:space="preserve"> </t>
    </r>
  </si>
  <si>
    <r>
      <t xml:space="preserve">Elaboró </t>
    </r>
    <r>
      <rPr>
        <b/>
        <vertAlign val="superscript"/>
        <sz val="16"/>
        <color rgb="FF000000"/>
        <rFont val="Source Sans Pro"/>
        <family val="2"/>
      </rPr>
      <t>7)</t>
    </r>
    <r>
      <rPr>
        <b/>
        <sz val="16"/>
        <color rgb="FF000000"/>
        <rFont val="Source Sans Pro"/>
        <family val="2"/>
      </rPr>
      <t>:</t>
    </r>
    <r>
      <rPr>
        <sz val="16"/>
        <color rgb="FF000000"/>
        <rFont val="Source Sans Pro"/>
        <family val="2"/>
      </rPr>
      <t xml:space="preserve"> </t>
    </r>
    <r>
      <rPr>
        <sz val="12"/>
        <color rgb="FF000000"/>
        <rFont val="Source Sans Pro"/>
        <family val="2"/>
      </rPr>
      <t xml:space="preserve"> _______________________________________________________________________________________________________        </t>
    </r>
    <r>
      <rPr>
        <sz val="11"/>
        <color rgb="FF000000"/>
        <rFont val="Source Sans Pro"/>
        <family val="2"/>
      </rPr>
      <t xml:space="preserve">                                                                                                                                                   </t>
    </r>
    <r>
      <rPr>
        <b/>
        <sz val="16"/>
        <color rgb="FF000000"/>
        <rFont val="Source Sans Pro"/>
        <family val="2"/>
      </rPr>
      <t xml:space="preserve">Autorizó </t>
    </r>
    <r>
      <rPr>
        <b/>
        <vertAlign val="superscript"/>
        <sz val="16"/>
        <color rgb="FF000000"/>
        <rFont val="Source Sans Pro"/>
        <family val="2"/>
      </rPr>
      <t>8)</t>
    </r>
    <r>
      <rPr>
        <b/>
        <sz val="16"/>
        <color rgb="FF000000"/>
        <rFont val="Source Sans Pro"/>
        <family val="2"/>
      </rPr>
      <t>:</t>
    </r>
    <r>
      <rPr>
        <sz val="16"/>
        <color rgb="FF000000"/>
        <rFont val="Source Sans Pro"/>
        <family val="2"/>
      </rPr>
      <t xml:space="preserve"> _</t>
    </r>
    <r>
      <rPr>
        <sz val="14"/>
        <color rgb="FF000000"/>
        <rFont val="Source Sans Pro"/>
        <family val="2"/>
      </rPr>
      <t>___________________________________________________________________________</t>
    </r>
  </si>
  <si>
    <t>PROGRAMADO
(8)</t>
  </si>
  <si>
    <t xml:space="preserve">AVANCE FÍSICO </t>
  </si>
  <si>
    <t>PP 
(3)</t>
  </si>
  <si>
    <t>FI-F-SF-AI 
(3)</t>
  </si>
  <si>
    <t>DENOMINACIÓN
(4)</t>
  </si>
  <si>
    <t>UNIDAD DE
MEDIDA 
(4)</t>
  </si>
  <si>
    <t>PROGRAMADO
(6)</t>
  </si>
  <si>
    <t>ALCANZADO
(7)</t>
  </si>
  <si>
    <t>ALCANZADO
(10)</t>
  </si>
  <si>
    <t>ALCANZADO
(6)</t>
  </si>
  <si>
    <t>ALCANZADO
(4)</t>
  </si>
  <si>
    <t>PROGRAMADO
(4)</t>
  </si>
  <si>
    <t>PRESUPUESTO  (Pesos con dos decimales)</t>
  </si>
  <si>
    <t>DEVENGADO
(10)</t>
  </si>
  <si>
    <t>EJERCIDO
(11)</t>
  </si>
  <si>
    <t>PAGADO
(12)</t>
  </si>
  <si>
    <t>PRESUPUESTO DEL PP (Pesos con dos decimales)</t>
  </si>
  <si>
    <t xml:space="preserve"> AVANCE FÍSICO</t>
  </si>
  <si>
    <t>AVANCE PRESUPUESTAL   (Pesos con dos decimales)</t>
  </si>
  <si>
    <t>APP-PP</t>
  </si>
  <si>
    <t>APP-AR</t>
  </si>
  <si>
    <t>AVANCE PROGRAMÁTICO-PRESUPUESTAL POR PROGRAMA PRESUPUESTARIO</t>
  </si>
  <si>
    <t>AVANCE PROGRAMÁTICO-PRESUPUESTAL  Y ACCIONES REALIZADAS</t>
  </si>
  <si>
    <t>APP-AR AVANCE PROGRAMÁTICO-PRESUPUESTAL Y ACCIONES REALIZADAS</t>
  </si>
  <si>
    <t>APP-PP AVANCE PROGRAMÁTICO-PRESUPUESTAL POR PROGRAMA PRESUPUESTARIO</t>
  </si>
  <si>
    <t>PROGRAMADO
 (6)</t>
  </si>
  <si>
    <t>PROGRAMADO
 (5)</t>
  </si>
  <si>
    <t>AVANCE FÍSICO</t>
  </si>
  <si>
    <t>CLAVE Y DENOMINACIÓN DE LA PARTIDA ESPECÍFICA
(3)</t>
  </si>
  <si>
    <t xml:space="preserve">Enero-Junio 2020 </t>
  </si>
  <si>
    <t>Monto Ejercido: (19)</t>
  </si>
  <si>
    <t xml:space="preserve">(18)=(13/11)*100
</t>
  </si>
  <si>
    <t>Igualdad y Derechos</t>
  </si>
  <si>
    <t>P001</t>
  </si>
  <si>
    <t xml:space="preserve">Acciòn </t>
  </si>
  <si>
    <t>1-2-4-003</t>
  </si>
  <si>
    <t>Transversalización de la perspectiva de género</t>
  </si>
  <si>
    <t>P002</t>
  </si>
  <si>
    <t>1-2-4-004</t>
  </si>
  <si>
    <t>E120</t>
  </si>
  <si>
    <t>Servicio</t>
  </si>
  <si>
    <t>S134</t>
  </si>
  <si>
    <t>2-2-3-089</t>
  </si>
  <si>
    <t>Regulación, protección y cuidado animal</t>
  </si>
  <si>
    <t>E127</t>
  </si>
  <si>
    <t>2-3-5-064</t>
  </si>
  <si>
    <t>Prevención y promoción de la salud</t>
  </si>
  <si>
    <t>S205</t>
  </si>
  <si>
    <t>2-3-5-072</t>
  </si>
  <si>
    <t>F032</t>
  </si>
  <si>
    <t>S138</t>
  </si>
  <si>
    <t>S202</t>
  </si>
  <si>
    <t>S203</t>
  </si>
  <si>
    <t>S204</t>
  </si>
  <si>
    <t>2-4-1-046</t>
  </si>
  <si>
    <t>S199</t>
  </si>
  <si>
    <t>Apoyo</t>
  </si>
  <si>
    <t>2-4-1-244</t>
  </si>
  <si>
    <t>S200</t>
  </si>
  <si>
    <t>2-4-2-040</t>
  </si>
  <si>
    <t>S124</t>
  </si>
  <si>
    <t>S125</t>
  </si>
  <si>
    <t>S127</t>
  </si>
  <si>
    <t>S129</t>
  </si>
  <si>
    <t>S130</t>
  </si>
  <si>
    <t>S131</t>
  </si>
  <si>
    <t>S132</t>
  </si>
  <si>
    <t>S206</t>
  </si>
  <si>
    <t>S207</t>
  </si>
  <si>
    <t>S208</t>
  </si>
  <si>
    <t>U024</t>
  </si>
  <si>
    <t>2-5-5-129</t>
  </si>
  <si>
    <t>Fortalecimiento de los servicios de educación</t>
  </si>
  <si>
    <t>E143</t>
  </si>
  <si>
    <t>S126</t>
  </si>
  <si>
    <t>2-6-2-122</t>
  </si>
  <si>
    <t>P050</t>
  </si>
  <si>
    <t>S135</t>
  </si>
  <si>
    <t>S137</t>
  </si>
  <si>
    <t>2-6-4-105</t>
  </si>
  <si>
    <t>Acciones para el fortalecimiento del desarrollo social</t>
  </si>
  <si>
    <t>E140</t>
  </si>
  <si>
    <t>2-6-4-127</t>
  </si>
  <si>
    <t>Acciones para prevenir y tratar la violencia familiar</t>
  </si>
  <si>
    <t>E142</t>
  </si>
  <si>
    <t>2-6-5-143</t>
  </si>
  <si>
    <t>Apoyo económico a población con discapacidad permanente</t>
  </si>
  <si>
    <t>E134</t>
  </si>
  <si>
    <t>E137</t>
  </si>
  <si>
    <t>S128</t>
  </si>
  <si>
    <t>2-6-8-149</t>
  </si>
  <si>
    <t>E133</t>
  </si>
  <si>
    <t>2-7-1-117</t>
  </si>
  <si>
    <t>Acciones para el desarrollo y bienestar de los jóvenes</t>
  </si>
  <si>
    <t>E123</t>
  </si>
  <si>
    <t>2-1-1-084</t>
  </si>
  <si>
    <t>E122</t>
  </si>
  <si>
    <t>2-1-5-092</t>
  </si>
  <si>
    <t>K015</t>
  </si>
  <si>
    <t>Obra</t>
  </si>
  <si>
    <t>2-2-1-024</t>
  </si>
  <si>
    <t>P049</t>
  </si>
  <si>
    <t>Procedimientos legales en materia de regularización territorial</t>
  </si>
  <si>
    <t>G021</t>
  </si>
  <si>
    <t>2-2-3-081</t>
  </si>
  <si>
    <t>Protección del medio ambiente y recursos naturales</t>
  </si>
  <si>
    <t>K014</t>
  </si>
  <si>
    <t>2-2-3-200</t>
  </si>
  <si>
    <t>Suministro de agua potable</t>
  </si>
  <si>
    <t>2-2-3-202</t>
  </si>
  <si>
    <t>K016</t>
  </si>
  <si>
    <t>2-2-4-012</t>
  </si>
  <si>
    <t>Alumbrado público</t>
  </si>
  <si>
    <t>E130</t>
  </si>
  <si>
    <t>2-2-5-243</t>
  </si>
  <si>
    <t>Gestión de panteones públicos</t>
  </si>
  <si>
    <t>E131</t>
  </si>
  <si>
    <t>2-4-1-101</t>
  </si>
  <si>
    <t>S133</t>
  </si>
  <si>
    <t>Acción</t>
  </si>
  <si>
    <t>2-4-2-135</t>
  </si>
  <si>
    <t>K013</t>
  </si>
  <si>
    <t>2-5-5-024</t>
  </si>
  <si>
    <t>Construcción y supervisión de infraestructura pública</t>
  </si>
  <si>
    <t>F029</t>
  </si>
  <si>
    <t>3-2-1-102</t>
  </si>
  <si>
    <t>Generación de desarrollo económico sustentable e incluyente</t>
  </si>
  <si>
    <t>F033</t>
  </si>
  <si>
    <t>S139</t>
  </si>
  <si>
    <t>3-2-1-275</t>
  </si>
  <si>
    <t>Atención a productores agropecuarios</t>
  </si>
  <si>
    <t>E124</t>
  </si>
  <si>
    <t>Mantenimiento</t>
  </si>
  <si>
    <t>2-2-1-049</t>
  </si>
  <si>
    <t>F031</t>
  </si>
  <si>
    <t>2-4-2-078</t>
  </si>
  <si>
    <t>Promoción y fomento de manifestaciones culturales</t>
  </si>
  <si>
    <t>E118</t>
  </si>
  <si>
    <t xml:space="preserve">Acción </t>
  </si>
  <si>
    <t>1-2-3-272</t>
  </si>
  <si>
    <t>1-7-1-063</t>
  </si>
  <si>
    <t>Prevención de la violencia y el delito</t>
  </si>
  <si>
    <t>S140</t>
  </si>
  <si>
    <t>N001</t>
  </si>
  <si>
    <t>1-7-2-002</t>
  </si>
  <si>
    <t>S136</t>
  </si>
  <si>
    <t>S201</t>
  </si>
  <si>
    <t>Apoyos y servicios sociales</t>
  </si>
  <si>
    <t>P048</t>
  </si>
  <si>
    <t>1-3-8-177</t>
  </si>
  <si>
    <t>Conducción de la política de gobierno</t>
  </si>
  <si>
    <t>1-3-1-104</t>
  </si>
  <si>
    <t>O001</t>
  </si>
  <si>
    <t>1-3-1-001</t>
  </si>
  <si>
    <t>2-2-1-001</t>
  </si>
  <si>
    <t>2-2-1-071</t>
  </si>
  <si>
    <t>Profesionalización de servidores públicos</t>
  </si>
  <si>
    <t>M001</t>
  </si>
  <si>
    <t>1-7-2-104</t>
  </si>
  <si>
    <t>2-2-1-104</t>
  </si>
  <si>
    <t>2-2-5-104</t>
  </si>
  <si>
    <t>2-3-2-104</t>
  </si>
  <si>
    <t>2-3-3-104</t>
  </si>
  <si>
    <t>124004P002</t>
  </si>
  <si>
    <t>Unidad Responsable de Gasto: 02CD14 ALCALDÍA TLALPAN</t>
  </si>
  <si>
    <t xml:space="preserve">Período: Enero-Junio 2020 </t>
  </si>
  <si>
    <t>02CD14 ALCALDÍA TLALPAN</t>
  </si>
  <si>
    <r>
      <rPr>
        <b/>
        <sz val="16"/>
        <color theme="0"/>
        <rFont val="Source Sans Pro"/>
        <family val="2"/>
      </rPr>
      <t>Unidad Responsable del Gasto:</t>
    </r>
    <r>
      <rPr>
        <b/>
        <vertAlign val="superscript"/>
        <sz val="16"/>
        <color theme="0"/>
        <rFont val="Source Sans Pro"/>
        <family val="2"/>
      </rPr>
      <t xml:space="preserve"> </t>
    </r>
  </si>
  <si>
    <t xml:space="preserve">Período: </t>
  </si>
  <si>
    <t xml:space="preserve">Fecha de Elaboración: </t>
  </si>
  <si>
    <t xml:space="preserve"> Enero-Junio 2020  </t>
  </si>
  <si>
    <t xml:space="preserve">NOMBRE </t>
  </si>
  <si>
    <t xml:space="preserve">ENTREGABLE </t>
  </si>
  <si>
    <t xml:space="preserve">Período:Enero-Junio 2020 </t>
  </si>
  <si>
    <t xml:space="preserve">Programa Presupuestario: </t>
  </si>
  <si>
    <t>235064E127</t>
  </si>
  <si>
    <t>Acciòn</t>
  </si>
  <si>
    <t>241046F032</t>
  </si>
  <si>
    <t>241046S138</t>
  </si>
  <si>
    <t>255129U024</t>
  </si>
  <si>
    <t>262122E143</t>
  </si>
  <si>
    <t>Persona</t>
  </si>
  <si>
    <t>264105S135</t>
  </si>
  <si>
    <t>264105S137</t>
  </si>
  <si>
    <t>264127E140</t>
  </si>
  <si>
    <t>268149E134</t>
  </si>
  <si>
    <t>268149E137</t>
  </si>
  <si>
    <t>211084E123</t>
  </si>
  <si>
    <t>Tonelada</t>
  </si>
  <si>
    <t>215092E122</t>
  </si>
  <si>
    <t>221024K015</t>
  </si>
  <si>
    <t>223081G021</t>
  </si>
  <si>
    <t>223200K014</t>
  </si>
  <si>
    <t>223202K014</t>
  </si>
  <si>
    <t>223202K016</t>
  </si>
  <si>
    <t>224012K016</t>
  </si>
  <si>
    <t>241101E131</t>
  </si>
  <si>
    <t>242135K016</t>
  </si>
  <si>
    <t>255024K013</t>
  </si>
  <si>
    <t>321102F029</t>
  </si>
  <si>
    <t>321275F033</t>
  </si>
  <si>
    <t>221049E124</t>
  </si>
  <si>
    <t>221049K016</t>
  </si>
  <si>
    <t>242078F031</t>
  </si>
  <si>
    <t>138177P048</t>
  </si>
  <si>
    <t>223089E120</t>
  </si>
  <si>
    <t>223089S134</t>
  </si>
  <si>
    <t>235072S205</t>
  </si>
  <si>
    <t>242040S200</t>
  </si>
  <si>
    <t>255129S130</t>
  </si>
  <si>
    <t>255129S131</t>
  </si>
  <si>
    <t>255129S132</t>
  </si>
  <si>
    <t>255129S206</t>
  </si>
  <si>
    <t>255129S207</t>
  </si>
  <si>
    <t>255129S208</t>
  </si>
  <si>
    <t>264105P050</t>
  </si>
  <si>
    <t>265143E142</t>
  </si>
  <si>
    <t>268149S128</t>
  </si>
  <si>
    <t>321275S139</t>
  </si>
  <si>
    <t>123272E118</t>
  </si>
  <si>
    <t>171063E118</t>
  </si>
  <si>
    <t>171063S140</t>
  </si>
  <si>
    <t>172002N001</t>
  </si>
  <si>
    <t>268117S136</t>
  </si>
  <si>
    <t>221001O001</t>
  </si>
  <si>
    <t>221071O001</t>
  </si>
  <si>
    <t>131104M001</t>
  </si>
  <si>
    <t>172104M001</t>
  </si>
  <si>
    <t>221104M001</t>
  </si>
  <si>
    <t>225104M001</t>
  </si>
  <si>
    <t>232104M001</t>
  </si>
  <si>
    <t>124003P001</t>
  </si>
  <si>
    <t>271117E133</t>
  </si>
  <si>
    <t>222166P049</t>
  </si>
  <si>
    <t>225243E130</t>
  </si>
  <si>
    <t>131001O001</t>
  </si>
  <si>
    <t>Suma de IMPORTE</t>
  </si>
  <si>
    <t>CLAVE PRES</t>
  </si>
  <si>
    <t>AREA</t>
  </si>
  <si>
    <t>PP</t>
  </si>
  <si>
    <t>FONDO</t>
  </si>
  <si>
    <t>PARTID</t>
  </si>
  <si>
    <t>TG</t>
  </si>
  <si>
    <t>DI</t>
  </si>
  <si>
    <t>PY</t>
  </si>
  <si>
    <t>ORIGINAL</t>
  </si>
  <si>
    <t>COMPROMISO</t>
  </si>
  <si>
    <t>PROGRAMADO JUNIO</t>
  </si>
  <si>
    <t>EJERCIDO A JUNIO</t>
  </si>
  <si>
    <t>MOD-COMP</t>
  </si>
  <si>
    <t>COMP-EJE</t>
  </si>
  <si>
    <t>EJE-PAG</t>
  </si>
  <si>
    <t>123272E11815O20033811200</t>
  </si>
  <si>
    <t>15O200</t>
  </si>
  <si>
    <t>124003P00125P10021411100</t>
  </si>
  <si>
    <t>25P100</t>
  </si>
  <si>
    <t>124003P00125P10023111100</t>
  </si>
  <si>
    <t>124004P00211110044121100</t>
  </si>
  <si>
    <t>124004P00215O30052112100A20NR0201</t>
  </si>
  <si>
    <t>15O300</t>
  </si>
  <si>
    <t>A20NR0201</t>
  </si>
  <si>
    <t>124004P00215O40044191100</t>
  </si>
  <si>
    <t>15O400</t>
  </si>
  <si>
    <t>124004P00225P10021111100</t>
  </si>
  <si>
    <t>124004P00225P10022111100</t>
  </si>
  <si>
    <t>124004P00225P10027111200</t>
  </si>
  <si>
    <t>124004P00225P10032911100</t>
  </si>
  <si>
    <t>124004P00225P10035811100</t>
  </si>
  <si>
    <t>124004P00225P10036611100</t>
  </si>
  <si>
    <t>124004P00225P10038211100</t>
  </si>
  <si>
    <t>131001O00125P10021521100</t>
  </si>
  <si>
    <t>131104M00115O20039811200</t>
  </si>
  <si>
    <t>131104M00115O20039811208</t>
  </si>
  <si>
    <t>131104M00115O20039812200</t>
  </si>
  <si>
    <t>131104M00115O20039812208</t>
  </si>
  <si>
    <t>131104M00115O20039821100</t>
  </si>
  <si>
    <t>131104M00115O20039821108</t>
  </si>
  <si>
    <t>131104M00115O20039822100</t>
  </si>
  <si>
    <t>131104M00115O20039822108</t>
  </si>
  <si>
    <t>138177P04815O30044191100</t>
  </si>
  <si>
    <t>138177P04825P10021111200</t>
  </si>
  <si>
    <t>138177P04825P10021611100</t>
  </si>
  <si>
    <t>138177P04825P10021711100</t>
  </si>
  <si>
    <t>138177P04825P10022111100</t>
  </si>
  <si>
    <t>138177P04825P10025311100</t>
  </si>
  <si>
    <t>138177P04825P10026111200</t>
  </si>
  <si>
    <t>138177P04825P10027111200</t>
  </si>
  <si>
    <t>138177P04825P10029111100</t>
  </si>
  <si>
    <t>138177P04825P10029611100</t>
  </si>
  <si>
    <t>138177P04825P10032911100</t>
  </si>
  <si>
    <t>138177P04825P10033411100</t>
  </si>
  <si>
    <t>138177P04825P10035521100</t>
  </si>
  <si>
    <t>138177P04825P10036111100</t>
  </si>
  <si>
    <t>138177P04825P10037221100</t>
  </si>
  <si>
    <t>171063E11815O30051512100A20NR0185</t>
  </si>
  <si>
    <t>A20NR0185</t>
  </si>
  <si>
    <t>171063E11825A10333911100</t>
  </si>
  <si>
    <t>25A103</t>
  </si>
  <si>
    <t>171063E11825P10033911100</t>
  </si>
  <si>
    <t>171063E11825P10035811100</t>
  </si>
  <si>
    <t>171063S14015O30044191177</t>
  </si>
  <si>
    <t>172002N00111110044121100</t>
  </si>
  <si>
    <t>172002N00115O20044121100</t>
  </si>
  <si>
    <t>172002N00115O30052112100A20NR0207</t>
  </si>
  <si>
    <t>A20NR0207</t>
  </si>
  <si>
    <t>172002N00115O30054112100A20NR0209</t>
  </si>
  <si>
    <t>A20NR0209</t>
  </si>
  <si>
    <t>172002N00115O30056512100A20NR0208</t>
  </si>
  <si>
    <t>A20NR0208</t>
  </si>
  <si>
    <t>172002N00115O30056712100A20NR0208</t>
  </si>
  <si>
    <t>172002N00125P10024411100</t>
  </si>
  <si>
    <t>172002N00125P10024811100</t>
  </si>
  <si>
    <t>172002N00125P10024911100</t>
  </si>
  <si>
    <t>172002N00125P10025311100</t>
  </si>
  <si>
    <t>172002N00125P10025411100</t>
  </si>
  <si>
    <t>172002N00125P10025611100</t>
  </si>
  <si>
    <t>172002N00125P10027111200</t>
  </si>
  <si>
    <t>172002N00125P10027211200</t>
  </si>
  <si>
    <t>172002N00125P10029111100</t>
  </si>
  <si>
    <t>172002N00125P10033911100</t>
  </si>
  <si>
    <t>172002N00125P10035211100</t>
  </si>
  <si>
    <t>172002N00125P10037611100</t>
  </si>
  <si>
    <t>172104M00111110012111100</t>
  </si>
  <si>
    <t>172104M00111120012111124</t>
  </si>
  <si>
    <t>172104M00115O20011311100</t>
  </si>
  <si>
    <t>172104M00115O20011312100</t>
  </si>
  <si>
    <t>172104M00115O20012111187</t>
  </si>
  <si>
    <t>172104M00115O20012211108</t>
  </si>
  <si>
    <t>172104M00115O20012212108</t>
  </si>
  <si>
    <t>172104M00115O20012311106</t>
  </si>
  <si>
    <t>172104M00115O20013111100</t>
  </si>
  <si>
    <t>172104M00115O20013112100</t>
  </si>
  <si>
    <t>172104M00115O20013211100</t>
  </si>
  <si>
    <t>172104M00115O20013212100</t>
  </si>
  <si>
    <t>172104M00115O20013221100</t>
  </si>
  <si>
    <t>172104M00115O20013222100</t>
  </si>
  <si>
    <t>172104M00115O20013231100</t>
  </si>
  <si>
    <t>172104M00115O20013231108</t>
  </si>
  <si>
    <t>172104M00115O20013232100</t>
  </si>
  <si>
    <t>172104M00115O20013232108</t>
  </si>
  <si>
    <t>211084E12311110026111100</t>
  </si>
  <si>
    <t>211084E12315O20026111200</t>
  </si>
  <si>
    <t>211084E12315O20026112200</t>
  </si>
  <si>
    <t>211084E12315O30054122200A20NR0190</t>
  </si>
  <si>
    <t>A20NR0190</t>
  </si>
  <si>
    <t>211084E12325P10023111100</t>
  </si>
  <si>
    <t>211084E12325P10024611100</t>
  </si>
  <si>
    <t>211084E12325P10024711100</t>
  </si>
  <si>
    <t>211084E12325P10025611100</t>
  </si>
  <si>
    <t>211084E12325P10026111200</t>
  </si>
  <si>
    <t>211084E12325P10029611100</t>
  </si>
  <si>
    <t>211084E12325P10029811100</t>
  </si>
  <si>
    <t>211084E12325P10035811100</t>
  </si>
  <si>
    <t>215092E12215O20031121200</t>
  </si>
  <si>
    <t>215092E12215O20031311200</t>
  </si>
  <si>
    <t>215092E12215O20035811100</t>
  </si>
  <si>
    <t>215092E12215O20044191100</t>
  </si>
  <si>
    <t>215092E12215O30031121200</t>
  </si>
  <si>
    <t>215092E12225P10021411100</t>
  </si>
  <si>
    <t>215092E12225P10021511100</t>
  </si>
  <si>
    <t>215092E12225P10021611100</t>
  </si>
  <si>
    <t>215092E12225P10021711100</t>
  </si>
  <si>
    <t>215092E12225P10022211100</t>
  </si>
  <si>
    <t>215092E12225P10023111100</t>
  </si>
  <si>
    <t>215092E12225P10023711100</t>
  </si>
  <si>
    <t>215092E12225P10024611100</t>
  </si>
  <si>
    <t>215092E12225P10024711100</t>
  </si>
  <si>
    <t>215092E12225P10024911100</t>
  </si>
  <si>
    <t>215092E12225P10025311100</t>
  </si>
  <si>
    <t>215092E12225P10025411100</t>
  </si>
  <si>
    <t>215092E12225P10025911100</t>
  </si>
  <si>
    <t>215092E12225P10027111200</t>
  </si>
  <si>
    <t>215092E12225P10027211200</t>
  </si>
  <si>
    <t>215092E12225P10027411100</t>
  </si>
  <si>
    <t>215092E12225P10029111100</t>
  </si>
  <si>
    <t>221001O00115O20033611200</t>
  </si>
  <si>
    <t>221001O00115O20034321200</t>
  </si>
  <si>
    <t>221001O00115O20039691225</t>
  </si>
  <si>
    <t>221001O00115O60034511200</t>
  </si>
  <si>
    <t>15O600</t>
  </si>
  <si>
    <t>221001O00115OB0022111100</t>
  </si>
  <si>
    <t>15OB00</t>
  </si>
  <si>
    <t>221001O00115OB0039411100</t>
  </si>
  <si>
    <t>221001O00125P10029411100</t>
  </si>
  <si>
    <t>221001O00125P10029611100</t>
  </si>
  <si>
    <t>221001O00125P10029811100</t>
  </si>
  <si>
    <t>221001O00125P10031321100</t>
  </si>
  <si>
    <t>221001O00125P10031411122</t>
  </si>
  <si>
    <t>221001O00125P10031611100</t>
  </si>
  <si>
    <t>221001O00125P10031711100</t>
  </si>
  <si>
    <t>221001O00125P10032211100</t>
  </si>
  <si>
    <t>221001O00125P10032311200</t>
  </si>
  <si>
    <t>221001O00125P10035311100</t>
  </si>
  <si>
    <t>221001O00125P10035811100</t>
  </si>
  <si>
    <t>221001O00125P10036111100</t>
  </si>
  <si>
    <t>221001O00125P10039411100</t>
  </si>
  <si>
    <t>221024K01515O50061212100O20NR0213</t>
  </si>
  <si>
    <t>15O500</t>
  </si>
  <si>
    <t>O20NR0213</t>
  </si>
  <si>
    <t>221024K01515O50061212100O20NR0214</t>
  </si>
  <si>
    <t>O20NR0214</t>
  </si>
  <si>
    <t>221024K01515O60061212137O20NR0214</t>
  </si>
  <si>
    <t>221024K01525P10061412100O20NR0215</t>
  </si>
  <si>
    <t>O20NR0215</t>
  </si>
  <si>
    <t>221049E12411110061412165O20NR0205</t>
  </si>
  <si>
    <t>O20NR0205</t>
  </si>
  <si>
    <t>221049E12425P10033312100</t>
  </si>
  <si>
    <t>221049E12425P10033912100</t>
  </si>
  <si>
    <t>221049E12425P10061412100O20NR0208</t>
  </si>
  <si>
    <t>O20NR0208</t>
  </si>
  <si>
    <t>221049E12425P10061412100O20NR0209</t>
  </si>
  <si>
    <t>O20NR0209</t>
  </si>
  <si>
    <t>221049E12425P10061412100O20NR0210</t>
  </si>
  <si>
    <t>O20NR0210</t>
  </si>
  <si>
    <t>221049K01615O20024112200</t>
  </si>
  <si>
    <t>221049K01615O30021512100</t>
  </si>
  <si>
    <t>221049K01615O30021612100</t>
  </si>
  <si>
    <t>221049K01615O30024112200</t>
  </si>
  <si>
    <t>221049K01615O30024192100</t>
  </si>
  <si>
    <t>221049K01615O30024212100</t>
  </si>
  <si>
    <t>221049K01615O30024412100</t>
  </si>
  <si>
    <t>221049K01615O30024712100</t>
  </si>
  <si>
    <t>221049K01615O30024912100</t>
  </si>
  <si>
    <t>221049K01615O30025112100</t>
  </si>
  <si>
    <t>221049K01615O30025612100</t>
  </si>
  <si>
    <t>221049K01615O30026112200</t>
  </si>
  <si>
    <t>221049K01615O30029112100</t>
  </si>
  <si>
    <t>221049K01615O30029612100</t>
  </si>
  <si>
    <t>221049K01615O30032911100</t>
  </si>
  <si>
    <t>221049K01615O30035521100</t>
  </si>
  <si>
    <t>221049K01615O30056312100A20NR0191</t>
  </si>
  <si>
    <t>A20NR0191</t>
  </si>
  <si>
    <t>221049K01615O30056712100A20NR0191</t>
  </si>
  <si>
    <t>221049K01625P10024112200</t>
  </si>
  <si>
    <t>221049K01625P10033312100</t>
  </si>
  <si>
    <t>221049K01625P10035811100</t>
  </si>
  <si>
    <t>221049K01625P10061412100O20NR0207</t>
  </si>
  <si>
    <t>O20NR0207</t>
  </si>
  <si>
    <t>221049K01625P60061412100O20NR0206</t>
  </si>
  <si>
    <t>25P600</t>
  </si>
  <si>
    <t>O20NR0206</t>
  </si>
  <si>
    <t>221071O00115O30021211100</t>
  </si>
  <si>
    <t>221071O00115O30033411100</t>
  </si>
  <si>
    <t>221104M00115O20013311100</t>
  </si>
  <si>
    <t>221104M00115O20013312100</t>
  </si>
  <si>
    <t>221104M00115O20013321100</t>
  </si>
  <si>
    <t>221104M00115O20013322100</t>
  </si>
  <si>
    <t>221104M00115O20013411100</t>
  </si>
  <si>
    <t>221104M00115O20013412100</t>
  </si>
  <si>
    <t>221104M00115O20013431100</t>
  </si>
  <si>
    <t>221104M00115O20013432100</t>
  </si>
  <si>
    <t>221104M00115O20014111201</t>
  </si>
  <si>
    <t>221104M00115O20014111203</t>
  </si>
  <si>
    <t>221104M00115O20014111208</t>
  </si>
  <si>
    <t>221104M00115O20014112201</t>
  </si>
  <si>
    <t>221104M00115O20014112203</t>
  </si>
  <si>
    <t>221104M00115O20014112208</t>
  </si>
  <si>
    <t>221104M00115O20014211201</t>
  </si>
  <si>
    <t>221104M00115O20014211203</t>
  </si>
  <si>
    <t>221104M00115O20014212201</t>
  </si>
  <si>
    <t>221104M00115O20014212203</t>
  </si>
  <si>
    <t>221104M00115O20014311200</t>
  </si>
  <si>
    <t>221104M00115O20014312200</t>
  </si>
  <si>
    <t>221104M00115O20014411200</t>
  </si>
  <si>
    <t>221104M00115O20014412200</t>
  </si>
  <si>
    <t>221104M00115O20014431200</t>
  </si>
  <si>
    <t>221104M00115O20014432200</t>
  </si>
  <si>
    <t>221104M00115O20015111200</t>
  </si>
  <si>
    <t>221104M00115O20015112200</t>
  </si>
  <si>
    <t>221104M00115O20015411100</t>
  </si>
  <si>
    <t>221104M00115O20015411208</t>
  </si>
  <si>
    <t>221104M00115O20015411218</t>
  </si>
  <si>
    <t>221104M00115O20015412100</t>
  </si>
  <si>
    <t>221104M00115O20015412208</t>
  </si>
  <si>
    <t>221104M00115O20015412218</t>
  </si>
  <si>
    <t>221104M00115O20016111143</t>
  </si>
  <si>
    <t>222166P04925P10033211100</t>
  </si>
  <si>
    <t>222166P04925P10033311100</t>
  </si>
  <si>
    <t>222166P04925P10035521100</t>
  </si>
  <si>
    <t>222166P04925P10035531100</t>
  </si>
  <si>
    <t>222166P04925P10037221100</t>
  </si>
  <si>
    <t>223081G02115O20026111200</t>
  </si>
  <si>
    <t>223081G02125P10021111200</t>
  </si>
  <si>
    <t>223081G02125P10021311100</t>
  </si>
  <si>
    <t>223081G02125P10021411100</t>
  </si>
  <si>
    <t>223081G02125P10021511100</t>
  </si>
  <si>
    <t>223081G02125P10021611100</t>
  </si>
  <si>
    <t>223081G02125P10022111100</t>
  </si>
  <si>
    <t>223081G02125P10022311100</t>
  </si>
  <si>
    <t>223081G02125P10023911100</t>
  </si>
  <si>
    <t>223081G02125P10024611100</t>
  </si>
  <si>
    <t>223081G02125P10025311100</t>
  </si>
  <si>
    <t>223081G02125P10025411100</t>
  </si>
  <si>
    <t>223081G02125P10026111200</t>
  </si>
  <si>
    <t>223081G02125P10027211200</t>
  </si>
  <si>
    <t>223081G02125P10029111100</t>
  </si>
  <si>
    <t>223081G02125P10029411100</t>
  </si>
  <si>
    <t>223081G02125P10029611100</t>
  </si>
  <si>
    <t>223081G02125P10032411100</t>
  </si>
  <si>
    <t>223081G02125P10032521100</t>
  </si>
  <si>
    <t>223081G02125P10032531100</t>
  </si>
  <si>
    <t>223081G02125P10032611100</t>
  </si>
  <si>
    <t>223081G02125P10033311100</t>
  </si>
  <si>
    <t>223081G02125P10035521100</t>
  </si>
  <si>
    <t>223081G02125P10037221100</t>
  </si>
  <si>
    <t>223089E12015O30051112100A20NR0205</t>
  </si>
  <si>
    <t>A20NR0205</t>
  </si>
  <si>
    <t>223089E12015O30051512100A20NR0205</t>
  </si>
  <si>
    <t>223089E12015O30053112100A20NR0205</t>
  </si>
  <si>
    <t>223089E12015O30053212100A20NR0205</t>
  </si>
  <si>
    <t>223089E12015O30056212100A20NR0205</t>
  </si>
  <si>
    <t>223089E12025P10022211100</t>
  </si>
  <si>
    <t>223089E12025P10025311100</t>
  </si>
  <si>
    <t>223089E12025P10025411100</t>
  </si>
  <si>
    <t>223089S13411110044121177</t>
  </si>
  <si>
    <t>223089S13415O30044121177</t>
  </si>
  <si>
    <t>223200K01415O20031911200</t>
  </si>
  <si>
    <t>223200K01415O30044191100</t>
  </si>
  <si>
    <t>223200K01425P10032521100</t>
  </si>
  <si>
    <t>223200K01425P10032522100</t>
  </si>
  <si>
    <t>223202K01415O30021512100</t>
  </si>
  <si>
    <t>223202K01415O30024192100</t>
  </si>
  <si>
    <t>223202K01415O30024212100</t>
  </si>
  <si>
    <t>223202K01415O30024412100</t>
  </si>
  <si>
    <t>223202K01415O30024712100</t>
  </si>
  <si>
    <t>223202K01415O30025612100</t>
  </si>
  <si>
    <t>223202K01415O30029112100</t>
  </si>
  <si>
    <t>223202K01415O30029612100</t>
  </si>
  <si>
    <t>223202K01415O30029812100</t>
  </si>
  <si>
    <t>223202K01415O30035521100</t>
  </si>
  <si>
    <t>223202K01415O30051112100A20NR0192</t>
  </si>
  <si>
    <t>A20NR0192</t>
  </si>
  <si>
    <t>223202K01415O30054122200A20NR0193</t>
  </si>
  <si>
    <t>A20NR0193</t>
  </si>
  <si>
    <t>223202K01415O30056212100A20NR0194</t>
  </si>
  <si>
    <t>A20NR0194</t>
  </si>
  <si>
    <t>223202K01415O30056312100A20NR0194</t>
  </si>
  <si>
    <t>223202K01415O30056612100A20NR0194</t>
  </si>
  <si>
    <t>223202K01415O60061412100O20NR0221</t>
  </si>
  <si>
    <t>O20NR0221</t>
  </si>
  <si>
    <t>223202K01415OC0061412100O20NR0221</t>
  </si>
  <si>
    <t>15OC00</t>
  </si>
  <si>
    <t>223202K01425P10032611100</t>
  </si>
  <si>
    <t>223202K01425P10033312100</t>
  </si>
  <si>
    <t>223202K01425P10035521100</t>
  </si>
  <si>
    <t>223202K01425P10035712100</t>
  </si>
  <si>
    <t>223202K01425P10061412100O20NR0221</t>
  </si>
  <si>
    <t>223202K01425P10061412100O20NR0222</t>
  </si>
  <si>
    <t>O20NR0222</t>
  </si>
  <si>
    <t>223202K01425P10061412100O20NR0223</t>
  </si>
  <si>
    <t>O20NR0223</t>
  </si>
  <si>
    <t>223202K01425P10061412100O20NR0224</t>
  </si>
  <si>
    <t>O20NR0224</t>
  </si>
  <si>
    <t>223202K01425P10061412100O20NR0225</t>
  </si>
  <si>
    <t>O20NR0225</t>
  </si>
  <si>
    <t>223202K01425P60033912100</t>
  </si>
  <si>
    <t>223202K01425P60061412100O20NR0225</t>
  </si>
  <si>
    <t>223202K01615O30024192100</t>
  </si>
  <si>
    <t>223202K01615O30024212100</t>
  </si>
  <si>
    <t>223202K01615O30024412100</t>
  </si>
  <si>
    <t>223202K01615O30024712100</t>
  </si>
  <si>
    <t>223202K01615O30025612100</t>
  </si>
  <si>
    <t>223202K01615O30029112100</t>
  </si>
  <si>
    <t>223202K01615O30029812100</t>
  </si>
  <si>
    <t>223202K01615O30029912187</t>
  </si>
  <si>
    <t>223202K01615O30032911100</t>
  </si>
  <si>
    <t>223202K01615O30032911187</t>
  </si>
  <si>
    <t>223202K01615O30035521100</t>
  </si>
  <si>
    <t>223202K01615O30051512100A20NR0195</t>
  </si>
  <si>
    <t>A20NR0195</t>
  </si>
  <si>
    <t>223202K01615O30054122200A20NR0187</t>
  </si>
  <si>
    <t>A20NR0187</t>
  </si>
  <si>
    <t>223202K01615O30054122200A20NR0196</t>
  </si>
  <si>
    <t>A20NR0196</t>
  </si>
  <si>
    <t>223202K01615O30056212100A20NR0197</t>
  </si>
  <si>
    <t>A20NR0197</t>
  </si>
  <si>
    <t>223202K01615O30056312100A20NR0197</t>
  </si>
  <si>
    <t>223202K01615O30056612100A20NR0197</t>
  </si>
  <si>
    <t>223202K01615O30056712100A20NR0197</t>
  </si>
  <si>
    <t>223202K01615O30061412100O20NR0220</t>
  </si>
  <si>
    <t>O20NR0220</t>
  </si>
  <si>
    <t>223202K01625P10024712100</t>
  </si>
  <si>
    <t>223202K01625P10031311200</t>
  </si>
  <si>
    <t>223202K01625P10035521100</t>
  </si>
  <si>
    <t>223202K01625P10035711100</t>
  </si>
  <si>
    <t>224012K01625P10024611100</t>
  </si>
  <si>
    <t>224012K01625P10024711100</t>
  </si>
  <si>
    <t>224012K01625P10029111100</t>
  </si>
  <si>
    <t>225104M00115O30032911100</t>
  </si>
  <si>
    <t>225104M00115O30033111100</t>
  </si>
  <si>
    <t>225104M00115O30033621100</t>
  </si>
  <si>
    <t>225104M00115O30034111100</t>
  </si>
  <si>
    <t>225104M00115O30035521100</t>
  </si>
  <si>
    <t>225104M00115O30051112100A20NR0186</t>
  </si>
  <si>
    <t>A20NR0186</t>
  </si>
  <si>
    <t>225104M00115O30051512100A20NR0183</t>
  </si>
  <si>
    <t>A20NR0183</t>
  </si>
  <si>
    <t>225104M00115O30052112100A20NR0184</t>
  </si>
  <si>
    <t>A20NR0184</t>
  </si>
  <si>
    <t>225104M00115O30052912100A20NR0184</t>
  </si>
  <si>
    <t>225104M00115O30056712100A20NR0188</t>
  </si>
  <si>
    <t>A20NR0188</t>
  </si>
  <si>
    <t>225104M00115O30059112100A20NR0184</t>
  </si>
  <si>
    <t>225243E13025P10035111100</t>
  </si>
  <si>
    <t>232104M00115O20015421100</t>
  </si>
  <si>
    <t>232104M00115O20015422100</t>
  </si>
  <si>
    <t>232104M00115O20015431226</t>
  </si>
  <si>
    <t>232104M00115O20015441100</t>
  </si>
  <si>
    <t>232104M00115O20015442100</t>
  </si>
  <si>
    <t>232104M00115O20015451100</t>
  </si>
  <si>
    <t>232104M00115O20015451108</t>
  </si>
  <si>
    <t>232104M00115O20015451109</t>
  </si>
  <si>
    <t>232104M00115O20015451110</t>
  </si>
  <si>
    <t>232104M00115O20015452100</t>
  </si>
  <si>
    <t>232104M00115O20015452108</t>
  </si>
  <si>
    <t>232104M00115O20015452109</t>
  </si>
  <si>
    <t>232104M00115O20015452110</t>
  </si>
  <si>
    <t>232104M00115O20015461100</t>
  </si>
  <si>
    <t>232104M00115O20015461106</t>
  </si>
  <si>
    <t>232104M00115O20015461151</t>
  </si>
  <si>
    <t>232104M00115O20015462100</t>
  </si>
  <si>
    <t>232104M00115O20015462151</t>
  </si>
  <si>
    <t>232104M00115O20015471100</t>
  </si>
  <si>
    <t>232104M00115O20015471108</t>
  </si>
  <si>
    <t>232104M00115O20015472100</t>
  </si>
  <si>
    <t>232104M00115O20015481100</t>
  </si>
  <si>
    <t>232104M00115O20015482100</t>
  </si>
  <si>
    <t>232104M00115O20015491106</t>
  </si>
  <si>
    <t>232104M00115O20015511100</t>
  </si>
  <si>
    <t>232104M00115O20015512100</t>
  </si>
  <si>
    <t>232104M00115O20015911100</t>
  </si>
  <si>
    <t>232104M00115O20015912100</t>
  </si>
  <si>
    <t>232104M00115O20015931100</t>
  </si>
  <si>
    <t>232104M00115O20015932100</t>
  </si>
  <si>
    <t>232104M00115O20015941100</t>
  </si>
  <si>
    <t>232104M00115O20015942100</t>
  </si>
  <si>
    <t>232104M00115O20017111100</t>
  </si>
  <si>
    <t>232104M00115O20017112100</t>
  </si>
  <si>
    <t>232104M00115O20017131100</t>
  </si>
  <si>
    <t>232104M00115O20017132100</t>
  </si>
  <si>
    <t>232104M00115O20017141100</t>
  </si>
  <si>
    <t>232104M00115O20017142100</t>
  </si>
  <si>
    <t>232104M00115O20017191106</t>
  </si>
  <si>
    <t>233104M00115O20011321100</t>
  </si>
  <si>
    <t>233104M00115O20011322100</t>
  </si>
  <si>
    <t>235064E12711110035111100</t>
  </si>
  <si>
    <t>235064E12711110039111100</t>
  </si>
  <si>
    <t>235064E12711110056712100A20NR0486</t>
  </si>
  <si>
    <t>A20NR0486</t>
  </si>
  <si>
    <t>235064E12715O30044191100</t>
  </si>
  <si>
    <t>235064E12715O30051112100A20NR0204</t>
  </si>
  <si>
    <t>A20NR0204</t>
  </si>
  <si>
    <t>235064E12715O30051512100A20NR0204</t>
  </si>
  <si>
    <t>235064E12715O30051912100A20NR0204</t>
  </si>
  <si>
    <t>235064E12715O30053112100A20NR0204</t>
  </si>
  <si>
    <t>235064E12715O40044191100</t>
  </si>
  <si>
    <t>235064E12725P10021211100</t>
  </si>
  <si>
    <t>235064E12725P10021711100</t>
  </si>
  <si>
    <t>235064E12725P10027511100</t>
  </si>
  <si>
    <t>235064E12725P10031211100</t>
  </si>
  <si>
    <t>235064E12725P10033411100</t>
  </si>
  <si>
    <t>235064E12725P10033511100</t>
  </si>
  <si>
    <t>235064E12725P10035111100</t>
  </si>
  <si>
    <t>235072S20515O40044191177</t>
  </si>
  <si>
    <t>241046F03225P10025611100</t>
  </si>
  <si>
    <t>241046F03225P10027211200</t>
  </si>
  <si>
    <t>241046F03225P10029111100</t>
  </si>
  <si>
    <t>241046S13811110044121177</t>
  </si>
  <si>
    <t>241046S13815O20044121177</t>
  </si>
  <si>
    <t>241046S13815O30044121177</t>
  </si>
  <si>
    <t>241046S20211110044111100</t>
  </si>
  <si>
    <t>241046S20311110044121177</t>
  </si>
  <si>
    <t>241046S20411110044111100</t>
  </si>
  <si>
    <t>241101E13111120035212100</t>
  </si>
  <si>
    <t>241101E13115O20035111100</t>
  </si>
  <si>
    <t>241101E13115O20035211100</t>
  </si>
  <si>
    <t>241101E13115O20035212100</t>
  </si>
  <si>
    <t>241101E13115O30051112100A20NR0203</t>
  </si>
  <si>
    <t>A20NR0203</t>
  </si>
  <si>
    <t>241101E13115O30053112100A20NR0203</t>
  </si>
  <si>
    <t>241101E13125P10021111100</t>
  </si>
  <si>
    <t>241101E13125P10021411100</t>
  </si>
  <si>
    <t>241101E13125P10021611100</t>
  </si>
  <si>
    <t>241101E13125P10024511100</t>
  </si>
  <si>
    <t>241101E13125P10024611100</t>
  </si>
  <si>
    <t>241101E13125P10024811100</t>
  </si>
  <si>
    <t>241101E13125P10024911100</t>
  </si>
  <si>
    <t>241101E13125P10025111100</t>
  </si>
  <si>
    <t>241101E13125P10025411100</t>
  </si>
  <si>
    <t>241101E13125P10026111200</t>
  </si>
  <si>
    <t>241101E13125P10027111200</t>
  </si>
  <si>
    <t>241101E13125P10027211200</t>
  </si>
  <si>
    <t>241101E13125P10027311100</t>
  </si>
  <si>
    <t>241101E13125P10029111100</t>
  </si>
  <si>
    <t>241101E13125P10031211100</t>
  </si>
  <si>
    <t>241101E13125P10035111100</t>
  </si>
  <si>
    <t>241101E13125P10035711100</t>
  </si>
  <si>
    <t>241101E13125P10035811100</t>
  </si>
  <si>
    <t>241101E13125P10061212100O20NR0211</t>
  </si>
  <si>
    <t>O20NR0211</t>
  </si>
  <si>
    <t>241244S19911110044121177</t>
  </si>
  <si>
    <t>242040S20015O40044191177</t>
  </si>
  <si>
    <t>242078F03111110044111100</t>
  </si>
  <si>
    <t>242078F03111120044191100</t>
  </si>
  <si>
    <t>242078F03115O30051112100A20NR0199</t>
  </si>
  <si>
    <t>A20NR0199</t>
  </si>
  <si>
    <t>242078F03115O30051512100A20NR0199</t>
  </si>
  <si>
    <t>242078F03115O30051912100A20NR0199</t>
  </si>
  <si>
    <t>242078F03115O30052112100A20NR0199</t>
  </si>
  <si>
    <t>242078F03115O30052312100A20NR0199</t>
  </si>
  <si>
    <t>242078F03115O30056512100A20NR0199</t>
  </si>
  <si>
    <t>242078F03115O30056612100A20NR0199</t>
  </si>
  <si>
    <t>242078F03115O30056712100A20NR0199</t>
  </si>
  <si>
    <t>242078F03115O30056912100A20NR0199</t>
  </si>
  <si>
    <t>242078F03115O30059112100A20NR0199</t>
  </si>
  <si>
    <t>242078F03125P10021511100</t>
  </si>
  <si>
    <t>242078F03125P10021711100</t>
  </si>
  <si>
    <t>242078F03125P10022111100</t>
  </si>
  <si>
    <t>242078F03125P10024711100</t>
  </si>
  <si>
    <t>242078F03125P10024811100</t>
  </si>
  <si>
    <t>242078F03125P10024911100</t>
  </si>
  <si>
    <t>242078F03125P10025611100</t>
  </si>
  <si>
    <t>242078F03125P10027211200</t>
  </si>
  <si>
    <t>242078F03125P10029111100</t>
  </si>
  <si>
    <t>242078F03125P10033711187</t>
  </si>
  <si>
    <t>242078F03125P10035111100</t>
  </si>
  <si>
    <t>242078F03125P10036511100</t>
  </si>
  <si>
    <t>242078F03125P10037221100</t>
  </si>
  <si>
    <t>242078F03125P10038211100</t>
  </si>
  <si>
    <t>242135K01615O30024192100</t>
  </si>
  <si>
    <t>242135K01615O30024212100</t>
  </si>
  <si>
    <t>242135K01615O30024312100</t>
  </si>
  <si>
    <t>242135K01615O30024612100</t>
  </si>
  <si>
    <t>242135K01615O30024712100</t>
  </si>
  <si>
    <t>242135K01615O30024912100</t>
  </si>
  <si>
    <t>242135K01615O30025612100</t>
  </si>
  <si>
    <t>242135K01615O30029112100</t>
  </si>
  <si>
    <t>242135K01615O30029212100</t>
  </si>
  <si>
    <t>242135K01615O30029912100</t>
  </si>
  <si>
    <t>242135K01615O30051512100A20NR0189</t>
  </si>
  <si>
    <t>A20NR0189</t>
  </si>
  <si>
    <t>242135K01615O30056312100A20NR0189</t>
  </si>
  <si>
    <t>242135K01615O30059112100A20NR0189</t>
  </si>
  <si>
    <t>242135K01615O50061212100O20NR0219</t>
  </si>
  <si>
    <t>O20NR0219</t>
  </si>
  <si>
    <t>242135K01625P10024191100</t>
  </si>
  <si>
    <t>242135K01625P10024211100</t>
  </si>
  <si>
    <t>242135K01625P10024311100</t>
  </si>
  <si>
    <t>242135K01625P10024411100</t>
  </si>
  <si>
    <t>242135K01625P10024611100</t>
  </si>
  <si>
    <t>242135K01625P10024711100</t>
  </si>
  <si>
    <t>242135K01625P10024911100</t>
  </si>
  <si>
    <t>242135K01625P10025611100</t>
  </si>
  <si>
    <t>242135K01625P10029111100</t>
  </si>
  <si>
    <t>242135K01625P10029611100</t>
  </si>
  <si>
    <t>242135K01625P10061212100O20NR0216</t>
  </si>
  <si>
    <t>O20NR0216</t>
  </si>
  <si>
    <t>242135K01625P10061212100O20NR0217</t>
  </si>
  <si>
    <t>O20NR0217</t>
  </si>
  <si>
    <t>242135K01625P10061212100O20NR0218</t>
  </si>
  <si>
    <t>O20NR0218</t>
  </si>
  <si>
    <t>242135S13311110044191177</t>
  </si>
  <si>
    <t>255024K01315O30024192100</t>
  </si>
  <si>
    <t>255024K01315O30024612100</t>
  </si>
  <si>
    <t>255024K01315O30024712100</t>
  </si>
  <si>
    <t>255024K01315O30024812100</t>
  </si>
  <si>
    <t>255024K01315O30024912100</t>
  </si>
  <si>
    <t>255024K01315O30025612100</t>
  </si>
  <si>
    <t>255024K01315O30029112100</t>
  </si>
  <si>
    <t>255024K01315O30029912100</t>
  </si>
  <si>
    <t>255024K01315O50061212100O20NR0212</t>
  </si>
  <si>
    <t>O20NR0212</t>
  </si>
  <si>
    <t>255129S12411110044191177</t>
  </si>
  <si>
    <t>255129S12511110044191177</t>
  </si>
  <si>
    <t>255129S12711110044191177</t>
  </si>
  <si>
    <t>255129S12911110044191177</t>
  </si>
  <si>
    <t>255129S13015O30044191177</t>
  </si>
  <si>
    <t>255129S13115O30044191177</t>
  </si>
  <si>
    <t>255129S13115O40044191177</t>
  </si>
  <si>
    <t>255129S13215O40044191177</t>
  </si>
  <si>
    <t>255129S20615O40044191177</t>
  </si>
  <si>
    <t>255129S20715O40044191177</t>
  </si>
  <si>
    <t>255129S20815O40044191177</t>
  </si>
  <si>
    <t>255129U02411110044111100</t>
  </si>
  <si>
    <t>255129U02415O30051112100A20NR0198</t>
  </si>
  <si>
    <t>A20NR0198</t>
  </si>
  <si>
    <t>255129U02415O30051512100A20NR0198</t>
  </si>
  <si>
    <t>255129U02415O30052912100A20NR0198</t>
  </si>
  <si>
    <t>255129U02415O30056512100A20NR0198</t>
  </si>
  <si>
    <t>255129U02415O30056912100A20NR0198</t>
  </si>
  <si>
    <t>255129U02425P10021511100</t>
  </si>
  <si>
    <t>255129U02425P10021711100</t>
  </si>
  <si>
    <t>255129U02425P10022111100</t>
  </si>
  <si>
    <t>255129U02425P10024711100</t>
  </si>
  <si>
    <t>255129U02425P10024811100</t>
  </si>
  <si>
    <t>255129U02425P10024911100</t>
  </si>
  <si>
    <t>255129U02425P10027311100</t>
  </si>
  <si>
    <t>255129U02425P10035111100</t>
  </si>
  <si>
    <t>255129U02425P10037221100</t>
  </si>
  <si>
    <t>262122E14325P10021711100</t>
  </si>
  <si>
    <t>262122E14325P10032521100</t>
  </si>
  <si>
    <t>262122E14325P10032911100</t>
  </si>
  <si>
    <t>262122E14325P10035811100</t>
  </si>
  <si>
    <t>262122E14325P10037221100</t>
  </si>
  <si>
    <t>262122E14325P10038211100</t>
  </si>
  <si>
    <t>262122S12611110044121177</t>
  </si>
  <si>
    <t>264105P05011110044811187</t>
  </si>
  <si>
    <t>264105P05015O30044121100</t>
  </si>
  <si>
    <t>264105P05015O30044811187</t>
  </si>
  <si>
    <t>264105P05015O30051112100A20NR0210</t>
  </si>
  <si>
    <t>A20NR0210</t>
  </si>
  <si>
    <t>264105P05015O30051512100A20NR0210</t>
  </si>
  <si>
    <t>264105P05015O30051912100A20NR0210</t>
  </si>
  <si>
    <t>264105P05015O30052112100A20NR0210</t>
  </si>
  <si>
    <t>264105P05015O30052212100A20NR0210</t>
  </si>
  <si>
    <t>264105P05015O30052912100A20NR0210</t>
  </si>
  <si>
    <t>264105P05015O30054132200A20NR0210</t>
  </si>
  <si>
    <t>264105P05015O40044811187</t>
  </si>
  <si>
    <t>264105P05025P10021111100</t>
  </si>
  <si>
    <t>264105P05025P10021211100</t>
  </si>
  <si>
    <t>264105P05025P10021611100</t>
  </si>
  <si>
    <t>264105P05025P10021711100</t>
  </si>
  <si>
    <t>264105P05025P10024511100</t>
  </si>
  <si>
    <t>264105P05025P10027511100</t>
  </si>
  <si>
    <t>264105P05025P10029211100</t>
  </si>
  <si>
    <t>264105P05025P10032911100</t>
  </si>
  <si>
    <t>264105S13511110044191177</t>
  </si>
  <si>
    <t>264105S13711120044191100</t>
  </si>
  <si>
    <t>264105S13715O40044191177</t>
  </si>
  <si>
    <t>264127E14011110044511100</t>
  </si>
  <si>
    <t>264127E14015O30044121100</t>
  </si>
  <si>
    <t>264127E14015O30051112100A20NR0202</t>
  </si>
  <si>
    <t>A20NR0202</t>
  </si>
  <si>
    <t>264127E14015O30051212100A20NR0202</t>
  </si>
  <si>
    <t>264127E14015O30051512100A20NR0202</t>
  </si>
  <si>
    <t>264127E14015O30051912100A20NR0202</t>
  </si>
  <si>
    <t>264127E14015O30052112100A20NR0202</t>
  </si>
  <si>
    <t>264127E14015O30052912100A20NR0202</t>
  </si>
  <si>
    <t>264127E14015O30054122200A20NR0202</t>
  </si>
  <si>
    <t>264127E14025P10021211100</t>
  </si>
  <si>
    <t>264127E14025P10021511100</t>
  </si>
  <si>
    <t>264127E14025P10021711100</t>
  </si>
  <si>
    <t>264127E14025P10022111100</t>
  </si>
  <si>
    <t>264127E14025P10022311100</t>
  </si>
  <si>
    <t>264127E14025P10025411100</t>
  </si>
  <si>
    <t>264127E14025P10033611200</t>
  </si>
  <si>
    <t>264127E14025P10038211100</t>
  </si>
  <si>
    <t>264127E14025P10038221100</t>
  </si>
  <si>
    <t>265143E14211110044121100</t>
  </si>
  <si>
    <t>265143E14211110044191100</t>
  </si>
  <si>
    <t>265143E14215O30044121100</t>
  </si>
  <si>
    <t>265143E14215O30051112100A20NR0206</t>
  </si>
  <si>
    <t>A20NR0206</t>
  </si>
  <si>
    <t>265143E14215O30051512100A20NR0206</t>
  </si>
  <si>
    <t>265143E14215O30051912100A20NR0206</t>
  </si>
  <si>
    <t>265143E14215O30053212100A20NR0206</t>
  </si>
  <si>
    <t>265143E14215O40044191100</t>
  </si>
  <si>
    <t>265143E14225P10021211100</t>
  </si>
  <si>
    <t>265143E14225P10021711100</t>
  </si>
  <si>
    <t>265143E14225P10027511100</t>
  </si>
  <si>
    <t>265143E14225P10033511100</t>
  </si>
  <si>
    <t>268117S13615O30044191177</t>
  </si>
  <si>
    <t>268149E13425P10033911100</t>
  </si>
  <si>
    <t>268149E13711110027111100</t>
  </si>
  <si>
    <t>268149E13715O20026111200</t>
  </si>
  <si>
    <t>268149E13715O20027111200</t>
  </si>
  <si>
    <t>268149E13715O30022111126</t>
  </si>
  <si>
    <t>268149E13715O30044121100</t>
  </si>
  <si>
    <t>268149E13715O30053212100A20NR0200</t>
  </si>
  <si>
    <t>A20NR0200</t>
  </si>
  <si>
    <t>268149E13715O40035811100</t>
  </si>
  <si>
    <t>268149E13715O40044191100</t>
  </si>
  <si>
    <t>268149E13725P10021711100</t>
  </si>
  <si>
    <t>268149E13725P10038211100</t>
  </si>
  <si>
    <t>268149S12815O20044211177</t>
  </si>
  <si>
    <t>268244S20111110044811100</t>
  </si>
  <si>
    <t>271117E13311110044511100</t>
  </si>
  <si>
    <t>271117E13325P10038211100</t>
  </si>
  <si>
    <t>321102F02915O30044191100</t>
  </si>
  <si>
    <t>321102F02925P10021611100</t>
  </si>
  <si>
    <t>321102F02925P10033911100</t>
  </si>
  <si>
    <t>321102F02925P10035811100</t>
  </si>
  <si>
    <t>321102F02925P10038311100</t>
  </si>
  <si>
    <t>321275F03325P10033511100</t>
  </si>
  <si>
    <t>321275S13915O30044191177</t>
  </si>
  <si>
    <t>Total general</t>
  </si>
  <si>
    <t>Total</t>
  </si>
  <si>
    <t>gene</t>
  </si>
  <si>
    <t>ral</t>
  </si>
  <si>
    <t>233104M001</t>
  </si>
  <si>
    <t>241046S202</t>
  </si>
  <si>
    <t>241046S203</t>
  </si>
  <si>
    <t>241046S204</t>
  </si>
  <si>
    <t>241244S199</t>
  </si>
  <si>
    <t>242135S133</t>
  </si>
  <si>
    <t>255129S124</t>
  </si>
  <si>
    <t>255129S125</t>
  </si>
  <si>
    <t>255129S127</t>
  </si>
  <si>
    <t>255129S129</t>
  </si>
  <si>
    <t>262122S126</t>
  </si>
  <si>
    <t>268244S201</t>
  </si>
  <si>
    <t>171068S140</t>
  </si>
  <si>
    <t>221049K015</t>
  </si>
  <si>
    <t>222066P049</t>
  </si>
  <si>
    <t>AREA FUNCIONAL PP</t>
  </si>
  <si>
    <t>CAPITULO</t>
  </si>
  <si>
    <t>Etiquetas de columna</t>
  </si>
  <si>
    <t>Etiquetas de fila</t>
  </si>
  <si>
    <t>Suma de PROGRAMADO JUNIO</t>
  </si>
  <si>
    <t>Total Suma de PROGRAMADO JUNIO</t>
  </si>
  <si>
    <t>Total Suma de PAGADO</t>
  </si>
  <si>
    <t>Suma de PAGADO</t>
  </si>
  <si>
    <t>Suma de ORIGINAL</t>
  </si>
  <si>
    <t>Suma de MODIFICADO</t>
  </si>
  <si>
    <t>(en blanco)</t>
  </si>
  <si>
    <t>PATICIPACINES</t>
  </si>
  <si>
    <t>FISCALES</t>
  </si>
  <si>
    <t>FORTAMUN</t>
  </si>
  <si>
    <t>FAIS</t>
  </si>
  <si>
    <t>AUTOGENERADOS</t>
  </si>
  <si>
    <t>Atención Integral para el Desarrollo Infantil</t>
  </si>
  <si>
    <t>Protección y Desarrollo Integral  para niñas,  niños y Adolecentes</t>
  </si>
  <si>
    <t>Operación de Centros de Desarrollo Infantil</t>
  </si>
  <si>
    <t xml:space="preserve">Apoyo Integral para Personas con Discapacidad </t>
  </si>
  <si>
    <t xml:space="preserve">Atención y Servicios Integrales para Adultos  Mayores </t>
  </si>
  <si>
    <t>Atención a adultos mayores</t>
  </si>
  <si>
    <t>Promoción Integral para el Cumplimiento de los Derechos Humanos de los Niñas y Mujeres</t>
  </si>
  <si>
    <t>Transversalización del enfoque de derechos humanos</t>
  </si>
  <si>
    <t xml:space="preserve">Promoción Integral para el Cumplimiento de los Derechos Humanos </t>
  </si>
  <si>
    <t xml:space="preserve"> Acciones para el fortalecimiento del desarrollo soci</t>
  </si>
  <si>
    <t xml:space="preserve">Planeación y Gestión para eldesarrolloSocial  Integral e Influyente </t>
  </si>
  <si>
    <t>Comunidad Huehueyol, Apoyo a colctivos de Personas Adultas Mayores</t>
  </si>
  <si>
    <t xml:space="preserve">Unidad-Es Tlalpan </t>
  </si>
  <si>
    <t xml:space="preserve">Ayudas Economicas para Cubrir Gastos de Participación en Eventos Deportivos, Tlalpan </t>
  </si>
  <si>
    <t xml:space="preserve"> Promoción de los derechos sexuales y reproductivo</t>
  </si>
  <si>
    <t xml:space="preserve">Prevención del Embarzo Adolecente, Tlalpan </t>
  </si>
  <si>
    <t xml:space="preserve">Atención </t>
  </si>
  <si>
    <t>Ciudad Sustentable</t>
  </si>
  <si>
    <t>Atención Veyerinaria</t>
  </si>
  <si>
    <t>Restauración del equilibrio ecológico, conservación de áreas naturales protegidas y fomento a la producción agroecológica</t>
  </si>
  <si>
    <t xml:space="preserve">Reforestaciòn en Suelo de Conservaciòn </t>
  </si>
  <si>
    <t xml:space="preserve">Metro Cuadrado </t>
  </si>
  <si>
    <t>Recolección, tratamiento y disposición final de desechos sólidos y peligrosos</t>
  </si>
  <si>
    <t xml:space="preserve">Manejo Intregal de Resuidos Solidos Urbanos </t>
  </si>
  <si>
    <t xml:space="preserve">Promociòn y Control de Enfermedades </t>
  </si>
  <si>
    <t xml:space="preserve">Operaciòn de Panteones Pùblicos </t>
  </si>
  <si>
    <t xml:space="preserve">Rescate, Rehabilitaciòn y Mantenimiento de espacios Deportivos </t>
  </si>
  <si>
    <t xml:space="preserve">Fortalecimiento del Deporte </t>
  </si>
  <si>
    <t xml:space="preserve">Promociòn de la Cultura Fisica y Deportiva </t>
  </si>
  <si>
    <t>Impulso y fomento a la cultura física y el deporte</t>
  </si>
  <si>
    <t xml:space="preserve">Verificaciòn, Inspecciòn y Vigilancia Ambiental </t>
  </si>
  <si>
    <t>Construcciòn y Mejoramiento de la Infraestructura Educativa</t>
  </si>
  <si>
    <t xml:space="preserve">Infraestructura de Agua Potable, Acantarillado y Saneamiento </t>
  </si>
  <si>
    <t>2 Construcción, reahabilitación, sectorización y operación de la infraestructura de agua potable</t>
  </si>
  <si>
    <t>Administración de capital humano</t>
  </si>
  <si>
    <t xml:space="preserve">Actividades a la Funciòn Publica y Buen Gobierno </t>
  </si>
  <si>
    <t xml:space="preserve">Funciòn Publica y Buen Gobierno </t>
  </si>
  <si>
    <t xml:space="preserve">Planeaciòn y Gestiòn del Ordenamiento Territorial y Asecinatos Humanos </t>
  </si>
  <si>
    <t xml:space="preserve">Alcaldia y Escuelas Crecen Juntas con la Educaciòn </t>
  </si>
  <si>
    <t xml:space="preserve">Mochila de Derechos </t>
  </si>
  <si>
    <t xml:space="preserve">Asesorias para el Examèn de Ingreso a la Educaciòn Media Superior </t>
  </si>
  <si>
    <t xml:space="preserve">Educarnos en Cominidad para el Bienestar Social </t>
  </si>
  <si>
    <t xml:space="preserve">Uniformes Deportivos Escolares, Tlalpan </t>
  </si>
  <si>
    <t>255129s131</t>
  </si>
  <si>
    <t xml:space="preserve">Apoyo Profesional a la Poblaciòn en sus Tareas Educativas en las Bibliotecas Pùblicas </t>
  </si>
  <si>
    <t>Espacios públicos para la cultura y el arte</t>
  </si>
  <si>
    <t xml:space="preserve">Imagen Urbana para cultivar Comunidad </t>
  </si>
  <si>
    <t xml:space="preserve">Huellas: Sembrando Compañía en Comunidad </t>
  </si>
  <si>
    <t xml:space="preserve">Cultivando Actividades Deportivas </t>
  </si>
  <si>
    <t>XV Carrera Tlalpense10K</t>
  </si>
  <si>
    <t xml:space="preserve">Apoyos Economicos a Deportistas Destacados y Prospectos Deportivos </t>
  </si>
  <si>
    <t xml:space="preserve">XVII Circuito Tlalpense de Pista y Campo </t>
  </si>
  <si>
    <t xml:space="preserve">Seamos Mejores Estidiantes </t>
  </si>
  <si>
    <t>Mantenimiento de infraestructura vial, zonas verdes y espacios públicos</t>
  </si>
  <si>
    <t xml:space="preserve">Programa Integral de Moovilidad Inteligente </t>
  </si>
  <si>
    <t xml:space="preserve">Màs y Mejor Movilidad </t>
  </si>
  <si>
    <t>Financiamiento de MYPIMES</t>
  </si>
  <si>
    <t xml:space="preserve">Proyectos de Desarrollo y Fomento Agrupecuario </t>
  </si>
  <si>
    <t>Construcciòn de Infraestructura Publica</t>
  </si>
  <si>
    <t>Rehabilitación Y Mantenimiento De Infraestructura Pública</t>
  </si>
  <si>
    <t>Actividades De Apoyo Administrativo</t>
  </si>
  <si>
    <t>Construcción, reahabilitación, sectorización y
operación de la infraestructura de agua potable</t>
  </si>
  <si>
    <t>Planeación, Seguimiento Y Evaluación A Políticas Públicas</t>
  </si>
  <si>
    <t xml:space="preserve">Jóvenes Cultivando La Movilidad
</t>
  </si>
  <si>
    <t xml:space="preserve"> S136</t>
  </si>
  <si>
    <t xml:space="preserve">2-6-8-117 </t>
  </si>
  <si>
    <t>Apoyo Al Desarrollo Agropecuario Sustentable</t>
  </si>
  <si>
    <t xml:space="preserve">Atención a productores agropecuarios </t>
  </si>
  <si>
    <t xml:space="preserve">3-2-1-275 </t>
  </si>
  <si>
    <t>Ciudad De México, Capital Cultural De America Latina</t>
  </si>
  <si>
    <t>Actividades Dirigidas Al Desarrollo De La Juventud</t>
  </si>
  <si>
    <t>Evento</t>
  </si>
  <si>
    <t xml:space="preserve"> F031</t>
  </si>
  <si>
    <t>Organización De Eventos Cívicos, Festividades Patrias Y Tradiciones</t>
  </si>
  <si>
    <t>apoyo</t>
  </si>
  <si>
    <t>Ruta De La Imaginación Y La Lectura</t>
  </si>
  <si>
    <t xml:space="preserve">2-5-5-129 </t>
  </si>
  <si>
    <t xml:space="preserve">S137 </t>
  </si>
  <si>
    <t>Cultivando Comunidad Con La Participación Ciudadana</t>
  </si>
  <si>
    <t>Cultivando Raíces De Identidad</t>
  </si>
  <si>
    <t xml:space="preserve"> Fomento y promoción de contenido para el refuerzo de la identidad cultural</t>
  </si>
  <si>
    <t>Formación Musical, Tlalpan</t>
  </si>
  <si>
    <t>Cultivando Arte En Tlalpan</t>
  </si>
  <si>
    <t>Cultivando Paz, Arte Y Cultura En Tlalpan</t>
  </si>
  <si>
    <t>Cero Agresión Y Más Seguridad</t>
  </si>
  <si>
    <t>Acciones Policiales Y Prevención Del Delito</t>
  </si>
  <si>
    <t>Protección de la integridad y el patrimonio de las
personas</t>
  </si>
  <si>
    <t>Atención Y Prevención De La Violencia Intrafamiliar</t>
  </si>
  <si>
    <t>Cumplimiento De Los Programas De Protección Civil</t>
  </si>
  <si>
    <t>Gestión integral de riesgos en materia de protección
civil</t>
  </si>
  <si>
    <t>Prevención Del Delito, Tlalpan</t>
  </si>
  <si>
    <t xml:space="preserve"> Prevención de la violencia y el delito</t>
  </si>
  <si>
    <t>Invierno Solidario</t>
  </si>
  <si>
    <t xml:space="preserve">2-6-8-244 </t>
  </si>
  <si>
    <t>221049k016</t>
  </si>
  <si>
    <t>Metro Cuadrado</t>
  </si>
  <si>
    <t>1</t>
  </si>
  <si>
    <t>AREA FUNCIONAL</t>
  </si>
  <si>
    <t>EJERCIDO JUNIO</t>
  </si>
  <si>
    <t>A20NR0501</t>
  </si>
  <si>
    <t>Accion</t>
  </si>
  <si>
    <t>Ç</t>
  </si>
  <si>
    <t>PARTIDA</t>
  </si>
  <si>
    <t>CAP</t>
  </si>
  <si>
    <t>00</t>
  </si>
  <si>
    <t>08</t>
  </si>
  <si>
    <t>06</t>
  </si>
  <si>
    <t>01</t>
  </si>
  <si>
    <t>09</t>
  </si>
  <si>
    <t>03</t>
  </si>
  <si>
    <t>Suma de EJERCIDO JUNIO</t>
  </si>
  <si>
    <t>2-2-2-166</t>
  </si>
  <si>
    <t>Atenciòn</t>
  </si>
  <si>
    <t>total</t>
  </si>
  <si>
    <r>
      <t xml:space="preserve">Objetivo: </t>
    </r>
    <r>
      <rPr>
        <sz val="9"/>
        <rFont val="Source Sans Pro"/>
        <family val="2"/>
      </rPr>
      <t>Garantizar el derecho de toda persona al agua realizando 5 acciones permanentes, através de la repartición con camiones tipo pipas y poder distribuir el vital líquido,  para consumo personal y doméstico en forma adecuada, salubre y equitativa a diversas colonias de la Alcaldía de Tlalpan, que no cuenta con infraestructura hidráulica del sistema de agua potable; en beneficio de la población Tlalpense.</t>
    </r>
  </si>
  <si>
    <t>Acciones Realizadas:</t>
  </si>
  <si>
    <r>
      <t xml:space="preserve">A través de la Obra por Administración se realizaron 6 acciones para los trabajos en la repartición de agua potable con un acumulado de 902,811.00 m3 en las siguientes garzas:  (1°a Acción) </t>
    </r>
    <r>
      <rPr>
        <b/>
        <sz val="9"/>
        <rFont val="Source Sans Pro"/>
        <family val="2"/>
      </rPr>
      <t>1. GARZA HUIPULCO.</t>
    </r>
    <r>
      <rPr>
        <sz val="9"/>
        <rFont val="Source Sans Pro"/>
        <family val="2"/>
      </rPr>
      <t xml:space="preserve"> En las siguientes colonias:3 de Mayo, Achichipilco, Ahuacatitla, Altos Tepetlica, Amalillo, Ampliación Ayocatitla, Ampliación Guadalupana, Ampliación la Magdalena Petlacalco, Ampliación la Venta, Ampliación Lomas de Texcalatlaco, Ampliación Oriente, Ampliación Parres, Ampliación Plan de Ayala, Ampliación Tezontitla, Arenal, Atocpa, Ayocatitla, Ayometitla, Bosques de Tepeximilpa, Colinas de Tepuente, Colonial del Valle, Cuanejaque, Cuauhtenco, Diamante, Dolores Tlalli, Ejidos de San Pedro Mártir, El Arenal Tlahuepa, El Calvario, El Cantil, El Divisadero, El Mirador, Encinos del Pedregal, Estrella Mora, Fuentes de Tepepan, Héroes de 1910, Huinisco, Ixtlahuaca, Izpangologuia, Jardines de San Juan, La Concepción, La Faja, La Guadalupana, La Joyita, La Libertad, La Palma, La Pedrera, La Presa, La Quinta, La Venta, Las Flores, Las Margaritas, Lomas de Tepuente, Lomas de Texcalatlaco, Lomas del Capulín, Los Ángeles, Los Arcos, Los Volcanes, Magdalena Petlacalco, Magueyera, Mesa los Hornos, Miguel Hidalgo 1a Secc., Mirador del Colibrí, Nueva Renacimiento de Axalco, Ocotes Parres, Ocotla, Oyameyo, Paraje Huinizco, Paraje La Cima, Paraje La Herradura, Paraje las Maravillas, Paraje Tenancatitla, Paraje Tlaquexpa, Parres El Guarda, Pedregal de Aminco, Pedregal de las Águilas, Piedra Larga, Plan de Ayala, Plan de Ayala 2a Secc. (Ampliación), Progreso Tlalpan, San Andrés Totoltepec, San Bartolo el Chico, San Buenaventura (Pueblo San Andrés Totoltepec), San Miguel Ajusco, San Miguel Tehuizco, San Miguel Topilejo, San Miguel Toxiac, San Miguel Xicalco, San Pedro Mártir, Santa Ana, Santa Cruz, Santa Úrsula Xitla, Santo Tomás Ajusco, Tepetitla, Tepetlica, Teposanes, Tepuente, Tetexaloca, Tezontitla, Tlaxopan, Tlaxopan Norte, U.H. Hueytlalpan, Valle Verde, Vista Hermosa, Vistas Del Valle, Viveros de Coatectlan, Viveros de Cuernavaca, Xaltipac, Xaxalco, Xilinimoco.  Acumulado x Garza 252,134.00 m3. (2°Acción) </t>
    </r>
    <r>
      <rPr>
        <b/>
        <sz val="9"/>
        <rFont val="Source Sans Pro"/>
        <family val="2"/>
      </rPr>
      <t>2. GARZA FLACSO</t>
    </r>
    <r>
      <rPr>
        <sz val="9"/>
        <rFont val="Source Sans Pro"/>
        <family val="2"/>
      </rPr>
      <t xml:space="preserve">. En las siguientes colonias:2 de Octubre, Achichipilco, Ampliación la Venta, Ampliación Miguel Hidalgo, Belvedere, Bosques, Bosques del Pedregal, Chichicaspatl, Chimilli, Cruz del Farol, Cuchilla de Padierna, Cuilotepec, Cuilotepec II, Cultura Maya, Ejidos de San Andrés, Ejidos de San Andrés Totoltepec, El Mirador, Estación la Venta, Héroes de 1910, Héroes de Padierna, Jardines de San Juan, La Joya (Ajusco), La Magueyera, La Quinta, La Venta, Lomas de Cuilotepec, Lomas de Padierna, Lomas de Padierna II, Lomas de Padierna Sur, Lomas de Tepemecatl, Lomas de Texcalatlaco, Lomas del Capulín, Lomas del Pedregal, Lomas Hidalgo, Los Encinos, Miguel Hidalgo 1a Secc., Miguel Hidalgo 2a Secc., Miguel Hidalgo 3a Secc., Miguel Hidalgo 4a. Secc., Mirador 1a Secc., Mirador 2a Secc., Mirador 3a Secc., Mirador I, Mirador II, Paraje 38, Paraje del Conejo, Paraje la Herradura, Paraje la Joya, Pedregal de San Nicolás, Primavera, San Miguel Ajusco, San Miguel Tehuizco, San Miguel Toxiac, San Nicolás II, Santa Cruz, Santo Tomas Ajusco, Tequimila, Torres de Padierna, Vistas del Pedregal, Zacatón, Zorros Solidaridad. Acumulado x Garza 276,264.00 m3. (3° Acción) </t>
    </r>
    <r>
      <rPr>
        <b/>
        <sz val="9"/>
        <rFont val="Source Sans Pro"/>
        <family val="2"/>
      </rPr>
      <t>3. GARZA POZO XOCHIMILCO 30</t>
    </r>
    <r>
      <rPr>
        <sz val="9"/>
        <rFont val="Source Sans Pro"/>
        <family val="2"/>
      </rPr>
      <t>. En las siguientes colonias:2 de Octubre, 3 de Mayo, 3 de Mayo (Ampliación), Achichipilco, Ahuacatitla, Altos Tepetlica, Amalillo, Ampliación Ayocatitla, Ampliacion Guadalupana, Ampliación la Venta, Ampliación Lomas de Texcalatlaco, Ampliación los Ángeles, Ampliación Oriente, Ampliación Parres, Ampliación Plan de Ayala, Arenal, Atocpa, Ayocatitla, Ayometitla, Colonial del Valle, Cuanejaque, Diamante, Dolores Tlalli, El Calvario, El Divisadero, El Mirador, Estrella Mora, Fuentes de Tepepan, Huinisco, Ixtlahuaca, Izpangologuia, Jardines de San Juan, La Concepción, La Faja, La Guadalupana, La Joya, La Joya (Ajusco), La Joyita, La Libertad, La Magueyera, La Palma, La Pedrera, La Venta, Las Flores, Las Margaritas, Lomas de Coatectlan, Lomas de Tepuente, Lomas de Texcalatlaco, Lomas del Capulín, Los Ángeles, Los Volcanes, Magdalena Petlacalco, Magueyera, María Esther Zuno de Echeverría, Mesa los Hornos, Mirador del Colibrí, Mirador del Valle, Mirador del Valle(Pueblo de la Magdalena Petlacalco), Nueva Renacimiento de Axalco, Ocotes Parres, Ocotla, Oyameyo, Paraje Huinizco, Paraje la Cima, Paraje la Herradura, Paraje las Maravillas, Paraje Loloigque, Paraje Texcalatlaco, Paraje Tlaquexpa, Parajes: La Joya, La Magueyera, La Faja, La Joyita y La Pedrera, San Miguel Topilejo, Pedregal de Aminco, Pedregal del Topilejo, Piedra Larga, Magdalena Petlacalco, Magueyera, María Esther Zuno de Echeverría, , San Miguel Tehuizco, San Miguel Topilejo, San Miguel Toxiac, San Miguel Xicalco, San Pedro Mártir, Santa Cruz, Santa Úrsula Xitla, Santo Tomás Ajusco, Tecorral, Tepetitla, Tepetlica, Tepuente, Tezontitla, Tlalcoligia, Tlalpan Centro 1, Tlaxopan, U.H. Hueytlalpan, Valle Verde, Vista Hermosa, Vistas del Valle, Viveros de Coatectlan, Xaltipac, Xaxalco, Xaxalipac. Acumulado x Garza 196,387.00 m3.</t>
    </r>
  </si>
  <si>
    <r>
      <rPr>
        <b/>
        <sz val="9"/>
        <rFont val="Source Sans Pro"/>
        <family val="2"/>
      </rPr>
      <t>(4° Acción) 4. GARZA TULYEHUALCO 13.</t>
    </r>
    <r>
      <rPr>
        <sz val="9"/>
        <rFont val="Source Sans Pro"/>
        <family val="2"/>
      </rPr>
      <t xml:space="preserve"> En las siguientes colonias:  2 de Octubre, 3 de Mayo, 3 de Mayo (Ampliación), Achichipilco, Achichipisco, Ahuacatitla, Altos , epetlica, Amalillo, Ampliación Ayocatitla, Ampliación Guadalupana, Ampliación la Magdalena Petlacalco, Ampliación Lomas de Texcalatlaco, Ampliación Oriente, Ampliación Parres, Ampliación Plan de Ayala, Ampliación Tezontitla, Arenal, Atocpa, Ayocatitla, Ayometitla, Buenavista, Colonial del Valle, Cuanejaque, Cuauhtenco, Diamante, Dolores Tlalli, El Divisadero, El Mirador, Encinos del Pedregal, Huinisco, Jardines de San Juan, La Concepción, La Faja, La Fama, La Guadalupana, La Joyita, La Libertad, La Magueyera, La Palma, La Palma 1a Secc., La Venta, Las Flores, Las Margaritas, Lomas de Coatectlan, Lomas de Tepuente, Lomas de Texcalatlaco, Lomas del Capulín, Los Ángeles, 2 de OctubreMesa los Hornos, Mirador del Colibrí, Nueva Renacimiento de Axalco, Ocotla, Paraje Huinizco, Paraje la Raíz, Paraje las Maravillas, Paraje Loloigque, Paraje Tlaquexpa, Parres el Guarda, Pedregal de San Francisco, Pedregal de Santa Úrsula Xitla, Pepeloncoztla, Piedra Larga, Plan de Ayala, Progreso Tlalpan, Rinconada El Mirador, San Andrés Totoltepec, San Miguel Ajusco, San Miguel Tehuizco, San Miguel Topilejo, San Miguel Toxiac, San Miguel Xicalco, San Pedro Mártir, Santa Ana, Santa Cruz, Tepetlica, Teposanes, Tepuente, Tetecala, Tetexaloca, Tezontitla, Tlalpan Centro 1, Tlalpuente, Tlaxopan, U.H. Hueytlalpan, Valle Verde, Vista Hermosa, Vistas del Valle, Viveros de Coatectlan, Xacaltitla, Xaltipac, Xaxalco, Xaxalipac, Xilinimoco. Acumulado x Garza 170,166.00 m3. (5° Acción) </t>
    </r>
    <r>
      <rPr>
        <b/>
        <sz val="9"/>
        <rFont val="Source Sans Pro"/>
        <family val="2"/>
      </rPr>
      <t>5. GARZA VILLA OLÍMPICA 2</t>
    </r>
    <r>
      <rPr>
        <sz val="9"/>
        <rFont val="Source Sans Pro"/>
        <family val="2"/>
      </rPr>
      <t xml:space="preserve">. En las siguientes colonias: 2 de Octubre, Bosques del Pedregal, Chichicaspatl, Héroes de Padierna, Jardines de San Juan, Lomas de Cuilotepec, San Miguel Ajusco, San Miguel Topilejo, San Nicolás II, Santo Tomás Ajusco, San Miguel Xicalco, Zacatón, Zorros Solidaridad. Acumulado x Garza: 288.00 m3. </t>
    </r>
    <r>
      <rPr>
        <b/>
        <sz val="9"/>
        <rFont val="Source Sans Pro"/>
        <family val="2"/>
      </rPr>
      <t>(6° Acción) 6. GARZA TORIELLO GUERRA</t>
    </r>
    <r>
      <rPr>
        <sz val="9"/>
        <rFont val="Source Sans Pro"/>
        <family val="2"/>
      </rPr>
      <t>: En las siguientes colonias:  2 de Octubre, 3 de Mayo, 3 de Mayo (Ampliación), Achichipilco, Achichipisco, Ahuacatitla, Altos , Epetlica, Amalillo, Ampliación Ayocatitla, Ampliación Guadalupana, Ampliación la Magdalena Petlacalco, Ampliación Lomas de Texcalatlaco, Ampliación Oriente, Ampliación Parres, Ampliación Plan de Ayala, Ampliación Tezontitla, Arenal.                             
Acumulado x Garza: 7,572.00 m3.</t>
    </r>
  </si>
  <si>
    <t xml:space="preserve">Explicación de las variaciones del Índice de Aplicación de Recursos para la Consecución de Metas (IARCM):  </t>
  </si>
  <si>
    <t>PATICIPACIONES</t>
  </si>
  <si>
    <t xml:space="preserve">total </t>
  </si>
  <si>
    <t xml:space="preserve">tipo de gasto 1 digito 1 </t>
  </si>
  <si>
    <t xml:space="preserve">tipo de gasto 1 digito 2 </t>
  </si>
  <si>
    <t xml:space="preserve">tipo de gasto 2 digito 2 </t>
  </si>
  <si>
    <t xml:space="preserve">tipo de gasto 2 digito 1 </t>
  </si>
  <si>
    <t>Infraestructura de agua potable, alcantarillado y saneamiento</t>
  </si>
  <si>
    <t>Objetivo:</t>
  </si>
  <si>
    <t>Construir y/o ampliar y Mantener y/o Rehabilitar la infraestructura de agua potable, alcantarillado y saneamiento, con 2 acciones permanentes para lograr el pleno funcionamiento del sistema de distribución en la zona de influencia de la Alcaldía de Tlalpa;  con el fin de suministrar mayor volumen  a los habitantes en diversas colonias que cuentan y los que carecen de este tipo de infraestructuras, las cuales se encuentran afectadas significativamente por el paso del tiempo y que carecen debido al crecimiento demográfico.</t>
  </si>
  <si>
    <t>Acciones Realizadas: A través de la Obra por Administración se realizaron 2 Acciones  con los siguientes trabajos: (1°Acción) 1.-Trabajos de Desazolve con 13,770.00 metros en las siguientes colonias: A.M.S.A., Ampliaciòn Miguel Hidalgo 2da Secciòn, Barrio la Lonja, Chichicaspatl,Granjas Coapa, Heroes de Padierna,  Isidro Fabela,Miguel Hidalgo 1ra Secciòn, Mirador I, Mirador II,  Mirador 1ra Secciòn, Mirador 2da Secciòn, Parres el Guarda, Pedregal de San Nicolas 2da Secciòn,Pedregal de San Nicolas 4ta Secciòn, Pueblo Quieto,  San Juan Tepeximilpa, San Miguel Topilejo, San Pedro Martir, San Andres Totoltepec, San Lorenzo Huipulco, San Miguel Topilejo, Secciòn XVI, Tlalcoligia, Tecorral, Tortuga Xolalpa,  Unidad Habitacional Fuentes Brotantes, Villa Coapa. (2° Acción) 2.-Trabajos de Mantenimiento de la Red de Drenaje con 200.42 kms en las siguientes colonias:  A.M.S.A., Ampliaciòn Miguel Hidalgo 2da Secciòn, Ampliaciòn Miguel Hidalgo 3ra Secciòn, Ampliaciòn Miguel Hidalgo 4ta Secciòn, Barrio La Lonja, Chimilli, Chimalcoyotl, Diamante, Ejidos de San Pedro Martir, Ex Hacienda San Juan de Dios, Fuentes de Tepepan, Fuentes del Pedregal, Granjas Coapa, Heroes de Padierna, Isidro Fabela, ISSSFAM, La Fama, Las Camisetas, Los Volcanes, Mesa los Hornos, Miguel Hidalgo 1ra Secciòn, Miguel Hidaldo 2da Secciòn,  Mirador II, Parques del Pedregal, Parres, Parres el Guarda, Pedregal de San Nicolas 2da Secciòn, Pedregal de San Nicolas 3era Secciòn, Pedregal de San Nicolas 4ta Secciòn,  Pedregal de Santa Ursula Xitla, Plan de Ayala, Pueblo Quieto, Residencial Villa Coapa, San Andres Totoltepec, San Juan Tepeximilpa, San Lorenzo Huipulco, San Miguel Topilejo, San Pedro Martir, Santo Tomas Ajusco, Secciòn XVI, Tecorral, Tlalcoligia, Unida Habitacional Fuentes Brotantes, Unidad Habitacional Narciso Mendoza S.M.3, Unidad Habitacional Tenorios, Villa Coapa, Villa Lazaro Cardenas.</t>
  </si>
  <si>
    <t xml:space="preserve">Explicación de las variaciones del Índice de Aplicación de Recursos para la Consecución de Metas (IARCM): </t>
  </si>
  <si>
    <t>No aplica</t>
  </si>
  <si>
    <t xml:space="preserve">estructura app </t>
  </si>
  <si>
    <t xml:space="preserve">Sin variación, sin embargo se hace la aclaración que la meta ejecutada refiere a los trabajos realizados de la Obra por Administración, ya que la Obra por Contrato está  programada a realizarse hasta el 4to trimestre del año 2020.
</t>
  </si>
  <si>
    <r>
      <t xml:space="preserve">Al periodo y a través de la Obra por Administración se realizó 1 Mantenimiento  en los siguientes trabajos realizados:  (1 Mantenimiento) 1.-Trabajos de Mantenimiento para la Red de Agua Potable con un total de 80,900 metros en las siguientes colonias: 2 de Octubre, Ampliaciòn Miguel Hidalgo, Anexo Mesa Los Hornos, Barrio de San Fernando, Barrio del Niño Jesus, Belvedere, Bosques del Pedregal, Chimalcoyotl, Chitchitcaspatl, Cultura Maya, Divisadero, Ejidos de San Pedro Martir, El Mirador, Ex Hacienda Coapa, Fuentes del Pedregal, Heroes de Padierna, La Joya, La Palma, La Palma 2da Secciòn, La Tortug Xolalpan, Lomas de Texcalatlaco, Los Encinos, Mesa los Hornos, Miguel Hidalgo, Miguel Hidalgo 1era Secciòn, Miguel Hidaldo 2da Secciòn, Miguel Hidalgo 3era Secciòn, Miguel Hidalgo 4ta Secciòn, Mirador 2da Secciòn, Mirador II, Movimiento Organizado de Tlalpan, Nuevo Renacimiento de Axalxo, Paraje Tetenco, Parres el Guarda, Pedregal de San Nicolas, Pedregal Santa Ursula Xitla, Peña Pobre, Popular Santa Teresa, Progreso de Tlalpan, Residencial Villa Coapa, Rincon del Pedregal, Rinconada Coapa, San Andres Totoltepec, San Juan Tepeximilpa, San Lorenzo Huipulco, San Pedro Martir, Santisima Trinidad, Tlalcoligia, Tlalpan Centro, Torres de Padierna, Vistas del Pedregal, Viveros de Coactetlan, Volcanes.
</t>
    </r>
    <r>
      <rPr>
        <b/>
        <sz val="9"/>
        <rFont val="Source Sans Pro"/>
        <family val="2"/>
      </rPr>
      <t>Adicionalmente</t>
    </r>
    <r>
      <rPr>
        <sz val="9"/>
        <rFont val="Source Sans Pro"/>
        <family val="2"/>
      </rPr>
      <t xml:space="preserve"> y en complemento al mantenimiento de la red de agua se repararon 1,482.00 fugas en las siguientes colonias: 2 de Octubre, Ampliaciòn Miguel Hidalgo, Amsa, Barrio la Fama, Belvedere, Bosques del Pedregal, Cantera Puente de Piedra, Chimalcoyotl, Chitchicaspatl, Club de Golf Mèxico, Cruz del Farol, Cuchilla de Padierna, Cuevitas de Curamaguey, Ejidos de San Pedro Martir, El Mirador, El Mirador 3era Secciòn, Ex Hacienda San Juan de Dios, Fuentes Brotantes, Fuentes de Tepepan, Fuentes del Pedregal, Granjas Coapa, Heroes de Padierna, Isidro Fabela, Jardines del Ajusco, Jardines de la Montaña, La Palma 2da Secciòn, La Tortuga Xolalpan, Lomas Altas de Padierna Sur, Lomas de Padierna, Los Encinos, Ma. Esther Zuno de Echeverrìa, Miguel Hidalgo, Miguel Hidalgo 1era Secciòn, Miguel Hidalgo 2da Secciòn, Miguel Hidalgo 3era Secciòn, Mirador 2da Secciòn, Mirador del Valle, Mirador I, Mirador II, Movimiento Organizado de Tlalpan, Nuevo Renacimiento de Axalco, Paraje Tetenco, Pedregal de las Aguilas, Pedregal de San Nicolas, Pedregal de San Nicolas 2da Secciòn, Pedregal de Santa Ursula Xitla, Plan de Ayala, Popular Santa Teresa, Prados Coapa, Residencial Villa Coapa, Rinconada Coapa, Rinconada Coapa 2da Secciòn, Romulo Sanchez Mireles, San Pedro Apostol, San Andres Totoltepec, San Juan Tepeximilpa, San Lorenzo Huipulco, San Miguel Ajusco, San Miguel Topilejo San Pedro Martir, Santa Ursula Xitla, Santo Tomas Ajusco, Secciòn 16, Tecorral, Tlalcoligia, Tlalmille, Tlalpan Centro, Torres de Padierna, Unidad Habitacional Fuentes Brotantes, Villa Coapa, Villa Cuemanco, Villa Lazaro Cardenas, Vistas del Pedregal, Viveros de Coactetlan, Volcanes.</t>
    </r>
  </si>
  <si>
    <t>Atender las necesidades de la población, en cuanto a la Rehabilitación de Infraestructura através de 2  Mantenimientos para mejoras de la Red de Agua Potable,  así como los asentamientos humanos en condiciones de marginación y alto riesgo en zonas no aptas para la vivienda o en edificaciones dañadas o construidas de manera precaria. La falta de una red de distribución de agua en estado óptimo es un factor fundamental de inequidad, que impacta a una proporción importante de los habitantes de la ciudad, particularmente a las mujeres y los niños. Para atender este problema la Alcaldía de Tlalpan llevará a cabo 1 mantenimiento permanente para garantizar la equidad en el acceso a los servicios básicos.</t>
  </si>
  <si>
    <t>Rehabilitación y mantenimiento de la infraestructura pública</t>
  </si>
  <si>
    <t>Estan programados sus trabajos para los informes subsecuentes</t>
  </si>
  <si>
    <t>Sin avance al período</t>
  </si>
  <si>
    <t>La Alcaldía de Tlalpan dentro de sus compromisos es Resacatar, rehabilitar y mantener los espacios públicos,  a través del mantenimiento, conservación y la rehabilitación  para el mejoramiento de la infraestructura deportiva, promoviendo la cultura del deporte competitivo de alto reendimiento, esparcimiento y de caracter popular en beneficio de la población tlalpense.</t>
  </si>
  <si>
    <t>La meta programada no se cumplió en un  26%, debido a que los trabajos de rehabilitación a edificios públicos no entraron dentro de las acciones prioritarias de la CDMX, razón por la cual no se cuenta con el personal suficiente para realizar dichos trabajos, debido a la Pandemia que se vive por el COVID-19, lo que ha mermado considerablemente la ejecución de los trabajos antes mencionados, por lo que se espera en los informes subsecuentes y en base a las indicaciones de las autoridades de estar en condiciones ambientales y de Salud,  para continuar con los trabajos programados del año.</t>
  </si>
  <si>
    <t xml:space="preserve">Equipar, mantener y conservar la funcionalidad e imagen urbana en vialidades, espacios recreativos y plazas públicas de la Alcaldía Tlalpan de manera oportuna, en el territorio que cuenta con 208 colonias, 8 pueblos , 10 barrios, 44 fraccionamientos 34 unidades habitacionales, en las cuales se tiene diversos espacios públicos como son; bustos,  monumentos, fuentes ornamentales, puentes peatonales y  módulos infantiles,  que requieren de un mantenimiento constante para que se preserven en buen estado, mismos que tienden a tener un deterioro constante por acciones de agentes químicos, sol, lluvia y partículas en suspensión; por lo que deben ser conservados y brindar una buena imagen para los habitantes y para quienes acuden a estos espacios, logrando con estas aciones beneficiar a 300,000 habitantes y personas que acuden a los sitios de recreación y esparcimiento, realizándose dichas actividades de manera periódica cuando son solicitados los apoyos mediante el Centro de Servicios y Atención Ciudadana, a efecto de Mantener y Conservar la Imágen Urbana de la Alcaldía.  </t>
  </si>
  <si>
    <t>Espacio Público</t>
  </si>
  <si>
    <t>Al período se realizaron 5 Obras (inmuebles) de rehabilitación a los diferentes planteles del nivel básico a través de la obra por Administración en: ESCUELAS PRIMARIAS:1.- "General Lázaro Cárdenas del Río", Ubicado en Fraccionamiento Villa Lázaro Cárdenas. Trabajo Realizado: Aplicación de pintura en seis salones, plafones, muros, columnas y trabes, 2.- "Maximiliano Molina Fuentes", Ubicado en Cuauhtémoc s/n esquina Avenida Santa Cruz, pueblo de San Miguel Topilejo. Trabajo Realizado:  Aplicación de impermeabilizante en losa, bajadas pluviales y muros, aplicación de yeso en plafones  y aplicación de pintura en plafones. 3.-"Niño Artillero Narciso Mendoza", Ubicado en Magisterio Nacional no. 80, esquina Hidalgo, colonia Tlalpan Centro. Trabajos realizados: mantenimiento y reparación en instalaciones hidrosanitarias y de bombeo e instalación de un tanque presurizador.ESCUELAS SECUNDARIAS: 4.-No. 173 "Yuri A. Gagarín", Ubicado en Querétaro s/n entre Guadalajara y Leona Vicario, colonia Miguel Hidalgo 2a. sección. Trabajos realizados. reparación y mantenimiento en instalaciones hidrosanitarias, 5.-No. 276 "Juventino Rosas", Ubicado en Tarascos s/n entre Chontales y Tepehuanos, colonia Tlalcoligia. Trabajos realizados:   herrería (elaboración y colocación de protecciones en ventanas) y de cerrajeria</t>
  </si>
  <si>
    <t>Impulsar el mejoramiento de la calidad de laConstrucción y el mejoramiento de la infraestructura en  educación,  en beneficio de los estudiantes, para que cuenten con los conocimientos científicos, competencias y habilidades que favorezcan el desarrollo pleno de sus capacidades y de los valores que demanda una sociedad democrática e igualitaria, entre los que destacan la laicidad y el enfoque de género y de derechos humanos.</t>
  </si>
  <si>
    <t>Construcción y mejoramiento de la infraestructura educativa</t>
  </si>
  <si>
    <t xml:space="preserve"> La meta ejecutada refiere a los trabajos realizados de la Obra por Administración, ya que la Obra por Contrato está  programada a realizarse hasta el 4to trimestre del año 2020.</t>
  </si>
  <si>
    <r>
      <t>A través de la Obra por Administración se realizaron 3 mantenimientos con los siguientes trabajos: 
 (</t>
    </r>
    <r>
      <rPr>
        <b/>
        <sz val="9"/>
        <rFont val="Source Sans Pro"/>
        <family val="2"/>
      </rPr>
      <t>MANTENIMIENTO</t>
    </r>
    <r>
      <rPr>
        <sz val="9"/>
        <rFont val="Source Sans Pro"/>
        <family val="2"/>
      </rPr>
      <t xml:space="preserve">) 1.-Mantenimiento de Vialidades Secundarias con un total acumulado de 51,456.92 m2 Trabajos de Bacheo con un total realizado de:46,137.92m2 en las siguientes colonias: Arboledas del Sur, Arenal Tepepan, Barrio La Fama,Belisario Domínguez Sección XVI, Belisario Domínguez Senadores, Bosques del Pedregal, Bosques de Tepeximilpa, Centro de Tlalpan, Cantera Puente de Piedra, Chimalcoyotl, Chichicaspatl, Chimilli, Cruz del Farol, Cuchilla de Padierna, Cultura Maya, Cumbres de Tepetongo, Dos de Octubre, Ejidos de San Pedro Mártir, El Zacatón, Fracc. Ex Hacienda San Juan de Dios, Fracc. Granjas Coapa,Fracc.  Magisterial Coapa, Fracc. Prados Coapa 2a. Sección, Fraccionamiento Prados Coapa 3a. Sección, Fracc. Residencial Acoxpa,Fracc. Residencial Villa Coapa S.M. 5, Fracc. Rinconada Coapa 1a. Sección,Fracc. Vergel de Coyoacán,Fracc. Villa Cuemanco, Fraccionamiento Club de Golf México, Fraccionamiento Floresta Coyoacán, Fraccionamiento Nueva Oriental Coapa, Fraccionamiento Real del Sur, Fraccionamiento Residencial Las Hadas, Fuentes Brotantes, Fuentes de Tepepan, Fuentes del Pedregal,Héroes de Padierna,Isidro Fabela, Jardines de la Montaña, Jardines del Ajusco, La Joya, La Primavera,La Tortuga Xolalpa, Lomas Altas de Padierna,Lomas de Padierna,Lomas Hidalgo, Los Encinos, Lomas de Cuilotepec, Loreto y Peña Pobre, María Esther Zuno, Mesa los Hornos, Miguel Hidalgo 1a. Seccion, Miguel Hidalgo 2a. Seccion, Miguel Hidalgo 3a. Seccion, Miguel Hidalgo 4a. Seccion, Mirador del Valle, Mirador 3a Secciòn, Movimiento Organizado de Tlalpan,  Nuevo Renacimiento de Axalco, Paraje 38, Parques del Pedregal, Pedregal de San Nicolás 1a. Seccion, Pedregal de San Nicolás 2a. Seccion, Pedregal de San Nicolás 3a. Seccion, Pedregal de San Nicolás 4a. Seccion, Pedregal de Santa Úrsula Xitla, Popular Santa teresa, Progreso Tlalpan, Pueblo de La Magdalena Petlacalco, Pueblo de San Andrés Totoltepec, Pueblo de San Miguel Ajusco, Pueblo de San Miguel Topilejo, Pueblo de San Miguel Xicalco, Pueblo de San Pedro Mártir, Pueblo de Santo Tomás Ajusco, Rincón del Mirador I, Rincón del Mirador II, San Bartolo El Chico, San Juan Tepeximilpa,San Lorenzo Huipulco, San Nicolás II, Tlalcoligia, Tlalmille, Toriello Guerra, Torres de Padierna, Unidad habitacional Fovissste Fuentes Brotantes, Unidad habitacional Jardines de Villa Coapa, U. H. Hueso Periférico, U. H. tres Fuentes, Unidad habitacional Narciso Mendoza S.M. 6, Unidad habitacional Narciso Mendoza S.M. 7, Unidad habitacional Narciso Mendoza S.M. 8, Unidad habitacional Pemex "Emilio Portes Gil", Unidad habitacional Sauzales Cebadales, U. H. Villa Olímpica, Valle Escondido, Valle Escondido,Vistas del pedregal, Viveros de Coactetlán.Trabajos de reencarpetado con  un total realizado de: 2,871.00 m2 en las siguientes colonias: Isidro Fabela, Pueblo de San Andrés Totoltepec, San Lorenzo Huipulco, Toriello Guerra, Ejidos de San Pedro Mártir, Miguel Hidalgo 1a. Sección.Trabajos de Carpeta Nueva con un total realizado de: 2,448.00.00 m2 en las siguientes colonias: Pueblo de San Miguel Topilejo, Pueblo de San Andrés Totoltepec ( </t>
    </r>
    <r>
      <rPr>
        <b/>
        <sz val="9"/>
        <rFont val="Source Sans Pro"/>
        <family val="2"/>
      </rPr>
      <t>MANTENIMIENTO</t>
    </r>
    <r>
      <rPr>
        <sz val="9"/>
        <rFont val="Source Sans Pro"/>
        <family val="2"/>
      </rPr>
      <t xml:space="preserve">) 2.-Mantenimiento, conservación y rehabilitación de Banquetas con una meta total de 1,096.08 m2 en las siguientes colonias: Barrio La Fama, Centro de Tlalpan, Cultura Maya, El Mirador 2a. Sección, Fracc. Magisterial Coapa, Fracc. Residencial Miramontes, Fraccionamiento Residencial Villa coapa S.M. 4, Fraccionamiento Rinconada Las Hadas, Fraccionamiento Villa Lázaro Cárdenas, Fuentes Brotantes, Fuentes del Pedregal, San Lorenzo Huipulco, Toriello Guerra, Unidad Habitacional Narciso Mendoza S.M. 3, Unidad Habitacional Narciso Mendoza S.M. 7. ( </t>
    </r>
    <r>
      <rPr>
        <b/>
        <sz val="9"/>
        <rFont val="Source Sans Pro"/>
        <family val="2"/>
      </rPr>
      <t>MANTENIMIENTO</t>
    </r>
    <r>
      <rPr>
        <sz val="9"/>
        <rFont val="Source Sans Pro"/>
        <family val="2"/>
      </rPr>
      <t xml:space="preserve">) 3.-Trabajos de Balizamiento con una meta total de 42,327.81 Ml  en las siguientes colonias: Barrio Cuevitas de Caramaguey,  Fraccionamiento Villa Cuemanco, Héroes de Padierna, Juventud Unida, La Joya, Lomas de Padierna, Lomas de Cuilotepec, Unidad.Habitacional. Issfam, Unidad.Habitacional.Villa Tlalpan.
</t>
    </r>
  </si>
  <si>
    <t>Llevar acabo los trabajos para la Rehabilitación y mantenimiento de infraestructura con 3 mantenimiento  para realizar trabajos de mantenimiento, conservación y /o rehabilitación de vialidades secundarias, mantenimiento de banquetas y trabajos de Balizamiento en diversas colonias de la Demarcación, brindando una circulación cómoda, eficiente, accesible y segura a las personas que transitan por las calles en beneficio de la población Tlalpense.</t>
  </si>
  <si>
    <t>REHABILITACIÓN Y MANTENIMIENTO DE INFRAESTRUCTURA PÚBLICA</t>
  </si>
  <si>
    <t>Generar instancias de apoyo para la defensa de los derechos de las niñas,los niños y adolescentes, en el reconocimiento y defensa de sus derechos; Brindar apoyos sociales para el desarrollo preescolar y de educación básica y promover con ello el mejoramiento de su calidad de vida; Generar espacios para la promocíón de Derechos Humanos y Prevención de Violencia.</t>
  </si>
  <si>
    <t>1. Se realizaron acciones de promoción de las actividades institucionales de la Dirección General de Desarrollo Social dirigidas a las niñas y niños, mediante colocación de carteles y e informando directamente a la población en las escuelas públicas de la demarcación,  (Centros de Artes y Oficios, Centros de Desarrollo Comunitario Integral, Centros Deportivos y Albercas y Centros de Aprendizaje Virtual) donde se atendieron a 476 Niñas y 594 Niños; 2. Se dió atención y canalizó a diferentes áreas de la alcaldía, en la JUD de Atención a la Infancia, donde se atendieron a 433 Niñas y 387 Niños. 3. Se colaboró con el Instituto de Transparencia, Acceso a la Información Pública, Protección de Datos Personales y Rendición de Cuentas de la Ciudad de México en la Caravana por la Transparencia, donde se realizaron talleres de manualidades y se atendieron a 11 Niñas y a 10 Niños; 4. Se dió atención y canalizó a diferentes áreas de la alcaldía, en donde se atendieron a 96 Niñas y 84 Niños; 5. Se realizaron acciones de promoción de las actividades institucionales de la Dirección General de Desarrollo Social dirigidas a las niñas y niños del mes de marzo, mediante colocación de carteles y e informando directamente a la población en las escuelas públicas de la demarcación,  (Centros de Artes y Oficios, Centros de Desarrollo Comunitario Integral, Centros Deportivos y Albercas y Centros de Aprendizaje Virtual) donde se atendieron a 122 Niñas y 82 Niños; 6. Se realizó una jornada de tres dias, 10, 11 y 12 de marzo en el Colegio Gandhi con platicas sobre el Bullying, reconociendo diferentes etapas de la violencia y las formas de contrarestarla, todo esto mediante un violentomento, se atendieron a 166 niñas y 177 niños, 7. Se realizó una asesoría psicológica, donde se tendió a 1 niño. 
Acción Social: Entrega de juguetes a niñas, niños y adolescentes Tlalpan 2020. Se realizó el día 6 de enero. 8. En el marco de la Contingencia sanitaria, Se realizó "El Festival por la Infancia: Chilpayates con Derechos" en una transmisión en vivo a través de la página oficial de Facebook de la Alcaldía de Tlalpan, con la visita al sitio por 4,722  personas, en los meses de abril, mayo  y junio.</t>
  </si>
  <si>
    <t>Objetivo: Contribuir al desarrollo integral de la calidad de vida y el bienestar social de las personas mayores a fin de propiciar el pleno ejercicio de sus Derechos Humanos, el acceso a una vida libre de violencia y discriminación através de acciones, programas, proyectos y de la gestión interinstitucional, que también permiten el respeto y preservación de sus valores culturales e identitarios</t>
  </si>
  <si>
    <t xml:space="preserve">1. Paseos culturales y recreativos para grupos de Personas Mayores. 758 personas. Museo Dolores Olmedo (1), Milpa Alta (1), Basílica de Guadalupe (9), Jardín Botánico de C.U (1), Centro cultural Banamex (2), Feria del amaranto (3), Catedral de la CDMX (1), San Pedro Atocpan (2), Universum (2), Museo Frida Kahlo (1), Los Dinamos (1), Museo Soumaya (1), Banco Nacional de México (1), Xochimilco Trajineras (2), Desierto de los Leones (1), Museo del Carmen (1);
2. Atención, asesoría y canalización sobre programas sociales, albergues y problemáticas diversas de personas mayores. 1,113personas. (Oficinas de la J.U.D de Atención a la Población Adulta Mayor y Casa del Adulto Mayor); 
3. Expo productos de Personas Mayores. 70 personas. (Plaza del Médico);
4.Visitas a colectivos de Personas Mayores. 136 personas. Colectivos:  Dulce alegría (Col. Torres de Padierna), Valle Verde (Col. Valle Verde), Época de oro (Pedregal de San Nicolás), Grupo en formación (Unidad de Pemex);
5. Reunión general de coordinadoras de colectivos de Personas Mayores. 122 personas.  
6. Feria de la transparencia.  42 personas. (Explana Delegacional en Tlalpan y Pedregal de Santa Úrsula Xitla).
7. Exposición Colectiva Sur, Tec. de Monterrey. 24 personas (Casa Frissac)
8. Campamento recreativo DIF NACIONAL. 90 personas. (Bucerías, Nayarit). 
9. Asamblea general con Colectivos de Personas mayores. 85 personas. Colectivos: Grupo Alegría (San Juan Tepeximilpa), Alianza (Tlalpan Centro);  
10. Dos sesiones del Curso INAPAM “Prevención del violencia familiar y Maltrato hacia las Personas Mayores”. 110 personas. (Salón Floresta).
11. Atención y seguimiento a la primera fase que se refiere a la junta con los coordinadores que se encuentran interesados en participar en el Programa social “Comunidad Huehueyotl, Apoyo a colectivos de personas Mayores Tlalpan 2020”. 77 personas.
12. Atenciones Telefónicas a personas mayores participantes de los colectivos: 864 personas
13. Visitas domiciliarias a personas mayores en situación de vulnerabilidad: 61 personas
14. Atenciones presenciales y vía telefónica sobre la Acción Social "Apoyos de Emergencia Social, Tlalpan 2020": 1416 personas 
</t>
  </si>
  <si>
    <t>1) Promover la participación e inclusión  de las y los jóvenes integrantes del acrónimo LGBTTTI de Tlalpan; 2) Generar espacios de convivencia y libertad de expresión para la población LGBTTTI.</t>
  </si>
  <si>
    <t>1.- Actividades en el Centro de la Diversidad Sexual: asesoria juridica; asesoria psicologica, taller de Diversidad Sexual, se da atencion integral para la población LGBTTTI ,  se atendio un total 46 de personas.
2.- Programa Social Cultivando Diversidad e Inclusión: Se capacito via conferencia electronica y clases virtuales via Class Room a los facilitadores de servicios tipo A y tipo B del programa en temas del acronimo LGBTTTI, para la atención a los ciudadanos de la demarcacion en temas de: Prevención de COVIT-19, Salud Sexual y Reproductiva, Prevencion de VIH/SIDA, Defensoria Juridica,  Derechos Humanos, Masculinidades y Nuevas Masculinidades, Diversidad Sexual y de Género;Derechos Humanos, Familias diversas, Cambio de identidad de género, Salud emocional, Conociendo mis emociones,  Infancias trans, Deporte incluyente,  Atencion a victimas de discriminacion. Se conmemoro el Día Internacional Contra la Homofobia, Transfobia, Bifobia; Cinedebate "Los chicos no lloran", Trámite cambio de identidad, Ciudad Amigable, Personas LGBT con discapacidad, Cinedebate "Stonewall", Adoptar es un derecho, Suicidio y población LGBTTTI, Historia de México LGBT, Filosofia de Michelle Foucault, ¿Cómo expresarnos ante la ciudadanía?; Hablaremos de E/ITS, Transfeminicidos y crimenes de odio, Relaciones no monógamas, Comunicación asertiva, Cine debate,Taller de VIH, "La vida de un Trans", Toma de decisiones, Bullying Homófobico,  La Autoestima. Total de personas beneficiadas 2,156 personas. Entrega de apoyos económicos a 31 Facilitadores, de los meses de marzo a mayo.</t>
  </si>
  <si>
    <t>1.Supervisión sobre la operación de los Centros Comunitarios Institucionales de la Alcaldía e Implementación de actividades del Programa Social Promoción del Desarrollo Integral Cultivando Comunidad 2020. (AMPLIACIÓN TEPEXIMILPA.- 93 personas, AMSA.- 83 personas, AZUCENA.- 108 personas, BELVEDERE.- 114 personas, CAMPO XOCHITL.- 163 personas, CAPULÍN.- 129 personas, CARRASCO.- 385 personas, CASA DEL ADULTO MAYOR (LOS VERGELES).- 183 personas, CEFORMA.- 138 personas, CRI- CRI.- 97 personas, CULTURA MAYA.- 107 personas, HOCABA.- 119 personas, ISIDRO FABELA.- 280 personas, LA FAMA.- 111 personas, LOMAS HIDALGO.- 135 personas, LUIS DONALDO COLOSIO.- 203 personas, MAGDALENA PETLACALCO.- 236 personas, MANI.- 135 personas, MESA LOS HORNOS.- 113 personas, MIGUEL HIDALGO.- 210 personas, MIRADOR I.- 107 personas, PARQUE MORELOS.- 111 personas, PARRES.- 104 personas, PUEBLO QUIETO.- 94 personas. SAN MIGUEL XICALCO.- 121 personas, SÁNCHEZ TABOADA.- 242 personas, SANTA URSULA XITLA.- 106 personas, SANTO TOMAS AJUSCO.- 100 personas, SUBDELEGACION DE PARRES.- 87 personas, SUBDELEGACIÓN MAGDALENA PETLACALCO.- 77 personas, SUBDELEGACION SAN MIGUEL AJUSCO.- 79 personas, SUBDELEGACIÓN SAN PEDRO MARTÍR.- 82 personas, SUBDELEGACION SANTO TOMAS.- 80 personas, SUPERACIÓN AJUSCO.- 147 personas, TEXCALTENCO.- 165 personas, TLALCOLÍGIA.- 181 personas, TOPILEJO.- 112 personas, TORRES DE PADIERNA.- 212 personas, VERANO.- 63 personas, VILLA COAPA (ACOXPA).- 146 personas, VILLA COAPA (CARCAMO).- 189 personas, VITO ALESSIO ROBLES.- 95 personas, XITLE.- 92 personas, En donde se desarrollaran talleres, cursos y manualidades: pintura en tela, vitrales, pintura de cerámica, cultura de belleza, corte y confección, auxiliar de enfermería, asistente educativo, cocina, panadería, masaje olístico y osteopáticos, medicina alternativa, guitarra, inglés, primaria, secundaria, prepa abierta, computación, bordado en listón, tejido; así como actividades deportivas de tae kwon do, karate kids; y Artísticas: de Danza Árabe, tahitiano, hawaiano, zumba, y además se brindan servicios odontológicos, medicina general, psicología, podología, entre otras.    (Beneficiando a una población total  de 5,934 personas)</t>
  </si>
  <si>
    <t>Debido a la contingencia sanitaria los meses de Abril, Mayo y Junio no cuentan con diferenciación por Centro de Desarrollo Comunitario Integral. Supervisión sobre el resguardo de los Centros de Desarrollo Comunitarios Institucional de la Alcaldía e Implementación de materiales audiovisuales con actividades del Programa Social Promoción del Desarrollo Comunitario 2020. Mediante 40 videos y 40 infografias. En donde se desarrollaran materiales audiovisuales de talleres de: pintura en tela, vitrales, pintura de cerámica, cultura de belleza, corte y confección, auxiliar de enfermería, asistente educativo, cocina, panadería, masaje olístico y osteopáticos, medicina alternativa, guitarra, inglés, primaria, secundaria, prepa abierta, computación, bordado en listón, tejido; así como actividades deportivas de tae kwon do, karate kids; y Artísticas: de Danza Árabe, tahitiano, hawaiano, zumba, y además se brindan servicios odontológicos, medicina general, psicología, podología, entre otras. Beneficiando a una población total  de 18,437 personas. Entrega de apoyos económicos a 184 facilitadores de los meses de febrero y mayo. Total de población atendida: 24,371 personas.</t>
  </si>
  <si>
    <t>Contribuir al desarrollo integral de la calidad de vida y el bienestar social de las personas mayores a fin de propiciar el pleno ejercicio de sus Derechos Humanos, el acceso a una vida libre de violencia y discriminación através de acciones, programas, proyectos y de la gestión interinstitucional, que también permiten el respeto y preservación de sus valores culturales e identitarios</t>
  </si>
  <si>
    <t xml:space="preserve">1. Programa Social "Comunidad Huehueyotl", Apoyo a Colectivos de Personas Mayores Tlalpan 2020; 2  Apoyos  económicos de los meses de febrero a mayo.
2. Modificaciones a la Reglas de Operación del Programa Social a causa de la Contingencia por COVID-19             
3. Atención telefónica y visitas domiciliarias a personas mayores integrantes de los colectivos participantes en el Programa Social.   
4. Asesoría a coordinadores y coordinadoras para la integración de los expedientes de los colectivos participantes.                                                    </t>
  </si>
  <si>
    <t>S205 Prevención del Embarazo Adolescente, Tlalpan</t>
  </si>
  <si>
    <t>Contribuir a garantizar  los derechos sexuales y reproductivos de población adolescente.</t>
  </si>
  <si>
    <t>No se pudieron realizar las acciones programadas en este semestre por falta de publicación de Reglas de Operación en la Gaceta Oficial de la Ciudad de México.</t>
  </si>
  <si>
    <t>El recurso ejercido se transfierió a otros Programas Sociales para su ejecución de la Dirección General de Desarrollo Social.</t>
  </si>
  <si>
    <t xml:space="preserve"> Contribuir a mantener erradicada la rabia canina y felina en la demarcación, y colaborar en la disminición de  las principales enfermedades zoonóticas trasmisibles  de perros  y  gatos  a la  ciudadania  tlalpense.</t>
  </si>
  <si>
    <t xml:space="preserve"> Se realizo en la Clinica Veterinaria de la Alacaldía Tlalpan los siguientes servicios  1.-  Asesorías médicas Veterinarias: 646, 2.- Vacunación antirrábica: 74; 3.- Protocolos Quirúrgicos: 184; 4.- Beneficiarios de talleres lúdico educativos: 376</t>
  </si>
  <si>
    <t>Coadyuvar a garantizar el derecho a la salud de las personas que no tienen seguridad social y establecer coordinación con los servicios de salud federales para fortalecer el sisitema publico de salud universal,integral,incluyenete,equitativo y solidario que contribuya a mejorar la calidad de vida y la redución de riesgos a la salud fisica y mental.</t>
  </si>
  <si>
    <t xml:space="preserve">Acciones Realizadas: </t>
  </si>
  <si>
    <t xml:space="preserve">  1.-5,678 Consulta Médica, 2.-   2,412 Consulta Psicológica, 3.-   356 Atención Psiquiátrica, 4.-  614 Talleres en C.I.E.L.O (Centro Integral de Esparcimiento Lúdico y Orientación) , 5.-  466 Atención de Rehabilitación, 6.- 55 Masoterapia, 7.-  304 Optometrista, 8.- 1,101 Consulta Dental en consultorios, 9.- 5,761 Profilaxis dental en cendis, 10.- 606 Medicina Tradicional, 11.-  316 Talleres en C.I.E.L.O en escuelas, 12.-  240 Primeros auxilios, 13.- 299 Asesoría Nutricional, 14.- 801 Vacunación, 15.- 41 Pruebas rápidas de V.I.H, 16.- 1,560 Medición de presión arterial, 17.-  240 Mastografía, 18.- 188 Papanicolaou, 19.-  704 Glicemia Capilar, 20.-  5 Pruebas de V.P.H, 21.- 28 Exploraciòn de mama, 22.-  419 Pruebas de Hepatitis B, 23.- 2,290 Salud Preventiva, 24.- 226 Servicio de Homeopatia, 25.- 47 Servicio de Ortepedia, 26.- 949 Platicas Informativas de COVID-19, 27.- 153 Entrega de resultados de mastografía, 28.- 33 Entrega de resultados de papanicolaou, 29.- 2 Servicio de enfermeria, 30.- 1 Control prenatal, 31.- 4 Somatometria, 32.- 3 Estimulación temprana, 33.- 3 Control de niño sano, 34.-2,464 Consientización de campaña "Quedate en casa" . El Programa Social Sembrando Salud en la Niñez de Tlalpan realizó las actividades programadas y se otorgo beneficio a los Promotores correspondiente a los meses de febrero y marzo. </t>
  </si>
  <si>
    <t>Conservar y mantener en optimas condiciones de uso las instalaciones, de los Centros y Módulos Depórtivos de la Alcaldía Tlalpan para que la población usuaria y practicante de los deportes tengan acceso a espacios adecuados , limpios y en buenas condiciones, para el desarrollo de la actividad fisica y el deporte.</t>
  </si>
  <si>
    <r>
      <rPr>
        <b/>
        <sz val="9"/>
        <rFont val="Source Sans Pro"/>
        <family val="2"/>
      </rPr>
      <t xml:space="preserve">Mediante la Dirección Genral de Desarrollo Social </t>
    </r>
    <r>
      <rPr>
        <sz val="9"/>
        <rFont val="Source Sans Pro"/>
        <family val="2"/>
      </rPr>
      <t xml:space="preserve">se realizaron las siguientes actividades: mantenimiento a sanitarios, revisión diaria a los parametros de agua en las albercas, limpieza en general,instalaciones y mantenientto de gimnasios al aire libre en los siguientes Modulos y Centros deportivos: </t>
    </r>
    <r>
      <rPr>
        <b/>
        <sz val="9"/>
        <rFont val="Source Sans Pro"/>
        <family val="2"/>
      </rPr>
      <t xml:space="preserve">1.- Deportivo Benito Juárez.- </t>
    </r>
    <r>
      <rPr>
        <sz val="9"/>
        <rFont val="Source Sans Pro"/>
        <family val="2"/>
      </rPr>
      <t>Calle Vicente Guerrero, esq. Las Fuentes, Col. Isidro Fabela.</t>
    </r>
    <r>
      <rPr>
        <b/>
        <sz val="9"/>
        <rFont val="Source Sans Pro"/>
        <family val="2"/>
      </rPr>
      <t xml:space="preserve"> 2.- Deportivo Balancán.-</t>
    </r>
    <r>
      <rPr>
        <sz val="9"/>
        <rFont val="Source Sans Pro"/>
        <family val="2"/>
      </rPr>
      <t xml:space="preserve"> Calle Balancán entre Huehuetan y Kinchil C.P 14240 Col. Lomas de Padierna.</t>
    </r>
    <r>
      <rPr>
        <b/>
        <sz val="9"/>
        <rFont val="Source Sans Pro"/>
        <family val="2"/>
      </rPr>
      <t xml:space="preserve"> 3.- Deportivo Vivanco.- </t>
    </r>
    <r>
      <rPr>
        <sz val="9"/>
        <rFont val="Source Sans Pro"/>
        <family val="2"/>
      </rPr>
      <t xml:space="preserve">Calle Moneda esq. Insurgentes Sur, Col. Centro Tlalpan. </t>
    </r>
    <r>
      <rPr>
        <b/>
        <sz val="9"/>
        <rFont val="Source Sans Pro"/>
        <family val="2"/>
      </rPr>
      <t>4.- Deportivo Solidaridad.-</t>
    </r>
    <r>
      <rPr>
        <sz val="9"/>
        <rFont val="Source Sans Pro"/>
        <family val="2"/>
      </rPr>
      <t xml:space="preserve"> Carretera Picacho Ajusco, km 7, Col. Chimilli.</t>
    </r>
    <r>
      <rPr>
        <b/>
        <sz val="9"/>
        <rFont val="Source Sans Pro"/>
        <family val="2"/>
      </rPr>
      <t>5.- Deportivo Vaqueritos.-</t>
    </r>
    <r>
      <rPr>
        <sz val="9"/>
        <rFont val="Source Sans Pro"/>
        <family val="2"/>
      </rPr>
      <t xml:space="preserve"> Periférico esq. Miramontes s/n (Glorieta de Vaqueritos). </t>
    </r>
    <r>
      <rPr>
        <b/>
        <sz val="9"/>
        <rFont val="Source Sans Pro"/>
        <family val="2"/>
      </rPr>
      <t>6.- Deportivo Sánchez Taboada.-</t>
    </r>
    <r>
      <rPr>
        <sz val="9"/>
        <rFont val="Source Sans Pro"/>
        <family val="2"/>
      </rPr>
      <t xml:space="preserve"> Calle Izamal y Tekal, Col. Héroes de Padierna C.P 14200. </t>
    </r>
    <r>
      <rPr>
        <b/>
        <sz val="9"/>
        <rFont val="Source Sans Pro"/>
        <family val="2"/>
      </rPr>
      <t xml:space="preserve">7.- Deportivo San Andrés.- </t>
    </r>
    <r>
      <rPr>
        <sz val="9"/>
        <rFont val="Source Sans Pro"/>
        <family val="2"/>
      </rPr>
      <t xml:space="preserve">Camino Viejo a Xicalco esq. Palma, Col. San Andrés Totoltepec. </t>
    </r>
    <r>
      <rPr>
        <b/>
        <sz val="9"/>
        <rFont val="Source Sans Pro"/>
        <family val="2"/>
      </rPr>
      <t xml:space="preserve">8.- Deportivo Villa Olímpica.- </t>
    </r>
    <r>
      <rPr>
        <sz val="9"/>
        <rFont val="Source Sans Pro"/>
        <family val="2"/>
      </rPr>
      <t xml:space="preserve">Av. Insurgentes Sur s/n esq. Periférico, Col. Parques del Pedregal C.P 14020. </t>
    </r>
    <r>
      <rPr>
        <b/>
        <sz val="9"/>
        <rFont val="Source Sans Pro"/>
        <family val="2"/>
      </rPr>
      <t xml:space="preserve">9.- Modulo Popular Santa Teresa.- </t>
    </r>
    <r>
      <rPr>
        <sz val="9"/>
        <rFont val="Source Sans Pro"/>
        <family val="2"/>
      </rPr>
      <t>Calle Balancán esq. Tekit, Col. Popular Santa Teresa.</t>
    </r>
    <r>
      <rPr>
        <b/>
        <sz val="9"/>
        <rFont val="Source Sans Pro"/>
        <family val="2"/>
      </rPr>
      <t>10.- Deportivo La Joya.-</t>
    </r>
    <r>
      <rPr>
        <sz val="9"/>
        <rFont val="Source Sans Pro"/>
        <family val="2"/>
      </rPr>
      <t xml:space="preserve"> Av. Insurgentes Sur y Calzada de Tlalpan, Col. La joya C.P 14000.</t>
    </r>
    <r>
      <rPr>
        <b/>
        <sz val="9"/>
        <rFont val="Source Sans Pro"/>
        <family val="2"/>
      </rPr>
      <t xml:space="preserve"> 11- Modulo Deportivo Morelos “Barrio del niño Jesús”.-</t>
    </r>
    <r>
      <rPr>
        <sz val="9"/>
        <rFont val="Source Sans Pro"/>
        <family val="2"/>
      </rPr>
      <t xml:space="preserve"> Calle Morelos 20 Barrio Niño Jesús Col. Centro de Tlalpan.</t>
    </r>
    <r>
      <rPr>
        <b/>
        <sz val="9"/>
        <rFont val="Source Sans Pro"/>
        <family val="2"/>
      </rPr>
      <t xml:space="preserve">12.- Modulo Chicoasen.- </t>
    </r>
    <r>
      <rPr>
        <sz val="9"/>
        <rFont val="Source Sans Pro"/>
        <family val="2"/>
      </rPr>
      <t xml:space="preserve">Calle Chicoasen esq. Tizimin, Col. Pedregal de San Nicolás 1ra Sección. </t>
    </r>
    <r>
      <rPr>
        <b/>
        <sz val="9"/>
        <rFont val="Source Sans Pro"/>
        <family val="2"/>
      </rPr>
      <t xml:space="preserve">13.- Deportivo San Pedro.- </t>
    </r>
    <r>
      <rPr>
        <sz val="9"/>
        <rFont val="Source Sans Pro"/>
        <family val="2"/>
      </rPr>
      <t>Calle Dalia entre Marisol y Mirador, Pueblo de San Pedro Mártir C.P 14650.</t>
    </r>
    <r>
      <rPr>
        <b/>
        <sz val="9"/>
        <rFont val="Source Sans Pro"/>
        <family val="2"/>
      </rPr>
      <t xml:space="preserve"> 14.- Deportivo Parque Morelos.-</t>
    </r>
    <r>
      <rPr>
        <sz val="9"/>
        <rFont val="Source Sans Pro"/>
        <family val="2"/>
      </rPr>
      <t xml:space="preserve"> Calle Guadalupe Victoria esq. Jesús Lecuona, Col. Miguel Hidalgo 2da Sección. </t>
    </r>
    <r>
      <rPr>
        <b/>
        <sz val="9"/>
        <rFont val="Source Sans Pro"/>
        <family val="2"/>
      </rPr>
      <t>15.- Deportivo Benito Juárez.-</t>
    </r>
    <r>
      <rPr>
        <sz val="9"/>
        <rFont val="Source Sans Pro"/>
        <family val="2"/>
      </rPr>
      <t xml:space="preserve"> Calle Vicente Guerrero, esq. Las Fuentes, Col. Isidro Fabela. </t>
    </r>
    <r>
      <rPr>
        <b/>
        <sz val="9"/>
        <rFont val="Source Sans Pro"/>
        <family val="2"/>
      </rPr>
      <t xml:space="preserve"> 16.- Deportivo Sánchez Taboada.-</t>
    </r>
    <r>
      <rPr>
        <sz val="9"/>
        <rFont val="Source Sans Pro"/>
        <family val="2"/>
      </rPr>
      <t xml:space="preserve"> Calle Izamal y Tekal, Col. Héroes de Padierna C.P 14200. </t>
    </r>
    <r>
      <rPr>
        <b/>
        <sz val="9"/>
        <rFont val="Source Sans Pro"/>
        <family val="2"/>
      </rPr>
      <t>17.- Deportivo Vivanco.-</t>
    </r>
    <r>
      <rPr>
        <sz val="9"/>
        <rFont val="Source Sans Pro"/>
        <family val="2"/>
      </rPr>
      <t xml:space="preserve"> Calle Moneda esq. Insurgentes Sur, Col.Centro Tlalpan.  </t>
    </r>
    <r>
      <rPr>
        <b/>
        <sz val="9"/>
        <rFont val="Source Sans Pro"/>
        <family val="2"/>
      </rPr>
      <t>18.- Deportivo Villa Olímpica.-</t>
    </r>
    <r>
      <rPr>
        <sz val="9"/>
        <rFont val="Source Sans Pro"/>
        <family val="2"/>
      </rPr>
      <t xml:space="preserve"> Av. Insurgentes Sur, esq. Periférico, Col. Parques del Pedregal C.P 14020. </t>
    </r>
    <r>
      <rPr>
        <b/>
        <sz val="9"/>
        <rFont val="Source Sans Pro"/>
        <family val="2"/>
      </rPr>
      <t xml:space="preserve"> 19.- Modulo Chicoasen</t>
    </r>
    <r>
      <rPr>
        <sz val="9"/>
        <rFont val="Source Sans Pro"/>
        <family val="2"/>
      </rPr>
      <t xml:space="preserve">.- Calle Chicoasen esq. Tizimin, Col. Pedregal de San Nicolás 1ra Sección. </t>
    </r>
    <r>
      <rPr>
        <b/>
        <sz val="9"/>
        <rFont val="Source Sans Pro"/>
        <family val="2"/>
      </rPr>
      <t>20.- Alberca Parque Morelos.-</t>
    </r>
    <r>
      <rPr>
        <sz val="9"/>
        <rFont val="Source Sans Pro"/>
        <family val="2"/>
      </rPr>
      <t xml:space="preserve"> Calle Guadalupe Victoria esq. Jesús Lecuona, Col. Miguel Hidalgo 2da Sección.  </t>
    </r>
    <r>
      <rPr>
        <b/>
        <sz val="9"/>
        <rFont val="Source Sans Pro"/>
        <family val="2"/>
      </rPr>
      <t xml:space="preserve">21.- Modulo Belisario Domínguez.- 22.- Deportivo Sánchez Taboada.- </t>
    </r>
    <r>
      <rPr>
        <sz val="9"/>
        <rFont val="Source Sans Pro"/>
        <family val="2"/>
      </rPr>
      <t xml:space="preserve">Calle Izamal y Tekal, Col. Héroes de Padierna C.P 14200. </t>
    </r>
    <r>
      <rPr>
        <b/>
        <sz val="9"/>
        <rFont val="Source Sans Pro"/>
        <family val="2"/>
      </rPr>
      <t xml:space="preserve">23.- Deportivo Vivanco.- </t>
    </r>
    <r>
      <rPr>
        <sz val="9"/>
        <rFont val="Source Sans Pro"/>
        <family val="2"/>
      </rPr>
      <t>Calle Moneda esq. Insurgentes Sur, Col.Centro Tlalpan.</t>
    </r>
    <r>
      <rPr>
        <b/>
        <sz val="9"/>
        <rFont val="Source Sans Pro"/>
        <family val="2"/>
      </rPr>
      <t xml:space="preserve"> 24.- Deportivo La Joya.- </t>
    </r>
    <r>
      <rPr>
        <sz val="9"/>
        <rFont val="Source Sans Pro"/>
        <family val="2"/>
      </rPr>
      <t>Av. Insurgentes Sur,  y Calzada de Tlalpan Col. La joya C.P 14000.</t>
    </r>
    <r>
      <rPr>
        <b/>
        <sz val="9"/>
        <rFont val="Source Sans Pro"/>
        <family val="2"/>
      </rPr>
      <t xml:space="preserve"> 25.- Deportivo Ceforma.-  </t>
    </r>
    <r>
      <rPr>
        <sz val="9"/>
        <rFont val="Source Sans Pro"/>
        <family val="2"/>
      </rPr>
      <t>Av. Miguel Hidalgo esq. Boulevard Fuentes Brotantes U.H,  Fuentes Brotantes.</t>
    </r>
    <r>
      <rPr>
        <b/>
        <sz val="9"/>
        <rFont val="Source Sans Pro"/>
        <family val="2"/>
      </rPr>
      <t xml:space="preserve"> 26.- Deportivo Vaqueritos.- </t>
    </r>
    <r>
      <rPr>
        <sz val="9"/>
        <rFont val="Source Sans Pro"/>
        <family val="2"/>
      </rPr>
      <t>Periférico esq. Miramontes s/n (Glorieta de Vaqueritos).</t>
    </r>
    <r>
      <rPr>
        <b/>
        <sz val="9"/>
        <rFont val="Source Sans Pro"/>
        <family val="2"/>
      </rPr>
      <t xml:space="preserve"> 27.- Módulo Deportivo Balancan.- </t>
    </r>
    <r>
      <rPr>
        <sz val="9"/>
        <rFont val="Source Sans Pro"/>
        <family val="2"/>
      </rPr>
      <t xml:space="preserve">Calle Balancán entre Huehuetan y Kinchil C.P 14240 Col. Lomas de Padierna. </t>
    </r>
    <r>
      <rPr>
        <b/>
        <sz val="9"/>
        <rFont val="Source Sans Pro"/>
        <family val="2"/>
      </rPr>
      <t>28.- Deportivo Villa Olímpica.-</t>
    </r>
    <r>
      <rPr>
        <sz val="9"/>
        <rFont val="Source Sans Pro"/>
        <family val="2"/>
      </rPr>
      <t xml:space="preserve">  Av. Insurgentes Sur s/n esq. Periférico, Col. Parques del Pedregal C.P 14020.</t>
    </r>
    <r>
      <rPr>
        <b/>
        <sz val="9"/>
        <rFont val="Source Sans Pro"/>
        <family val="2"/>
      </rPr>
      <t xml:space="preserve"> 29.- Deportivo Vivanco.-</t>
    </r>
    <r>
      <rPr>
        <sz val="9"/>
        <rFont val="Source Sans Pro"/>
        <family val="2"/>
      </rPr>
      <t xml:space="preserve"> Calle Moneda esq. Insurgentes Sur, Col. Centro Tlalpan. </t>
    </r>
    <r>
      <rPr>
        <b/>
        <sz val="9"/>
        <rFont val="Source Sans Pro"/>
        <family val="2"/>
      </rPr>
      <t>30.- Modulo Deportivo Chicoasen.-</t>
    </r>
    <r>
      <rPr>
        <sz val="9"/>
        <rFont val="Source Sans Pro"/>
        <family val="2"/>
      </rPr>
      <t xml:space="preserve"> Calle Chicoasen esq. Tizimin, Col. Pedregal de San Nicolás 1ra Sección. </t>
    </r>
    <r>
      <rPr>
        <b/>
        <sz val="9"/>
        <rFont val="Source Sans Pro"/>
        <family val="2"/>
      </rPr>
      <t>31.-</t>
    </r>
    <r>
      <rPr>
        <sz val="9"/>
        <rFont val="Source Sans Pro"/>
        <family val="2"/>
      </rPr>
      <t xml:space="preserve"> </t>
    </r>
    <r>
      <rPr>
        <b/>
        <sz val="9"/>
        <rFont val="Source Sans Pro"/>
        <family val="2"/>
      </rPr>
      <t xml:space="preserve"> Deportivo Sánchez Taboada.- </t>
    </r>
    <r>
      <rPr>
        <sz val="9"/>
        <rFont val="Source Sans Pro"/>
        <family val="2"/>
      </rPr>
      <t xml:space="preserve">Calle Izamal y Tekal, Col. Héroes de Padierna C.P 14200. </t>
    </r>
    <r>
      <rPr>
        <b/>
        <sz val="9"/>
        <rFont val="Source Sans Pro"/>
        <family val="2"/>
      </rPr>
      <t xml:space="preserve">32.-  Deportivo Balancán.- </t>
    </r>
    <r>
      <rPr>
        <sz val="9"/>
        <rFont val="Source Sans Pro"/>
        <family val="2"/>
      </rPr>
      <t xml:space="preserve">Calle Balancán entre Huehuetan y Kinchil C.P 14240 Col. Lomas de Padierna. </t>
    </r>
    <r>
      <rPr>
        <b/>
        <sz val="9"/>
        <rFont val="Source Sans Pro"/>
        <family val="2"/>
      </rPr>
      <t>33.-</t>
    </r>
    <r>
      <rPr>
        <sz val="9"/>
        <rFont val="Source Sans Pro"/>
        <family val="2"/>
      </rPr>
      <t xml:space="preserve">  </t>
    </r>
    <r>
      <rPr>
        <b/>
        <sz val="9"/>
        <rFont val="Source Sans Pro"/>
        <family val="2"/>
      </rPr>
      <t>Deportivo Ceforma.-</t>
    </r>
    <r>
      <rPr>
        <sz val="9"/>
        <rFont val="Source Sans Pro"/>
        <family val="2"/>
      </rPr>
      <t xml:space="preserve">  Av. Miguel Hidalgo esq. Boulevard Fuentes Brotantes U.H,  Fuentes Brotantes.
</t>
    </r>
  </si>
  <si>
    <t xml:space="preserve"> Garantizar la promoción permanentemente de los programas vinculados con el fomento al deporte, para contribuir al fortalecimiento y el pleno desarrollo de la comunidad tlalpense,  contribuir a la mejora de la salud física y mental de la población con la implementación de más eventos deportivos gratuitos en las colonias y pueblos de la Alcaldía.</t>
  </si>
  <si>
    <t xml:space="preserve"> Centros deportivos y ubicación: Centro Deportivo Villa Olímpica: Av Insurgentes Sur s/n casi esq. Periférico  Col. Parques del Pedregal C.P. 14020; Centro Deportivo Sánchez Taboada: Calle Izamal y Tekal, Col. Héroes de Padierna  C.P. 14200; Deportivo La Joya: Av. Insurgentes Sur y Calzada de Tlalpan Col. La Joya.  C.P. 14000;Deportivo San Andrés Totoltepec: Camino viejo a Xicalco Esq. Palma col. San Andrés Totoltepec; Deportivo San Nicolás Tolentino:Calle Ex hacienda de San Nicolás Tolentino y Ejidos de Huipulco, Fracc. Prados Coapa 3ra. Sección; Deportivo  Vivanco:Calle Moneda esq. Insurgentes Sur s/n col. Centro de Tlalpan.  C. P.  14000 ;  Deportivo Constitución: Calle Corregidora y Pino Suárez Col.  Miguel Hidalgo 2da  sección; Deportivo  Solidaridad:Km. 7.5 de la Carretera Picacho Acuático Morelos: Guadalupe Victoria esq. Lázaro Cárdenas Col. Miguel Hidalgo 2da sección; Centro de Formación Deportiva CEFORMA: Av. Miguel Hidalgo esq. Boulevard Fuentes Brotantes, Unidad Habitacional Fuentes Brotantes; Deportivo Guayacanes: Av. Bosques s/n, entre Jacarandas, Ahuehuetes y  Guayacanes. Col. Bosques del Pedregal en los anteriores centros deportivos se llevan a cabo las siguientes actividades: Escuelas  Deportivas de :atletismo, basquetbol, boxeo, deporte adaptado, handball, yudo, luchas asociadas, nado sincronizado, natación , patinaje y tae-kwon-do,  con el fin de coadyuvar en la convivencia familiar, el deporte competitivo y recreativo ; con el principio de equidad y género, se organizaron los siguientes eventos deportivos: 1 Concurso de escoltas deportivo balankan, 2 Homenje al luchador el hijo del Santo, 3 Juegos de la CDMX de Judo, 4 Selectivo de Wushu, 5 Torneo Elite de natación runbo a las Olimpiadas, 6 2do Congreso de nutrición molecular,  7 Función de lucha libre deportivo Balankan, 8 2da etapa del Torneo Elite de natación rumbo a las Olímpiadas, 9 Conferencia "Cómo encontrar tu vocación por el futbol" por Raúl Arias.</t>
  </si>
  <si>
    <t xml:space="preserve">Objetivo: </t>
  </si>
  <si>
    <t>Contribuir a mantener erradicada la rabia canina y felina en la demarcación, y colaborar en la disminución de  las principales enfermedades zoonóticas trasmisibles  de perros  y  gatos  a la  ciudadanía  tlalpense.</t>
  </si>
  <si>
    <t xml:space="preserve">Se atendió el servicio mediante el Programa Social Huellas Sembrando Compañía en Comunidad 1.-  Asesorías Médicas Veterinarias: 2,967, 2.- Vacunación Antirrábica: 400, 3.- Protocolos Quirúrgicos: 543, 4.- Beneficiarios de talleres educativos: 510. El Programa Huellas Sembrando Compañía en Comunidad realizó las actividades programadas y se otorgó beneficio a los Promotores correspondientes a los meses de febrero, marzo, abril y mayo. </t>
  </si>
  <si>
    <t>Fomentar la cultura deportiva  y realizar actividades deportivas, dirigidas a una población estimada de 45,000 habitantes, preferentemente pertenecientes a las zonas de bajo y muy bajo IDS, a fin de contribuir al disfrute de los derechos, cultura física y práctica del deporte, y así revertir la brecha de desigualdad social existente entre quienes sí pueden acceder a instalaciones privadas para la práctica del deporte y los habitantes que no lo pueden hacer debido a falta de recursos económicos y/o falta de espacios adecuados.</t>
  </si>
  <si>
    <t xml:space="preserve">  Se realizo la publicación de la Convocatoria en la página oficial de la Alcaldía, Registro de las personas que colaborarán como beneficiarios facilitadores de servicios en la implementación, Recepción de los documentos de las personas que colaborarán como beneficiarios facilitadores de servicios en la implementación y selección de las personas que colaborarán como beneficiarios facilitadores de servicios en la implementación del Programa Social. Cultivando Actividades Deportivas , se han entregado tres ministraciones de los meses febrero, marzo y abril a los 120 facilitadores de servicios.</t>
  </si>
  <si>
    <t>El ejercicio del recurso se vió detenido a causa de la suspención de activdades en los distintos Centros Deportivos dentro de la Demarcación. Así como la pausa en el porceso de las acciones del programa social "Cultivando Actividades Deportivas" publicado el 29 de octubre y su modificatorio del 06 de diciembre de 2019 en la Gaceta Oficial de la Ciudad de México</t>
  </si>
  <si>
    <t>E122 Reforestación en Suelo de Conservación</t>
  </si>
  <si>
    <t>metro cuadrado</t>
  </si>
  <si>
    <t>Otorgar apoyos económicos a pueblos originarios, ejidatarios, comunidades, instituciones y a todos aquellos dueños o poseedores en Suelo de Conservación interesados en realizar acciones para la conservación, protección de los servicios ecosistémicos, así como la restauración y monitoreo de los recursos naturales del Suelo de Conservación de Tlalpan.</t>
  </si>
  <si>
    <r>
      <t xml:space="preserve">Durante este periodo el programa social se mantuvo en operación a distancia fomentando las medidas preventivas ante la emergencia sanitaria por COVID-19, de esta manera se llevaron a cabo 3 sesiones ordinarias de Comité del Programa Social </t>
    </r>
    <r>
      <rPr>
        <b/>
        <sz val="9"/>
        <rFont val="Source Sans Pro"/>
        <family val="2"/>
      </rPr>
      <t>“Reforestación en Suelo de Conservación 2020”</t>
    </r>
    <r>
      <rPr>
        <sz val="9"/>
        <rFont val="Source Sans Pro"/>
        <family val="2"/>
      </rPr>
      <t xml:space="preserve"> para la presentación y en su caso la aprobación de solicitudes; asimismo para prevenir la propagación del COVID-19 se implementaron acciones para la atención al mencionado programa, siendo así que a partir del 30 de abril del año en curso, el registro de solicitudes se llevo a cabo mediante el correo electrónico </t>
    </r>
    <r>
      <rPr>
        <b/>
        <sz val="9"/>
        <rFont val="Source Sans Pro"/>
        <family val="2"/>
      </rPr>
      <t>recnat.rsc2020@gmail.com</t>
    </r>
    <r>
      <rPr>
        <sz val="9"/>
        <rFont val="Source Sans Pro"/>
        <family val="2"/>
      </rPr>
      <t xml:space="preserve">. Para el 2o. Trimestre. En el Parque Ecológico de la Ciudad de México se realizó diariamente un recorrido de vigilancia para la prevención y combate de incendios, vigilancia en el paraje la Cruz y el Mirador, con el apoyo de 206 jornales para los meses de abril a junio, en los que se atendieron oportunamente dos conatos de incendio, uno en el paraje Ubando 3ª sección, con una superficie de 200 metros y otro en el paraje La Estrella con una superficie de 100 metros cuadrados. Un recorrido de vigilancia en los parajes Tepozán, Primavera y Seminario, que comprenden 12 km en conjunto en el mes de mayo. Se brindó apoyo con pipas de agua a las instalaciones de Areas Naturales  Protegidas ANP, Comisión Nacional Forestal CONAFOR y al Ejido de Topilejo, con un total de 8 servicios correspondientes a 80,000 litros de agua distribuidos para el combate de incendios foretsales. Se llevó a cabo el riego de un total de 3,560 plantas.
Para el Parque Nacional  Fuentes Brotantes, se realizó la alimentación de 130 patos, mantenimiento a un sendero, recolección de basura de 12 m3, klimpieza de la cañada Camino a Fuentes de 7 m2 y papeleo en el Parque Nacional de 100 m2.
En el tema de Desarrollo Social (Reforestación en Suelo de Conservación) se han aprobado 21 proyectos, con un monto asignado de $5,055,576.00, los cuales fueron aprobados en la 3a Sesión Ordinaria, 1a Extarordinaria en sus Lineas de Apoyo de Fomento al Desarrollo Forestal, Biodiversidad y Compensación Ambiental.
</t>
    </r>
  </si>
  <si>
    <r>
      <t xml:space="preserve"> </t>
    </r>
    <r>
      <rPr>
        <sz val="9"/>
        <rFont val="Source Sans Pro"/>
        <family val="2"/>
      </rPr>
      <t>Registro de vigilancia de los Asentamientos Humanos Irregulares (A.H.I.) en el Suelo de conservación para la adecuada observancia del perimetro y evitar en medida de lo conduncente su crecimiento,  asi mismo fortalecer la proteccion del suelo de conservación.</t>
    </r>
  </si>
  <si>
    <t xml:space="preserve">Acciones Realizadas:  </t>
  </si>
  <si>
    <t xml:space="preserve">Se realizaron  100 reportes de vigilancia ambiental en los Asentamientos Humanos Irregulares (AHÍ) en Suelo de Conservacion siguientes:    El Sifon, Belvedere de Teresa, La Joyita Tepecahuixtitla, Km 34.5/Lomas de San Jose, Huecticpac, Huinizco/Huinisco, Unixco/Hunisco, Tepetlica y Fuentes Brotantes. Se realizaron  04  solicitudes de atencion a denuncias por ilicito ambiental en Suelo de Conservacion siguientes:    San Andrés Totoltepec y San Miguel Topilejo, aunado a lo anterior se registraron 285 solicitudes de Opinión de Uso de Suelo para el Programa Social Cosechando Agua por parte de la SEDEMA, en diversas colonias tales como: San Andrés Totoltepec, San Miguel Xicalco, Magdalena Petlacalco, Santo Tomás Ajusco, San Miguel Ajusco, San Miguel Topilejo. </t>
  </si>
  <si>
    <t>Fomentar el desarrollo del autoempleo y empleo en Tlalpan mediante  apoyos económicos para la creación y/o fortalecimiento de proyectos productivos (MIPYMES, Organizaciones de la Economía Social y Solidaria – grupos solidarios, sociedades cooperativas y núcleos agrarios, proyectos de comercialización y proyectos de turismo que permitan a las poblaciones desocupada y no asalariada ejercer su derecho humano al trabajo.</t>
  </si>
  <si>
    <r>
      <t xml:space="preserve">Durante el periodo abril- junio </t>
    </r>
    <r>
      <rPr>
        <b/>
        <sz val="9"/>
        <rFont val="Source Sans Pro"/>
        <family val="2"/>
      </rPr>
      <t>dentro de la Dirección General de Medio Ambiente, Desarrollo Sustentable y Fomento Económico</t>
    </r>
    <r>
      <rPr>
        <sz val="9"/>
        <rFont val="Source Sans Pro"/>
        <family val="2"/>
      </rPr>
      <t>,  la Escuela de Economía Solidaria impartio 72 cursos de capacitación en materia empresarial.   Así mismo,  se inscribieron al programa social 231 proyectos que concluyeron satisfactoriamente la capacitación de los cuales 181 proyectos productivos  fueron aprobados por el Comité de Evaluación y Asignación de Recursos en 3 sesiones.  Teniendo la siguiente composición: 144 proyectos de MIPYMES, 32 grupos solidarios y sociedades cooperativas, y 5 proyectos de turismo. De los proyectos aprobados se han entregado recursos a 111. En el mismo periodo se entregó recurso a 9 facilitadores de servicios de la Unidad Técnica operativa y la  primera ministración a 11  facilitadores de la Escuela de Economía Solidaria.</t>
    </r>
  </si>
  <si>
    <r>
      <t xml:space="preserve"> </t>
    </r>
    <r>
      <rPr>
        <sz val="9"/>
        <rFont val="Source Sans Pro"/>
        <family val="2"/>
      </rPr>
      <t>Con los 131 proyectos se cumplió con la meta presupuestal en razón de que los apoyos no tienen una cantidad fija sino que son diferenciados  por tener rangos mínimos y máximos dependiendo de la modalidad. Por ello, que existe la variación entre las metas físicas y financieras.</t>
    </r>
  </si>
  <si>
    <t xml:space="preserve">F033 ATENCION A PRODUCTORES AGROPECUARIOS
 s139  Apoyo al Desarrollo Agropecuario Sustentable </t>
  </si>
  <si>
    <t>El Programa Social tiene como como objetivo apoyar las actividades productivas agropecuarias de la población rural de la Alcaldía Tlalpan, mediante el otorgamiento de apoyos económicos a las mujeres y los hombres de ejidos y comunidades, a las y los pequeños propietarios y a las y los posesionarios o arrendatarios que se interesen y/o realicen actividades agropecuarias. El Programa tiene como fin el fomentar la permanencia de las áreas productivas que brindan oportunidades de desarrollo a la población de los ejidos y comunidades en Tlalpan.</t>
  </si>
  <si>
    <r>
      <rPr>
        <sz val="9"/>
        <rFont val="Source Sans Pro"/>
        <family val="2"/>
      </rPr>
      <t xml:space="preserve">En el trimestre de abril a junio, debido a la Emergencia Sanitaria, el programa social presentó cambios en sus reglas de operación a fin de estar en condiciones de seguir operandolo, lo anterior conforme a lo publicado en el Segundo Acuerdo en el que se determina la suspensión de actividades en las Dependencias, Órganos Desconcentrados, Entidades de la Administración Pública y Alcaldías de la Ciudad de México, para evitar el contagio y propagación del COVID-19, publicado el 30 de marzo de 2020 en la Gaceta Oficial de la Ciudad de México; así como al Acuerdo por el que se autoriza el uso de medios remotos tecnológicos de comunicación como medios oficiales para continuar con las funciones esenciales y se establecen medidas para la celebración de las sesiones de los Órganos Colegiados en las Dependencias, Órganos Desconcentrados, Entidades de la Administración Pública y Alcaldías de la Ciudad de México, publicado el 06 de abril de 2020 en la Gaceta Oficial de la Ciudad de México.  De tal manera que para el 29 de abril del presente año quedan publicadas las modificaciones de las Reglas de Operación del Programa en la Gaceta Oficial de la Ciudad de México, teniendo los sigueintes cambios:
- Registro de solicitudes: Estas podran realizarse por los solicitantes vía electronica a través del correo electrónico </t>
    </r>
    <r>
      <rPr>
        <b/>
        <sz val="9"/>
        <rFont val="Source Sans Pro"/>
        <family val="2"/>
      </rPr>
      <t>desarrolloagropecuario2020@gmail.com</t>
    </r>
    <r>
      <rPr>
        <sz val="9"/>
        <rFont val="Source Sans Pro"/>
        <family val="2"/>
      </rPr>
      <t xml:space="preserve"> con el envío de la documentación mencionada dentro del apartado 8.2 Requisitos de acceso. 
- Verificación de las solicitudes en campo: El Apoyo Técnico Operativo realizará la verificación de los Proyectos o Programas de trabajo de forma virtual a través de aplicaciones móviles en donde los solicitantes proporcionarán fotografías y coordenadas de la(s) parcela(s) o terreno. De acuerdo a lo anterior, con la información que proporcionen los solicitantes, el Apoyo Técnico Operativo obtendrá los aspectos técnicos que permitan corroborar que los Proyectos o Programas de Trabajo correspondan con las condiciones y necesidades solicitadas. Se podrán  ubicar los Proyectos o Programas de Trabajo, haciendo la georreferenciación correspondiente (proyección UTM y Datum WGS 84).
En este sentido, las actividades que se realizarón en este periodo fue:  coordinar la recepción de solicitudes, así como establecer comunicación a través de medios electronicos como lo es: vía telefonica, mensajes dentro de la aplicación de WhatsApp y correo electrónico para solicitar y recibir la información geográfica y material fotográfico de sus predios a fin de dar trámite a las Opiniones de Uso de Suelo y realizar la dictaminación técnica correspondiente. De esta forma, en este trimestre se llevó a cabo la 3ra, 4ta y 5ta Sesion Ordinaria del Comité de Asignación de Recursos, en los que se aprobaron 323 solicitudes en las siguientes líneas de acción:
*Soberanía Alimentaria: 2 solicitudes
*Modalidad Individual:       Forrajes : 80 solicitudes, Maíz monocultivo: 31 solicitudes, Maíz sistema milpa: 112 solicitudes, Huerto traspatio agropecuario: 24 solicitudes.                                                                                                                                                                                                                       
*Modalidad Grupal:     -Mejoramiento a la producción pecuaria en especies mayores: 16 solicitudes,    -Mejoramiento a la producción pecuaria en especies menores: 44 solicitudes, Floricultura: 3 solicitudes, Hortalizas a cielo abierto: 3 solicitudes, Industrialización de la producción primaria: 8 solicitudes
Sin embargo, no se omite mencionar que en este trimestre sólo se ha entregado recurso a la 136 beneficiarios, quendando pendiente la entrega de apoyos para aquellos que fueron aprobados en la Cuarta y Quinta Sesión Ordinaria de Comité de Asignación de Recursos.</t>
    </r>
  </si>
  <si>
    <r>
      <t xml:space="preserve"> </t>
    </r>
    <r>
      <rPr>
        <sz val="9"/>
        <rFont val="Source Sans Pro"/>
        <family val="2"/>
      </rPr>
      <t xml:space="preserve">En este periodo el programa se vio afectado debido a la suspención de diversas actividades por la Emergencia Sanitaria del COVID-19 </t>
    </r>
  </si>
  <si>
    <t>Objetivo: Brindar a traves de servicios de Centros de Desarrollo Infantil. Instancias para los hijos de madres trabajadoras en los niveles de de lactantes, maternal y preescolar I,II,III</t>
  </si>
  <si>
    <t xml:space="preserve">En los Centros de Desarrollo  Infantil se atendieron a 448 niños a traves de la realización de actividades de estimulación temprana, actividades lúdicas,  enseñanza preescolar, servicio médico, cuidado personal, actividades psicomotoras que despierten los sentidos de los niños en los niveles de lactantes, maternal y preescolar I,II,III. Así mismo se brinda el servicio de alimentación a los infantes de los cinco centros que son:  
1.- CENDI “Torres de Padierna"
2.- CENDI "Miguel Hidalgo”
3.- CENDI "Cabaña Encantada" 
4.- CENDI "Mirador” 
5.- CENDI “Villa Coapa” </t>
  </si>
  <si>
    <t>Promover dentro de la Alcaldía Tlalpan la oferta artística - cultural, impulsando la integración y participación de la comunidad en las diferentes propuestas culturales que se imparten u ofrencen, dentro de las casa de cultura, espacios públicos y lugares donde lo solicite la población Tlalpense.</t>
  </si>
  <si>
    <t>5  Presentaciones musicales en el Kiosco de la Alcaldía Tlalpan (colonia Tlalpan Centro), 8 presentaciones de Viernes de Danzon y 2 danzoneras en vivo en la Explanada de la Alcaldía (Colonia Tlalpan Centro),  4 exposiciones: "Exposición Sur del Tecnológico de Monterrey" Casa Frissac (Tlalpan CEntro), "Obra reunida durante tres decadas " Casa de la Cultura de Tlalpan (Pedregal de las Aguilas), "El Pedregal sobrevive a la urbanización", Cine Villa Olimpica (Miguel Hidalgo Villa Olimpica), Exposición del "Santo el Enmascarado de Plata", Museo de Historia de Tlalpan (Tlalpan Centro); 1 Conferencia y lecturas en homenaje  en "Tres decadas sin Juan Rulfo" Casa Frissac (Tlalpan Centro), 2 festivales: "Tertulias de cafe " y "3er Festival de PAyasos Tlalpenses" Explanada de la Alcaldía (Tlalpan Centro),1 Caravana "El Amor en los Tiempos de Tlalpan" Explanada de la Alcaldía (Tlalpan Centro), 2 homenajes al "Hijo del Santo" Explanada de la Alcaldía y "Mauricio Garces" Auditorio Casa Frissac  (Tlalpan Centro), 1 "Aniversario 30 de artistas Escenicos de Tlalpan" Plaza del Bolero (Tlalpan Centro), 14 conferencias de "Memoria Sinfónica Histórica de Himnos Nacionales" en las escuelas : Pimero de Mayo, Rio Panuco, Amanda Palafox, General Felipe Angeles,Heroes de Chapultepec, (turno matutino y vespertino), Sostenes Chapa Nieto, Issac Ochoterena, Manuel Gallardo Zamora, Somalia, Ucrania, Margarita Maza de Juarez, (turno matutino y vespertino)y Lazaro Cardenas;   13 Proyecciones de Cine en Cine Villa Olimpica (Miguel Hidalgo Villa Olimpica), 2 conciertos en vivo de: Rodrigo de la Cadena y Gerardo Javier y las mañanitas con el mariachi Los García, 8 entrevistas (1 el periodista Federico Vale, por su ciclo de conferencias sobre el Himno Nacional Mexicano; 1 con el músico Petr Nevelitchkii, por su trayectoria artística y actividad cultural en Tlalpan; 1 entrevista con el artista plástico Froylan Ruiz, por su trayectoria artística y actividad cultural en Tlalpan, 1 con el cronista de Tlalpan, Felipe de Jesús Salcedo, sobre la historia del Edificio de Gobierno; 1 con el cronista Mtro. Salvador Padilla, sobre la historia del Mercado de la Paz y la Casa Frissac; 1 con el Dr. Diego Robleda, sobre la historia y programación del Cine Villa Olímpica; 1 con la Mtra. lizzi Ceniceros, Directora de la Orquesta Iberoamericana, sobre el programa de fomento cultural de Tlalpan; 1 con el saxofonista Pablo Salas, sobre el programa de fomento cultural de Tlalpan, 1 festejo “Día del Padre” concierto en vivo con el barítono Daniel Vargas.</t>
  </si>
  <si>
    <t>No se pudo alcanzar la meta ya que derivado de las acciones preventivas para la mitigacion y control de los riesgos para la saludpor el virus COVID-19, se suspendieron los eventos publicos  presenciales a partir del 14 de marzo en la Alcaldia Tlalpan, por lo que se estan impulsando las actividades culturales a través de los medios digitales.</t>
  </si>
  <si>
    <t>PLANEACIÓN Y GESTIÓN PARA EL DESARROLLO SOCIAL INTEGRAL E INCLUYENTE</t>
  </si>
  <si>
    <t xml:space="preserve">Actividades de Apoyo Adiministrativo </t>
  </si>
  <si>
    <t xml:space="preserve">Defensoria de los Derechos y Apoyos economicos a Niñas y Niños de Tlalpan </t>
  </si>
  <si>
    <t xml:space="preserve"> </t>
  </si>
  <si>
    <t xml:space="preserve">Total URG </t>
  </si>
  <si>
    <t>Al período no se registra avance en avance de obra</t>
  </si>
  <si>
    <t>Construcción y Ampliación de Infraestructura de Agua Potable</t>
  </si>
  <si>
    <t>Construcción y Rehabilitación de Resumideros</t>
  </si>
  <si>
    <t>Desazolve de la Red del Sistema de Drenaje</t>
  </si>
  <si>
    <t>Rehabilitación a la Red de Agua Potable</t>
  </si>
  <si>
    <t>Construcción y/o Adecuación de Mercados</t>
  </si>
  <si>
    <t>Construcción y Ampliación de Edificios Públicos</t>
  </si>
  <si>
    <t>Conservación y Rehabilitación de Espacios Públicos</t>
  </si>
  <si>
    <t>Construcción en Vialidades Secundarias.</t>
  </si>
  <si>
    <t>Conservación y Rehabilitación de Banquetas</t>
  </si>
  <si>
    <t>Al período no se registra avance en adquisiciones</t>
  </si>
  <si>
    <t>Adquisición de Equipamiento para los CENDIS</t>
  </si>
  <si>
    <t>Adquisición de Vehiculos   para el  Mantenimiento al Sistema de Agua Potable.</t>
  </si>
  <si>
    <t>Adquisición de Mobiliario para la Dirección General de Obras.</t>
  </si>
  <si>
    <t>Adquisición de Mobiliario para  para la  Dirección General de Obras y Desarrollo Urbano</t>
  </si>
  <si>
    <r>
      <t>Período: Enero-Junio 2020</t>
    </r>
    <r>
      <rPr>
        <b/>
        <vertAlign val="superscript"/>
        <sz val="9"/>
        <rFont val="Source Sans Pro"/>
        <family val="2"/>
      </rPr>
      <t xml:space="preserve"> </t>
    </r>
  </si>
  <si>
    <t xml:space="preserve">Unidad Responsable de Gasto: 02CD14 Alcaldía Tlalpan </t>
  </si>
  <si>
    <t xml:space="preserve">Del 1 de enero al 31 de Marzo de 2020 </t>
  </si>
  <si>
    <t>Unidad Responsable de Gasto: 02CD14 Alcaldía Tlapan</t>
  </si>
  <si>
    <t>Adquisicion Equipo de Radiocomunicación Portatil.</t>
  </si>
  <si>
    <t>Adquisición de Motosierras.</t>
  </si>
  <si>
    <t>Adquisición de Equipo de Sonido, Equipo de Seguridad, Equipo</t>
  </si>
  <si>
    <t>de Comunicación, Receptor de Alerta Sísmica y Equipo Audiovisual.</t>
  </si>
  <si>
    <t>Adquisición de Camiones recolectores de basura, carga trasera.</t>
  </si>
  <si>
    <t>Adquisición Equipo y Maquinaría para Trabajos de Mantenimiento
del Balizamiento en Obras Viales.</t>
  </si>
  <si>
    <t>Adquisición de Equipo e Instrumental Médico y de Laboratorio, Mobiliario, Equipo Administrativo, Audiovisual e Informático para Equipamiento de la Clínica Veterinaria de la Alcaldía</t>
  </si>
  <si>
    <t>Adquisición de Vehículos para el  Mantenimiento al Sistema de Drenaje.</t>
  </si>
  <si>
    <t>Adquisición de Equipo Industrial para el Mantenimiento al Sistema
de Drenaje en la Dirección General de Obras.</t>
  </si>
  <si>
    <t>Compra de Camiones y Equipo Terrestre Destinados a Servicios
Públicos y Operación de Programas Públicos.</t>
  </si>
  <si>
    <t xml:space="preserve">Adquisición de Equipo y Maquinaria para el Mantenimiento al
Sistema de Agua Potable.
</t>
  </si>
  <si>
    <t>Adquisición de Mobiliario, Equipos Topográficos y Equipo Audiovisual para la Dirección General de Asuntos Jurídicos y de Gobierno.</t>
  </si>
  <si>
    <t>Adquisición de Material Informatico</t>
  </si>
  <si>
    <t>Adquisición de equipos y aparatos audiovisuales; cámaras
fotográficas de video y software.</t>
  </si>
  <si>
    <t>Adquisición de Equipo Industrial para la Dirección General de
Servicios Urbanos</t>
  </si>
  <si>
    <t>Adquisición de Equipo e Instrumental y de Laboratorio, Equipo de Computo,Computadoras, Equipo Audiovisual y Mobiliario
para la Dirección de Salud.</t>
  </si>
  <si>
    <t>Adquirir Equipo de Computo, Computadoras, Mobiliario, Equipo
Industrial para la Dirección General de Desarrollo Social.</t>
  </si>
  <si>
    <t>Adquisición de Equipo Eléctrico, Equipo de Comunicación y
Herramientas para la Dirección Ejecutiva.</t>
  </si>
  <si>
    <t>Adquisición de Equipo Informático y una Mini Retro Excavadora.</t>
  </si>
  <si>
    <t>Adquisición de Mobiliario, Computadoras, Equipo Audio Visual y Vehículos para la Coordinación de Servicios Educativos.</t>
  </si>
  <si>
    <t>Adquisición de Mobiliario, Equipo de Seguridad, Computadoras,
Equipo Informático, Equipo Instrumental Médico y de Laboratorio.</t>
  </si>
  <si>
    <t>Adquisición de Mobiliario, Computadoras, Equipo Audiovisual y Vehículo para la Dirección de Desarrollo Social.</t>
  </si>
  <si>
    <t>Adquisición de Computadoras de Escritorio, Pantallas y Proyectores.</t>
  </si>
  <si>
    <t xml:space="preserve">Adquisición de Mobiliario, Equipo Administrativo, Equipo Audiovisual,
Equipo de Cómputo y Equipo de Recreación.
</t>
  </si>
  <si>
    <t>Adquisición de patines hidraulicos para agilizar traslado y acomodo de de materiales.</t>
  </si>
  <si>
    <t>Obras en el Marco del Presupuesto Participativo.</t>
  </si>
  <si>
    <t>Mantenimiento, Conservación y Rehabilitación en Vialidades Secundarias.</t>
  </si>
  <si>
    <t>Construcción y Ampliación de Banquetas</t>
  </si>
  <si>
    <t>Conservación y Rehabilitación de Espacios Deportivos</t>
  </si>
  <si>
    <t>Construir y Mejorar Planteles Educativos del Nivel Básico</t>
  </si>
  <si>
    <t>Construcción, Ampliación de Infraestructura Social</t>
  </si>
  <si>
    <t>Mantenimiento, Conservación y Rehabilitación de Infraestructura Cult</t>
  </si>
  <si>
    <t>Mantenimiento, Conservación y Rehabilitación a Centros de Desarrollo Social.</t>
  </si>
  <si>
    <t>Mantenimiento y Rehabilitación a Mercados.</t>
  </si>
  <si>
    <t>Mantenimiento, Conservación y Rehabilitación a Edificios Públicos.</t>
  </si>
  <si>
    <t>Construcción y Ampliación de la Infraestructura del Sistema de Drenaje</t>
  </si>
  <si>
    <t>Rehabilitación de las Redes de Drenaje</t>
  </si>
  <si>
    <r>
      <t xml:space="preserve">223 200K014-'Suministro de agua potable- A través de Obra por Administración se realizarontrabajos en la repartición de agua potable con un acumulado de 902,811.00 m3 en distintas colonias y pueblos de la Alcaldía, a través de las siguientes garzas:  (1°a Acción) </t>
    </r>
    <r>
      <rPr>
        <b/>
        <sz val="9"/>
        <rFont val="Source Sans Pro"/>
        <family val="2"/>
      </rPr>
      <t>1. GARZA HUIPULCO</t>
    </r>
    <r>
      <rPr>
        <sz val="9"/>
        <rFont val="Source Sans Pro"/>
        <family val="2"/>
      </rPr>
      <t xml:space="preserve">.  total 252,134.00 m3. (2°Acción) </t>
    </r>
    <r>
      <rPr>
        <b/>
        <sz val="9"/>
        <rFont val="Source Sans Pro"/>
        <family val="2"/>
      </rPr>
      <t>2. GARZA FLACSO</t>
    </r>
    <r>
      <rPr>
        <sz val="9"/>
        <rFont val="Source Sans Pro"/>
        <family val="2"/>
      </rPr>
      <t xml:space="preserve">.  total 276,264.00 m3. (3° Acción) </t>
    </r>
    <r>
      <rPr>
        <b/>
        <sz val="9"/>
        <rFont val="Source Sans Pro"/>
        <family val="2"/>
      </rPr>
      <t>3. GARZA POZO XOCHIMILCO 30</t>
    </r>
    <r>
      <rPr>
        <sz val="9"/>
        <rFont val="Source Sans Pro"/>
        <family val="2"/>
      </rPr>
      <t xml:space="preserve">. total 196,387.00 m3. (4° Acción) </t>
    </r>
    <r>
      <rPr>
        <b/>
        <sz val="9"/>
        <rFont val="Source Sans Pro"/>
        <family val="2"/>
      </rPr>
      <t>4. GARZA TULYEHUALCO 13</t>
    </r>
    <r>
      <rPr>
        <sz val="9"/>
        <rFont val="Source Sans Pro"/>
        <family val="2"/>
      </rPr>
      <t xml:space="preserve">. total 170,166.00 m3. (5° Acción) </t>
    </r>
    <r>
      <rPr>
        <b/>
        <sz val="9"/>
        <rFont val="Source Sans Pro"/>
        <family val="2"/>
      </rPr>
      <t>5. GARZA VILLA OLÍMPICA 2</t>
    </r>
    <r>
      <rPr>
        <sz val="9"/>
        <rFont val="Source Sans Pro"/>
        <family val="2"/>
      </rPr>
      <t xml:space="preserve">.  total: 288.00 m3. (6° Acción) </t>
    </r>
    <r>
      <rPr>
        <b/>
        <sz val="9"/>
        <rFont val="Source Sans Pro"/>
        <family val="2"/>
      </rPr>
      <t>6. GARZA TORIELLO GUERRA</t>
    </r>
    <r>
      <rPr>
        <sz val="9"/>
        <rFont val="Source Sans Pro"/>
        <family val="2"/>
      </rPr>
      <t>:  total 7,572.00 m3.</t>
    </r>
  </si>
  <si>
    <t xml:space="preserve">Las Actividades Institucionales señaladas con el subíndice 1, no se reporta meta física programada ni ejecutada ya que esta corresponde a la obra por contrato y fué programada en los trimestres subsecuentes, derivado a los tiempos de los procesos licitatorios. En todas las actividades se menciona que a al periodo no se han dado de alta la Cartera de Inversión del Capítulo 5000 y 6000, por lo cual  se espera informar del seguimiento en los informes subsecuentes.
</t>
  </si>
  <si>
    <t>221 049E 124-Se autorizaron recursos del capítulo 3000 partida 3331 los cuales no crean meta ya que se ocuparán para pago de servicios de consulta</t>
  </si>
  <si>
    <t>221 049 K016 Rehabilitación y mantenimiento de infraestructura- En esta actividad y fondo no se reporta meta ejecutada ya que son mantenimientos permanentes, y la meta ejecutada refiere al fondo PARTICIPACIONES FEDERALES A LA OBRA POR ADMINISTRACIÓN,la Obra por contrato será lo que se refleje en este fondo y está programada en los informes subsecuentes debido a los procesos de licitación, adjudicación y contratación.Por otro lado se autorizaron recursos del capítulo 2000 partida 2411 en la cual no se reportará meta ejecutada ya que es para la compra de mezcla asfáltica por lo que es complemento de la meta que llevará a cabo en el Fondo Participaciones Federales.</t>
  </si>
  <si>
    <t xml:space="preserve">223 200 K014 Abastecimiento de Agua Sumunistro de agua potable-La meta programda se rebasó en un 20% debido a que se aplicó un Plan emergente 2020 para cumplir con el abasto de agua potable através de pipas comunitarias gratuitas en las 16 Alcaldías de la CDMX , ante la época de estiaje y por la contingencia por la Pandemia del COVID-19, lo que originó el aumento de las soliictudes de agua potable.Por lo que  se tendrá que regularizar a través de una afectación presupuestal y ampliar la meta programada en los informes subsecuentes.
</t>
  </si>
  <si>
    <t>23 202 K014 Infraestructura de agua potable, alcantarillado y saneamiento-En esta actividad y fondo está considerada realizar trabajos para la Obra por Contrato, sin embargo se hace la aclaración  en el proyecto denominado "Construcción y Ampliación de la Infraestructura del Sistema de Drenaje" el cual cuenta con dos fondos Participaciones federales y fortamun estos últimos serán complemento de los trabajos a realizarse en el Fondo Part. Federales.Por otro lado se informa que se autorizaron recursos referentes al capitulo 3000 partidas 3261 que será para el arrendamiento de maquinaria, 3331 para los servicios de consultoría administrativa, 3571 con el Oficio DGODU/DOO/1032/2019 se solitaron recursos para uso de preinversión para los servicios de mante nimiento y reparación de maquinaria y cárcamos. Por otro lado se informa que el proyecto O20NR225 cuenta con 2  Fondos de inversión FORTAMUN y FAIS este último será separado en un proyecto único cuando sean dados de alta las AGEBS en el sistema por lo que la meta de origen se verá reflejada en el Fondo FORTAMUN y será en los informes subsecuentes donde se informe el seguimiento del Fondo FAIS.</t>
  </si>
  <si>
    <t>241 101 E131 Rehabilitación y mantenimiento de infraestructura-En esta actividad y fondo se realizarán trabajos de Obra por Contrato los cuales están programados en el último trimestre del Ejercicio 2020.</t>
  </si>
  <si>
    <t>242 135 K016 Rehabilitación y mantenimiento de infraestructura-En esta actividad y fondo se realizarán trabajos de Obra por Contrato los cuales están programados en el último trimestre del Ejercicio 2020.</t>
  </si>
  <si>
    <t>255 024K013Construcción y mejoramiento de la infraestructura-La meta programada no se cumplió en un  66%, debido a que no se cuenta con el personal suficiente para realizar los trabajos de rehabilitación y mantenimiento a Planteles educativos, debido a la Pandamia que se vive por el COVID-19, lo que ha mermado considerablemente la ejecución de los trabajos antes mencionados, por lo que se espera en los informes subsecuentes y en base a las indicaciones de las autoirdades de estar en condiciones hambientales y de Salud,  para continuar con los trabajos programados del año.</t>
  </si>
  <si>
    <t>242 135K016 Rehabilitación y mantenimiento de infraestructura-La meta programada no se cumplió en un  26%, debido a que los trabajos de rehabilitación a edificios públicos no entraron dentro de las acciones prioritarias de la CDMX, razón por la cual no se cuenta con el personal suficiente para realizar dichos trabajos, debido a la Pandamia que se vive por el COVID-19, lo que ha mermado considerablemente la ejecución de los trabajos antes mencionados, por lo que se espera en los informes subsecuentes y en base a las indicaciones de las autoirdades de estar en condiciones hambientales y de Salud, para continuar con los trabajos programados del año.</t>
  </si>
  <si>
    <t>En los programas presupuestarios y actividades institucionales que a continuación se relacionan, se informa que se cumplieron con los objetivos programados al 2do trimestre ene-jun  del Ejercicio 2020: K016 221 049, 223 202 k014 y 223 202 k016  refieren a la Obra por Administración ya que la Obra por Contrato está programada hasta los ultimos informes, debido al proceso de licitación, adjudicación y contratación.</t>
  </si>
  <si>
    <t xml:space="preserve">Las Actividades Institucionales señaladas con el subíndice 1, no se reporta meta física programada ni ejecutada ya que esta corresponde a la obra por contrato y fué programada en los trimestres subsecuentes, derivado a los tiempos de los procesos licitatorios.
</t>
  </si>
  <si>
    <t>255 024 K013 Construcción y mejoramiento de la infraestructura -Al período se realizaron 5 Obras (inmuebles) de rehabilitación a los diferentes planteles del nivel básico a través de la obra por Administración en:  ESCUELAS PRIMARIAS:1.- "General Lázaro Cárdenas del Río", Ubicado en Fraccionamiento Villa Lázaro Cárdenas. Trabajo Realizado: Aplicación de pintura en seis salones, plafones, muros, columnas y trabes, 2.- "Maximiliano Molina Fuentes", Ubicado en Cuauhtémoc s/n esquina Avenida Santa Cruz, pueblo de San Miguel Topilejo. Trabajo Realizado:  Aplicación de impermeabilizante en losa, bajadas pluviales y muros, aplicación de yeso en plafones  y aplicación de pintura en plafones. 3.-"Niño Artillero Narciso Mendoza", Ubicado en Magisterio Nacional no. 80, esquina Hidalgo, colonia Tlalpan Centro. Trabajos realizados: mantenimiento y reparación en instalaciones hidrosanitarias y de bombeo e instalación de un tanque presurizador. ESCUELAS SECUNDARIAS: 4.-No. 173 "Yuri A. Gagarín", Ubicado en Querétaro s/n entre Guadalajara y Leona Vicario, colonia Miguel Hidalgo 2a. sección. Trabajos realizados. reparación y mantenimiento en instalaciones hidrosanitarias, 5.-No. 276 "Juventino Rosas", Ubicado en Tarascos s/n entre Chontales y Tepehuanos, colonia Tlalcoligia. Trabajos realizados:   herrería (elaboración y colocación de protecciones en ventanas) y de cerrajeria</t>
  </si>
  <si>
    <t xml:space="preserve">242 135 K016 Rehabilitación y mantenimiento de infraestructura-Al periodo se rehabilitaron un total de 11 mantenimientos (inmuebles); de los cuales fueron 9 mantenimientos (inmuebles) de Edificios Públicos, 1 mantenimiento (inmueble) de la Infraestructura Cultural, 1 mantenimiento (Inmueble) de la Infraestructura Social. 9 mantenimientos (inmuebles) de Edificios Públicos en: 1.-  Dirección de Gobierno, Ubicado en Mariano Matamoros s/n entre Jojutla y Tezoquipa, colonia Centro de Tlalpan. Trabajos Realizados: aplicación de pintura en muros, columnas, marquesinas, casetas, escalones , en herrería , en escalones y guarniciones , en 7 ventanas, 5 puertas; rotulado de 4 logotipos con la leyenda "Alcaldía Tlalpan" y de 19 letras, 2.- Fiscalía Zona Tlalpan TLP 4, Ubicado en Periférico Sur esquina Canal Nacional, Fraccionamiento Granjas Coapa. Trabajo Realizado: Aplicación de pintura a dos manos en muros.  3.- Taller Mecánico de la Alcaldía, Ubicado en Florales no. 7 esquina Cerrada de Cañaverales, Fraccionamiento Magisterial Coapa. Trabajos Realizados: reparación y mantenimiento en instalaciones eléctricas, y trabajos de carpintería (elaboración de puertas), 4.- Campamento de Obras Viales, Ubicado en  Vito Alessio Robles entre Constitución y Corregidora, colonia Miguel Hidalgo 2a. Sección. Trabajos Realizados: albañileria, construcción de barda con piedra braza, construcción de armazón para cadena, construcción de castillos y columnas.  5.- Subdelegación de San Miguel Xicalco, Ubicado en calle 16 de Septiembre s/n esquina 5 de Febrero, pueblo de San Miguel Xicalco. Trabajos Realizados: reparación y mantenimiento en instalaciones eléctricas e hidrosanitarias y trabajos de herrería,  6.- Unidad Departamental de Agua Potable, Ubicado en Congreso no. 296 casi esquina Callejón San Marcos, colonia Tlalpan Centro. Trabajos  ealizados: reparación y mantenimiento en instalaciones eléctricas,  7.- Unidad Departamental de Mejoramiento a los Pueblos, Ubicado en Reforma no. 128 esquina Morelos, pueblo de San Andrés Totoltepec. Trabajos Realizados:  reparación y mantenimiento en instalaciones eléctricas e hidrosanitarias y trabajos de herrería, 8.- Campamento Villa Coapa, Ubicado en  Avenida Canal de Miramontes no. 3755 esquina El Cárcamo, unidad habitacional Narciso Mendoza S.M. 2; Trabajos Realizados:  herrería y aplicación de pintura en herrería, 9.- Inmujeres Tlalpan "Luna 1", Ubicado en Carretera Federal a Cuernavaca no. 2 esquina Avenida Insurgentes Sur, colonia La Joya. Trabajos Realizados: reparación y mantenimiento en instalaciones eléctricas e hidrosanitarias, instalación de 2 WC completos con accesorios, gabinetes y lámparas 1  mantenimiento (inmueble) de la Infraestructura Cultural: 1.- Centro de Aprendizaje Virtual "Bosques", Ubicado en Sauce  MZ 20 LT 4 esquina Sabinos, colonia Bosques del Pedregal. Trabajos Realizados:  reparación y mantenimiento en instalaciones eléctricas
1  mantenimiento (Inmueble) de la Infraestructura Social: 1.- Multiforo Cultural "Ollin Kan",Ubicado en Avenida San Fernando s/n esquina Benito Juárez, colonia Tlalpan Centro. Trabajos realizados: Aplicación de pintura en muros.
</t>
  </si>
  <si>
    <t>223 202K016-Rehabilitación y mantenimiento de infraestructura-Al período y através de la Obra por Administración se realizó 1 Mantenimiento  en los siguientes trabajos realizados: (1 Acción) Al período y a través de la Obra por Administración se realizó 1 Mantenimiento  en los siguientes trabajos realizados:  (1 Mantenimiento) 1.-Trabajos de Mantenimiento para la Red de Agua Potable con un total de 80,900 metros en las siguientes colonias: 2 de Octubre, Ampliaciòn Miguel Hidalgo, Anexo Mesa Los Hornos, Barrio de San Fernando, Barrio del Niño Jesus, Belvedere, Bosques del Pedregal, Chimalcoyotl, Chitchitcaspatl, Cultura Maya, Divisadero, Ejidos de San Pedro Martir, El Mirador, Ex Hacienda Coapa, Fuentes del Pedregal, Heroes de Padierna, La Joya, La Palma, La Palma 2da Secciòn, La Tortug Xolalpan, Lomas de Texcalatlaco, Los Encinos, Mesa los Hornos, Miguel Hidalgo, Miguel Hidalgo 1era Secciòn, Miguel Hidaldo 2da Secciòn, Miguel Hidalgo 3era Secciòn, Miguel Hidalgo 4ta Secciòn, Mirador 2da Secciòn, Mirador II, Movimiento Organizado de Tlalpan, Nuevo Renacimiento de Axalxo, Paraje Tetenco, Parres el Guarda, Pedregal de San Nicolas, Pedregal Santa Ursula Xitla, Peña Pobre, Popular Santa Teresa, Progreso de Tlalpan, Residencial Villa Coapa, Rincon del Pedregal, Rinconada Coapa, San Andres Totoltepec, San Juan Tepeximilpa, San Lorenzo Huipulco, San Pedro Martir, Santisima Trinidad, Tlalcoligia, Tlalpan Centro, Torres de Padierna, Vistas del Pedregal, Viveros de Coactetlan, Volcanes. Adicionalmente y en complemento al mantenimiento de la red de agua se repararon 1,482.00 fugas en las siguientes colonias: 2 de Octubre, Ampliaciòn Miguel Hidalgo, Amsa, Barrio la Fama, Belvedere, Bosques del Pedregal, Cantera Puente de Piedra, Chimalcoyotl, Chitchicaspatl, Club de Golf Mèxico, Cruz del Farol, Cuchilla de Padierna, Cuevitas de Curamaguey, Ejidos de San Pedro Martir, El Mirador, El Mirador 3era Secciòn, Ex Hacienda San Juan de Dios, Fuentes Brotantes, Fuentes de Tepepan, Fuentes del Pedregal, Granjas Coapa, Heroes de Padierna, Isidro Fabela, Jardines del Ajusco, Jardines de la Montaña, La Palma 2da Secciòn, La Tortuga Xolalpan, Lomas Altas de Padierna Sur, Lomas de Padierna, Los Encinos, Ma. Esther Zuno de Echeverrìa, Miguel Hidalgo, Miguel Hidalgo 1era Secciòn, Miguel Hidalgo 2da Secciòn, Miguel Hidalgo 3era Secciòn, Mirador 2da Secciòn, Mirador del Valle, Mirador I, Mirador II, Movimiento Organizado de Tlalpan, Nuevo Renacimiento de Axalco, Paraje Tetenco, Pedregal de las Aguilas, Pedregal de San Nicolas, Pedregal de San Nicolas 2da Secciòn, Pedregal de Santa Ursula Xitla, Plan de Ayala, Popular Santa Teresa, Prados Coapa, Residencial Villa Coapa, Rinconada Coapa, Rinconada Coapa 2da Secciòn, Romulo Sanchez Mireles, San Pedro Apostol, San Andres Totoltepec, San Juan Tepeximilpa, San Lorenzo Huipulco, San Miguel Ajusco, San Miguel Topilejo San Pedro Martir, Santa Ursula Xitla, Santo Tomas Ajusco, Secciòn 16, Tecorral, Tlalcoligia, Tlalmille, Tlalpan Centro, Torres de Padierna, Unidad Habitacional Fuentes Brotantes, Villa Coapa, Villa Cuemanco, Villa Lazaro Cardenas, Vistas del Pedregal, Viveros de Coactetlan, Volcanes.</t>
  </si>
  <si>
    <t>223 202K014-Infraestructura de agua potable, alcantarillado y saneamiento - A través de la Obra por Administración se realizaron 2 Acciones  con los siguientes trabajos: (1°Acción) 1.-Trabajos de Desazolve con 13,770.00 metros en las siguientes colonias: A.M.S.A., Ampliaciòn Miguel Hidalgo 2da Secciòn, Barrio la Lonja, Chichicaspatl,Granjas Coapa, Heroes de Padierna,  Isidro Fabela,Miguel Hidalgo 1ra Secciòn, Mirador I, Mirador II,  Mirador 1ra Secciòn, Mirador 2da Secciòn, Parres el Guarda, Pedregal de San Nicolas 2da Secciòn,Pedregal de San Nicolas 4ta Secciòn, Pueblo Quieto,  San Juan Tepeximilpa, San Miguel Topilejo, San Pedro Martir, San Andres Totoltepec, San Lorenzo Huipulco, San Miguel Topilejo, Secciòn XVI, Tlalcoligia, Tecorral, Tortuga Xolalpa,  Unidad Habitacional Fuentes Brotantes, Villa Coapa. (2° Acción) 2.-Trabajos de Mantenimiento de la Red de Drenaje con 200.42 kms en las siguientes colonias:  A.M.S.A., Ampliaciòn Miguel Hidalgo 2da Secciòn, Ampliaciòn Miguel Hidalgo 3ra Secciòn, Ampliaciòn Miguel Hidalgo 4ta Secciòn, Barrio La Lonja, Chimilli, Chimalcoyotl, Diamante, Ejidos de San Pedro Martir, Ex Hacienda San Juan de Dios, Fuentes de Tepepan, Fuentes del Pedregal, Granjas Coapa, Heroes de Padierna, Isidro Fabela, ISSSFAM, La Fama, Las Camisetas, Los Volcanes, Mesa los Hornos, Miguel Hidalgo 1ra Secciòn, Miguel Hidaldo 2da Secciòn,  Mirador II, Parques del Pedregal, Parres, Parres el Guarda, Pedregal de San Nicolas 2da Secciòn, Pedregal de San Nicolas 3era Secciòn, Pedregal de San Nicolas 4ta Secciòn,  Pedregal de Santa Ursula Xitla, Plan de Ayala, Pueblo Quieto, Residencial Villa Coapa, San Andres Totoltepec, San Juan Tepeximilpa, San Lorenzo Huipulco, San Miguel Topilejo, San Pedro Martir, Santo Tomas Ajusco, Secciòn XVI, Tecorral, Tlalcoligia, Unida Habitacional Fuentes Brotantes, Unidad Habitacional Narciso Mendoza S.M.3, Unidad Habitacional Tenorios, Villa Coapa, Villa Lazaro Cardenas.</t>
  </si>
  <si>
    <t>221 049K016-Rehabilitación y mantenimiento de infraestructura- A través de la Obra por Administración se realizaron 3 mantenimientos con los siguientes trabajos:  (1er. MANTENIMIENTO) 1.-Mantenimiento de Vialidades Secundarias con un total acumulado de 51,456.92 m2   Trabajos de Bacheo con un total realizado de:46,137.92m2 en las siguientes colonias: Arboledas del Sur, Arenal Tepepan, Barrio La Fama,Belisario Domínguez Sección XVI, Belisario Domínguez Senadores, Bosques del Pedregal, Bosques de Tepeximilpa, Centro de Tlalpan, Cantera Puente de Piedra, Chimalcoyotl, Chichicaspatl, Chimilli, Cruz del Farol, Cuchilla de Padierna, Cultura Maya, Cumbres de Tepetongo, Dos de Octubre, Ejidos de San Pedro Mártir, El Zacatón, Fracc. Ex Hacienda San Juan de Dios, Fracc. Granjas Coapa,Fracc.  Magisterial Coapa, Fracc. Prados Coapa 2a. Sección, Fraccionamiento Prados Coapa 3a. Sección, Fracc. Residencial Acoxpa,Fracc. Residencial Villa Coapa S.M. 5, Fracc. Rinconada Coapa 1a. Sección,Fracc. Vergel de Coyoacán,Fracc. Villa Cuemanco, Fraccionamiento Club de Golf México, Fraccionamiento Floresta Coyoacán, Fraccionamiento Nueva Oriental Coapa, Fraccionamiento Real del Sur, Fraccionamiento Residencial Las Hadas, Fuentes Brotantes, Fuentes de Tepepan, Fuentes del Pedregal,Héroes de Padierna,Isidro Fabela, Jardines de la Montaña, Jardines del Ajusco, La Joya, La Primavera,La Tortuga Xolalpa, Lomas Altas de Padierna,Lomas de Padierna,Lomas Hidalgo, Los Encinos, Lomas de Cuilotepec, Loreto y Peña Pobre, María Esther Zuno, Mesa los Hornos, Miguel Hidalgo 1a. Seccion, Miguel Hidalgo 2a. Seccion, Miguel Hidalgo 3a. Seccion, Miguel Hidalgo 4a. Seccion, Mirador del Valle, Mirador 3a Secciòn, Movimiento Organizado de Tlalpan,  Nuevo Renacimiento de Axalco, Paraje 38, Parques del Pedregal, Pedregal de San Nicolás 1a. Seccion, Pedregal de San Nicolás 2a. Seccion, Pedregal de San Nicolás 3a. Seccion, Pedregal de San Nicolás 4a. Seccion, Pedregal de Santa Úrsula Xitla, Popular Santa teresa, Progreso Tlalpan, Pueblo de La Magdalena Petlacalco, Pueblo de San Andrés Totoltepec, Pueblo de San Miguel Ajusco, Pueblo de San Miguel Topilejo, Pueblo de San Miguel Xicalco, Pueblo de San Pedro Mártir, Pueblo de Santo Tomás Ajusco, Rincón del Mirador I, Rincón del Mirador II, San Bartolo El Chico, San Juan Tepeximilpa,San Lorenzo Huipulco, San Nicolás II, Tlalcoligia, Tlalmille, Toriello Guerra, Torres de Padierna, Unidad habitacional Fovissste Fuentes Brotantes, Unidad habitacional Jardines de Villa Coapa, U. H. Hueso Periférico, U. H. tres Fuentes, Unidad habitacional Narciso Mendoza S.M. 6, Unidad habitacional Narciso Mendoza S.M. 7, Unidad habitacional Narciso Mendoza S.M. 8, Unidad habitacional Pemex "Emilio Portes Gil", Unidad habitacional Sauzales Cebadales, U. H. Villa Olímpica, Valle Escondido, Valle Escondido,Vistas del pedregal, Viveros de Coactetlán.Trabajos de reencarpetado con  un total realizado de: 2,871.00 m2 en las siguientes colonias: Isidro Fabela, Pueblo de San Andrés Totoltepec, San Lorenzo Huipulco, Toriello Guerra, Ejidos de San Pedro Mártir, Miguel Hidalgo 1a. Sección.Trabajos de Carpeta Nueva con un total realizado de: 2,448.00.00 m2 en las siguientes colonias: Pueblo de San Miguel Topilejo, Pueblo de San Andrés Totoltepec (2do. MANTENIMIENTO) 2.-Mantenimiento, conservación y rehabilitación de Banquetas con una meta total de 1,096.08 m2 en las siguientes colonias: Barrio La Fama, Centro de Tlalpan, Cultura Maya, El Mirador 2a. Sección, Fracc. Magisterial Coapa, Fracc. Residencial Miramontes, Fraccionamiento Residencial Villa coapa S.M. 4, Fraccionamiento Rinconada Las Hadas, Fraccionamiento Villa Lázaro Cárdenas, Fuentes Brotantes, Fuentes del Pedregal, San Lorenzo Huipulco, Toriello Guerra, Unidad Habitacional Narciso Mendoza S.M. 3, Unidad Habitacional Narciso Mendoza S.M. 7. (3er. MANTENIMIENTO) 3.-Trabajos de Balizamiento con un ameta total de 42,327.81 Ml  en las siguientes colonias: Barrio Cuevitas de Caramaguey,  Fraccionamiento Villa Cuemanco, Héroes de Padierna, Juventud Unida, La Joya, Lomas de Padierna, Lomas de Cuilotepec, Unidad.Habitacional. Issfam, Unidad.Habitacional.Villa Tlalpan.</t>
  </si>
  <si>
    <t>Protección de la integridad y el patrimonio de las personas</t>
  </si>
  <si>
    <t>Cero Agresión y Más Seguridad</t>
  </si>
  <si>
    <t>Construcción, reahabilitación, sectorización y operación de la infraestructura de agua potable</t>
  </si>
  <si>
    <t xml:space="preserve">Manejo integral de residuos solidos urbanos </t>
  </si>
  <si>
    <t>Directtor General de Administración</t>
  </si>
  <si>
    <t>Subdirector de Presupuesto</t>
  </si>
  <si>
    <t>LIC. Alejandro Mendoza Martínez</t>
  </si>
  <si>
    <t>Mtro. Roberto del Razo Mercado</t>
  </si>
  <si>
    <r>
      <t>Autorizó</t>
    </r>
    <r>
      <rPr>
        <b/>
        <sz val="12"/>
        <rFont val="Source Sans Pro"/>
        <family val="2"/>
      </rPr>
      <t>:</t>
    </r>
  </si>
  <si>
    <r>
      <t>Elaboró</t>
    </r>
    <r>
      <rPr>
        <b/>
        <sz val="12"/>
        <rFont val="Source Sans Pro"/>
        <family val="2"/>
      </rPr>
      <t>:</t>
    </r>
  </si>
  <si>
    <t>x</t>
  </si>
  <si>
    <t>X</t>
  </si>
  <si>
    <r>
      <t>OBSERVACIÓN</t>
    </r>
    <r>
      <rPr>
        <b/>
        <vertAlign val="superscript"/>
        <sz val="13"/>
        <color theme="0"/>
        <rFont val="Source Sans Pro"/>
        <family val="2"/>
      </rPr>
      <t xml:space="preserve"> </t>
    </r>
  </si>
  <si>
    <r>
      <t xml:space="preserve">Unidad Responsable del Gasto: </t>
    </r>
    <r>
      <rPr>
        <b/>
        <sz val="11"/>
        <rFont val="Source Sans Pro"/>
        <family val="2"/>
      </rPr>
      <t xml:space="preserve">02CD14 Alcaldía Tlapan </t>
    </r>
  </si>
  <si>
    <t>Lic. Alejandro Mendoza Martínez
Director General de Administración</t>
  </si>
  <si>
    <t>Dra. Patricia Elena Aceves Pastrana
Alcaldesa en Tlalpan.</t>
  </si>
  <si>
    <r>
      <t>Responsable</t>
    </r>
    <r>
      <rPr>
        <b/>
        <sz val="12"/>
        <rFont val="Source Sans Pro"/>
        <family val="2"/>
      </rPr>
      <t>:</t>
    </r>
  </si>
  <si>
    <r>
      <t>Titular</t>
    </r>
    <r>
      <rPr>
        <b/>
        <vertAlign val="superscript"/>
        <sz val="12"/>
        <rFont val="Source Sans Pro"/>
        <family val="2"/>
      </rPr>
      <t xml:space="preserve"> </t>
    </r>
    <r>
      <rPr>
        <b/>
        <sz val="12"/>
        <rFont val="Source Sans Pro"/>
        <family val="2"/>
      </rPr>
      <t xml:space="preserve"> :</t>
    </r>
  </si>
  <si>
    <t>Unidad Responsable del Gasto: 02CD14 ALCALDÍA TLALPAN</t>
  </si>
  <si>
    <t>Se realizaron las siguientes actividades previas: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t>
  </si>
  <si>
    <t xml:space="preserve">Explicación de las variaciones del Índice de Aplicación de Recursos para la Consecución de Metas (IARCM):Al corte del periodo reportado, no se reflejan resultados fisicos  ya que en el CAMAI la Meta  por Actividad Institucional 2020 se programo a partir del tercer bimestre 2020, con la entrega de los apoyos economicos.Sin embargo si se reportan las actividades previas al proceso de entrega de los apoyos a beneficiarios </t>
  </si>
  <si>
    <t xml:space="preserve">Al corte del periodo reportado, no se reflejan resultados fisicos  ya que en el CAMAI la Meta  por Actividad Institucional 2020 se programo a partir del tercer bimestre 2020, con la entrega de los apoyos economicos.Sin embargo si se reportan las actividades previas al proceso de entrega de los apoyos a beneficiarios </t>
  </si>
  <si>
    <t>Objetivo: Mejorar la infraestructura y funcionalidad de las Unidades Habitacionales de Interés Social y/o Conjuntos Habitacionales ubicados en las zonas con índice de desarrollo social bajo y muy bajo de la  Alcaldía Tlalpan y contribuir al mejoramiento del bienestar social de los habitantes de unidades habitacionales de interés social y/o conjuntos habitacionales, resididos en su mayoría por adultos mayores que dependen económicamente de pensiones, jubilaciones y/u otros Programas Sociales, familias de ingresos económicos bajos que no cuentan con los recursos necesarios para contrarrestar el deterioro causado por el paso del tiempo.</t>
  </si>
  <si>
    <t>Brindar cursos, talleres y capacitación, así como actividades lúdicas, terapéuticas, recreativas y culturales que permitan promover el desarrollo social y comunitario y los derechos de las y los usuarios, con perspectiva de género y enfoque de derechos humanos, a través de los centros comunitarios institucionales en la Alcaldía en Tlalpan.Mejorar la infraestructura y funcionalidad de las Unidades Habitacionales de Interés Social y/o Conjuntos Habitacionales ubicados en las zonas con índice de desarrollo social bajo y muy bajo de la  Alcaldía Tlalpan y contribuir al mejoramiento del bienestar social de los habitantes de unidades habitacionales de interés social y/o conjuntos habitacionales, resididos en su mayoría por adultos mayores que dependen económicamente de pensiones, jubilaciones y/u otros Programas Sociales, familias de ingresos económicos bajos que no cuentan con los recursos necesarios para contrarrestar el deterioro causado por el paso del tiempo.</t>
  </si>
  <si>
    <t xml:space="preserve">Unidad Responsable de Gasto:  02CD14 ALCALDÍA TLALPAN </t>
  </si>
  <si>
    <t>Período: Enero-Junio 2020 2)</t>
  </si>
  <si>
    <r>
      <t xml:space="preserve">Objetivo: </t>
    </r>
    <r>
      <rPr>
        <sz val="9"/>
        <rFont val="Source Sans Pro"/>
      </rPr>
      <t>Realizar y operar de manera permanente las rutas, horarios y frecuencia en que debe presentarse el servicio público de limpia de acuerdo a las necesidades comunitarias. Realizar permanentemente acciones de concientización a la ciudadanía sobre la separación de la basura y conservación de una comunidad limpia y libre de desechos, operar de manera permanente la operación del barrido mecanizado en (ejes viales, avenidas principales y accesos carreteros) de la Alcaldía, ejecutar de manera permanente el Programa Escuela Limpia, así como recolectar la basura y desechos sólidos de contenedores ubicados en la demarcación. Se llevó a cabo la Recolección de 213,042 Toneladas de Residuos Sólidos, estas acciones se realizan en  208 Colonias, 44 Fraccionamientos urbanos ; 34 Unidades Habitacionales; 10 Barrios; 8 Pueblos; 6 Reservas Ecologicas; 8 Equipamientos; Mercados Públicos; Tianguis; Escuelas Públicas y Plazas Comerciales de la  demarcación, beneficiando a aproximadamente 600,000 habitantes de esta Alcaldía.</t>
    </r>
  </si>
  <si>
    <r>
      <t>Acciones Realizadas:</t>
    </r>
    <r>
      <rPr>
        <sz val="9"/>
        <rFont val="Source Sans Pro"/>
      </rPr>
      <t xml:space="preserve"> Se llevó a cabo la Recolección de 213,042 Toneladas de Residuos Sólidos que comprenden las siguientes actividades: Recolección Industrial 731 Toneladas, Recolección de Basura en Barredoras 474 Toneladas, Recolección de Basura Domiciliaria 139,483 Toneladas, Retiro de basura en Contenedores de Metal 6,336 Toneladas, Retiro de basura en Contenedores de Polietileno 1,689 Toneladas, Programa" Escuela Limpia" 2,387 Toneladas, Retiro de Cascajo 11,567 Toneladas, Recolección de Tiraderos Clandestinos 84 Toneladas, Recolección de Residuos en Contenedores Terminal 3,489 Toneladas, Recolección de Residuos en Mercados Públicos 6,915 Toneladas, Recolección de Residuos en Tianguis 1,002 Toneladas, Recolección de Basura del Barrido Manual 38,800 Toneladas, Recolección de Residuos en Papeleras 27 Toneladas, Recolección de Residuos en Jornadas 58 Toneladas, Retiro de Triques 0.0 Toneladas.
Acciones Complementarias:  Terraceo 0.0 metros cuadrados, Barrido Mecánico 10,438 Kilómetros, Retiro de Organismos Muertos 48 Piezas, Traslado de Llantas 273 Piezas, Barrido Manual 42,000 Kilómetros.</t>
    </r>
  </si>
  <si>
    <r>
      <t xml:space="preserve">Explicación de las variaciones del Índice de Aplicación de Recursos para la Consecución de Metas (IARCM): </t>
    </r>
    <r>
      <rPr>
        <sz val="9"/>
        <rFont val="Source Sans Pro"/>
      </rPr>
      <t xml:space="preserve">Se recolectar 11,942 Toneladas más, debido a las jornadas de trabajo realizadas los días martes, jueves, viernes y sábado, solicitudes de retiro de cascajo, retiro de basureros clandestinos, arrastre de basura por lluvias y desechos en la vía pública.  </t>
    </r>
  </si>
  <si>
    <t xml:space="preserve">Operación de panteones públicos </t>
  </si>
  <si>
    <t xml:space="preserve">Servicio </t>
  </si>
  <si>
    <r>
      <t>Objetivo:</t>
    </r>
    <r>
      <rPr>
        <sz val="9"/>
        <rFont val="Source Sans Pro"/>
      </rPr>
      <t>Mantener los panteones como espacio público a fin de generar lazos de convivencia, aprobación social, sentido de pertenencia y ambiente de seguridad para visitantes, mediante  al servicio a los panteones con los que cuenta  la Alcaldía Tlalpan y la realización de 1527 servicios  a estos, beneficiando a familiares de 1527 personas.</t>
    </r>
  </si>
  <si>
    <r>
      <t xml:space="preserve">Acciones Realizadas: </t>
    </r>
    <r>
      <rPr>
        <sz val="9"/>
        <rFont val="Source Sans Pro"/>
      </rPr>
      <t>En cuanto a los servicios funerarios se realizaron 1527;   de lo cuales fueron  520  Inhumaciones,   233 Exhumaciones,   212 Reinhumaciones   562 Incineraciones como a continuación se describen: 125  Inhumaciones, 98  Exhumaciones,   76  Reinhumaciones,   562  Incineraciones     total   861  en  el   Panteón 20 de Noviembre, el cual   se encuentra  ubicado   Calle  San Marcos #2 Esquina calle Congreso Col. Centro de Tlalpan; 4 Inhumaciones, 1 Exhumaciones, 1 Reinhumaciones, total 6 en el Panteón de Chimalcoyotl, el cual se encuentra ubicado en Calle del Rosal S/N Pueblo Chimalcoyotl; 3 Inhumaciones, 1 Exhumaciones y  1 Reinhumaciones, Total  5  en Panteón de Santa Úrsula Xitla, el cual se encuentra ubicado en Calle del Panteón S/N Pueblo Santa Úrsula Xitla; 63 Inhumaciones, 39 Exhumaciones y 40 Reinhumaciones, Total 142 en el Panteón de San Pedro Mártir, ubicado en Calle 5 de Mayo S/N en Pueblo San Pedro Mártir; 33 Inhumaciones, 19 Exhumaciones y 19 Reinhumaciones, Total 71, en el Panteón de San Andrés Totoltepec, el cual se encuentra ubicado en el KM 23.5 Carretera Federal a Cuernavaca Pueblo San Andrés Totoltepec; 35 Inhumaciones,  9 Exhumaciones y  9 Reinhumaciones, Total 59 en el Panteón de San Miguel Xicalco, ubicado en el KM 3.5 Carretera México Ajusco, Pueblo San Miguel Xicalco; 29 Inhumaciones , 3 Exhumaciones y 3 Reinhumaciones, Total 35 en el Panteón de Magdalena Petlacalco, ubicado en Calle de la Cruz S/N Pueblo Magdalena Petlacalco; 27 Inhumaciones, 1 Exhumaciones y 1 Reinhumaciones, Total 29 en el Panteón  de San Miguel Ajusco, ubicado en Calle Hermanos Rayón S/N Pueblo San Miguel Ajusco; 48 Inhumaciones, 1 Exhumaciones y 1 Reinhumaciones, Total 50, en el Panteón de Santo Tomas Ajusco, ubicado en KM 12.5 Carretera Panorámica México Ajusco, Pueblo Santo Tomas Ajusco; 141 Inhumaciones, 59 Exhumaciones y 59 Reinhumaciones, Total 259 en el Panteón de San Miguel Topilejo, ubicado en Carretera Xochimilco Topilejo, entre AV. del Rastro y Autopista Pueblo San Miguel Topilejo;  12 Inhumaciones, 2 Exhumaciones y  2 Reinhumaciones, Total  16, en el Panteón de Parres el Guarda, el cual se encuentra ubicado en Camino al Panteón, Esquina Cerrada de Hueso Pueblo Parres.</t>
    </r>
  </si>
  <si>
    <r>
      <t xml:space="preserve">Explicación de las variaciones del Índice de Aplicación de Recursos para la Consecución de Metas (IARCM): </t>
    </r>
    <r>
      <rPr>
        <sz val="9"/>
        <rFont val="Source Sans Pro"/>
      </rPr>
      <t>Por el tipo de atención que se brinda a la ciudadanía  en relación a los servicios funerarios como son: Inhumación de cadáveres,   Exhumación   y   Reinhumación  de  restos  áridos,   Cremación  de  cadáveres   y restos humanos, por lo que resulta  variable el  cumplimiento de  metas  por factores de diversa índole:
1.- Aumento de los asentamientos poblacionales en esta Demarcación de Tlalpan: Derivado de la migración de ciudadanos de otras Alcaldías  y de los diversos estados de la república, incrementa la demanda de los servicios referidos.    
2.- Mortandad: Como resultado de enfermedades, casos legales (homicidios y suicidios) así como accidentes durante los periodos vacacionales, originan de manera desproporcionada  los decesos  y consecuentemente los servicios funerarios a otorgar.</t>
    </r>
  </si>
  <si>
    <t xml:space="preserve">Actividades de Apoyo a la Función pública y Buen Gobierno   </t>
  </si>
  <si>
    <r>
      <t>Objetivo:</t>
    </r>
    <r>
      <rPr>
        <sz val="9"/>
        <rFont val="Source Sans Pro"/>
      </rPr>
      <t xml:space="preserve"> Mejorar y facilitar la solicitud y resolución de trámites, observando el cumplimiento de la normatividad vigente en materia de Verificación Administrativa, recuperación de predios y vía pública; así como la prestación de servicios,  como fue proporcionar las acciones necesarias para el trámite de Cartillas del Servicio Militar Nacional, así como de vigilar la actividad de los establecimientos mercantiles de la demarcación con las instancias involucradas en la materia,  estableciendo un alto grado de excelencia en la atención de las actividades, así como en el desarrollo de éstas. Asimismo, difundir las acciones, programas y actividades públicas del gobierno de la Alcaldía de Tlalpan mediante materiales de comunicación impresa y digital para establecer un vínculo cercano y directo con la ciudadanía mediante un lenguaje claro, objetivo, incluyente, sin estereotipos y con perspectiva de genero.          </t>
    </r>
    <r>
      <rPr>
        <b/>
        <sz val="9"/>
        <rFont val="Source Sans Pro"/>
        <family val="2"/>
      </rPr>
      <t xml:space="preserve">
</t>
    </r>
  </si>
  <si>
    <r>
      <t xml:space="preserve">Acciones Realizadas: </t>
    </r>
    <r>
      <rPr>
        <sz val="9"/>
        <rFont val="Source Sans Pro"/>
      </rPr>
      <t>La Dirección de Comunicación Social llevo a cabo el trámite de 408 diseños de los cuales 207 fueron apoyos de diseño a las diferentes áreas de la Alcaldía. 
Se cubrieron 223 eventos y se tomaron 1,539 fotografías.
Se enviaron 7 diseños para su autorización a la Dirección de Imagen Institucional del Gobierno de la Ciudad de México. 
Se ingresaron a la Página Web de la Alcaldía 175 eventos y se captaron 220,162 visitas de usuario.
A través de las Redes Sociales se captaron y canalizaron 248 Demandas Ciudadanas
En Redes Sociales se publicaron 57 eventos, y se realizó el monitoreo de demandas ciudadanas realizadas por este medio, así como también la difusión de programas y eventos de las diversas áreas de la Alcaldía. 
En Redes Sociales también se realizó la estadística de reacciones positivas y negativas de la opinión pública; en Twitter se captaron 713 Post, 2, 148,529 seguidores al corte, y 4, 415,280 alcance total estimado, en Facebook se captaron 617 Post, 304,859 seguidores al corte y alcance total estimado 2, 185,993, en Instagram se captaron 209 Post, 26,896 seguidores al corte y 85,981 alcance total estimado.
Se realizó durante 181 días el monitoreo diario de notas informativas de los diversos medios de comunicación, para realizar el análisis y organización de las mismas notas informativas conforme a su relevancia, y posteriormente esas notas fueron canalizadas a las áreas correspondientes para su atención.
Se realizaron 69 Boletines, se cubrieron 18 eventos y se realizaron 44 grabaciones de audio; También se realizaron y produjeron 139 videos, de los diversos eventos realizados en la Alcaldía para su difusión. 
Durante este trimestre se realizaron 5 entrevistas con diversos medios de comunicación en eventos con la Alcaldesa y algunas de las Direcciones Generales, vía telefónica y presenciales, para la difusión de diversos eventos y acciones de gobierno. 
Se atendieron y dieron respuesta a 21 solicitudes de información a través de la Oficina de Información Pública por el Sistema INFOMEX.   
La Dirección del Centro de Servicios y Atención Ciudadana (CESAC), bajo las condiciones de trabajo con el Sistema Integral de información de Tlalpan (SIIT). 
Se ingresaron 16,829 solicitudes de servicios, acciones que se recibieron, ordenaron y canalizaron a las diferentes áreas operativas de la demarcación, las metas propuestas en el trimestre se cumplieron y fueron:
8,183: No atendidas.
6,162: Atendidas favorablemente.
1,735: En proceso.
   480: Atendidas negativamente.
   256: No procedente.
      13: Atendida en Campo por las Direcciones.  
La Ventanilla Única, ingresaros 2,551 solicitudes de trámites, los cuales se turnaron a las Direcciones Generales de las Áreas Correspondientes, quienes emitieron 846 respuestas de Autorizado, 77 respuestas de Rechazado, 23 Prevenciones y 1605 trámites siguen en Poseso. Con base en lo anterior, podemos concluir que la Ventanilla Única de Trámites al 17 de junio del 2020, no tuvo algún trámite pendiente de atención, toda vez que sus funciones son de Orientar, Informar, Recibir, Integrar, Registrar, Gestionar y Entregar los documentos a las Áreas Correspondientes.</t>
    </r>
    <r>
      <rPr>
        <b/>
        <sz val="9"/>
        <rFont val="Source Sans Pro"/>
        <family val="2"/>
      </rPr>
      <t xml:space="preserve">
</t>
    </r>
  </si>
  <si>
    <t xml:space="preserve">La Dirección General de Asuntos Juridicos y de Gobierno realizo los siguientes tramites:
1.- Trámite de visitas de Verificación Administrativa
Se llevaron a cabo 309 Visitas de Verificación Administrativa; Se ejecutaron 07 Clausuras; En el mismo periodo se ejecutaron 34 Reposiciones de Sellos tanto de suspensión como clausura.
2.- Trámite de  Recuperación de predios propiedad del Gobierno de la Ciudad de México y Vía Pública.
Se ejecutaron  04 Recuperaciones Administrativas correspondiendo a   Predios del Dominio Público.
3.- Trámite de Asesorías Jurídicas gratuitas.
Se proporcionaron  40 Asesorías Jurídicas correspondiendo: 08 en materia familiar; 03  en materia penal; 08 en materia civil; 06 en materia mercantil y 15 en materia administrativa.
4.- Trámite de Cartillas del Servicio Militar Nacional.
Se tramitaron  1,194 Cartillas del Servicio Militar Nacional correspondiendo 1,031 a clase y 163 remisos, sin que a la fecha se hayan presentado solicitudes de anticipados.
5.- Trámite de Juicios 
Por lo que corresponde a la debida substanciación de los procedimientos administrativos, judiciales y jurisdiccionales para la defensa de los intereses de la Alcaldía, se informa que las Unidades Departamentales adscritas a la Subdirección de Procedimientos de lo Contencioso, tuvieron intervención en 46 juicios ingresados en el periodo de enero a marzo del 2020 de acuerdo a los siguientes datos: 17 juicios de nulidad; 03 juicios civiles y mercantiles; 01 juicios laborales; 08 carpetas de investigación; 16 amparos; 01 juicios electorales.
6- Acciones para la integración y depuración de Establecimientos Mercantiles y Espectáculos Públicos.
Derivado de la gestión de actividades para el cumplimiento de las normas no fiscales, relacionadas con los establecimientos mercantiles en la Alcaldía, así como en la colaboración de la integración y control del padrón de establecimientos mercantiles se informa lo siguiente:
a) Espectáculos Públicos. Se atendieron 4 festividades en pueblos, colonias y barrios de la Alcaldía Tlalpan.
b) Ingresos. Por concepto de fiestas patronales, módulos de atención, romerías y valet parking, se recaudó la cantidad de $ 64,705.00 (SESENTA Y CUATRO MIL SETECIENTOS CINCO).
c) Ingresos. Por concepto de permisos, revalidaciones, enseres y traspasos se recaudó la cantidad de $67,919.24 (SESENTA Y SIETE MIL NOVECIENTOS DIECINUEVE CON VEINTICUATRO CENTAVOS).
d) Romerías. Se atendieron 53 romerías dentro de la demarcación.
e) Valet Parking.  Se regularizó 1 Valet parking.
f) Perifoneo, Módulo y/o Stand. Se otorgaron 8 autorizaciones.
g) Volanteo y Degustación. Se otorgaron 91 autorizaciones.
h) Integración de expedientes con Giro de Bajo Impacto. Se integraron 78 expedientes.
i) Integración de expedientes con giro de Impacto Vecinal. Se registraron 14.
j) Integración de expedientes con giro de Impacto Zonal. Se registraron 8.
k) Requerimientos. En total se efectuaron 77.
l) Solicitudes de Verificaciones. Se elaboraron 23 solicitudes.
m) Demanda Ciudadana. Se atendieron a través del CESAC, Audiencias Públicas y de manera directa, 24.
n) Recorridos y operativos. En total se llevaron 17 operativos en diferentes pueblos, colonias y barrios de la demarcación, 36 recorridos y operativos a establecimientos de giros mercantiles por COVID-19
7- Expedición de Cédulas de Empadronamiento en Mercados Públicos y Concentraciones.
En la Jefatura de Unidad Departamental de Mercados y Concentraciones se realizó el trámite de Atención Ciudadana de Expedición de Cédulas de Empadronamiento en Mercados Públicos y Concentraciones, el cual se recibe a  través de Ventanilla única Delegacional y que  engloban las siguientes actividades: 998 Solicitudes de Empadronamiento de Mercados; 204 Solicitudes de Empadronamiento de Concentraciones; 45 Audiencias realizadas; 305 Sanitizaciones,  30 Recorridos en los diferentes Mercados y Concentraciones que se encuentran dentro de la Alcaldía, 40 Atención a ciudadanos  con diversas solicitudes.
</t>
  </si>
  <si>
    <t xml:space="preserve">Actividades de Apoyo a la Función Pública y Buen Gobierno </t>
  </si>
  <si>
    <r>
      <t xml:space="preserve">Objetivo: </t>
    </r>
    <r>
      <rPr>
        <sz val="9"/>
        <rFont val="Source Sans Pro"/>
      </rPr>
      <t>Establecer un Plan General que abarque y guíe las acciones de profesionalización y capacitación del Gobierno del Distrito Federal y que contemple tanto a quienes ingresen al Servicio Público de Carrera como a las servidoras y los servidores públicos en general.</t>
    </r>
  </si>
  <si>
    <r>
      <t xml:space="preserve">Acciones Realizadas: </t>
    </r>
    <r>
      <rPr>
        <sz val="9"/>
        <rFont val="Source Sans Pro"/>
      </rPr>
      <t xml:space="preserve"> Conforme a la Metodología para integrar el Programa Anual de Capacitación basada en el Sistema de Formación Continua 2020. Se da paso al Diagnóstico de Necesidades de Capacitación, para ello se hace de conocimiento a los subenlaces de las Direcciones Generales, la Detección de Necesidades de Capacitación Automatizado; así se da paso a la 1a. Etapa: Elaboración y Registro del Diagnóstico de Necesidades Automatizado genérica y específica* .  Se mantuvo comunicación con  la Dirección de Desarrollo de la Competencia Laboral, Igualdad Sustantiva y Derechos Humanos para dar seguimiento al modelo innovante de automatización de datos. Como actividades adicionales se inició con los cursos sin costo: "Lengua de Señas Mexicana" y Taller de Inglés I**, mismos que fueron suspedidos como medida administrativa por la contingencia sanitaria COVID 19. El Diagnóstico de Necesidades que se realiza de manera automatizada, tanto la Capacitación como de Educación Abierta, la plataforma estuvo abierta hasta el 20 de mayo.  En tanto se recibe orientación acerca de criterios y liberación de procesos, esta Unidad ha tenido a bien invitar mediante medios electrónicos a los y las trabajadoras a sumarse en capacitación en línea gratuita en las Plataformas de la Secretaria del Trabajo y Previsión Social,  Secretaria de las Mujeres, Comisión de Derechos Humanos y Centro de Estudios Tecnológicos, Industrial y de Servicios No. 90 y 127.
</t>
    </r>
  </si>
  <si>
    <r>
      <t xml:space="preserve">Explicación de las variaciones del Índice de Aplicación de Recursos para la Consecución de Metas (IARCM): </t>
    </r>
    <r>
      <rPr>
        <sz val="9"/>
        <rFont val="Source Sans Pro"/>
      </rPr>
      <t>El Sistema de Diagnóstico Automatizado se vió aplazado en dos ocasiones, la primera por ajustes en el sistema y la segunda por Contingencia del COVID 19. Mediante comunicado  de fecha 18 de mayo de 2020, la Dirección de Desarrollo de la Competencia Laboral, Igualdad Sustantiva y Derechos Humanos sobre el Sistema de Formación Continua, dicta las pautas a seguir respecto de los Programas de Capacitación y Enseñanza Abierta; de lo que destaca: El Diagnóstico de Necesidades de manera automatizada, tanto de Capacitación como de Educación Abierta, queda abierta hasta el 20 de mayo de 2020.  El cronograma de actividades para continuar con las siguientes etapas del proceso, será reelaborado, y se dará a conocer una vez qe el regreso a las actividades en al admistración pública se determine.  La Subdirección de Innovación hará llegar el corte final de las personas trabajadoras que respondieron el Diagnóstico de Necesidades de Capacitación  entre el 01 y 12 de junio, para que con base en estos datos y en las disposiciones oficiales sobre el gasto público, valorar los eventos de Capacitación y de Educación Abierta (situación que a la fecha no ha tenido lugar).  En atención a las accines realizadas por este período de contingencia sanlitaria se nos solitica aplazar la toma de decisiones en torno a Capacitación y Educación Abierta hata no contar con información oficial sobre las acciones que se detrminarán respecto al gasto público.  El uso de la partida 3341 queda supeditado a la autorización de los Programas de Capacitación y Educación Abierta, por lo que, mientras se este en contingencia sanitaria, no podremos realizar ningún tipo de contratación o convenio en el cual se destinen recursos de esta partida. Solo la capcitación en linea gratuita se puede fomentar y operar sin ninguna restricción. La programación de eventos de Capacitación para el 2020, tendrá que ser formulada de manera híbrida, preferentemente en plataformas digitales y en menor medida la capacitación presencial. Anexamos copia del comunicado SAF/DGAP/DEAPU/DDCLISDH/516/2020.</t>
    </r>
  </si>
  <si>
    <t xml:space="preserve">Imagen Urbana para Cultivar Comunidad </t>
  </si>
  <si>
    <t>Rehabilitación y Mantenimiento de la Infraestructura Pública</t>
  </si>
  <si>
    <t>ROSARIO</t>
  </si>
  <si>
    <t>Luminarias</t>
  </si>
  <si>
    <t xml:space="preserve">
Planeación, seguimiento y evaluación a políticas públicas
 </t>
  </si>
  <si>
    <r>
      <t>Objetivo:</t>
    </r>
    <r>
      <rPr>
        <sz val="9"/>
        <rFont val="Source Sans Pro"/>
      </rPr>
      <t>Establecer los instrumentos de participación ciudadana y canales de gestión, que contribuyan a fortalecer la gobernabilidad democrática y a incrementar los niveles de bienestar en la demarcación, alineados con las necesidades, iniciativas y demandas de los habitantes de la Alcaldía en Tlalpan. Fomentar la integración social y comunitaria mediante vínculos sociales que generen comunicación eficaz, cohesión, confianza y colaboración entre los ciudadanos y la Alcaldía de Tlalpan, con el propósito de crear una base social sólida cuya capacidad creadora de procesos sociales y culturales comunitarios impacte positivamente en las colonias, barrios y pueblos originarios de la demarcación; todo esto en un marco de corresponsabilidad y construcción de la gobernabilidad democrática, y de una cultura de cooperación, apoyo mutuo y solidaridad comunitarias, a través de la presencia permanente de  facilitadores y  facilitadores coordinadores, quienes de manera directa impulsarán proyectos de mejoramiento y recuperación de espacios.</t>
    </r>
  </si>
  <si>
    <r>
      <t xml:space="preserve">Acciones Realizadas:
</t>
    </r>
    <r>
      <rPr>
        <b/>
        <sz val="9"/>
        <rFont val="Source Sans Pro"/>
      </rPr>
      <t xml:space="preserve">1. Información, difusión y promoción de las acciones ejecutadas por la Dirección General de Participación Ciudadana, así como de las actividades y eventos: 
</t>
    </r>
    <r>
      <rPr>
        <sz val="9"/>
        <rFont val="Source Sans Pro"/>
      </rPr>
      <t xml:space="preserve">-En el rubro correspondiente a Información, difusión y promoción de las acciones ejecutadas por la Dirección General de Participación Ciudadana. Se realizaron 07 acciones con 32 127 vecinos, las cuales consistieron en: “Prevención de Salud Coronavirus”, “Semáforo de Actividades de la Alcaldía”, “Información de Aplicación de Gel Antibacterial  para la Prevención del Coronavirus en el Servicio de Pipas de Agua Potable”, en las colonias Juventud Unida, Ejidos de San Pedro Mártir, Movimiento Organizado, Tlalcoligia, Rinconada Mirador, Rómulo Sánchez Mireles, Isidro Fabela, Toriello Guerra, Cantera Puente de Piedra, Tlalpan Centro, Sección XVI, Belisario Domínguez, Valle Escondido, Valle de Tepepan, La Tortuga Xolalpa, Ampliación Isidro Fabela; “Medidas de Prevención contra el nuevo Coronavirus COVID-19”, “Jornada de Salud Pública”, en San Lorenzo Huipulco, Arboledas del Sur, Villa Lázaro Cárdenas, Fracc. Rancho los Colorines, Floresta Coyoacán, Belisario Domínguez, Prado Coapa 2° Sec., Granjas Coapa, Ex Hacienda Coapa, Rinconada Coapa 2° Sec., , Lomas de Padierna, Pedregal de San Nicolás 2°, 3° y 4° sección, Torres de Padierna, Bosques del Pedregal, Cruz del Farol, Héroes de Padierna, Chichicaspatl, Jardines del Ajusco, Miguel Hidalgo 3° Sección, Solidaridad, Sector XVII, Cultura Maya, Lomas Altas de Padierna Sur, Los Encinos, Cuchilla de Padierna, Dos de Octubre, Primavera, El Zacatón, Popular Sata Teresa, Sector XVII, San Miguel y Santo Tomás Ajusco, San Miguel Topilejo, Pedregal de Santa Úrsula Xitla, Santa Úrsula Xitla, San Miguel Xicalco, Mesa los Hornos, San Andrés Totoltepec; “Plan Emergente de Abasto de Agua Potable” en Ejidos de San Pedro Mártir, Juventud Unida, Pueblo Quieto, Rinconada Mirador, Movimiento Organizado, Tlalcoligia, Mesa los Hornos, San Miguel Topilejo, San Andrés Totoltepec, San Miguel Ajusco, Magdalena Petlacalco, San Pedro Mártir, Miguel Hidalgo 1° Sección, Parres el Guarda, Santo Tomás Ajusco ; Carteles con la leyenda “Zona de Alto Contagio COVID-19, Quédate en Casa” en Sección XVI, Cantera Puente de Piedra, Tlalpan Centro, La Joya, Tlalcoligia, Peña Pobre, Juventud Unida, ISSSFAM, Guadalupe Tlalpan, San Lorenzo Huipulco, Pedregal de San Nicolás 2°, 3°, 4° sección, Torres de Padierna, Héroes de Padierna, San Nicolás II; “Venta de leche LICONSA  a bajo costo” en San Lorenzo Huipulco, Cruz del Farol, Lomas de Padierna, Pedregal de San Nicolás 3° Sección.
-En el rubro correspondiente a Información, difusión y promoción de las Actividades realizadas por la Dirección General de Participación Ciudadana.  Se realizaron 06 actividades con 23 649 vecinos, las cuales consistieron en: “Taller de Salud para la Prevención del Coronavirus”, en la Alcaldía; Apoyo en difusión en el Programa  “Entrega de Leche Diconsa” en San Lorenzo Huipulco, Chimilli, Lomas del Pedregal, Lomas Hidalgo, Cruz del Farol, Paraje 38; “Jornada de Su Sana Distancia, Aplicación de Gel Antibacterial por contingencia de COVID-19” en Tlalpan Centro; “Entrega de vales LICONSA Mercomuna” en Cumbres de Tepetongo, Tlalpan Centro, Ampliación Miguel Hidalgo 2° Sección, Ejidos de San Pedro Mártir, San Pedro Mártir, San Andrés Totoltepec, Ejidos de Huipulco, U-H Narciso Mendoza, Ex Hacienda Copa, Chichicaspatl, Cultura Maya, Lomas de Padierna Sur, San Miguel Ajusco, San Miguel Topilejo, Magdalena Petlacalco, San Pedro Mártir, Parres el Guarda, Deportivo Vivanco; “Afiliación de Comercios, para Recepción de Vales LICONSA Mercomuna” en Chimalcoyoc, Tlalpan Centro, San Lorenzo Huipulco, Ex Hacienda Coapa, U-H Narciso Mendoza Súper Manzana I, Pedregal de San Nicolás 1°, 4°  Sección, Lomas Altas de Padierna Sur, El Zacatón, Chichicaspatl, Héroes de Padierna, Torres de Padierna, Popular Santa Teresa, Cultura Maya, Lomas del Pedregal, Lomas Hidalgo, Mirador II, Belvedere, Mirador I, Cruz del Farol, Primavera, Verano;  “Reglas Básicas de Prevención del COVID-19” en Ejidos de San Pedro Mártir, Belisario Domínguez, Sección XVI, Toriello Guerra, Peña Pobre, Tlalpan Centro, Barrio Niño Jesús, Isidro Fabela, San Pedro Apóstol, La Joya, Juventud Unida, Valle Escondido, Rinconada Mirador, Movimiento Organizado, Fuentes de Tepepan, La Tortuga Xolalpa, Club de Golf, Miguel Hidalgo 3° Sec., Primavera, Paraje 38, Ayocatitla, Ocotla el Chico, Ahuacatitla, Fresno, San Miguel Toxiac, Pastores, San Miguel Topilejo, Jardines de San de San Miguel Ajusco, Viveros de Coactetlan, La Magueyera, Lomas de Texcalatlaco, El Divisadero, Axalco de San Andrés Totoltepec.
-En el rubro correspondiente a Información, difusión y promoción de los Eventos realizados por la Dirección General de Participación Ciudadana. No se realizaron eventos, debido a la Contingencia Sanitaria por COVID-19.
</t>
    </r>
    <r>
      <rPr>
        <b/>
        <sz val="9"/>
        <rFont val="Source Sans Pro"/>
      </rPr>
      <t>2. Mesas de trabajo:</t>
    </r>
    <r>
      <rPr>
        <sz val="9"/>
        <rFont val="Source Sans Pro"/>
      </rPr>
      <t xml:space="preserve"> Se efectuaron 114 mesas de trabajo con 674 personas atendidas, las cuales consistieron  en: Reunión vecinal y recorrido informativo para la instalación de cámaras de seguridad de video vigilancia y fugas de agua, en la colonia Sección XVI, con asistencia de 70 personas; Mesa de trabajo vecinal en relación al tema de instalación de postes de alumbrado público, en la colonia Isidro Fabela, con asistencia de 50 personas; 2 Mesas de trabajo para el Diálogo con personal del Centro de Salud y vecinos, así como por inundación en casa habitación, de la colonia Ex Hacienda San Juan de Dios, con asistencia de 20 personas; 4 Mesas de trabajo con Ciudadanía en Seguimiento a  Baja Presión del Suministro de Agua potable en la colonia Héroes de Padierna, con asistencia de 40 personas; 7 Mesas de trabajo con Ciudadanía en seguimiento a Falta de Agua por Cierre en la colonia Miguel Hidalgo 3° Sección, con asistencia de 70 personas; 40 Reuniones Matutinas Virtuales con personal del Ministerio Público, colonia Miguel Hidalgo 4° Sección, con asistencia de 20 personas; Reunión con Ciudadanía en seguimiento a Falta de Agua por Cierre en la colonia Pedregal de San Nicolás 2° Sección., con asistencia de 25 personas; 4 Mesas de trabajo con ciudadanía en Seguimiento a Falta de Agua por Cierre en la colonia Pedregal de San Nicolás 3° Sección, con asistencia de 60 personas; 4 Mesas de trabajo con Ciudadanía en Seguimiento a  Baja Presión del Suministro de Agua potable por la red en la colonia Pedregal de San Nicolás 4° Sección, con asistencia de 60 personas; Reunión con Ciudadanía en Seguimiento a Falta de Agua por Cierre en la colonia Torres de Padierna, con asistencia de 25 personas; 5 Reuniones de seguridad (Gabinete de autoridades) en instalaciones de TLP-4, con asistencia de 35 personas; Mesa de trabajo informativa con la Empresa encargada de la obra de mejoramiento del funcionamiento de la red de agua potable en calle Valentín Gama y Cruz, Morelos y San Luis de la Paz, colonia Miguel Hidalgo 4° Sección, con asistencia de 18 personas; Mesa de trabajo por falta de agua potable en red en la colonia Axalco, Pueblo San Andrés</t>
    </r>
  </si>
  <si>
    <r>
      <t xml:space="preserve">Totoltepec, con asistencia de 12 personas; Mesa de trabajo donde solicitan la construcción de una plancha de concreto para la colocación de un tinaco de agua potable comunitario en la colonia Fuentes Brotantes, con asistencia de 15 personas; 2 Mesas de trabajo para informar sobre la obra de introducción de drenaje, en la colonia Bosques de Tepeximilpa, con asistencia de 30 personas; 2 Mesas de trabajo donde solicitan mayores elementos de seguridad ciudadana, trabajos de poda de árboles en la colonia Mesa los Hornos, con asistencia de 37 personas; 12 Reuniones virtuales en materia de Seguridad Ciudadana, con personal del Ministerio Publico TLP-3; 10 Reuniones virtuales con el Gabinete de Seguridad Ciudadana y Subdirector de Vinculación y Fomento a la Participación Ciudadana Zona II, con presencia de 20 personas; 12 Reuniones virtuales con el Gabinete de seguridad y Subdirector de Vinculación y Fomento a la Participación Ciudadana Zona IV, con presencia de 44 personas; 2 Mesas de trabajo donde se informa sobre la introducción de la red de drenaje en calle Alcanfores y Cerrada Nogales, Colonia Bosques de Tepeximilpa, con asistencia de 16 personas; Mesa de trabajo informativa en relación a los trabajos de sectorización de los tanques de agua en el Pueblo Santo Tomás Ajusco, con asistencia de 7 personas.
</t>
    </r>
    <r>
      <rPr>
        <b/>
        <sz val="9"/>
        <rFont val="Source Sans Pro"/>
      </rPr>
      <t xml:space="preserve">3. Coordinación de Audiencias Públicas: </t>
    </r>
    <r>
      <rPr>
        <sz val="9"/>
        <rFont val="Source Sans Pro"/>
      </rPr>
      <t xml:space="preserve">Derivado de la contingencia Sanitaria por COVID-19, se suspendieron las Audiencia Públicas, con fin de evitar propagación y contagio del virus.
</t>
    </r>
    <r>
      <rPr>
        <b/>
        <sz val="9"/>
        <rFont val="Source Sans Pro"/>
      </rPr>
      <t xml:space="preserve">4. Atención y conciliación de conflictos: </t>
    </r>
    <r>
      <rPr>
        <sz val="9"/>
        <rFont val="Source Sans Pro"/>
      </rPr>
      <t xml:space="preserve">Se realizó Atención y Conciliación de Conflictos con 1352 ciudadanos atendidos: Se llevó a cabo la Atención y Conciliación de Conflicto entre vecinos que solicitan apoyo en la recolección de ramas y troncos por caída de árbol por los fuertes vientos y lluvias, en calle Canela y Camino Viejo a San Andrés, Ejidos de San Pedro Mártir, en calle Agapando entre Rio San Buenaventura y Ojo de Agua; dando atención a 135 vecinos; Se llevó a cabo la Atención y Conciliación de Conflicto vecinal, construcción que no cuenta con permisos correspondientes en la colonia San Lorenzo Huipulco, dando atención a 40 vecinos; Se llevaron a cabo 2 Atenciones y Conciliación de Conflicto entre vecinos de la colonia Nueva Oriental Coapa, derivado de la ponchadura de una llanta al vehículo de otro vecino, dando atención a 22 vecinos; Se llevó a cabo la Atención y Conciliación de Conflicto Cierre vial por Desacuerdo de la Entrega de Pipas por parte de Gobierno Central, en la colonia Miguel Hidalgo 2° Sección, dando atención a 25 vecinos; Se llevó a cabo la Atención y Conciliación de conflicto entre vecinos de la colonia Miguel Hidalgo 3° Sección, derivado de la colocación de una reja en la vía pública, dando atención a 15 vecinos; Conciliación entre Vecinos por Foco de Infección en la Calle de Cansacab colonia Pedregal de San Nicolás 2° Sección, dando atención a 7 vecinos; Se llevó a  cabo la Atención y Conciliación de conflicto  por la adecuación de la red de agua potable en calle Valentín Gama y Cruz, colonia Miguel Hidalgo 1° Sección, dando atención a 35 vecinos; Se llevaron a cabo 2 Atenciones y Conciliación de conflicto entre vecinos de las calles Agapando y Tepozán, colonia Ejidos de San pedro Mártir, requiriendo apoyo en la recolección de ramas y troncos por caída de árbol por los fuertes vientos y lluvias, dando atención a 110 vecinos; Se llevó a cabo la Atención y Conciliación de conflicto entre vecinos de la U-H ISSSFAM, solicitando apoyo en retiro de troncos, ramas, barrido y recolección de basura vegetal por caída de árbol, dando atención a 50 vecinos; Se llevaron a cabo 2 Atenciones y Conciliación de Conflicto entre vecinos del  Barrio Niño Jesús, por árbol que se encuentra por posible caída y promover de manera digital misa por festividad patronal de La Santa Cruz, dando atención 75 vecinos; Se llevaron a cabo 2 atenciones y conciliación de vecinos  por falta de agua el suministro cae con muy poca presión, en Tlalcoligia y Pueblo Chimalcoyoc, dando atención a 300 vecinos; Se llevaron a cabo 2 Atenciones y Conciliación de conflicto entre vecinos de Chimalcoyoc, para integrarse al  plan emergente de abasto de agua potable por medio de pipas comunitarias y reparación de fuga de agua potable, dando atención a 60 vecinos; Atención y Conciliación de conflicto vecinal por caída de árbol, solicitan  recolección de ramas y troncos en calle 10 Oriente, colonia Isidro Fabela, dando atención a 50 vecinos; Atención y conciliación de conflicto vecinal por fuga de gas estacionario, se incendiaron láminas en casa habitación de la colonia Juventud Unida, dando atención a 30 vecinos; Se llevaron a cabo 3 Atenciones y Conciliación de conflicto (manifestación) por falta de agua potable, acordando ser incorporados en el programa Emergente de Agua Potable; pronunciamiento de vecinos en la Carretera Federal a Cuernavaca, en relación a la falta de apoyo alimentario derivado de la emergencia sanitaria; dando atención a 270 vecinos; Se llevó a cabo la atención y Conciliación de conflicto  derivado a la falta de agua potable que CAE con muy poca presión, en la colonia Tlalpan Centro, dando atención a 50 vecinos; Se llevó a cabo la Atención y Conciliación de conflicto entre vecinos de la colonia Solidaridad, en Seguimiento a Bloqueo de Carretera Picacho Ajusco, dando atención a 50 vecinos; Se llevó a cabo la Atención y Conciliación de conflicto con vecinos,  derivado de la invasión del CEDIC de la colonia  Mesa los Hornos, el cual fue desalojado; dando atención a 28 vecinos.
</t>
    </r>
    <r>
      <rPr>
        <b/>
        <sz val="9"/>
        <rFont val="Source Sans Pro"/>
      </rPr>
      <t xml:space="preserve">5.- Recorridos zonales y con la Alcaldesa: </t>
    </r>
    <r>
      <rPr>
        <sz val="9"/>
        <rFont val="Source Sans Pro"/>
      </rPr>
      <t xml:space="preserve">-Se llevaron a cabo 625 recorridos zonales con 10 577 vecinos, atendidos de la siguiente manera: Se realizaron 26 recorridos en Zona I, en las colonias Tlalpan Centro, Sección XVI, Tlalcoligia, Barrio Niño Jesús, Ejidos de San Pedro Mártir, Movimiento Organizado, Juventud Unida, Rinconada Mirador, Rómulo Sánchez Mireles, Isidro Fabela, Toriello Guerra, Cantera Puente de Piedra, Chimalcoyotl, Belisario Domínguez, Tlalpan Centro, Barrio Niño Jesús, Toriello Guerra, Ampliación Isidro Fabela, U-H Zapote I, II, U-H Luis Donaldo Colosio, Peña Pobre,  Valle Escondido, La Joya, U-H RISS I, II, Sección XVI, U-H ISSSFAM, para: entorno urbano, detectar fugas de agua potable, falta de suministro de agua potable por la red, supervisar reparación de fugas de agua potable, liberación de cableado, poda, reparación de luminarias, desazolve, acordonamiento de espacios recreativos juegos infantiles y canchas, retiro de escombro, registro de locales al programa “Mercomuna”, reparación de banquetas, ubicación de socavón, sanitización de áreas comunes, retiro de basura, reparación de brocales, construcción de banquetas, bacheo, ubicar zonas afectadas por lluvias y vientos, limpieza de red sanitaria; contando con el acompañamiento de 1340 vecinos.
-Se realizaron 51 recorridos en Zona II, en las colonias San Lorenzo Huipulco, Arenal de Guadalupe, Ex Hacienda San Juan de Dios, Nueva Oriental Coapa, Residencial Acoxpa, U-H Ignacio Chávez, U-H Narciso Mendoza Súper Manzana I, II, IV, Tenorios 150, San Bartolo </t>
    </r>
  </si>
  <si>
    <r>
      <t xml:space="preserve">el Chico, Rancho los Colorines, Ex Hacienda Coapa, U-H Cafetales 50: reparación de fugas de agua, lámparas fundidas, desazolve de coladeras y por inundación a causa de las lluvias, visitas a Adultos Mayores, recuperación de espacio público, sanitización de lugares públicos para evitar COVID-19, supervisión en Expendio de Cerveza, apoyo en la distribución de agua potable en pequeños tinacos, retiro de cascajo, acordonamiento de juegos infantiles, reparación de luminarias fundidas, poda de árboles, reparación de hundimiento de brocal, cambio de rejilla de brocal, retiro de árbol caído, apercibimiento de puesto ambulante, liberación de luminarias, reparación de banquetas, ubicación de socavón, ubicación de encharcamientos e inundaciones; contando con el acompañamiento de 1236 vecinos.
-Se realizaron 286 recorridos en la Zona III, en las colonias Lomas de Padierna, Pedregal de San Nicolás 1° 2°, 3°, 4° Sección, Torres de Padierna, Bosques del Pedregal, Cruz del Farol, Héroes de Padierna, Chichicaspatl, Jardines del Ajusco, Miguel Hidalgo 1°, 2°, 3°, 4° Sec., Solidaridad, Sector XVII, Cultura Maya, Lomas Altas de Padierna Sur, Los Encinos, Cuchilla de Padierna, Dos de Octubre, Primavera, El Zacatón, Popular Santa Teresa, Fuentes del Pedregal, Cuchilla de Padierna, San Nicolás II, para: Bacheo, ubicación de fugas de agua para reparación, diagnostico de luminarias fundidas, cambio de tubo de agua, recuperación de espacios públicos, desazolve, colocación de reflectores, revisión de tinacos cisterna, retiro de cascajo, seguimiento a la reparación de transformador, limpieza de red de agua potable con la empresa  VEOLIA, colocación de rejilla, conexión de tubería de agua, seguimiento a obras de Mejoramiento Barrial, derribo de árbol, retiro de cascajo, revisión de coladeras, verificación de toma de agua, reparación de bancas, liberación de drenaje sanitario, clareo de luminarias, suspensión de obras viales, seguimiento a obra de red de agua potable, mejoras en muro, revisión de tinacos comunitarios, reparación de juegos infantiles, supervisión de obras, riego en áreas verdes, reparación de toma de agua potable, colocación de rejillas, balizamiento; contando con el acompañamiento de 2057 vecinos.
'-Se realizaron 262 recorridos en la Zona IV-V, en las colonias y Pueblos de: San Migue y Santo Tomás Ajusco, Parres El Guarda, La Palma San Andrés Totoltepec, Miguel Hidalgo 1° Sección, San Miguel Topilejo, San Miguel Xicalco, Magdalena Petlacalco, Santa Úrsula Xitla, Cumbres de Tepetongo, Mirador I, II y Pedregal de Santa Úrsula Xitla, Santísima Trinidad, San Juan Tepeximilpa, Mesa los Hornos y Volcanes, para la Instalación y llenado de tinacos comunitarios de agua potable, verificación para el abastecimiento de agua potable en pipas, con empresa encargada de realizar obras de mejoramiento para el funcionamiento de la red de agua potable en la colonia Miguel Hidalgo 1° Sección, verificación de ejecución del programa “Cruz Blanca”, verificación de reporte por maltrato animal en el Bosque de Tlalpan, llenado de agua en tinacos comunitarios, verificación de obras de drenaje, desazolve, aplicación de medidas sanitarias en tianguis, supervisión de avances en obras del programa “Ciudad Blanca”, ; contando con el acompañamiento de 5944 vecinos.
</t>
    </r>
    <r>
      <rPr>
        <b/>
        <sz val="9"/>
        <rFont val="Source Sans Pro"/>
      </rPr>
      <t xml:space="preserve">6.- Seguimiento a la demanda de Unidades Habitacionales y/o Conjunto de Interés Social. </t>
    </r>
    <r>
      <rPr>
        <sz val="9"/>
        <rFont val="Source Sans Pro"/>
      </rPr>
      <t xml:space="preserve">
Se realizaron tareas como son: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
</t>
    </r>
    <r>
      <rPr>
        <b/>
        <sz val="9"/>
        <rFont val="Source Sans Pro"/>
      </rPr>
      <t>7.- Promoción del Ordenamiento Urbano y la Movilidad.</t>
    </r>
    <r>
      <rPr>
        <sz val="9"/>
        <rFont val="Source Sans Pro"/>
      </rPr>
      <t xml:space="preserve">
Con la finalidad de contar con una mejor vialidad tanto para peatones como para automovilistas se realizó el seguimiento a los Programas de mejoramiento vial en las colonias y pueblos de Tlalpan; contando con el acompañamiento de 5480 vecinos. 
Apoyo vial por reparación, mantenimiento y liberación de luminarias en calles Acueducto y Mariano Escobedo, así como trabajos de cableado para la instalación de 7 luminarias del Pueblo Santo Tomás Ajusco, 1285 personas beneficiadas; Apoyo vial por liberación de alumbrado público en calles Tlapicaya, Guadalupe Victoria y Camino Viejo a San Andrés,  reparación y mantenimiento de luminarias en Jardines de San Juan, San Miguel Ajusco, 1345 personas beneficiadas; Apoyo vial por la reparación de fuga de agua, mantenimiento y liberación de alumbrado público en la colonia Mesa los Hornos, 600 personas beneficiadas; Apoyo vial por la ejecución de los trabajos de mantenimiento y liberación de alumbrado público, en calles de San Andrés Totoltepec, 250 personas beneficiadas; Apoyo vial a transeúntes por fuertes lluvias en calles de la colonia San Lorenzo Huipulco, 2000 personas beneficiadas.
</t>
    </r>
    <r>
      <rPr>
        <b/>
        <sz val="9"/>
        <rFont val="Source Sans Pro"/>
      </rPr>
      <t>8.- Fortalecimiento de la relación con los 10 Pueblos Originarios de Tlalpan.</t>
    </r>
    <r>
      <rPr>
        <sz val="9"/>
        <rFont val="Source Sans Pro"/>
      </rPr>
      <t xml:space="preserve">
Se llevaron a cabo 2 Mesas de trabajo con el Concejo de Gobierno Comunitario, en relación a la falta de agua en el Pueblo de San Andrés Totoltepec, con asistencia de 20 personas; Recorrido con el Subdelegado en el cual se ejecuta la sanitización de las calles del pueblo Santa Úrsula Xitla, 2600 personas beneficiadas; Mesa de trabajo informativa en relación a los trabajos de sectorización de los tanques de agua, con el Subdelegado de Santo Tomas Ajusco y los Comisariados, con asistencia de 11 personas.
</t>
    </r>
  </si>
  <si>
    <r>
      <rPr>
        <b/>
        <sz val="9"/>
        <rFont val="Source Sans Pro"/>
      </rPr>
      <t xml:space="preserve">9.- Seguimiento al Presupuestó Participativo: </t>
    </r>
    <r>
      <rPr>
        <sz val="9"/>
        <rFont val="Source Sans Pro"/>
      </rPr>
      <t xml:space="preserve">Conforme a la convocatoria emitida por el Instituto Electoral de la Ciudad de México para la "Elección de las Comisiones de Participación Comunitaria 2020 y  la Consulta de Presupuesto Participativo 2020 y 2021"  de acuerdo al numeral DECIMA PRIMERA.. DE LA ENTREGA DE LOS RESULTADOS DE LA CONSULTA Y DE LAS ASAMBLEAS SOBRE CASOS ESPECIALES A LAS AUTORIDADES EN LA MATERIA. Que a la letra dice: "En la primera quincena de abril de 2020 el Instituto Electoral remitirá, a la Jefatura de Gobierno de la Ciudad de México, a las Comisiones de Presupuesto y Cuenta Pública, Hacienda y Participación Ciudadana del Congreso de la Ciudad de México, a las 16 Alcaldías y a los 16 Consejos Ciudadanos Delegacionales a través de quienes presidan sus Mesas Directivas, para su difusión y efectos a que haya lugar, las constancias siguientes: 1. Copias certificadas de las constancias de validación de los resultados de la Consulta, y 2. Copias cotejadas de las Actas de las Asambleas sobre casos  especiale." razon por la cual, se esta en espera de los resultados de los proyectos ganadores para cada una de las 179 Unidades Territoriales comprendidas dentro de la Alcaldía de Tlalpan, esto conforme al Marco Geografico del Instituto Electoral de la Ciudad de México. 
</t>
    </r>
    <r>
      <rPr>
        <b/>
        <sz val="9"/>
        <rFont val="Source Sans Pro"/>
      </rPr>
      <t>10.- Coordinación de Jornadas de mejoramiento de la imagen urbana "Cultivando Comunidad".</t>
    </r>
    <r>
      <rPr>
        <sz val="9"/>
        <rFont val="Source Sans Pro"/>
      </rPr>
      <t xml:space="preserve">
Se informó, difundió y promocionó la realización de 1 Jornada limpieza que consiste en: Recolección de Triques y Retiró de Basura en las colonias Sector XVII y Vistas del Pedregal, beneficiando a 120 vecinos; Se informó, difundió y promocionó la realización de 1 Jornada limpieza que consiste en: Recolección de basura orgánica e inorgánica, papeleo, barrido fino y papeleo, en el Pueblo de Santo Tomás Ajusco, beneficiando a 43 vecinos; Se informó, difundió y promocionó la realización de 4 Jornada limpieza que consiste en: Recolección de basura organiza e inorgánica,  lavado de pisos en áreas comunes, retiro de desechos de drenaje, barrido fino, en U-H Zapote I, II, III colonia Isidro Fabela, Peña Pobre; beneficiando a 220 vecinos.
</t>
    </r>
    <r>
      <rPr>
        <b/>
        <sz val="9"/>
        <rFont val="Source Sans Pro"/>
      </rPr>
      <t>11.- Coordinación de actividades de levantamiento de reportes, recolección de demandas ciudadanas y promoción de las actividades de la Alcaldía de Tlalpan.</t>
    </r>
    <r>
      <rPr>
        <sz val="9"/>
        <rFont val="Source Sans Pro"/>
      </rPr>
      <t xml:space="preserve">
Coordinación del Censo para la puesta en marcha del Plan Emergente por falta de suministro de agua potable en las colonias Tlalpan Centro, Sección XVI, Tlalcoligia, Barrio Niño Jesús, Ejidos de San Pedro Mártir, Movimiento Organizado, Juventud Unida, Rinconada Mirador, Rómulo Sánchez Mireles, Isidro Fabela, Toriello Guerra, Cantera Puente de Piedra, censando 250 viviendas; Atención telefónica a vecinos solicitantes para ser beneficiados por el Plan Emergente suministro de agua potable por desabasto de este líquido vital en la colonias Cuchilla de Padierna, Mirador I, Bosques del Pedregal, Belvedere, Dos de Octubre Santo Tomás Ajusco, San Miguel Xicalco, San Miguel Topilejo, San Andrés Totoltepec, San Nicolás II, El Zacatón Parres el Guarda, Cultura Maya, Los Encinos, Mesa los Hornos, Santa Úrsula Xitla, Jardines de San Juan, Miguel Hidalgo 2° Sección, Torres de Padierna, Héroes de Padierna, Isidro Fabela, Pedregal de San Nicolás 1° Sección, Chichicaspatl, Belvedre, Magdalena Petlacalco, Lomas altas de Padierna Su, Cultura Maya, Primavera, Dos de Octubre, Lomas de Cuilotepec, San Juan Tepeximilpa, Mirador I, Torres de Padierna; dando atención 4150 vecinos.
Levantamiento de reportes vía telefónica, para la reparación de lámparas fundidas, regularización en el suministro de agua potable por la red, retiro de cascajo, reparación de fugas de agua, reparación de coladera, retiro de basura en parques, reubicación de franeleros, instalación de reductores de velocidad, desazolve de rejillas, resumideros, coladeras, podas, desazolve en viviendas afectadas por las lluvias en las colonias San Lorenzo Huipulco, Prados Coapa 1° Sección, U-H Narciso Mendoza Súper Manzana 2, Guadalupe Tlalpan, AMSA, suministro de agua potable por la red en las colonias Isidro Fabela, Ampliación Isidro Fabela, Pueblo Quieto, Peña Pobre, con 120 demandas; reparación de fugas de agua, poda, retiro de maleza, reparación de luminarias fundidas, retiro de árbol caído y basura amontonada en las colonias: San Lorenzo Huipulco, Arenal de Guadalupe, U-H Narciso Mendoza Súper Manzana 4, con 47 demandas;  dando atención  a 252 vecinos.
Explicación de las variaciones del Índice de Aplicación de Recursos para la Consecución de Metas (IARCM): (21)
</t>
    </r>
  </si>
  <si>
    <t>Jovenes Cultivando Comunidad</t>
  </si>
  <si>
    <t xml:space="preserve">Cultivando Comunidad con la Participación Ciudadana </t>
  </si>
  <si>
    <r>
      <t>Objetivo:</t>
    </r>
    <r>
      <rPr>
        <sz val="9"/>
        <rFont val="Source Sans Pro"/>
      </rPr>
      <t>Establecer los instrumentos de participación ciudadana y canales de gestión, que contribuyan a fortalecer la gobernabilidad democrática y a incrementar los niveles de bienestar en la demarcación, alineados con las necesidades, iniciativas y demandas de los habitantes de la Alcaldía en Tlalpan.
Fomentar la integración social y comunitaria mediante vínculos sociales que generen comunicación eficaz, cohesión, confianza y colaboración entre los ciudadanos y la Alcaldía de Tlalpan, con el propósito de crear una base social sólida cuya capacidad creadora de procesos sociales y culturales comunitarios impacte positivamente en las colonias, barrios y pueblos originarios de la demarcación; todo esto en un marco de corresponsabilidad y construcción de la gobernabilidad democrática, y de una cultura de cooperación, apoyo mutuo y solidaridad comunitarias, a través de la presencia permanente de  facilitadores y  facilitadores coordinadores, quienes de manera directa impulsarán proyectos de mejoramiento y recuperación de espacios.</t>
    </r>
  </si>
  <si>
    <r>
      <t>Acciones Realizadas:</t>
    </r>
    <r>
      <rPr>
        <sz val="9"/>
        <rFont val="Source Sans Pro"/>
      </rPr>
      <t xml:space="preserve">Se realizó trabajo en campo por parte de los facilitadores para levantamieno de información que permita contar con un diagnostico de necesidades que presentan las colonias y pueblos originarios de la Alcaldía Tlalpan y asi contar con los elementos requeridos  para la elaboración de los proyectos comunitarios a desarrollar en relación a:  
-Fomento de la participación ciudadana y organización comunitaria.  (Subtemas: Identificación  de instrumentos de participación ciudadana, Creación de espacios de formación  y participación ciudadana, Consenso y solución alternativa  de conflictos en la comunidad).
-Mantenimiento, rescate y concientización  del uso de los espacos públicos . (Subtemas: Rescate de áreas verdes, Rescate de plazas públicas, otros.)  
-Fomento al derecho de la accesibilidad peatonal. (Subtemas: Medidas pertinentes para garantizar el acceso a personas con discapacidad y personas con movilidad limitada, Mecanismos que fomenten el libre tránsito en vialidades y banquetas, Acciones que fomente accesos seguros a planteles educativos). 
Al mismo tiempo se  realizaron  acciones generales permanentes en colonias y pueblos originarios de la Alcaldía Tlalpan  que concisten en:  Información, difusión y promoción de las acciones ejecutadas por la Dirección General de Participación Ciudadana, así como de las actividades y eventos; Mesas de trabajo;  Coordinación de Audiencias Públicas; Atención y conciliación de conflictos; Recorridos zonales y con la Alcaldesa; Seguimiento a la demanda de Unidades Habitacionales y/o Conjunto de Interés Social; Promoción del Ordenamiento Urbano y la Movilidad; Fortalecimiento de la relación con los 10 Pueblos Originarios de Tlalpan; Seguimiento al Presupuestó Participativo; Coordinación de Jornadas de mejoramiento de la imagen urbana "Cultivando Comunidad"; Coordinación de actividades de levantamiento de reportes, recolección de demandas ciudadanas y promoción de las actividades de la Alcaldía de Tlalpan. </t>
    </r>
  </si>
  <si>
    <r>
      <t xml:space="preserve">Explicación de las variaciones del Índice de Aplicación de Recursos para la Consecución de Metas (IARCM):   </t>
    </r>
    <r>
      <rPr>
        <sz val="9"/>
        <rFont val="Source Sans Pro"/>
      </rPr>
      <t xml:space="preserve">Cabe aclarar que el presupuesto asignado que aparece como original en este programa presupuestario lo esta operando la Dirección General de Desarrollo Social por medio del Programa Social "Defensoras y Promotoras, Cultivando Derechos e Igualdad en Comunidad, Tlalpan 2020".  Así mismo el presupuesto correspondiente al Programa Social "Cultivando Comunidad con la Participación Ciudadana 2020" esta asignado en el programa presupuestario P048 con un monto para la ejecución de dicho Programa Social de $24,297,717.00. </t>
    </r>
  </si>
  <si>
    <t>Acciones Policiales y Prevención del Delito</t>
  </si>
  <si>
    <r>
      <t>Objetivo:</t>
    </r>
    <r>
      <rPr>
        <sz val="9"/>
        <rFont val="Source Sans Pro"/>
      </rPr>
      <t xml:space="preserve"> Garantizar el acceso y el uso del espacio público de la comunidad, así como de la población flotante, y que esta se llee a cabo con el minimo impacto negativo a terceras personas , tanto en activiades de comercio como en concentraciones masivas en eventos religiosos, culturales y deportivos estableciendo estrategias adecuadas y orientadas a la disminución de delitos.</t>
    </r>
  </si>
  <si>
    <r>
      <t xml:space="preserve">Acciones Realizadas: </t>
    </r>
    <r>
      <rPr>
        <sz val="9"/>
        <rFont val="Source Sans Pro"/>
      </rPr>
      <t xml:space="preserve">Diariamente se llevan acciones tendientes a la seguridad de los habitantes de Tlalpan. Entre las que destacan atención a solicitudes ciudadanas, recorridos, apoyos viales, operativos en coadyuvancia con la Dirección Jurídica de la Alcaldía de Tlalpan, la Subdirección de Gobierno y la Secretaria de Seguridad Pública. Así como la vigilancia en materia ambiental en coordinación con PROFEPA y la Guardia Nacional. De igual forma, en este periodo de contingencia, es importante señalar que la actividades policiales nunca dejaron de operar, por el contrario, se incrementaron los rondines y apoyos ciudadanos.
1.- Orientar a la población en caso de violencia generada entre la comunidad tlalpense.
Se distribuyeron 90 trípticos.
2.- Capacitar a la ciudadanía en el uso de las cámaras de vigilancia.
Se entregaron 75 Alarmas Vecinales, dando atención a 236, de la Secretaria  de Seguridad Ciudadana (no corresponden al presupuesto participativo)
3.- Realizar actividades de prevención del delito.
08 Actividades de Prevención del Delito (Reuniones Vecinales): Talleres 188 de Prevención del Delito, en los Centros Educativos; 06 Ferias para Cultivar la Paz en las Escuelas; 02 Reuniones Institucionales, 05 Recorridos;  208 Reuniones de Coordinaciones Territoriales de Seguridad.
</t>
    </r>
  </si>
  <si>
    <t>Prevención del Delito, Tlalpan</t>
  </si>
  <si>
    <t>NOTA: 
* Estos Programas Sociales estan solventados presupuestalmente con recursos propios del Progrma Presupuestario que los Coordina.
** Se encuentran en proceso de oficialización en Reglas de Operación y Lineamientos las modificaciones del ejercicio del recuros correspondiente a dos Programas Sociales, ya que 
del programa "Cultivando Comunidad con la Participación Ciudadana", el recurso se esta ejerciendo para el programa "DEFENSORAS Y PROMOTORAS CULTIVANDO DERECHOS E IGUALDAD EN COMUIDAD TLALPAN 2020. A su vez, del programa "Prevención del Embarazo Adolescente, Tlalpan 2020, se está ejerciendo el progrma social "SEMBRANDO SALUD EN LA NIÑEZ DE TLALPAN 2020".</t>
  </si>
  <si>
    <t xml:space="preserve">TOTAL URG </t>
  </si>
  <si>
    <t>TLALPAN</t>
  </si>
  <si>
    <t>01 de junio de 2020</t>
  </si>
  <si>
    <t>ACCION SOCIAL:
Apoyo Alimentario en Tiempos del COVID-19 a Niñas y Niños de
Primarias y Secundarias Públicas</t>
  </si>
  <si>
    <t>Apoyo / Persona</t>
  </si>
  <si>
    <t>65 colonias de bajo y muy bajo índice de desarrollo social</t>
  </si>
  <si>
    <t>29 de abril de 2020</t>
  </si>
  <si>
    <t xml:space="preserve">ACCION SOCIAL:
MERCOMUNA TLALPAN. *
(Pp.- Planeación y gestión  para el desarrollo social integral e incluyente)
</t>
  </si>
  <si>
    <t>50
6</t>
  </si>
  <si>
    <t xml:space="preserve">Apoyo
Equipo Operativo
</t>
  </si>
  <si>
    <t xml:space="preserve">Unidades Habitacionales de Interés Social y/o Conjuntos Habitacionales:
'Pueblo San Miguel Topilejo, Pueblo San Andrés Totoltepec, Actopan Sur, Ampliación Miguel Hidalgo, Granjas Coapa, Cultura Maya.  </t>
  </si>
  <si>
    <t>31 de enero de 2020</t>
  </si>
  <si>
    <t>PROGRAMA SOCIAL:
Unidad-Es Tlalpan.</t>
  </si>
  <si>
    <t>Belvedere Ajusco, Bosques del Pedregal, Chichicaspatl, Lomas de Cuilotepec, Lomas de Padierna Sur, Mesa de los Hornos, Mirador II, Pedregal de San Nicolás 5ta Sección, Pueblo La Magdalena Petlacalco, Pueblo Parres El Guarda, Pueblo San Miguel Ajusco, Pueblo San Miguel Topilejo, Pueblo San Miguel Xicalco, Pueblo Santo Tomás Ajusco, Tecorral, Tlalmille, Vistas del Pedregal.</t>
  </si>
  <si>
    <t>31 de enero 2020</t>
  </si>
  <si>
    <t>PROGRAMA SOCIAL:
SEMBRANDO SALUD EN LA NIÑEZ DE TLALPAN 2020.  **
(Se esta cubriendo con los recursos del Programa Social "Prevención del embarazo Adolescente, Tlalpan 2020")</t>
  </si>
  <si>
    <t xml:space="preserve">Fuentes Brotantes, 
Pedregal Santa Ursula Xitla, 
Ampliación las Aguilas,  
Pedregal de Santo Domingo 
Ampliación Miguel Hidalgo, Lopez Portillo, Tlalcoligia, Pueblo de San Miguel Ajusco.
</t>
  </si>
  <si>
    <t>PROGRAMA SOCIAL:
Reforestación en suelo de conservación, 2020.</t>
  </si>
  <si>
    <t>65 colonias de bajo y muy bajo índice de desarrollo social.</t>
  </si>
  <si>
    <t>PROGRAMA SOCIAL: 
PROMOCIÓN DE DESARROLLO COMUNITARIO 2020. *
(Pp.- Planeación y gestión  para el desarrollo social integral e incluyente)</t>
  </si>
  <si>
    <t>PROGRAMA SOCIAL:
Prevención del Delito, Tlalpan 2020.</t>
  </si>
  <si>
    <t>Colectivo</t>
  </si>
  <si>
    <t xml:space="preserve">PROGRAMA SOCIAL:
JUVENTUDES TLALPAN CULTIVANDO IDENTIDAD Y COMUNIDAD 2020. *
(Pp.- Actividades dirigidas al desarrollo de la juventud)
</t>
  </si>
  <si>
    <t xml:space="preserve">
147
8</t>
  </si>
  <si>
    <t xml:space="preserve">Persona
Monitores Viales
Coordinadores
</t>
  </si>
  <si>
    <t xml:space="preserve">San Lorenzo Huipulco
La Joya
Tlalpan Centro
Santa Ursula Xitla
Miguel Hidalgo 1era Seccion
Talcoligia
Chimalcoytl
San Pedro Martir
</t>
  </si>
  <si>
    <t>PROGRAMA SOCIAL:
Jóvenes Cultivando la Movilidad 2020.</t>
  </si>
  <si>
    <t>114
17</t>
  </si>
  <si>
    <t>Persona
Colectivos</t>
  </si>
  <si>
    <t>2 de Octubre, Ampliación Miguel Hidalgo, AMSA, Anexo Mesa de los Hornos, Atocpa, Belvedere, Bosques del Pedregal, Cantera Puente de Piedra, Chimalcoyotl, Cuchilla de Padierna,  Cumbres de Tepetongo,  Ejidos de San Pedro Martir,  El Mirador 1ra Sección,  El Mirador 3ra. Sección, El Zacatón, Ex Hacienda San Juan de Dios, Fuentes Brotantes, Guadalupana, San  Miguel Topilejo, Guadalupe Tlalpan,  Heroes de Padierna, Isidro Fabela, La Loma, Lomas de Cuilotepec, Lomas de Padierna, Lomas del Pedregal,   Magdalena Petlacalco, Mesa Los Hornos, Miguel Hidalgo, Miguel Hidalgo 1ra. sección, Miguel Hidalgo 4ta. sección, Nuevo Renacimiento Axalco,  Parres El Guarda, Popular Santa Teresa,  Primavera, Residencial  Villa Prado Coapa, San Andrés Totoltepec, San Juan Tepeximilpa, San Lorenzo Huipulco, San Miguel Ajusco, San Miguel Topilejo, San Miguel Xicalco, San Nicolas II, San Pedro Martir, Santisima Trinidad, Santo Tomás Ajusco, Tepetitla, Tepetongo, Tlalcoligia, Tlalmille, Tlalpan Centro, Torriello Guerra, U.H. Emilio Portes Gil, Pemex, U.H. Hueso Periférico,  U.H. ISSSFAM, U.H.Villa del Puente, FOVISSSTE, U.H.Villa Olimpica-</t>
  </si>
  <si>
    <t>PROGRAMA SOCIAL: 
IMPULSO AL DESARROLLO ECONOMICO TLALPAN 2020.*
(Pp.- Financiamiento a las MIPYMES).</t>
  </si>
  <si>
    <t>Población de los siete barrios, 125 colonias y nueve pueblos originarios en que se divide la Alcaldía de Tlalpan.</t>
  </si>
  <si>
    <t>PROGRAMA SOCIAL:
Imagen Urbana para Cultivar Comunidad 2020.</t>
  </si>
  <si>
    <t xml:space="preserve">Diferentes colonias de la demarcación </t>
  </si>
  <si>
    <t>PROGRAMA SOCIAL:
Huellas: Sembrando Compañía en Comunidad 2020.</t>
  </si>
  <si>
    <t>Mesa los Hornos, Cultura Maya, Miguel Hidalgo Segunda Seccion y Tlalpan Centro</t>
  </si>
  <si>
    <t>PROGRAMA SOCIAL:
Formación Musical, Tlalpan 2020.</t>
  </si>
  <si>
    <t>PROGRAMA SOCIAL:
Educarnos en Comunidad para el Bienestar Social, Tlalpan 2020.</t>
  </si>
  <si>
    <t>Comuneros de Santa Úrsula Xitla, Mesa de los Hornos, Tlaxcaltenco, Santísima Trinidad, San Juan Tepeximilpa, Juventud Unida, Popular Santa Teresa, Pedregal de San Nicolás 4a Sección, Pedregal de San Nicolás 2a Sección, Torres de Padierna, Chichicáspatl, Sector XVII, Bosques del Pedregal, Vistas del Pedregal, Lomas de Cuilotepec, Dos de Octubre, Lomas de Padierna Sur, Belvedere, Mirador II, Chimilli, Cruz del Farol, El Zacatón, San Nicolás II, Zorros Solidaridad, Paraje 38, Primavera, Verano, Cultura Maya, Cuchilla de Padierna, Tlalmille, 9 Pueblos de la Demarcación;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 La Palma.</t>
  </si>
  <si>
    <t xml:space="preserve">PROGRAMA SOCIAL: 
DEFENSORIA DE LOS DERECHOS Y APOYOS PARA LA RECREACION Y ENTRETENIMIENTO DE NIÑAS Y NIÑOS DE TLALPAN 2020.*
(Pp.- Defensoría  de  los  Derechos  y  Apoyos  Económicos  a  Niñas  y Niños de Tlalpan.)
</t>
  </si>
  <si>
    <t xml:space="preserve"> Pueblo de San Andrés Totoltepec, Pueblo de San Miguel Xicalco, Pueblo de La Magdalena Petlacalco, Pueblo de San Miguel Ajusco, Pueblo de Santo Tomás Ajusco, Pueblo de San Miguel Topilejo, Pueblo de Parres el Guarda;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t>
  </si>
  <si>
    <t>PROGRAMA SOCIAL:
"DEFENSORAS Y PROMOTORAS CULTIVANDO DERECHOS E IGUALDAD EN COMUIDAD TLALPAN 2020.**
(Se esta cubriendo con recurso del Pp "Cultivando comunidad con la participación ciudadana")</t>
  </si>
  <si>
    <t>Mesa los Hornos, Cultura Maya, Miguel Hidalgo Segunda Seccion , Tlalpan Centro e Isidro Fabela</t>
  </si>
  <si>
    <t>PROGRAMA SOCIAL:  
CULTIVANDO LA PAZ PARA LA COHESION SOCIAL 2020.*
(Pp.- Cultivando Paz, Arte y Cultura en Tlalpan 2020)</t>
  </si>
  <si>
    <t>PROGRAMA SOCIAL: 
CULTIVANDO DIVERSIDAD E INCLUSION LGBTTTI EN TLALPAN 2020.*
(Pp. Promoción integral para el cumplimiento de los derechos humanos)</t>
  </si>
  <si>
    <t>San Miguel Ajusco, Santo Tomas Ajusco, Santa Úrsula Xitla, Atocpan, San Andrés Totoltepec, San Pedro Mártir, Héroes de Padierna, San Miguel Xicalco, Pedregal de San Nicolás, Tlalcoligia, Zona Rústica Tlalpan, Ampl. Miguel Hidalgo, Isidro Fabela, Chimalcoyoc, San Juan Tepeximilpa, Bosques del Pedregal, Miguel Hidalgo, San Miguel Topilejo, Lomas Hidalgo, Juventud Unida, Ampl. Nativitas, San Pedro Xalpa, Pedregal de San Nicolás, Solidaridad, Ajusco, Torres de Padierna, Tlalmille, Fracc. Floresta, Lomas Altas, San Lorenzo Huipulco, Belisario Domínguez Secc. XVI, Pueblo Nuevo Bajo, Diamante, Tepeximilpa, Tepetongo, Paraje 38, Chimilli, Tlaxopan, Cruz del Farol, San Nicolás II, Guadalupana, Cultura maya, La Palma, Nativitas, El Vergel, Volcanes, Espartaco, Valle de Tepepan, Los Encinos, Parres el Guarda, Magdalena Petlacalco, Viveros de Coatectlan, Cantera de Piedra, Tenorios FOVISTE, San Pedro Apóstol, Tlalpan Centro, Sánchez Mireles, Santa María Tepepan, La Asunción, Valle Escondido, La Cantera, Barrio Xaltocan, Belisario Domínguez, Narciso Mendoza, Villa Coapa, Pedregal de San Nicolás 4ta. Secc., Emiliano Zapata, Tierra Colorada.</t>
  </si>
  <si>
    <t xml:space="preserve">PROGRAMA SOCIAL:
CULTIVANDO COMUNIDAD CON LA PARTICIPACION CIUDADANA 2020.*
(Pp.- Planeación, seguimiento y evaluación a políticas públicas)
</t>
  </si>
  <si>
    <t>Comuneros de Santa Úrsula Xitla, Mesa de los Hornos, Tlaxcaltenco, Santísima Trinidad, San Juan Tepeximilpa, Juventud Unida, Popular Santa Teresa, Pedregal de San Nicolás 4a Sección, Pedregal de San Nicolás 2a Sección, Torres de Padierna, Chichicáspatl, Sector XVII, Bosques del Pedregal, Vistas del Pedregal, Lomas de Cuilotepec, Dos de Octubre, Lomas de Padierna Sur, Belvedere, Mirador II, Chimilli, Cruz del Farol, El Zacatón, San Nicolás II, Zorros Solidaridad, Paraje 38, Primavera, Verano, Cultura Maya, Cuchilla de Padierna, Tlalmille, 9 Puieblos de la Demarcación;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  La Palma, María Esther Zuno de Echeverría.</t>
  </si>
  <si>
    <t>PROGRAMA SOCIAL:
Cultivando Actividades Deportivas 2020.</t>
  </si>
  <si>
    <t xml:space="preserve">San Andres Tototltepec, Héroes de Padierna, Los Volcanes,  San Pedro Mártir, Pedregal de Santa Úrsula Xitla, Ex Hacienda Coapa, San Miguel Topilejo, El Mirador 3ra Sección, Chichicaspatl, Pedregal de San Nicolás, Parres El Guarda, El Mirador II, Belvedere, Lomas de Padierna, Zacatón, Lomas de Cuilotepec, Bosques del Pedregal. 
</t>
  </si>
  <si>
    <t>PROGRAMA SOCIAL: 
COSECHANDO AGUA Y ENERGIA SUSTENTABLE , TLALPAN 2020. *
(Pp.- Infraestructura de agua potable, alcantarillado y saneamiento)</t>
  </si>
  <si>
    <t xml:space="preserve">PROGRAMA SOCIAL:
Comunidad   Huehueyotl,  Apoyo   a  Colectivos   de  Personas Adultas Mayores 2020.
</t>
  </si>
  <si>
    <t>San Pedro Martir, San Miguel Topilejo, Popular Santa Teresa, Santo tomas Ajusco y Miguel Hidalgo</t>
  </si>
  <si>
    <t xml:space="preserve">PROGRAMA SOCIAL:
Asesorías   para  el   Examen  de   Ingreso  a   la   Educación  Media Superior 2020.
</t>
  </si>
  <si>
    <t>San Miguel  Topilejo,  San Miguel Xicalco,  Magdalena Petlacalco, Parres El Guarda,  Santo Tomás Ajusco,  San Miguel Ajusco,  San Andrés Totoltepec,  Lomas de Padierna,  San Pedro Martir</t>
  </si>
  <si>
    <t xml:space="preserve">PROGRAMA SOCIAL:
Apoyo al Desarrollo Agropecuario  Sustentable 2020.
.
</t>
  </si>
  <si>
    <t xml:space="preserve">San Andrés Totoltepec, San Pedro Mártir, Pueblo de San Miguel Topilejo, Pueblo de Parres el Guarda, Fuentes de Tepepan, Villa Coapa, Mirador II, Centro Histórico de Tlalpan, Pueblo de Santo Tomás Ajusco, Pueblo de San Miguel Ajusco, Tlalmille, Belvedere, Héroes de Padierna y Pedregal de las Aguilas.
</t>
  </si>
  <si>
    <t xml:space="preserve">PROGRAMA SOCIAL:
Apoyo  Profesional a la Población en sus Tareas Educativas en las Bibliotecas Públicas.
</t>
  </si>
  <si>
    <t>Período: Enero-Junio 2020</t>
  </si>
  <si>
    <t>Continuar la operación y ampliar la cobertura de los programas sociales de apoyo a la educación, con la entrega de apoyo para el inicio de ciclo escolar, y uniformes escolares, así como otros programas que promuevan el acceso y permanencia del alumnado en los diferentes niveles educativos</t>
  </si>
  <si>
    <t>Acciones Realizadas:Programa Presupuestario U124</t>
  </si>
  <si>
    <t xml:space="preserve">1.- Se brindaron servicios de computo a 1,817 usuarios de los  29 Centros de Aprendizaje Virtual, de forma presencial y en linea.
Dentro de las 19 bibliotecas de la demarcación se atendieron 12,394 usuarios. quienes reciben servicio de  Préstamo de libros a domicilio, previo registro y entrega de credencial, b) Aula Digital, c) Impresiones, d) Consulta de acervo bibliográfico, e) Actividades de fomento a la lectura, f)Visitas guiadas, en las siguientes bibliotecas:
* BOSQUES Fresnos s/n  Col. Bosques del Pedregal. 
* FILOMENO GONZALEZ SOSA Av. Hidalgo s/n  San Miguel Ajusco 
* IZTAPAPALOTL Lirios esq. Azucena  Col. Mirador 1. 
* ECOLÓGICA -JERONIMO MARTINEZ DIAZ . Opelchen entre Ruiseñor y Xitle.  Col. Mirador ll, 
* JOSE AGUIRRE RAMOS Av. 5 de mayo esq. Enseñanza,  San Pedro Mártir.
* BIBLIOTECA CENTRAL Allende 418,  Col. Centro de Tlalpan. 
* PARRES (Jaime Torres Bodet) Av. Hidalgo esq. 16 de Septiembre,  Parres el Guarda. 
* PROF. PAULINO TLAMATZIN Av. Reforma No. 22  San Andrés Totoltepec. 
* RAFAEL RAMIREZ Av. Morelos esq. Guerrero  San Miguel Topilejo. 
* RENATO LEDUC Calle Vereda No. 44  Col. Villa Coapa. 
* ROBERTO L. MANTILLA  Hunúcma esq. Izamal  Col. Héroes de Padierna. 
* SAN NICOLAS TOLENTINO  Ex hacienda de San Nicolás Tol entino s/n  Col. Arboledas Del Sur. 
* SAN PEDRO MARTIR Carretera Federal a Cuernavaca Km. 19.5 esq. Laurel  San Pedro Mártir. 
* SANTO TOMAS AJUSCO Morelos No. 17 entre Zaragoza y Melchor Ocampo Santo Tomas Ajusco . 
* TLALMILLE Cerro  de las Batallas esq. Jazmín  Col. Tlalmille. 
* VALENTIN GOMEZ FARIAS Mixtecos esq. Otomíes  Col. Pedregal de las Águilas. 
* BELVEDERE Yobain esq. Peloponeso,  Col Belvedere. 
* LOMAS DE CUILOTEPEC Cda. Roble esq. Troya,  Col. Lomas de Cuilotepec.
* JAIME TORRES BODET, Parres el Guarda.
Se llevaron a cabo 10 servicios de transporte para instituciones educativas, beneficiando a 529 estudianttes.
</t>
  </si>
  <si>
    <r>
      <rPr>
        <b/>
        <sz val="9"/>
        <rFont val="Source Sans Pro"/>
        <family val="2"/>
      </rPr>
      <t>Acciones Realizadas: Programa Presupuestario S129, Asesorías   para  el   Examen  de   Ingreso  a   la   Educación  Media Superior</t>
    </r>
    <r>
      <rPr>
        <sz val="9"/>
        <rFont val="Source Sans Pro"/>
        <family val="2"/>
      </rPr>
      <t xml:space="preserve">
2.- El programa social  " Asesorías   para  el   Examen  de   Ingreso  a   la   Educación  Media Superior", brinda asesorías educativas a 1,322 jovenes estudientes de tercer grado de secundaria o que han concluido sus estudios de aducación secundaria, con el objeto de que puedan presenta su examen para continuar estudiando el nivel medio superior ,   con el apoyo de 82 beneficiarios del programa.
</t>
    </r>
  </si>
  <si>
    <r>
      <rPr>
        <b/>
        <sz val="9"/>
        <rFont val="Source Sans Pro"/>
        <family val="2"/>
      </rPr>
      <t>Acciones Realizadas:Programa Presupuestario S132 Apoyo  Profesional a la Población en sus Tareas Educativas en las Bibliotecas Públicas</t>
    </r>
    <r>
      <rPr>
        <sz val="9"/>
        <rFont val="Source Sans Pro"/>
        <family val="2"/>
      </rPr>
      <t xml:space="preserve">
3.- En el programa "Apoyo Profesional a la Población en sus Tareas Educativas en las Bibliotecas Públicas en la Alcaldía de Tlalpan, 2020", se apoyo a 63 usuarios, a través de asesorías virtuales y seguimiento en redes sociales y plataformas digitales, que son impartidas a nivel primaria y secundaria,  por los 20 facilitadores de servicios que colaborarán en la implementación del programa.</t>
    </r>
  </si>
  <si>
    <r>
      <rPr>
        <b/>
        <sz val="9"/>
        <rFont val="Source Sans Pro"/>
        <family val="2"/>
      </rPr>
      <t>Acciones Realizadas:Programa Presupuestario S130 Educarnos en Comunidad para el Bienestar Social</t>
    </r>
    <r>
      <rPr>
        <sz val="9"/>
        <rFont val="Source Sans Pro"/>
        <family val="2"/>
      </rPr>
      <t xml:space="preserve">
4.- En el Programa "Educarnos en Comunidad para el Bienestar Social Tlalpan 2020", se atendio a  3, 210  usuarios  a traves de asesorias en linea que se realizan con la participación de 187 facilitadores de servicios que fungen como figuras educativas, monitores y asesores informaticos.</t>
    </r>
  </si>
  <si>
    <r>
      <rPr>
        <b/>
        <sz val="9"/>
        <rFont val="Source Sans Pro"/>
        <family val="2"/>
      </rPr>
      <t>Acciones Realizadas: Programa Presupuestario S206, Formación Musical, Tlalpan 2020</t>
    </r>
    <r>
      <rPr>
        <sz val="9"/>
        <rFont val="Source Sans Pro"/>
        <family val="2"/>
      </rPr>
      <t xml:space="preserve">
5.- En el programa social  "Formacion Musical, Tlalpan 2020",  se brindo acceso gratuito a talleres de formación musical teórica y práctica en modalidad de educacion no formal, a 131 niñas, niños y jóvenes de 6 a 29 años de edad que son habitantes de Tlalpan en la Alcaldía Tlalpan, a través de 35 beneficiarios del programa que realizan y dan seguimiento a proyectos artísticos, musicales, impartidos mediante tutoriales, videos y seguimiento virtual.</t>
    </r>
  </si>
  <si>
    <r>
      <rPr>
        <b/>
        <sz val="9"/>
        <rFont val="Source Sans Pro"/>
        <family val="2"/>
      </rPr>
      <t>Acciones Realizadas: Programa Presupuestario S208,Cultivando Paz, Arte y Cultura en Tlalpan 2020</t>
    </r>
    <r>
      <rPr>
        <sz val="9"/>
        <rFont val="Source Sans Pro"/>
        <family val="2"/>
      </rPr>
      <t xml:space="preserve">
6.- En el programa social  "Cultivando la Paz para la Cohesión Social 2020" tienen como objetivo principal, fortalecer y promover la cultura de paz a través de diversas actividades  entre las cuales realizo 75 talleres culturales y 6 capacitaciones a los beneficiarios del programa, con lo cual beneficio a 5,900 habitantes, que accedieron a estos servicios de forma virtual, por redes sociales y plataformas digitales.</t>
    </r>
  </si>
  <si>
    <r>
      <t>7.- Como accion emergente la Alcaldia Tlalpan impulsa la Accion Social</t>
    </r>
    <r>
      <rPr>
        <b/>
        <sz val="9"/>
        <rFont val="Source Sans Pro"/>
        <family val="2"/>
      </rPr>
      <t xml:space="preserve"> "Apoyo Alimentario en Tiempos del COVID-19 a Niñas y Niños de Primarias y Secundarias Públicas"</t>
    </r>
    <r>
      <rPr>
        <sz val="9"/>
        <rFont val="Source Sans Pro"/>
        <family val="2"/>
      </rPr>
      <t>, que tiene como proposito coadyuvar al gasto que realizan las madres, padres, tutores y/o responsables de crianza en los alimentos destinados a las niñas y niños inscritos en escuelas primarias y secundarias públicas, para lo cual se iniciaron las acctividades tecnicas de la Acción Social con 20 facilitadores de servicios, que contrubuyan a la correcta ejeccucion de la misma.</t>
    </r>
  </si>
  <si>
    <t>Apoyo  Profesional a la Población en sus Tareas Educativas en las Bibliotecas Públicas</t>
  </si>
  <si>
    <t>Continuar la operación y ampliar la cobertura de los programas sociales de apoyo a la educación, con la entrega de apoyo para el inicio de ciclo escolar, así como otros programas que promuevan el acceso y permanencia del alumnado en los diferentes niveles educativos</t>
  </si>
  <si>
    <t xml:space="preserve">Unidad-es Tlalpan </t>
  </si>
  <si>
    <r>
      <t>Acciones Realizadas:</t>
    </r>
    <r>
      <rPr>
        <sz val="9"/>
        <rFont val="Source Sans Pro"/>
        <family val="2"/>
      </rPr>
      <t>Se realizaron las siguientes actividades previas: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t>
    </r>
  </si>
  <si>
    <r>
      <t>Objetivo:</t>
    </r>
    <r>
      <rPr>
        <sz val="9"/>
        <rFont val="Source Sans Pro"/>
        <family val="2"/>
      </rPr>
      <t>Realizar permanentemente acciones de mantenimiento correctivo, preventivo y de instalación de la red de alumbrado público en vialidades secundarias y espacios públicos con que cuenta la Alcaldía, efectuar de manera permanente la reparación de la red de alumbrado público de vialidades y espacios públicos en atención a los planes, programas establecidos y a la demanda ciudadana y llevar a cabo de manera permanente la ampliación y mantenimiento de la red de alumbrado público de vialidades secundarias y espacios públicos para lograr espacios iluminados cumpliendo con las necesidades y demanda de la ciudadanía de la Alcaldía. Se llevó a cabo el Mantenimiento a 8,310 Luminarias, logrando con estas acciones se logró benficiar directamente a 300,000 habitantes, quienes solicitaron la rehabilitación del alumbrado público para seguridad personal, de sus familiares y de sus bienes. en los 8 pueblos, 10 barrios,  20 Unidades Habitacionales y 60 colonias de esta Alcaldía.</t>
    </r>
  </si>
  <si>
    <r>
      <t xml:space="preserve">Acciones Realizadas: </t>
    </r>
    <r>
      <rPr>
        <sz val="9"/>
        <rFont val="Source Sans Pro"/>
        <family val="2"/>
      </rPr>
      <t xml:space="preserve">Realizar de manera permanente la ampliación y mantenimiento de la red de alumbrado público de vialidades secundarias y espacios públicos para lograr espacios iluminados cumpliendo con las necesidades y demanda de la ciudadanía. Se llevó a cabo la Instalación y Mantenimiento a 8,310 Luminarias en este periodo; realizando los siguientes trabajos; En Reparación y/o rehabilitación del alumbrado público 4,837 luminarias, Transformación de 15 luminarias, Instalación de 2,985  luminarias , Reparación de 52 reflectores, Instalación de 71 reflectores, Reparación de 94 farolas, Colocación de 4 acometidas, Retiro de 1 acometida, Retiro de 4 postes, Sustitución de 35 reflectores, Retiro de poste con luminaria 10 pieza, Instalación de 8 postes, Retiro de 6 luminarias, Sustitución de 5  farolas; Transformación de 2 reflectores, Retiro de 5 guirnaldas,  Instalación de 2 postes con luminaria y la Sustitución de 0 postes,  Retiro de Reflectores 3 Piezas y Colocación de Guirnaldas 0 Piezas;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de esta Delegación;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300,000 habitantes, quienes solicitaron la rehabilitación del alumbrado público para seguridad personal, de sus familiares y de sus bienes, en los 8 pueblos, 10 barrios,  20 Unidades Habitacionales y 60 colonias de esta Alcaldía. </t>
    </r>
  </si>
  <si>
    <r>
      <t xml:space="preserve">Explicación de las variaciones del Índice de Aplicación de Recursos para la Consecución de Metas (IARCM):  </t>
    </r>
    <r>
      <rPr>
        <sz val="9"/>
        <rFont val="Source Sans Pro"/>
        <family val="2"/>
      </rPr>
      <t>Se atendieron un total de 2,610 luminarias más a las programadas al periodo, lo anterior debido a que se contó con los recursos materiales suficientes para su cumplimiento para la reparación y mantenimiento del alumbrado público, así como la sustitución de lámparas de aditivos cerámicos por lámparas led´s.</t>
    </r>
  </si>
  <si>
    <r>
      <t xml:space="preserve">Explicación de las variaciones del Índice de Aplicación de Recursos para la Consecución de Metas (IARCM): </t>
    </r>
    <r>
      <rPr>
        <sz val="9"/>
        <rFont val="Source Sans Pro"/>
        <family val="2"/>
      </rPr>
      <t xml:space="preserve"> Derivado a la contingencia sanitaria en la CDMX, Las acciones se vieron afectadas en su operación en campo, pero se trabajó a través de medios digitales.</t>
    </r>
  </si>
  <si>
    <r>
      <t xml:space="preserve">Acciones Realizadas: </t>
    </r>
    <r>
      <rPr>
        <sz val="9"/>
        <rFont val="Source Sans Pro"/>
        <family val="2"/>
      </rPr>
      <t>Los facilitadores realizando trabajos de investigación por medios digitales desde sus casas, y los mejores videos se entregado a la Dirección de Comunicación Social para su publicación.</t>
    </r>
  </si>
  <si>
    <r>
      <t xml:space="preserve">Objetivo: </t>
    </r>
    <r>
      <rPr>
        <sz val="9"/>
        <rFont val="Source Sans Pro"/>
        <family val="2"/>
      </rPr>
      <t>Contribuir con el cumplimiento del derecho a la movilidad en la Alcaldía Tlalpan. Contribuir al mejoramiento del tránsito peatonal y de vehículos en al menos ocho intersecciones mediante acciones de apoyo vial al peatón, ciclistas, usuarios de transporte público y particulares, dando prioridad a ciudadanos de la tercera edad o con alguna discapacidad.</t>
    </r>
  </si>
  <si>
    <r>
      <t>Objetivo:</t>
    </r>
    <r>
      <rPr>
        <sz val="9"/>
        <rFont val="Source Sans Pro"/>
        <family val="2"/>
      </rPr>
      <t>Focalizar las acciones de atención a factores de riesgo y fortalecimiento a factores de protección asociados a violencia y delincuencia en la Alcaldía Tlalpan para promover la convivencia social armónica y el fortalecimiento para el desarrollo de niños, jovenes, mujeres y población en general.</t>
    </r>
  </si>
  <si>
    <r>
      <t>Acciones Realizadas:</t>
    </r>
    <r>
      <rPr>
        <sz val="9"/>
        <rFont val="Source Sans Pro"/>
        <family val="2"/>
      </rPr>
      <t>Los facilitadores se encuentran realizando trabajos específicos solicitados por la Dirección General de Asuntos Jurídicos y de Gobierno, como apoyo en la entrega de vales de Mercomuna.</t>
    </r>
  </si>
  <si>
    <r>
      <t xml:space="preserve">Explicación de las variaciones del Índice de Aplicación de Recursos para la Consecución de Metas (IARCM): </t>
    </r>
    <r>
      <rPr>
        <sz val="9"/>
        <rFont val="Source Sans Pro"/>
        <family val="2"/>
      </rPr>
      <t>Debido a la contingencia sanitaria en la CDMX, se reprogramaron algunas acciones para llevar a cabo en los próximos meses.</t>
    </r>
  </si>
  <si>
    <t>PROMOCIÓN DE LA CULTURA FÍSICA Y DEPORTIVA</t>
  </si>
  <si>
    <t>ACCION</t>
  </si>
  <si>
    <t>Apoyo Integral Para Personas Con Discapacidad</t>
  </si>
  <si>
    <t>Promoción Integral Para El Cumplimiento De Los Derechos Humanos</t>
  </si>
  <si>
    <t>Planeación Y Gestión Para El Desarrollo Social Integral E Incluyente</t>
  </si>
  <si>
    <t>Defensoría De Los Derechos Y Apoyos Económicos A Niñas Y Niños De Tlalpan</t>
  </si>
  <si>
    <t>Prevención Del Embarazo Adolescente, Tlalpan</t>
  </si>
  <si>
    <t>Atención Veterinaria</t>
  </si>
  <si>
    <t>Reforestación En Suelo De Conservación</t>
  </si>
  <si>
    <t>Manejo Integral De Residuos Sólidos Urbanos</t>
  </si>
  <si>
    <t>Prevención Y Control De Enfermedades</t>
  </si>
  <si>
    <t>Rescate, Rehabilitación Y Mantenimiento De Espacios Deportivos</t>
  </si>
  <si>
    <t>Verificación, Inspección Y Vigilancia Ambiental</t>
  </si>
  <si>
    <t>Construcción Y Mejoramiento De La Infraestructura Educativa</t>
  </si>
  <si>
    <t>Infraestructura De Agua Potable, Alcantarillado Y Saneamiento</t>
  </si>
  <si>
    <t>Actividades De Apoyo A La Función Pública Y Buen Gobierno</t>
  </si>
  <si>
    <t>Educarnos En Comunidad Para El Bienestar Social</t>
  </si>
  <si>
    <t>Uniformes  Deportivos Escolares, Tlalpan</t>
  </si>
  <si>
    <t>Apoyo Profesional A La Población En Sus Tareas Educativas En Las Bibliotecas Públicas</t>
  </si>
  <si>
    <t>Huellas: Sembrando Compañía En Comunidad</t>
  </si>
  <si>
    <t>Cultivando Actividades Deportivas</t>
  </si>
  <si>
    <t>Seamos Mejores Estudiantes</t>
  </si>
  <si>
    <t>Financiamiento A Las Mipymes</t>
  </si>
  <si>
    <t>Construcción De Infraestructura Pública</t>
  </si>
  <si>
    <t>Acciones para el fortalecimiento del desarrollo social
Ac</t>
  </si>
  <si>
    <t>Fomento y promoción de contenido para el refuerzo de la identidad cultural</t>
  </si>
  <si>
    <t>Gestión integral de riesgos en materia de protección civil</t>
  </si>
  <si>
    <t>171063s140</t>
  </si>
  <si>
    <r>
      <t xml:space="preserve">211 084 Se llevó a cabo la Recolección de 213,042 Toneladas de Residuos Sólidos que comprenden las siguientes actividades: Recolección Industrial 731 Toneladas, Recolección de Basura en Barredoras 474 Toneladas, Recolección de Basura Domiciliaria 139,483 Toneladas, Retiro de basura en Contenedores de Metal 6,336 Toneladas, Retiro de basura en Contenedores de Polietileno 1,689 Toneladas, Programa" Escuela Limpia" 2,387 Toneladas, Retiro de Cascajo 11,567 Toneladas, Recolección de Tiraderos Clandestinos 84 Toneladas, Recolección de Residuos en Contenedores Terminal 3,489 Toneladas, Recolección de Residuos en Mercados Públicos 6,915 Toneladas, Recolección de Residuos en Tianguis 1,002 Toneladas, Recolección de Basura del Barrido Manual 38,800 Toneladas, Recolección de Residuos en Papeleras 27 Toneladas, Recolección de Residuos en Jornadas 58 Toneladas, Retiro de Triques 0.0 Toneladas.
Acciones Complementarias:  Terraceo 0.0 metros cuadrados, Barrido Mecánico 10,438 Kilómetros, Retiro de Organismos Muertos 48 Piezas, Traslado de Llantas 273 Piezas, Barrido Manual 42,000 Kilómetros.
</t>
    </r>
    <r>
      <rPr>
        <b/>
        <sz val="9"/>
        <rFont val="Source Sans Pro"/>
        <family val="2"/>
      </rPr>
      <t>221  001  La Dirección de Comunicación Socia</t>
    </r>
    <r>
      <rPr>
        <sz val="9"/>
        <rFont val="Source Sans Pro"/>
        <family val="2"/>
      </rPr>
      <t xml:space="preserve">l llevo a cabo el trámite de 408 diseños de los cuales 207 fueron apoyos de diseño a las diferentes áreas de la Alcaldía. 
Se cubrieron 223 eventos y se tomaron 1,539 fotografías.
Se enviaron 7 diseños para su autorización a la Dirección de Imagen Institucional del Gobierno de la Ciudad de México. 
Se ingresaron a la Página Web de la Alcaldía 175 eventos y se captaron 220,162 visitas de usuario.
A través de las Redes Sociales se captaron y canalizaron 248 Demandas Ciudadanas
En Redes Sociales se publicaron 57 eventos, y se realizó el monitoreo de demandas ciudadanas realizadas por este medio, así como también la difusión de programas y eventos de las diversas áreas de la Alcaldía. 
En Redes Sociales también se realizó la estadística de reacciones positivas y negativas de la opinión pública; en Twitter se captaron 713 Post, 2, 148,529 seguidores al corte, y 4, 415,280 alcance total estimado, en Facebook se captaron 617 Post, 304,859 seguidores al corte y alcance total estimado 2, 185,993, en Instagram se captaron 209 Post, 26,896 seguidores al corte y 85,981 alcance total estimado.
Se realizó durante 181 días el monitoreo diario de notas informativas de los diversos medios de comunicación, para realizar el análisis y organización de las mismas notas informativas conforme a su relevancia, y posteriormente esas notas fueron canalizadas a las áreas correspondientes para su atención.
Se realizaron 69 Boletines, se cubrieron 18 eventos y se realizaron 44 grabaciones de audio; También se realizaron y produjeron 139 videos, de los diversos eventos realizados en la Alcaldía para su difusión. 
Durante este trimestre se realizaron 5 entrevistas con diversos medios de comunicación en eventos con la Alcaldesa y algunas de las Direcciones Generales, vía telefónica y presenciales, para la difusión de diversos eventos y acciones de gobierno. 
Se atendieron y dieron respuesta a 21 solicitudes de información a través de la Oficina de Información Pública por el Sistema INFOMEX.
</t>
    </r>
    <r>
      <rPr>
        <b/>
        <sz val="9"/>
        <rFont val="Source Sans Pro"/>
        <family val="2"/>
      </rPr>
      <t>La Dirección del Centro de Servicios y Atención Ciudadana (CESAC),</t>
    </r>
    <r>
      <rPr>
        <sz val="9"/>
        <rFont val="Source Sans Pro"/>
        <family val="2"/>
      </rPr>
      <t xml:space="preserve"> bajo las condiciones de trabajo con el Sistema Integral de información de Tlalpan (SIIT). 
Se ingresaron 16,829 solicitudes de servicios, acciones que se recibieron, ordenaron y canalizaron a las diferentes áreas operativas de la demarcación, las metas propuestas en el trimestre se cumplieron y fueron:
8,183: No atendidas.
6,162: Atendidas favorablemente.
1,735: En proceso.
   480: Atendidas negativamente.
   256: No procedente.
      13: Atendida en Campo por las Direcciones.   
</t>
    </r>
    <r>
      <rPr>
        <b/>
        <sz val="9"/>
        <rFont val="Source Sans Pro"/>
        <family val="2"/>
      </rPr>
      <t>La Ventanilla Única</t>
    </r>
    <r>
      <rPr>
        <sz val="9"/>
        <rFont val="Source Sans Pro"/>
        <family val="2"/>
      </rPr>
      <t xml:space="preserve">, ingresaros 2,551 solicitudes de trámites, los cuales se turnaron a las Direcciones Generales de las Áreas Correspondientes, quienes emitieron 846 respuestas de Autorizado, 77 respuestas de Rechazado, 23 Prevenciones y 1605 trámites siguen en Poseso. Con base en lo anterior, podemos concluir que la Ventanilla Única de Trámites al 17 de junio del 2020, no tuvo algún trámite pendiente de atención, toda vez que sus funciones son de Orientar, Informar, Recibir, Integrar, Registrar, Gestionar y Entregar los documentos a las Áreas Correspondientes.
</t>
    </r>
    <r>
      <rPr>
        <b/>
        <sz val="9"/>
        <rFont val="Source Sans Pro"/>
        <family val="2"/>
      </rPr>
      <t xml:space="preserve">La Dirección General de Asuntos Juridicos y de Gobierno </t>
    </r>
    <r>
      <rPr>
        <sz val="9"/>
        <rFont val="Source Sans Pro"/>
        <family val="2"/>
      </rPr>
      <t xml:space="preserve">realizo los siguientes tramites:
1.- Trámite de visitas de Verificación Administrativa
</t>
    </r>
  </si>
  <si>
    <t xml:space="preserve">Se llevaron a cabo 309 Visitas de Verificación Administrativa; Se ejecutaron 07 Clausuras; En el mismo periodo se ejecutaron 34 Reposiciones de Sellos tanto de suspensión como clausura.
2.- Trámite de  Recuperación de predios propiedad del Gobierno de la Ciudad de México y Vía Pública.
Se ejecutaron  04 Recuperaciones Administrativas correspondiendo a   Predios del Dominio Público.
3.- Trámite de Asesorías Jurídicas gratuitas.
Se proporcionaron  40 Asesorías Jurídicas correspondiendo: 08 en materia familiar; 03  en materia penal; 08 en materia civil; 06 en materia mercantil y 15 en materia administrativa.
4.- Trámite de Cartillas del Servicio Militar Nacional.
Se tramitaron  1,194 Cartillas del Servicio Militar Nacional correspondiendo 1,031 a clase y 163 remisos, sin que a la fecha se hayan presentado solicitudes de anticipados.
5.- Trámite de Juicios 
Por lo que corresponde a la debida substanciación de los procedimientos administrativos, judiciales y jurisdiccionales para la defensa de los intereses de la Alcaldía, se informa que las Unidades Departamentales adscritas a la Subdirección de Procedimientos de lo Contencioso, tuvieron intervención en 46 juicios ingresados en el periodo de enero a marzo del 2020 de acuerdo a los siguientes datos: 17 juicios de nulidad; 03 juicios civiles y mercantiles; 01 juicios laborales; 08 carpetas de investigación; 16 amparos; 01 juicios electorales.
6- Acciones para la integración y depuración de Establecimientos Mercantiles y Espectáculos Públicos.
Derivado de la gestión de actividades para el cumplimiento de las normas no fiscales, relacionadas con los establecimientos mercantiles en la Alcaldía, así como en la colaboración de la integración y control del padrón de establecimientos mercantiles se informa lo siguiente:
a) Espectáculos Públicos. Se atendieron 4 festividades en pueblos, colonias y barrios de la Alcaldía Tlalpan.
b) Ingresos. Por concepto de fiestas patronales, módulos de atención, romerías y valet parking, se recaudó la cantidad de $ 64,705.00 (SESENTA Y CUATRO MIL SETECIENTOS CINCO).
c) Ingresos. Por concepto de permisos, revalidaciones, enseres y traspasos se recaudó la cantidad de $67,919.24 (SESENTA Y SIETE MIL NOVECIENTOS DIECINUEVE CON VEINTICUATRO CENTAVOS).
d) Romerías. Se atendieron 53 romerías dentro de la demarcación.
e) Valet Parking.  Se regularizó 1 Valet parking.
f) Perifoneo, Módulo y/o Stand. Se otorgaron 8 autorizaciones.
g) Volanteo y Degustación. Se otorgaron 91 autorizaciones.
h) Integración de expedientes con Giro de Bajo Impacto. Se integraron 78 expedientes.
i) Integración de expedientes con giro de Impacto Vecinal. Se registraron 14.
j) Integración de expedientes con giro de Impacto Zonal. Se registraron 8.
k) Requerimientos. En total se efectuaron 77.
l) Solicitudes de Verificaciones. Se elaboraron 23 solicitudes.
m) Demanda Ciudadana. Se atendieron a través del CESAC, Audiencias Públicas y de manera directa, 24.
n) Recorridos y operativos. En total se llevaron 17 operativos en diferentes pueblos, colonias y barrios de la demarcación, 36 recorridos y operativos a establecimientos de giros mercantiles por COVID-19
7- Expedición de Cédulas de Empadronamiento en Mercados Públicos y Concentraciones.
En la Jefatura de Unidad Departamental de Mercados y Concentraciones se realizó el trámite de Atención Ciudadana de Expedición de Cédulas de Empadronamiento en Mercados Públicos y Concentraciones, el cual se recibe a  través de Ventanilla única Delegacional y que  engloban las siguientes actividades: 998 Solicitudes de Empadronamiento de Mercados; 204 Solicitudes de Empadronamiento de Concentraciones; 45 Audiencias realizadas; 305 Sanitizaciones,  30 Recorridos en los diferentes Mercados y Concentraciones que se encuentran dentro de la Alcaldía, 40 Atención a ciudadanos  con diversas solicitudes.
</t>
  </si>
  <si>
    <t xml:space="preserve">221 049  La Direccuón General de Servicios Urbano, atendió  500,000  metros cuadrados de áreas verdes dentro del perimetro de la Alcaldía, lo anterior a efecto de conservar y mantener las áreas verdes, realizando las siguientes actividades:  Deshierbe de 17,583 metros cuadrados,  Poda de pasto 172,616 metros cuadrados; Desmonte o retiro de maleza 939 metros cuadrados, Papeleo de 62,702 metros cuadrados, Retiro de hierba en adocreto 138 metros cuadrados, Barrido de áreas verdes 232,125 metros cuadrados, Riego de áreas verdes 55,353 metros cuadrados, Rastrilleo 405 metros cuadrados, Riego con manguera 757 metros cuadrados.  
Adicionalmente llevo a cabo el Acarreo de basura vegetal 1,159 metros cúbicos, Aflojado de tierra 5,415 metros lineales, Cajeteo 4,070 metros lineales, Poda de seto 8,730 metros lineales, Retiro de seto 27 piezas, sembrado de planta 3,367 piezas, Levantamiento de fuste 208 piezas, Retiro de basura vegetal 6,605 metros cúbicos, Poda de árboles 1,262 piezas, Embolado de árboles 70 piezas, retiro de árboles secos o muertos 101 piezas, retiro de tierra 0 metros cúbicos, Liberación de luminarias 154 piezas, retiro de hierba en banqueta y guarniciones 75 metros lineales, Reducción de copa de arboles, despuntes, reduccion de copa elevacion de copa y clareo de copa de arboles 1,432 piezas y Poda fitosanitaria 0 piezas, Acarreo de planta 1,320 plantas, Liberación de lineas eléctricas 5 piezas, Liberación de cámaras de seguridad 0 piezas, Limpieza de canaleta 10,456 metros lineales, Sembrado de árbol 3 Piezas. Beneficiando a 150,000 habitantes aproximadamente, en diversos sitios y espacios  públicos con áreas verdes, camellones y áreas comunes, para recreación y esparcimiento de sus familias y para quienes acuden a estos sitios o transitan hacia otros lugares, mejorando considerablemente los espacios y la imágen urbana Delegacional en;  50 Colonias, 8 pueblos, 20 Unidades Habitacionales; 10 Barrios, Parques y Jardínes, Plazas, Espacios Públicos y Camellones, además de mantener el arbolado en condiciones fitosanitarias sanos, con la realización de podas y retiro de árboles secos y con plagas, sustituir con plantas de ornato aquellas que se encuentran secas en camellones y áreas de esparcimiento y recreación, así como para reducir el riesgo de caída por efecto de vientos fuertes, liberación de luminarias de follaje con el objeto de permitir la iluminación de las calles y brindar seguridad a los ciudadanos y sus bienes.  
268 117  Los facilitadores realizando trabajos de investigación por medios digitales desde sus casas, y los mejores videos se entregado a la Dirección de Comunicación Social para su publicación.   
264 105    Se realizó trabajo en campo por parte de los facilitadores para levantamieno de información que permita contar con un diagnostico de necesidades que presentan las colonias y pueblos originarios de la Alcaldía Tlalpan y asi contar con los elementos requeridos  para la elaboración de los proyectos comunitarios a desarrollar en relación a:  
-Fomento de la participación ciudadana y organización comunitaria.  (Subtemas: Identificación  de instrumentos de participación ciudadana, Creación de espacios de formación  y participación ciudadana, Consenso y solución alternativa  de conflictos en la comunidad).
-Mantenimiento, rescate y concientización  del uso de los espacos públicos . (Subtemas: Rescate de áreas verdes, Rescate de plazas públicas, otros.)  
-Fomento al derecho de la accesibilidad peatonal. (Subtemas: Medidas pertinentes para garantizar el acceso a personas con discapacidad y personas con movilidad limitada, Mecanismos que fomenten el libre tránsito en vialidades y banquetas, Acciones que fomente accesos seguros a planteles educativos). 
Al mismo tiempo se  realizaron  acciones generales permanentes en colonias y pueblos originarios de la Alcaldía Tlalpan  que concisten en:  Información, difusión y promoción de las acciones ejecutadas por la Dirección General de Participación Ciudadana, así como de las actividades y eventos; Mesas de trabajo;  Coordinación de Audiencias Públicas; Atención y conciliación de conflictos; Recorridos zonales y con la Alcaldesa; Seguimiento a la demanda de Unidades Habitacionales y/o Conjunto de Interés Social; Promoción del Ordenamiento Urbano y la Movilidad; Fortalecimiento de la relación con los 10 Pueblos Originarios de Tlalpan; Seguimiento al Presupuestó Participativo; Coordinación de Jornadas de mejoramiento de la imagen urbana "Cultivando Comunidad"; Coordinación de actividades de levantamiento de reportes, recolección de demandas ciudadanas y promoción de las actividades de la Alcaldía de Tlalpan. 
123 272    Diariamente se llevan acciones tendientes a la seguridad de los habitantes de Tlalpan. Entre las que destacan atención a solicitudes ciudadanas, recorridos, apoyos viales, operativos en coadyuvancia con la Dirección Jurídica de la Alcaldía de Tlalpan, la Subdirección de Gobierno y la Secretaria de Seguridad Pública. Así como la vigilancia en materia ambiental en coordinación con PROFEPA y la Guardia Nacional. De igual forma, en este periodo de contingencia, es importante señalar que la actividades policiales nunca dejaron de operar, por el contrario, se incrementaron los rondines y apoyos ciudadanos.
1.- Orientar a la población en caso de violencia generada entre la comunidad tlalpense.
Se distribuyeron 90 trípticos.
2.- Capacitar a la ciudadanía en el uso de las cámaras de vigilancia.
Se entregaron 75 Alarmas Vecinales, dando atención a 236, de la Secretaria  de Seguridad Ciudadana (no corresponden al presupuesto participativo)
3.- Realizar actividades de prevención del delito.
08 Actividades de Prevención del Delito (Reuniones Vecinales): Talleres 188 de Prevención del Delito, en los Centros Educativos; 06 Ferias para Cultivar la Paz en las Escuelas; 02 Reuniones Institucionales, 05 Recorridos;  208 Reuniones de Coordinaciones Territoriales de Seguridad.
</t>
  </si>
  <si>
    <t>171  063   Los facilitadores se encuentran realizando trabajos específicos solicitados por la Dirección General de Asuntos Jurídicos y de Gobierno, como apoyo en la entrega de vales de Mercomuna.</t>
  </si>
  <si>
    <t>Igualdad de Derechos</t>
  </si>
  <si>
    <t>Operación De Centros De Desarrollo Infantil</t>
  </si>
  <si>
    <t>Atención Y Servicios Integrales Para Adultos Mayores</t>
  </si>
  <si>
    <t>Promoción Integral Para El Cumplimiento De Los Derechos Humanos De Las Niñas Y Mujeres</t>
  </si>
  <si>
    <t xml:space="preserve">Planeación Y Gestión Para El Desarrollo Social Integral E Incluyente
Ciudad Sustentable
</t>
  </si>
  <si>
    <t>Reforestación En Suelo De Conservaciónprograma</t>
  </si>
  <si>
    <t>Operación De Panteones Públicos</t>
  </si>
  <si>
    <t>Promoción De La Cultura Física Y Deportiva</t>
  </si>
  <si>
    <t>Función Pública Y Buen Gobierno</t>
  </si>
  <si>
    <t>Planeación Y Gestión Del Ordenamiento Territorial Y Asentamientos Humanos</t>
  </si>
  <si>
    <t>Mejores Seamos Estudiantes</t>
  </si>
  <si>
    <t xml:space="preserve">Más y Mejor Movilidad </t>
  </si>
  <si>
    <t>Financiamiento A Las  MIPYMES</t>
  </si>
  <si>
    <t>Proyectos De Desarrollo Y Fomento Agropecuario</t>
  </si>
  <si>
    <t xml:space="preserve">Aumbrado Publico </t>
  </si>
  <si>
    <t xml:space="preserve">Planeación, Seguimiento Y Evaluación A Políticas Públicas
Cero Agresión Y Más Seguridad
</t>
  </si>
  <si>
    <t xml:space="preserve">225 243  En cuanto a los servicios funerarios se realizaron 1527;   de lo cuales fueron  520  Inhumaciones,   233 Exhumaciones,   212 Reinhumaciones   562 Incineraciones como a continuación se describen: 125  Inhumaciones, 98  Exhumaciones,   76  Reinhumaciones,   562  Incineraciones     total   861  en  el   Panteón 20 de Noviembre, el cual   se encuentra  ubicado   Calle  San Marcos #2 Esquina calle Congreso Col. Centro de Tlalpan; 4 Inhumaciones, 1 Exhumaciones, 1 Reinhumaciones, total 6 en el Panteón de Chimalcoyotl, el cual se encuentra ubicado en Calle del Rosal S/N Pueblo Chimalcoyotl; 3 Inhumaciones, 1 Exhumaciones y  1 Reinhumaciones, Total  5  en Panteón de Santa Úrsula Xitla, el cual se encuentra ubicado en Calle del Panteón S/N Pueblo Santa Úrsula Xitla; 63 Inhumaciones, 39 Exhumaciones y 40 Reinhumaciones, Total 142 en el Panteón de San Pedro Mártir, ubicado en Calle 5 de Mayo S/N en Pueblo San Pedro Mártir; 33 Inhumaciones, 19 Exhumaciones y 19 Reinhumaciones, Total 71, en el Panteón de San Andrés Totoltepec, el cual se encuentra ubicado en el KM 23.5 Carretera Federal a Cuernavaca Pueblo San Andrés Totoltepec; 35 Inhumaciones,  9 Exhumaciones y  9 Reinhumaciones, Total 59 en el Panteón de San Miguel Xicalco, ubicado en el KM 3.5 Carretera México Ajusco, Pueblo San Miguel Xicalco; 29 Inhumaciones , 3 Exhumaciones y 3 Reinhumaciones, Total 35 en el Panteón de Magdalena Petlacalco, ubicado en Calle de la Cruz S/N Pueblo Magdalena Petlacalco; 27 Inhumaciones, 1 Exhumaciones y 1 Reinhumaciones, Total 29 en el Panteón  de San Miguel Ajusco, ubicado en Calle Hermanos Rayón S/N Pueblo San Miguel Ajusco; 48 Inhumaciones, 1 Exhumaciones y 1 Reinhumaciones, Total 50, en el Panteón de Santo Tomas Ajusco, ubicado en KM 12.5 Carretera Panorámica México Ajusco, Pueblo Santo Tomas Ajusco; 141 Inhumaciones, 59 Exhumaciones y 59 Reinhumaciones, Total 259 en el Panteón de San Miguel Topilejo, ubicado en Carretera Xochimilco Topilejo, entre AV. del Rastro y Autopista Pueblo San Miguel Topilejo;  12 Inhumaciones, 2 Exhumaciones y  2 Reinhumaciones, Total  16, en el Panteón de Parres el Guarda, el cual se encuentra ubicado en Camino al Panteón, Esquina Cerrada de Hueso Pueblo Parres.
321 102 Se realizó el reordenamiento de 1,332  comerciantes mediante la realización de: 
1155 Renovaciones de Permisos para el Aprovechamiento y Uso de la Vía Pública 
104 retiros de comerciantes con aseguramiento de mercancía y/o enseres 
73 retiros de vendedores ambulantes mediante apercibimiento y que se retiraron por sus propios medios.
224 012  Realizar de manera permanente la ampliación y mantenimiento de la red de alumbrado público de vialidades secundarias y espacios públicos para lograr espacios iluminados cumpliendo con las necesidades y demanda de la ciudadanía. Se llevó a cabo la Instalación y Mantenimiento a 8,310 Luminarias en este periodo; realizando los siguientes trabajos; En Reparación y/o rehabilitación del alumbrado público 4,837 luminarias, Transformación de 15 luminarias, Instalación de 2,985  luminarias , Reparación de 52 reflectores, Instalación de 71 reflectores, Reparación de 94 farolas, Colocación de 4 acometidas, Retiro de 1 acometida, Retiro de 4 postes, Sustitución de 35 reflectores, Retiro de poste con luminaria 10 pieza, Instalación de 8 postes, Retiro de 6 luminarias, Sustitución de 5  farolas; Transformación de 2 reflectores, Retiro de 5 guirnaldas,  Instalación de 2 postes con luminaria y la Sustitución de 0 postes,  Retiro de Reflectores 3 Piezas y Colocación de Guirnaldas 0 Piezas;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de esta Delegación;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300,000 habitantes, quienes solicitaron la rehabilitación del alumbrado público para seguridad personal, de sus familiares y de sus bienes, en los 8 pueblos, 10 barrios,  20 Unidades Habitacionales y 60 colonias de esta Alcaldía. 
242 135 Se atendieron 98 Espacios Públicos, como son: * Rehabilitación de juegos infantiles (3 acciones, que contemplan la rehabilitación de los juegos infantiles, aplicación de pintura y la limpieza integral de espacio), *  Rehabilitación y colocación de malla ciclónica para delimitación de áreas y espacios públicos, (19 acciones en donde se rehabilitó, cambió y/o sustituyó la malla ciclónica a efecto de delimitar los espacios mencionados); * Retiro de colguijes y propaganda adherida en postes metálicos ( 3 acciones  en distintas colonias, que incluyen el retiro de los colguijes y propaganda con alicación de pintura en postes.  * Aplicación de pintura en muros y bardas para retiro de graffitti, (se retiro propaganda y graffitti en muros y bardas (23 acciones en espacios públicos), con la aplicación de pintura y limpieza integral del sitio), * Se realizó la atención a ( 2  plazas y/o espacios públicos, que incluyen la rehabilitación de rejas, aplicación de pintura en bancas, y en mobiliario urbano, así como la limpieza integral del sitio), * Se realizó la atención a ( 1  parque público, que incluyen la rehabilitación de rejas, aplicación de pintura en bancas, y en mobiliario urbano, así como la limpieza integral del sitio), * Se realizó la atención a (  1 panteón público, que incluyen la aplicación de pintura en muros y barda perimetral, así como la limpieza integral del sitio) * Aplicación de pintura en señalamientos horizontales ( 9 acciones en distintas colonias), * Aplicación de pintura en canchas y módulos deportivos horizontales ( 2 acciones en distintas colonias),* Reparación de cuartos de máquinas de las fuentes ornamentales (0 acciones en distintos sitios que incluyen trabajos de albañilería), * Mantenimiento y conservación de Bustos de monumentos a los héroes (0 acción); * Rehabilitación de barandal en espacio público, ( 1 acciones en distintos sitios, que incluyen aplicación de pintura). * Aplicación de pintura en barda perimetral de planteles educativos a escuela pública ( 3 acciones en distintas colonias), * Construcción de puerta metálica (que incluye la construcción y colocación de estructura)(0 acciones), * Colocación de letreros prohibitivos (que incluyen la colocación de paletones rotulados)(0 acciones en doistintas colonias), Logrando con estas aciones beneficiar a 300,000 habitantes y personas que acuden a los sitios de recreación y esparcimiento, así como de las áreas adscritas a la Dirección General de Servicios Urbanos y cuando son solicitados los apoyos mediante el Centro de Servicios y Atención Ciudadana.
</t>
  </si>
  <si>
    <t xml:space="preserve">138 177  1. Información, difusión y promoción de las acciones ejecutadas por la Dirección General de Participación Ciudadana, así como de las actividades y eventos: 
-En el rubro correspondiente a Información, difusión y promoción de las acciones ejecutadas por la Dirección General de Participación Ciudadana. Se realizaron 07 acciones con 32 127 vecinos, las cuales consistieron en: “Prevención de Salud Coronavirus”, “Semáforo de Actividades de la Alcaldía”, “Información de Aplicación de Gel Antibacterial  para la Prevención del Coronavirus en el Servicio de Pipas de Agua Potable”, en las colonias Juventud Unida, Ejidos de San Pedro Mártir, Movimiento Organizado, Tlalcoligia, Rinconada Mirador, Rómulo Sánchez Mireles, Isidro Fabela, Toriello Guerra, Cantera Puente de Piedra, Tlalpan Centro, Sección XVI, Belisario Domínguez, Valle Escondido, Valle de Tepepan, La Tortuga Xolalpa, Ampliación Isidro Fabela; “Medidas de Prevención contra el nuevo Coronavirus COVID-19”, “Jornada de Salud Pública”, en San Lorenzo Huipulco, Arboledas del Sur, Villa Lázaro Cárdenas, Fracc. Rancho los Colorines, Floresta Coyoacán, Belisario Domínguez, Prado Coapa 2° Sec., Granjas Coapa, Ex Hacienda Coapa, Rinconada Coapa 2° Sec., , Lomas de Padierna, Pedregal de San Nicolás 2°, 3° y 4° sección, Torres de Padierna, Bosques del Pedregal, Cruz del Farol, Héroes de Padierna, Chichicaspatl, Jardines del Ajusco, Miguel Hidalgo 3° Sección, Solidaridad, Sector XVII, Cultura Maya, Lomas Altas de Padierna Sur, Los Encinos, Cuchilla de Padierna, Dos de Octubre, Primavera, El Zacatón, Popular Sata Teresa, Sector XVII, San Miguel y Santo Tomás Ajusco, San Miguel Topilejo, Pedregal de Santa Úrsula Xitla, Santa Úrsula Xitla, San Miguel Xicalco, Mesa los Hornos, San Andrés Totoltepec; “Plan Emergente de Abasto de Agua Potable” en Ejidos de San Pedro Mártir, Juventud Unida, Pueblo Quieto, Rinconada Mirador, Movimiento Organizado, Tlalcoligia, Mesa los Hornos, San Miguel Topilejo, San Andrés Totoltepec, San Miguel Ajusco, Magdalena Petlacalco, San Pedro Mártir, Miguel Hidalgo 1° Sección, Parres el Guarda, Santo Tomás Ajusco ; Carteles con la leyenda “Zona de Alto Contagio COVID-19, Quédate en Casa” en Sección XVI, Cantera Puente de Piedra, Tlalpan Centro, La Joya, Tlalcoligia, Peña Pobre, Juventud Unida, ISSSFAM, Guadalupe Tlalpan, San Lorenzo Huipulco, Pedregal de San Nicolás 2°, 3°, 4° sección, Torres de Padierna, Héroes de Padierna, San Nicolás II; “Venta de leche LICONSA  a bajo costo” en San Lorenzo Huipulco, Cruz del Farol, Lomas de Padierna, Pedregal de San Nicolás 3° Sección.
-En el rubro correspondiente a Información, difusión y promoción de las Actividades realizadas por la Dirección General de Participación Ciudadana.  Se realizaron 06 actividades con 23 649 vecinos, las cuales consistieron en: “Taller de Salud para la Prevención del Coronavirus”, en la Alcaldía; Apoyo en difusión en el Programa  “Entrega de Leche Diconsa” en San Lorenzo Huipulco, Chimilli, Lomas del Pedregal, Lomas Hidalgo, Cruz del Farol, Paraje 38; “Jornada de Su Sana Distancia, Aplicación de Gel Antibacterial por contingencia de COVID-19” en Tlalpan Centro; “Entrega de vales LICONSA Mercomuna” en Cumbres de Tepetongo, Tlalpan Centro, Ampliación Miguel Hidalgo 2° Sección, Ejidos de San Pedro Mártir, San Pedro Mártir, San Andrés Totoltepec, Ejidos de Huipulco, U-H Narciso Mendoza, Ex Hacienda Copa, Chichicaspatl, Cultura Maya, Lomas de Padierna Sur, San Miguel Ajusco, San Miguel Topilejo, Magdalena Petlacalco, San Pedro Mártir, Parres el Guarda, Deportivo Vivanco; “Afiliación de Comercios, para Recepción de Vales LICONSA Mercomuna” en Chimalcoyoc, Tlalpan Centro, San Lorenzo Huipulco, Ex Hacienda Coapa, U-H Narciso Mendoza Súper Manzana I, Pedregal de San Nicolás 1°, 4°  Sección, Lomas Altas de Padierna Sur, El Zacatón, Chichicaspatl, Héroes de Padierna, Torres de Padierna, Popular Santa Teresa, Cultura Maya, Lomas del Pedregal, Lomas Hidalgo, Mirador II, Belvedere, Mirador I, Cruz del Farol, Primavera, Verano;  “Reglas Básicas de Prevención del COVID-19” en Ejidos de San Pedro Mártir, Belisario Domínguez, Sección XVI, Toriello Guerra, Peña Pobre, Tlalpan Centro, Barrio Niño Jesús, Isidro Fabela, San Pedro Apóstol, La Joya, Juventud Unida, Valle Escondido, Rinconada Mirador, Movimiento Organizado, Fuentes de Tepepan, La Tortuga Xolalpa, Club de Golf, Miguel Hidalgo 3° Sec., Primavera, Paraje 38, Ayocatitla, Ocotla el Chico, Ahuacatitla, Fresno, San Miguel Toxiac, Pastores, San Miguel Topilejo, Jardines de San de San Miguel Ajusco, Viveros de Coactetlan, La Magueyera, Lomas de Texcalatlaco, El Divisadero, Axalco de San Andrés Totoltepec.
-En el rubro correspondiente a Información, difusión y promoción de los Eventos realizados por la Dirección General de Participación Ciudadana. No se realizaron eventos, debido a la Contingencia Sanitaria por COVID-19.
2. Mesas de trabajo: Se efectuaron 114 mesas de trabajo con 674 personas atendidas, las cuales consistieron  en: Reunión vecinal y recorrido informativo para la instalación de cámaras de seguridad de video vigilancia y fugas de agua, en la colonia Sección XVI, con asistencia de 70 personas; Mesa de trabajo vecinal en relación al tema de instalación de postes de alumbrado público, en la colonia Isidro Fabela, con asistencia de 50 personas; 2 Mesas de trabajo para el Diálogo con personal del Centro de Salud y vecinos, así como por inundación en casa habitación, de la colonia Ex Hacienda San Juan de Dios, con asistencia de 20 personas; 4 Mesas de trabajo con Ciudadanía en Seguimiento a  Baja Presión del Suministro de Agua potable en la colonia Héroes de Padierna, con asistencia de 40 personas; 7 Mesas de trabajo con Ciudadanía en seguimiento a Falta de Agua por Cierre en la colonia Miguel Hidalgo 3° Sección, con asistencia de 70 personas; 40 Reuniones Matutinas Virtuales con personal del Ministerio Público, colonia Miguel Hidalgo 4° Sección, con asistencia de 20 personas; Reunión con Ciudadanía en seguimiento a Falta de Agua por Cierre en la colonia Pedregal de San Nicolás 2° Sección., con asistencia de 25 personas; 4 Mesas de trabajo con ciudadanía en Seguimiento a Falta de Agua por Cierre en la colonia Pedregal de San Nicolás 3° Sección, con asistencia de 60 personas; 4 Mesas de trabajo con Ciudadanía en Seguimiento a  Baja Presión del Suministro de Agua potable por la red en la colonia Pedregal de San Nicolás 4° Sección, con asistencia de 60 personas; Reunión con Ciudadanía en Seguimiento a Falta de Agua por Cierre en la colonia Torres de Padierna, con asistencia de 25 personas; 5 Reuniones de seguridad (Gabinete de autoridades) en instalaciones de TLP-4, con asistencia de 35 personas; Mesa de trabajo informativa con la Empresa encargada de la obra de mejoramiento del funcionamiento de la red de agua potable en calle Valentín Gama y Cruz, Morelos y San Luis de la Paz, colonia Miguel Hidalgo 4° Sección, con asistencia de 18 personas; Mesa de trabajo por falta de agua potable en red en la colonia Axalco, Pueblo San Andrés
Totoltepec, con asistencia de 12 personas; Mesa de trabajo donde solicitan la construcción de una plancha de concreto para la colocación de un tinaco de agua potable comunitario en la colonia Fuentes Brotantes, con asistencia de 15 personas; 2 Mesas de trabajo para informar sobre la obra de introducción de drenaje, en la colonia Bosques de Tepeximilpa, con asistencia de 30 personas; 2 Mesas de trabajo donde solicitan mayores elementos de seguridad ciudadana, trabajos de poda de árboles en la colonia Mesa los Hornos, con asistencia de 37 personas; 12 Reuniones virtuales en materia de Seguridad Ciudadana, con personal del Ministerio Publico TLP-3; 10 Reuniones virtuales con el Gabinete de Seguridad Ciudadana y Subdirector de Vinculación y Fomento a la Participación Ciudadana Zona II, con presencia de 20 personas; 12 Reuniones virtuales con el Gabinete de seguridad y Subdirector de Vinculación y Fomento a la Participación Ciudadana Zona IV, con presencia de 44 personas; 2 Mesas de trabajo donde se informa sobre la introducción de la red de drenaje en calle Alcanfores y Cerrada Nogales, Colonia Bosques de Tepeximilpa, con asistencia de 16 personas; Mesa de trabajo informativa en relación a los trabajos de sectorización de los tanques de agua en el Pueblo Santo Tomás Ajusco, con asistencia de 7 personas.
3. Coordinación de Audiencias Públicas: Derivado de la contingencia Sanitaria por COVID-19, se suspendieron las Audiencia Públicas, con fin de evitar propagación y contagio del virus.
</t>
  </si>
  <si>
    <t xml:space="preserve">4. Atención y conciliación de conflictos: Se realizó Atención y Conciliación de Conflictos con 1352 ciudadanos atendidos: Se llevó a cabo la Atención y Conciliación de Conflicto entre vecinos que solicitan apoyo en la recolección de ramas y troncos por caída de árbol por los fuertes vientos y lluvias, en calle Canela y Camino Viejo a San Andrés, Ejidos de San Pedro Mártir, en calle Agapando entre Rio San Buenaventura y Ojo de Agua; dando atención a 135 vecinos; Se llevó a cabo la Atención y Conciliación de Conflicto vecinal, construcción que no cuenta con permisos correspondientes en la colonia San Lorenzo Huipulco, dando atención a 40 vecinos; Se llevaron a cabo 2 Atenciones y Conciliación de Conflicto entre vecinos de la colonia Nueva Oriental Coapa, derivado de la ponchadura de una llanta al vehículo de otro vecino, dando atención a 22 vecinos; Se llevó a cabo la Atención y Conciliación de Conflicto Cierre vial por Desacuerdo de la Entrega de Pipas por parte de Gobierno Central, en la colonia Miguel Hidalgo 2° Sección, dando atención a 25 vecinos; Se llevó a cabo la Atención y Conciliación de conflicto entre vecinos de la colonia Miguel Hidalgo 3° Sección, derivado de la colocación de una reja en la vía pública, dando atención a 15 vecinos; Conciliación entre Vecinos por Foco de Infección en la Calle de Cansacab colonia Pedregal de San Nicolás 2° Sección, dando atención a 7 vecinos; Se llevó a  cabo la Atención y Conciliación de conflicto  por la adecuación de la red de agua potable en calle Valentín Gama y Cruz, colonia Miguel Hidalgo 1° Sección, dando atención a 35 vecinos; Se llevaron a cabo 2 Atenciones y Conciliación de conflicto entre vecinos de las calles Agapando y Tepozán, colonia Ejidos de San pedro Mártir, requiriendo apoyo en la recolección de ramas y troncos por caída de árbol por los fuertes vientos y lluvias, dando atención a 110 vecinos; Se llevó a cabo la Atención y Conciliación de conflicto entre vecinos de la U-H ISSSFAM, solicitando apoyo en retiro de troncos, ramas, barrido y recolección de basura vegetal por caída de árbol, dando atención a 50 vecinos; Se llevaron a cabo 2 Atenciones y Conciliación de Conflicto entre vecinos del  Barrio Niño Jesús, por árbol que se encuentra por posible caída y promover de manera digital misa por festividad patronal de La Santa Cruz, dando atención 75 vecinos; Se llevaron a cabo 2 atenciones y conciliación de vecinos  por falta de agua el suministro cae con muy poca presión, en Tlalcoligia y Pueblo Chimalcoyoc, dando atención a 300 vecinos; Se llevaron a cabo 2 Atenciones y Conciliación de conflicto entre vecinos de Chimalcoyoc, para integrarse al  plan emergente de abasto de agua potable por medio de pipas comunitarias y reparación de fuga de agua potable, dando atención a 60 vecinos; Atención y Conciliación de conflicto vecinal por caída de árbol, solicitan  recolección de ramas y troncos en calle 10 Oriente, colonia Isidro Fabela, dando atención a 50 vecinos; Atención y conciliación de conflicto vecinal por fuga de gas estacionario, se incendiaron láminas en casa habitación de la colonia Juventud Unida, dando atención a 30 vecinos; Se llevaron a cabo 3 Atenciones y Conciliación de conflicto (manifestación) por falta de agua potable, acordando ser incorporados en el programa Emergente de Agua Potable; pronunciamiento de vecinos en la Carretera Federal a Cuernavaca, en relación a la falta de apoyo alimentario derivado de la emergencia sanitaria; dando atención a 270 vecinos; Se llevó a cabo la atención y Conciliación de conflicto  derivado a la falta de agua potable que CAE con muy poca presión, en la colonia Tlalpan Centro, dando atención a 50 vecinos; Se llevó a cabo la Atención y Conciliación de conflicto entre vecinos de la colonia Solidaridad, en Seguimiento a Bloqueo de Carretera Picacho Ajusco, dando atención a 50 vecinos; Se llevó a cabo la Atención y Conciliación de conflicto con vecinos,  derivado de la invasión del CEDIC de la colonia  Mesa los Hornos, el cual fue desalojado; dando atención a 28 vecinos.
5.- Recorridos zonales y con la Alcaldesa: -Se llevaron a cabo 625 recorridos zonales con 10 577 vecinos, atendidos de la siguiente manera: Se realizaron 26 recorridos en Zona I, en las colonias Tlalpan Centro, Sección XVI, Tlalcoligia, Barrio Niño Jesús, Ejidos de San Pedro Mártir, Movimiento Organizado, Juventud Unida, Rinconada Mirador, Rómulo Sánchez Mireles, Isidro Fabela, Toriello Guerra, Cantera Puente de Piedra, Chimalcoyotl, Belisario Domínguez, Tlalpan Centro, Barrio Niño Jesús, Toriello Guerra, Ampliación Isidro Fabela, U-H Zapote I, II, U-H Luis Donaldo Colosio, Peña Pobre,  Valle Escondido, La Joya, U-H RISS I, II, Sección XVI, U-H ISSSFAM, para: entorno urbano, detectar fugas de agua potable, falta de suministro de agua potable por la red, supervisar reparación de fugas de agua potable, liberación de cableado, poda, reparación de luminarias, desazolve, acordonamiento de espacios recreativos juegos infantiles y canchas, retiro de escombro, registro de locales al programa “Mercomuna”, reparación de banquetas, ubicación de socavón, sanitización de áreas comunes, retiro de basura, reparación de brocales, construcción de banquetas, bacheo, ubicar zonas afectadas por lluvias y vientos, limpieza de red sanitaria; contando con el acompañamiento de 1340 vecinos.
-Se realizaron 51 recorridos en Zona II, en las colonias San Lorenzo Huipulco, Arenal de Guadalupe, Ex Hacienda San Juan de Dios, Nueva Oriental Coapa, Residencial Acoxpa, U-H Ignacio Chávez, U-H Narciso Mendoza Súper Manzana I, II, IV, Tenorios 150, San Bartolo
el Chico, Rancho los Colorines, Ex Hacienda Coapa, U-H Cafetales 50: reparación de fugas de agua, lámparas fundidas, desazolve de coladeras y por inundación a causa de las lluvias, visitas a Adultos Mayores, recuperación de espacio público, sanitización de lugares públicos para evitar COVID-19, supervisión en Expendio de Cerveza, apoyo en la distribución de agua potable en pequeños tinacos, retiro de cascajo, acordonamiento de juegos infantiles, reparación de luminarias fundidas, poda de árboles, reparación de hundimiento de brocal, cambio de rejilla de brocal, retiro de árbol caído, apercibimiento de puesto ambulante, liberación de luminarias, reparación de banquetas, ubicación de socavón, ubicación de encharcamientos e inundaciones; contando con el acompañamiento de 1236 vecinos.
-Se realizaron 286 recorridos en la Zona III, en las colonias Lomas de Padierna, Pedregal de San Nicolás 1° 2°, 3°, 4° Sección, Torres de Padierna, Bosques del Pedregal, Cruz del Farol, Héroes de Padierna, Chichicaspatl, Jardines del Ajusco, Miguel Hidalgo 1°, 2°, 3°, 4° Sec., Solidaridad, Sector XVII, Cultura Maya, Lomas Altas de Padierna Sur, Los Encinos, Cuchilla de Padierna, Dos de Octubre, Primavera, El Zacatón, Popular Santa Teresa, Fuentes del Pedregal, Cuchilla de Padierna, San Nicolás II, para: Bacheo, ubicación de fugas de agua para reparación, diagnostico de luminarias fundidas, cambio de tubo de agua, recuperación de espacios públicos, desazolve, colocación de reflectores, revisión de tinacos cisterna, retiro de cascajo, seguimiento a la reparación de transformador, limpieza de red de agua potable con la empresa  VEOLIA, colocación de rejilla, conexión de tubería de agua, seguimiento a obras de Mejoramiento Barrial, derribo de árbol, retiro de cascajo, revisión de coladeras, verificación de toma de agua, reparación de bancas, liberación de drenaje sanitario, clareo de luminarias, suspensión de obras viales, seguimiento a obra de red de agua potable, mejoras en muro, revisión de tinacos comunitarios, reparación de juegos infantiles, supervisión de obras, riego en áreas verdes, reparación de toma de agua potable, colocación de rejillas, balizamiento; contando con el acompañamiento de 2057 vecinos.
'-Se realizaron 262 recorridos en la Zona IV-V, en las colonias y Pueblos de: San Migue y Santo Tomás Ajusco, Parres El Guarda, La Palma San Andrés Totoltepec, Miguel Hidalgo 1° Sección, San Miguel Topilejo, San Miguel Xicalco, Magdalena Petlacalco, Santa Úrsula Xitla, Cumbres de Tepetongo, Mirador I, II y Pedregal de Santa Úrsula Xitla, Santísima Trinidad, San Juan Tepeximilpa, Mesa los Hornos y Volcanes, para la Instalación y llenado de tinacos comunitarios de agua potable, verificación para el abastecimiento de agua potable en pipas, con empresa encargada de realizar obras de mejoramiento para el funcionamiento de la red de agua potable en la colonia Miguel Hidalgo 1° Sección, verificación de ejecución del programa “Cruz Blanca”, verificación de reporte por maltrato animal en el Bosque de Tlalpan, llenado de agua en tinacos comunitarios, verificación de obras de drenaje, desazolve, aplicación de medidas sanitarias en tianguis, supervisión de avances en obras del programa “Ciudad Blanca”, ; contando con el acompañamiento de 5944 vecinos.
</t>
  </si>
  <si>
    <t xml:space="preserve">6.- Seguimiento a la demanda de Unidades Habitacionales y/o Conjunto de Interés Social. 
Se realizaron tareas como son: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Andrés.7.- Promoción del Ordenamiento Urbano y la Movilidad.
Con la finalidad de contar con una mejor vialidad tanto para peatones como para automovilistas se realizó el seguimiento a los Programas de mejoramiento vial en las colonias y pueblos de Tlalpan; contando con el acompañamiento de 5480 vecinos. 
Apoyo vial por reparación, mantenimiento y liberación de luminarias en calles Acueducto y Mariano Escobedo, así como trabajos de cableado para la instalación de 7 luminarias del Pueblo Santo Tomás Ajusco, 1285 personas beneficiadas; Apoyo vial por liberación de alumbrado público en calles Tlapicaya, Guadalupe Victoria y Camino Viejo a San Andrés,  reparación y mantenimiento de luminarias en Jardines de San Juan, San Miguel Ajusco, 1345 personas beneficiadas; Apoyo vial por la reparación de fuga de agua, mantenimiento y liberación de alumbrado público en la colonia Mesa los Hornos, 600 personas beneficiadas; Apoyo vial por la ejecución de los trabajos de mantenimiento y liberación de alumbrado público, en calles de San Andrés Totoltepec, 250 personas beneficiadas; Apoyo vial a transeúntes por fuertes lluvias en calles de la colonia San Lorenzo Huipulco, 2000 personas beneficiadas.
8.- Fortalecimiento de la relación con los 10 Pueblos Originarios de Tlalpan.
Se llevaron a cabo 2 Mesas de trabajo con el Concejo de Gobierno Comunitario, en relación a la falta de agua en el Pueblo de San Andrés Totoltepec, con asistencia de 20 personas; Recorrido con el Subdelegado en el cual se ejecuta la sanitización de las calles del pueblo Santa Úrsula Xitla, 2600 personas beneficiadas; Mesa de trabajo informativa en relación a los trabajos de sectorización de los tanques de agua, con el Subdelegado de Santo Tomas Ajusco y los Comisariados, con asistencia de 11 personas.
9.- Seguimiento al Presupuestó Participativo: Conforme a la convocatoria emitida por el Instituto Electoral de la Ciudad de México para la "Elección de las Comisiones de Participación Comunitaria 2020 y  la Consulta de Presupuesto Participativo 2020 y 2021"  de acuerdo al numeral DECIMA PRIMERA.. DE LA ENTREGA DE LOS RESULTADOS DE LA CONSULTA Y DE LAS ASAMBLEAS SOBRE CASOS ESPECIALES A LAS AUTORIDADES EN LA MATERIA. Que a la letra dice: "En la primera quincena de abril de 2020 el Instituto Electoral remitirá, a la Jefatura de Gobierno de la Ciudad de México, a las Comisiones de Presupuesto y Cuenta Pública, Hacienda y Participación Ciudadana del Congreso de la Ciudad de México, a las 16 Alcaldías y a los 16 Consejos Ciudadanos Delegacionales a través de quienes presidan sus Mesas Directivas, para su difusión y efectos a que haya lugar, las constancias siguientes: 1. Copias certificadas de las constancias de validación de los resultados de la Consulta, y 2. Copias cotejadas de las Actas de las Asambleas sobre casos  especiale." razon por la cual, se esta en espera de los resultados de los proyectos ganadores para cada una de las 179 Unidades Territoriales comprendidas dentro de la Alcaldía de Tlalpan, esto conforme al Marco Geografico del Instituto Electoral de la Ciudad de México. 
10.- Coordinación de Jornadas de mejoramiento de la imagen urbana "Cultivando Comunidad".
Se informó, difundió y promocionó la realización de 1 Jornada limpieza que consiste en: Recolección de Triques y Retiró de Basura en las colonias Sector XVII y Vistas del Pedregal, beneficiando a 120 vecinos; Se informó, difundió y promocionó la realización de 1 Jornada limpieza que consiste en: Recolección de basura orgánica e inorgánica, papeleo, barrido fino y papeleo, en el Pueblo de Santo Tomás Ajusco, beneficiando a 43 vecinos; Se informó, difundió y promocionó la realización de 4 Jornada limpieza que consiste en: Recolección de basura organiza e inorgánica,  lavado de pisos en áreas comunes, retiro de desechos de drenaje, barrido fino, en U-H Zapote I, II, III colonia Isidro Fabela, Peña Pobre; beneficiando a 220 vecinos.
</t>
  </si>
  <si>
    <t xml:space="preserve">11.- Coordinación de actividades de levantamiento de reportes, recolección de demandas ciudadanas y promoción de las actividades de la Alcaldía de Tlalpan.
Coordinación del Censo para la puesta en marcha del Plan Emergente por falta de suministro de agua potable en las colonias Tlalpan Centro, Sección XVI, Tlalcoligia, Barrio Niño Jesús, Ejidos de San Pedro Mártir, Movimiento Organizado, Juventud Unida, Rinconada Mirador, Rómulo Sánchez Mireles, Isidro Fabela, Toriello Guerra, Cantera Puente de Piedra, censando 250 viviendas; Atención telefónica a vecinos solicitantes para ser beneficiados por el Plan Emergente suministro de agua potable por desabasto de este líquido vital en la colonias Cuchilla de Padierna, Mirador I, Bosques del Pedregal, Belvedere, Dos de Octubre Santo Tomás Ajusco, San Miguel Xicalco, San Miguel Topilejo, San Andrés Totoltepec, San Nicolás II, El Zacatón Parres el Guarda, Cultura Maya, Los Encinos, Mesa los Hornos, Santa Úrsula Xitla, Jardines de San Juan, Miguel Hidalgo 2° Sección, Torres de Padierna, Héroes de Padierna, Isidro Fabela, Pedregal de San Nicolás 1° Sección, Chichicaspatl, Belvedre, Magdalena Petlacalco, Lomas altas de Padierna Su, Cultura Maya, Primavera, Dos de Octubre, Lomas de Cuilotepec, San Juan Tepeximilpa, Mirador I, Torres de Padierna; dando atención 4150 vecinos.
Levantamiento de reportes vía telefónica, para la reparación de lámparas fundidas, regularización en el suministro de agua potable por la red, retiro de cascajo, reparación de fugas de agua, reparación de coladera, retiro de basura en parques, reubicación de franeleros, instalación de reductores de velocidad, desazolve de rejillas, resumideros, coladeras, podas, desazolve en viviendas afectadas por las lluvias en las colonias San Lorenzo Huipulco, Prados Coapa 1° Sección, U-H Narciso Mendoza Súper Manzana 2, Guadalupe Tlalpan, AMSA, suministro de agua potable por la red en las colonias Isidro Fabela, Ampliación Isidro Fabela, Pueblo Quieto, Peña Pobre, con 120 demandas; reparación de fugas de agua, poda, retiro de maleza, reparación de luminarias fundidas, retiro de árbol caído y basura amontonada en las colonias: San Lorenzo Huipulco, Arenal de Guadalupe, U-H Narciso Mendoza Súper Manzana 4, con 47 demandas;  dando atención  a 252 vecinos.
 </t>
  </si>
  <si>
    <t>Infra estructura de Agua Potable, Alcantarillado y Sanamiento</t>
  </si>
  <si>
    <t>Mas y Mejór Mobilidad</t>
  </si>
  <si>
    <t>Rehabilitación y Mantenimiento de Infraestructura Pública</t>
  </si>
  <si>
    <t>221049K016-en este fondo respecto al py O20NR0206 se ampliará la meta hasta que que se definan las AGEBS  a atender y sean dadas de alta en el SIstema; por lo que será en los informes subsecuentes donde se informe del avance de dichos recursos                                        .223 202K014-Se informa que se autorizaron recursos referentes al capitulo 3000 partidas 3391 que será para la contratación de consultorías.
Por otro lado se informa que el proyecto o20NR225 cuenta con 2  Fondos de inversión FORTAMUN y FAIS este último será separado en un proyecto único cuando sean dados de alta las AGEBS en el sistema por lo que la meta de origen se verá reflejada en el Fondo FORTAMUN y será en los informes subsecuentes donde se informe el seguimiento del Fondo FAIS.</t>
  </si>
  <si>
    <t>Nota Aclaratoria (*) 1 264 105 S135:  Acciones para el fortalecimiento del desarrollo social "Unidades-Tlalpan". Al momento no se reflejan resultados fisicos  ya que en el Calendario de Metas por Actividad Institucional 2020 se contempla otorgar los beneficios apartir del tercer bimestre 2020.</t>
  </si>
  <si>
    <t>Nota Aclaratoria: Subindice (1), estas Actividades Institucionales se registraron como Permanentes</t>
  </si>
  <si>
    <t xml:space="preserve">FONDO, CONVENIO, SUBSIDIO O PARTICIPACIÓN: FORTAMUN </t>
  </si>
  <si>
    <t>FONDO, CONVENIO, SUBSIDIO O PARTICIPACIÓN: FAIS</t>
  </si>
  <si>
    <t xml:space="preserve">FONDO, CONVENIO, SUBSIDIO O PARTICIPACIÓN: PARTICIPACIONES </t>
  </si>
  <si>
    <t>No existen variaciones entre el presupuesto ejercido respecto al devengado.</t>
  </si>
  <si>
    <t>El 63.4% del gasto al periodo, corresponde a los cargos realizados de manera centralizada, las partidas más representativas que registran una variación en su ejercicio corresponde a: 3112 Energía Eléctrica; 3231 (Arrendamiento de Mobiliario y Equipo de Administración educacional y recreativa); 3381 (Servicio de Vigilancia); 3451 (Seguro de Bienes Patrimoniales), por último la partida 3981 (Impuestos sobre Nóminas), su evolución muestra que no se han efectuado los cargos para que se reflejen en el gasto al periodo. Ello aunado a que se estima una disminución en el gasto de energía eléctrica, arrendamiento de mobiliario y probablemente en impuestos sobre nómina cuyo comportamiento se ve relacionado directamente al personal contratado a la fecha y cuyos movimientos derivan en ocasiones al reintegro de recursos por no erogarse el pago de salarios.</t>
  </si>
  <si>
    <t>La adquisición de bienes asociados al gasto de capital  se encuentra en proceso de formalización lo que permitirá su ejecución a partir del 2o semestre, las principales partidas que influyen en el ejercicio a la fecha del informe corresponden a: 2611 (Combustibles, Lubricantes y Aditivos); 2711 (Vestuarios y Uniformes) y 2721 (Prendas de Seguridad y Protección Personal), mismas que al ser partidas centralizadas su ejecución corresponde a la aplicación de los recursos por el sector central, toda vez que se cuenta con recursos en estas para la realización del cargo respectivo. Es importante señalar que vestuarios y prendas de seguridad se adquieren de manera centralizada y la Alcaldía se adhiere a la compra consolidada que se realiza, estimando que su ejecución se dé en el segundo semestre.</t>
  </si>
  <si>
    <t>La realización de los 23 programas y 5 acciones sociales programados en la Alcaldía para el presente ejercicio reflejan un avance del 63.3% con relación al presupuesto del periodo en análisis, ello derivado a dos factores fundamentales, a saber: Primero a la necesidad de redireccionar el gasto para atender la contingencia derivada de la pandemia del COVID 19 y segundo al hecho de que al disminuir de manera significativa la actividad de la sociedad se vio sensiblemente disminuido tanto el ritmo de operación, como la pertinencia de adecuar Reglas, Lineamientos de Operación y en el algunos casos Programas y Acciones Sociales, lo que demanda diversos procesos que desfasan el ejercicio del gasto a partir de la autorización correspondiente por las áreas normativas de la Ciudad de México. Es importante resaltar que se ha dado prioridad al apoyo alimentario de la población, apoyo económico a los comercios pequeños a través del Programa Mercomuna, así como otros programas y acciones cuya orientación es apoyar a las necesidades emergentes de la población ante la difícil situación que impera lamentablemente impactando a los sectores más vulnerables, el esfuerzo se encamina a disminuir el impacto en este segmento población, apoyando el comercio local y actividades de apoyo económico a la población.</t>
  </si>
  <si>
    <t>El avance del 52.2% registrado en éste capítulo corresponde a situación similar a lo reflejado en el capítulo 2000, las principales partidas con un ejercicio inferior al programado corresponde a Sentencias y Resoluciones (3941), en virtud a que los juzgados permanecieron cerrados en el periodo de informe; Arrendamiento de Equipo de Transporte (3352) como resultado de la disminución de las actividades en la Alcaldía; Gas (3121), Telefonía (3141); Otros Arrendamientos (3291); Servicios de Impresión ((3362); Servicios de Protección y Seguridad (3371) y Servicios de Impresión (3362), Capacitación, entre otros fueron las principales partidas que registran un ejercicio desfasado, habiéndose priorizando el desarrollo de actividades  tendientes a hacer frente a la contingencia derivada de la epidemia del COVID-19, situación que demando adecuaciones presupuestales para su atención.</t>
  </si>
  <si>
    <t xml:space="preserve">El comportamiento del ejercicio al segundo trimestre del año, refleja el impacto de la disminución de las actividades en la Alcaldía derivado de la contingencia que enfrenta el país.  Para atender este escenario ha sido necesario realizar diversos movimientos presupuestales que demandan la autorización de la adecuación a los Programas Presupuestarios, y en su caso a la realización y aprobación de la afectación presupuestal respectiva, este evento derivó en la pertinencia de reformular actividades y acciones para atender las necesidades en materia de bienes para cubrir las necesidades sanitarias tales como, cubrebocas, guantes e insumos relacionados a brindar seguridad al personal que atiende a la población Tlalpense. La disminución en las actividades de la Alcaldía como consecuencia lógica de las medidas adoptadas para atender la cita contingencia implica también disminución en el ejercicio programado al periodo. Las principales partidas que influyen en el nivel del ejercicio 2152 (Material Gráfico Inst.); 2211 (Prod. Alimenticios y bebidas para personas); 2461 Material Eléctrico y Electrónico;  2491 (Otros Materiales); (2511) Productos Químicos Básicos; 2531 (Medicamentos productos farmacéuticos;  2561 (fibras sintéticas, hules y plásticos; 2911 (Herramientas Menores); 2961 (Refacciones y Accesorios). Su comportamiento obedece básicamente a la disminución del ritmo de operación de las diferentes actividades de la Demarcación Territorial, para hacer frente a las condiciones imperantes se formulan adecuaciones presupuestales que permitan redireccionar el gasto a partir del 2º semestre del ejercicio.
Reorientar los recursos para actividades no previstas de origen demanda contar con la autorización para los movimientos presupuestales, proceso que requiere agilidad en su solicitud para poder formalizar su ejecución y con ello dar celeridad a los procesos de adjudicación, contratación entrega y facturación de los bienes adquiridos.
</t>
  </si>
  <si>
    <t>No se registran variaciones del presupuesto ejercido respecto del devengado.</t>
  </si>
  <si>
    <t>Se programó el ejercicio en la partida 5412(Vehículos y equipo terrestre..) en 6 proyectos registrados en el sistema, sin embargo las condiciones cambiaron a partir del brote de la pandemia, evento que demandó reorientar recursos en apoyo a la población a través de programas y acciones tendientes a mitigar el impacto en salud y económico en la población Tlalpense, lo que propició el desfase en los proyectos programados A20NR 190-193,187,196,202 y 210.</t>
  </si>
  <si>
    <t>La partida 3981(Impuestos sobre Nómina), es donde se registra el desfase en el gasto y obedece al personal que devengo su salario.</t>
  </si>
  <si>
    <t>El menor ejercicio corresponde a la partida 2411(Mezcla Asfáltica) cuyo cargo se realiza por el proveedor en el sistema, se prevé se realice en el tercer trimestre.</t>
  </si>
  <si>
    <t>Las partidas que registran un importe menor al programado son: 1411(Aportaciones a Instituciones de Seguridad Social…); 1421(Aportaciones a Fondos de Vivienda); 1441(Primas por seguro de vida) obedecen a una previsión que se realizó para éste capítulo de gasto con un mes de anticipación al cargo correspondiente.</t>
  </si>
  <si>
    <t xml:space="preserve"> El avance registrado es del 76.7% del gasto al periodo, en las partidas cuyo gasto es inferior al presupuesto programado corresponde a: Partida 3112 (Servicio de Energía Eléctrica) cuyos cargos pueden variar en función de la disminución de las actividades de la Alcaldía en el segundo trimestre del año, derivado de la pandemia del COVID 19; 3131 (Agua Potable) condiciones similares a la anterior hacen previsible un gasto menor;  3231 (Arrendamiento de Equipo e Instrumental Médico y de Laboratorio) la disminución de las acciones en esta partida refleja el bajo ritmo de su operación;  3381(Vigilancia) El gasto que se registra corresponde a los cargos formulados por la Policía Auxiliar; 3451(Seguro de Bienes Patrimoniales); 3969(Otros gastos por responsabilidades) y 3981(Impuestos sobre Nóminas). Son estas partidas donde se observa un ejercicio inferior a lo programado.</t>
  </si>
  <si>
    <t>La variación existente en las partidas centralizadas con respecto a las aportaciones patronales como (ISSSTE seguro invalidez, seguro de riesgo de trabajo, FOVISSTE fondo de jubilacion etc.) es debido a que de origen se asignó el calendario en los meses de abril-junio, debiendo ser en el mes de julio ya que el cargo centralizado se efectúa posterior al cierre trimestral. La variación existe en las partidas centralizadas como (FOVISSTE fondo de vivienda e ISSTE ahorro solidario) debido a que se calendarizo  un mes anterior  debiendo ser en el mes de julio ya que el cargo centralizado lo efectúan posterior al cierre trimestral.</t>
  </si>
  <si>
    <t>241101E13125P10033811200</t>
  </si>
  <si>
    <t>235064E12725P10033811200</t>
  </si>
  <si>
    <t>221049E12425P10033811200</t>
  </si>
  <si>
    <t>215092E12225P10033811200</t>
  </si>
  <si>
    <t>171063E11825P10033811200</t>
  </si>
  <si>
    <t>321275F03325P10035531100</t>
  </si>
  <si>
    <t>321102F02925P10035911100</t>
  </si>
  <si>
    <t>268149E13725P10031121200</t>
  </si>
  <si>
    <t>268149E13425P10031121200</t>
  </si>
  <si>
    <t>265143E14225P10031121200</t>
  </si>
  <si>
    <t>264127E14025P10031121200</t>
  </si>
  <si>
    <t>265143E14225P10035531100</t>
  </si>
  <si>
    <t>262122E14325P10031121200</t>
  </si>
  <si>
    <t>264127E14025P10035911100</t>
  </si>
  <si>
    <t>242135K01625P10031121200</t>
  </si>
  <si>
    <t>242078F03125P10031121200</t>
  </si>
  <si>
    <t>241101E13125P10031121200</t>
  </si>
  <si>
    <t>264127E14015O30029611187</t>
  </si>
  <si>
    <t>241046F03225P10031121200</t>
  </si>
  <si>
    <t>224012K01625P10031121200</t>
  </si>
  <si>
    <t>264105P05015O30029611187</t>
  </si>
  <si>
    <t>264105P05015O30027211187</t>
  </si>
  <si>
    <t>264105P05015O30025511187</t>
  </si>
  <si>
    <t>264105P05015O30025411187</t>
  </si>
  <si>
    <t>223202K01425P10031121200</t>
  </si>
  <si>
    <t>223081G02125P10031121200</t>
  </si>
  <si>
    <t>222166P04925P10031121200</t>
  </si>
  <si>
    <t>242135K01625P10029611187</t>
  </si>
  <si>
    <t>221049K01625P10031121200</t>
  </si>
  <si>
    <t>242135K01615O30051512100A20NR0501</t>
  </si>
  <si>
    <t>242078F03125P10039211100</t>
  </si>
  <si>
    <t>242078F03125P10035811100</t>
  </si>
  <si>
    <t>242078F03125P10035311100</t>
  </si>
  <si>
    <t>242078F03125P10033711100</t>
  </si>
  <si>
    <t>242078F03125P10033621100</t>
  </si>
  <si>
    <t>221024K01525P10031121200</t>
  </si>
  <si>
    <t>221001O00125P10031121200</t>
  </si>
  <si>
    <t>241101E13125P10039211100</t>
  </si>
  <si>
    <t>241101E13125P10033111100</t>
  </si>
  <si>
    <t>241101E13125P10032911100</t>
  </si>
  <si>
    <t>172002N00125P10031121200</t>
  </si>
  <si>
    <t>138177P04825P10031121200</t>
  </si>
  <si>
    <t>124004P00225P10031121200</t>
  </si>
  <si>
    <t>241101E13115O20033621100</t>
  </si>
  <si>
    <t>241101E13115O20031611100</t>
  </si>
  <si>
    <t>241101E13111120035212124</t>
  </si>
  <si>
    <t>235064E12725P10039211100</t>
  </si>
  <si>
    <t>235064E12725P10039111100</t>
  </si>
  <si>
    <t>235064E12725P10035811100</t>
  </si>
  <si>
    <t>235064E12725P10035531100</t>
  </si>
  <si>
    <t>235064E12725P10033621100</t>
  </si>
  <si>
    <t>235064E12711110035531100</t>
  </si>
  <si>
    <t>223202K01615O30035811187</t>
  </si>
  <si>
    <t>223202K01615O30029611187</t>
  </si>
  <si>
    <t>223202K01615O30027211187</t>
  </si>
  <si>
    <t>223202K01615O30025511187</t>
  </si>
  <si>
    <t>223202K01615O30025411187</t>
  </si>
  <si>
    <t>223202K01611120024712100</t>
  </si>
  <si>
    <t>223202K01415O30029611187</t>
  </si>
  <si>
    <t>223202K01415O30027211187</t>
  </si>
  <si>
    <t>321275F03325P10026111200</t>
  </si>
  <si>
    <t>321102F02925P10026111200</t>
  </si>
  <si>
    <t>264105P05025P10026111200</t>
  </si>
  <si>
    <t>255129U02425P10026111200</t>
  </si>
  <si>
    <t>242135K01625P10026111200</t>
  </si>
  <si>
    <t>221049K01625P10032911100</t>
  </si>
  <si>
    <t>221049E12425P10035521100</t>
  </si>
  <si>
    <t>221049E12425P10033411100</t>
  </si>
  <si>
    <t>221001O00125P10035711100</t>
  </si>
  <si>
    <t>221001O00125P10035521100</t>
  </si>
  <si>
    <t>221001O00125P10034111100</t>
  </si>
  <si>
    <t>233104M00115O20015431226</t>
  </si>
  <si>
    <t>221001O00125P10029611187</t>
  </si>
  <si>
    <t>211084E12325P10029611187</t>
  </si>
  <si>
    <t>172104M00115O30012111187</t>
  </si>
  <si>
    <t>172104M00115O20012111100</t>
  </si>
  <si>
    <t>172002N00125P10035811100</t>
  </si>
  <si>
    <t>NOTA: A la fecha del informe se encontraba en proceso de integración los Comités de Ejecución y Vigilancia para sancionar y/o validar los proyectos ganadores, razón por la que no se registran avance ni físico ni financiero.</t>
  </si>
  <si>
    <t xml:space="preserve"> Con relación al registro del avance en las metas, corresponden a las contenidas en el POA 2020 mismo que contempla 6 ejes, no obstante se registra una modificación que implica la eliminación del eje 6 del Programa de Gobierno de la CDMX, reubicando algunas áreas funcionales en el eje 2, hecho que implica movimiento en la estructura programática, cambios del área funcional y denominaciones.  </t>
  </si>
  <si>
    <t>En el periodo de informe se fortaleció el abasto de agua potable en la población Tlalpense, con el propósito de enfrentar las condiciones derivadas del efecto de la pandemia del COVID 19, a través de una mayor cobertura e instalaciones que proveen de esté vital líquido tanto para consumo, como para la limpieza como elemento central para disminuir el impacto en la salud. De igual forma la actividad en los panteones sufrió un incremento como consecuencia del mismo fenómeno, el alumbrado público se reforzó en el periodo de informe.</t>
  </si>
  <si>
    <t>CG</t>
  </si>
  <si>
    <t>S</t>
  </si>
  <si>
    <t>SS</t>
  </si>
  <si>
    <t>UR</t>
  </si>
  <si>
    <t>AF</t>
  </si>
  <si>
    <t>AF2</t>
  </si>
  <si>
    <t>FI-F-SF</t>
  </si>
  <si>
    <t>C_PP</t>
  </si>
  <si>
    <t>G_ET/G_NET</t>
  </si>
  <si>
    <t>FF</t>
  </si>
  <si>
    <t>FG</t>
  </si>
  <si>
    <t>FE</t>
  </si>
  <si>
    <t>AD</t>
  </si>
  <si>
    <t>PTDA</t>
  </si>
  <si>
    <t>P_GEN</t>
  </si>
  <si>
    <t>CONCEP</t>
  </si>
  <si>
    <t>GCI</t>
  </si>
  <si>
    <t>PROGRAMADO</t>
  </si>
  <si>
    <t>DISPONIBLE</t>
  </si>
  <si>
    <t>DISPONIBLE
ANUAL</t>
  </si>
  <si>
    <t>02CD14</t>
  </si>
  <si>
    <t>CD</t>
  </si>
  <si>
    <t>E</t>
  </si>
  <si>
    <t>O</t>
  </si>
  <si>
    <t>C</t>
  </si>
  <si>
    <t>P</t>
  </si>
  <si>
    <t>I</t>
  </si>
  <si>
    <t>M</t>
  </si>
  <si>
    <t>A</t>
  </si>
  <si>
    <t>N</t>
  </si>
  <si>
    <t>B</t>
  </si>
  <si>
    <t>K</t>
  </si>
  <si>
    <t>G</t>
  </si>
  <si>
    <t>F</t>
  </si>
  <si>
    <t>U</t>
  </si>
  <si>
    <t>Suma de EJERCIDO</t>
  </si>
  <si>
    <t>Total Suma de EJERCIDO</t>
  </si>
  <si>
    <t>FORTASEG</t>
  </si>
  <si>
    <t>CLAVE</t>
  </si>
  <si>
    <t>MOD-COM</t>
  </si>
  <si>
    <t>EV</t>
  </si>
  <si>
    <t>AREA PP</t>
  </si>
  <si>
    <t>FONDO, CONVENIO, SUBSIDIO O PARTICIPACIÓN: FORTASEG</t>
  </si>
  <si>
    <t>NOTA: En todos estos formatos, la unidad de medida se homologa al formato APP-PP Avance Programático-Presupuestal por Programa Presupuestario, conforme están registradas las unidades de medida tanto del programa presupuestario y de la actividad funcional en el POA Anual 2020 de esta Alcaldía, para la unidad de medida especifica de estos formatos, toda vez que en la operación pueden presentar más de una medida especifica.</t>
  </si>
  <si>
    <t xml:space="preserve">Regulación, protección y cuidado animal </t>
  </si>
  <si>
    <t>Atención y Servicios Integrales para Adultos Mayores</t>
  </si>
  <si>
    <t xml:space="preserve">
Defensoría de  los  derechos  y  apoyos  económicos  a niñas  y niños de Tlalpan</t>
  </si>
  <si>
    <t>Promoción Integral para el Cumplimiento de los Derechos Humanos</t>
  </si>
  <si>
    <t>Comunidad   Huehueyotl,  Apoyo   a  Colectivos   de  Personas Adultas Mayores</t>
  </si>
  <si>
    <t xml:space="preserve"> Atención Veterinaria</t>
  </si>
  <si>
    <t xml:space="preserve"> Prevención y Control de Enfermedades</t>
  </si>
  <si>
    <t xml:space="preserve">Verificación, Inspección y Vigilancia Ambiental </t>
  </si>
  <si>
    <t>Asesorías   Para El   Examen De   Ingreso A   La   Educación Media Superio</t>
  </si>
  <si>
    <t xml:space="preserve"> Huellas: Sembrando Compañía en Comunidad</t>
  </si>
  <si>
    <t>Financiamiento de MIPYMES</t>
  </si>
  <si>
    <t xml:space="preserve">Protección y desarrollo integral de niñas, niños y
adolescentes </t>
  </si>
  <si>
    <t>Mantenimiento de infraestructura vial, zonas verdes y
espacios públicos</t>
  </si>
  <si>
    <t>ABAJO</t>
  </si>
  <si>
    <t>ARRIBA</t>
  </si>
  <si>
    <t>Al periodo se rehabilitaron un total de 11 mantenimientos (inmuebles); de los cuales fueron 9 mantenimientos (inmuebles) de Edificios Públicos, 1 mantenimiento (inmueble) de la Infraestructura Cultural, 1 mantenimiento (Inmueble) de la Infraestructura Social. 9 mantenimientos (inmuebles) de Edificios Públicos en: 1.-  Dirección de Gobierno, Ubicado en Mariano Matamoros s/n entre Jojutla y Tezoquipa, colonia Centro de Tlalpan. Trabajos Realizados: aplicación de pintura en muros, columnas, marquesinas, casetas, escalones , en herrería , en escalones y guarniciones , en 7 ventanas, 5 puertas; rotulado de 4 logotipos con la leyenda "Alcaldía Tlalpan" y de 19 letras, 2.- Fiscalía Zona Tlalpan TLP 4, Ubicado en Periférico Sur esquina Canal Nacional, Fraccionamiento Granjas Coapa. Trabajo Realizado: Aplicación de pintura a dos manos en muros.  3.- Taller Mecánico de la Alcaldía, Ubicado en Florales no. 7 esquina Cerrada de Cañaverales, Fraccionamiento Magisterial Coapa. Trabajos Realizados: reparación y mantenimiento en instalaciones eléctricas, y trabajos de carpintería (elaboración de puertas), 4.- Campamento de Obras Viales, Ubicado en  Vito Alessio Robles entre Constitución y Corregidora, colonia Miguel Hidalgo 2a. Sección. Trabajos Realizados: albañileria, construcción de barda con piedra braza, construcción de armazón para cadena, construcción de castillos y columnas.  5.- Subdelegación de San Miguel Xicalco, Ubicado en calle 16 de Septiembre s/n esquina 5 de Febrero, pueblo de San Miguel Xicalco. Trabajos Realizados: reparación y mantenimiento en instalaciones eléctricas e hidrosanitarias y trabajos de herrería,  6.- Unidad Departamental de Agua Potable, Ubicado en Congreso no. 296 casi esquina Callejón San Marcos, colonia Tlalpan Centro. Trabajos Realizados: reparación y mantenimiento en instalaciones eléctricas,  7.- Unidad Departamental de Mejoramiento a los Pueblos, Ubicado en Reforma no. 128 esquina Morelos, pueblo de San Andrés Totoltepec. Trabajos Realizados:  reparación y mantenimiento en instalaciones eléctricas e hidrosanitarias y trabajos de herrería, 8.- Campamento Villa Coapa, Ubicado en  Avenida Canal de Miramontes no. 3755 esquina El Cárcamo, unidad habitacional Narciso Mendoza S.M. 2; Trabajos Realizados:  herrería y aplicación de pintura en herrería, 9.- Inmujeres Tlalpan "Luna 1", Ubicado en Carretera Federal a Cuernavaca no. 2 esquina Avenida Insurgentes Sur, colonia La Joya. Trabajos Realizados: reparación y mantenimiento en instalaciones eléctricas e hidrosanitarias, instalación de 2 WC completos con accesorios, gabinetes y lámparas 1  mantenimiento (inmueble) de la Infraestructura Cultural: 1.- Centro de Aprendizaje Virtual "Bosques", Ubicado en Sauce  MZ 20 LT 4 esquina Sabinos, colonia Bosques del Pedregal. Trabajos Realizados:  reparación y mantenimiento en instalaciones eléctricas 1  mantenimiento (Inmueble) de la Infraestructura Social: 1.- Multiforo Cultural "Ollin Kan",Ubicado en Avenida San Fernando s/n esquina Benito Juárez, colonia Tlalpan Centro. Trabajos realizados: Aplicación de pintura en muros.
La Dirección General de Servicios Urbanos, atendió 98 Espacios Públicos, como son: * Rehabilitación de juegos infantiles (3 acciones, que contemplan la rehabilitación de los juegos infantiles, aplicación de pintura y la limpieza integral de espacio), *  Rehabilitación y colocación de malla ciclónica para delimitación de áreas y espacios públicos, (19 acciones en donde se rehabilitó, cambió y/o sustituyó la malla ciclónica a efecto de delimitar los espacios mencionados); * Retiro de colguijes y propaganda adherida en postes metálicos ( 3 acciones  en distintas colonias, que incluyen el retiro de los colguijes y propaganda con alicación de pintura en postes.  * Aplicación de pintura en muros y bardas para retiro de graffitti, (se retiro propaganda y graffitti en muros y bardas (23 acciones en espacios públicos), con la aplicación de pintura y limpieza integral del sitio), * Se realizó la atención a ( 2  plazas y/o espacios públicos, que incluyen la rehabilitación de rejas, aplicación de pintura en bancas, y en mobiliario urbano, así como la limpieza integral del sitio), * Se realizó la atención a ( 1  parque público, que incluyen la rehabilitación de rejas, aplicación de pintura en bancas, y en mobiliario urbano, así como la limpieza integral del sitio), * Se realizó la atención a (  1 panteón público, que incluyen la aplicación de pintura en muros y barda perimetral, así como la limpieza integral del sitio) * Aplicación de pintura en señalamientos horizontales ( 9 acciones en distintas colonias), * Aplicación de pintura en canchas y módulos deportivos horizontales ( 2 acciones en distintas colonias),* Reparación de cuartos de máquinas de las fuentes ornamentales (0 acciones en distintos sitios que incluyen trabajos de albañilería), * Mantenimiento y conservación de Bustos de monumentos a los héroes (0 acción); * Rehabilitación de barandal en espacio público, ( 1 acciones en distintos sitios, que incluyen aplicación de pintura). * Aplicación de pintura en barda perimetral de planteles educativos a escuela pública ( 3 acciones en distintas colonias), * Construcción de puerta metálica (que incluye la construcción y colocación de estructura)(0 acciones), * Colocación de letreros prohibitivos (que incluyen la colocación de paletones rotulados)(0 acciones en doistintas colonias), Logrando con estas aciones beneficiar a 300,000 habitantes y personas que acuden a los sitios de recreación y esparcimiento, así como de las áreas adscritas a la Dirección General de Servicios Urbanos y cuando son solicitados los apoyos mediante el Centro de Servicios y Atención Ciudadana.</t>
  </si>
  <si>
    <t xml:space="preserve">.La situación de emergencia sanitaria en el país derivado de la pandemia del COVID-19 tiene como consecuencias diversos factores tales como: 
• -Confinamiento de la Sociedad 
• -Disminución de las actividades totalmente, excepto las esenciales y
• -Rediseño de programas y acciones sociales a partir del mes de abril
Lo anterior se ve reflejado en el ejercicio del presupuesto tanto en su avance financiero, como en las metas físicas, sobre todo en aquellas en que la unidad de medida tiene que ver con personas, pasando de actividades presenciales a dar atención a la comunidad a través de medios digitales y con mediciones diferentes. 
</t>
  </si>
  <si>
    <t>Cultuvando Paz,  Arte y  Cultura en Tlalpan</t>
  </si>
  <si>
    <t xml:space="preserve">NOTA: SE ENCUENTRAN EN PROCESO DE REVISIÒN  EL ARBOL DE PROBLEMAS Y LA MATRIZ DE INDICADORES DE LAS DIFERENTES DIRECCIONES GENERALES, CON EL AREA DE PLANEACION DE LA ALCALDIA PARA SU APROBACION.  </t>
  </si>
  <si>
    <t>MATRIZ DE CONTROL DEL INFORME SOBRE EL AVANCE PROGRAMÁTICO - PRESUPUESTAL EN MATERIA DE IGUALDAD DE GÉNERO</t>
  </si>
  <si>
    <t>Fecha de elaboración: 8 DE JULIO 2020</t>
  </si>
  <si>
    <t>NOMBRE DEL FORMATO</t>
  </si>
  <si>
    <r>
      <t xml:space="preserve">ENTREGABLE </t>
    </r>
    <r>
      <rPr>
        <b/>
        <vertAlign val="superscript"/>
        <sz val="13"/>
        <color theme="0"/>
        <rFont val="Source Sans Pro Light"/>
        <family val="2"/>
      </rPr>
      <t>(4)</t>
    </r>
  </si>
  <si>
    <r>
      <t xml:space="preserve">OBSERVACIONES </t>
    </r>
    <r>
      <rPr>
        <b/>
        <vertAlign val="superscript"/>
        <sz val="13"/>
        <color theme="0"/>
        <rFont val="Source Sans Pro Light"/>
        <family val="2"/>
      </rPr>
      <t>(5)</t>
    </r>
  </si>
  <si>
    <t>SI</t>
  </si>
  <si>
    <t>NA</t>
  </si>
  <si>
    <t>CARÁTULA DEL INFORME SOBRE EL AVANCE PROGRAMÁTICO - PRESUPUESTAL EN MATERIA DE IGUALDAD DE GÉNERO</t>
  </si>
  <si>
    <t>MPP</t>
  </si>
  <si>
    <t>MARCO DE POLÍTICA PÚBLICA Y ACCIONES REALIZADAS EN MATERIA DE IGUALDAD DE GÉNERO</t>
  </si>
  <si>
    <t>IG</t>
  </si>
  <si>
    <t>INDICADORES DE GÉNERO</t>
  </si>
  <si>
    <t>ECG-IG</t>
  </si>
  <si>
    <t>EVOLUCIÓN PRESUPUESTAL POR CAPÍTULO DE GASTO PARA LA IGUALDAD DE GÉNERO</t>
  </si>
  <si>
    <t>APP-IG</t>
  </si>
  <si>
    <t>AVANCE PROGRAMÁTICO-PRESUPUESTAL PARA LA IGUALDAD DE GÉNERO</t>
  </si>
  <si>
    <t>EPPG</t>
  </si>
  <si>
    <t>ESTRUCTURA DE PLAZAS/PUESTOS POR GÉNERO</t>
  </si>
  <si>
    <t xml:space="preserve">Titular: </t>
  </si>
  <si>
    <t xml:space="preserve">Responsable: </t>
  </si>
  <si>
    <t>Dra. Patricia Elena Aceves Pastrana
Alcaldesa en Tlalpan</t>
  </si>
  <si>
    <t>Lic. Alejandro Mendoza Martínez
Director general de Administración</t>
  </si>
  <si>
    <t>UNIDAD RESPONSABLE DEL GASTO: 02CD14 ALCALDÍA TLALPAN</t>
  </si>
  <si>
    <t>INFORME SOBRE EL AVANCE PROGRAMÁTICO - PRESUPUESTAL EN MATERIA DE IGUALDAD DE GÉNERO</t>
  </si>
  <si>
    <t>PERÍODO: ENERO-JUNIO 2020</t>
  </si>
  <si>
    <t>Titular:</t>
  </si>
  <si>
    <t>MPP  MARCO DE POLÍTICA PÚBLICA Y ACCIONES REALIZADAS EN MATERIA DE IGUALDAD DE GÉNERO</t>
  </si>
  <si>
    <t xml:space="preserve"> ACCIÓN, PROYECTO O PROGRAMA PÚBLICO:</t>
  </si>
  <si>
    <t>ÁREA FUNCIONAL
EJE-PP-FI-F-SF-AI</t>
  </si>
  <si>
    <t>OBJETIVO GENERAL:</t>
  </si>
  <si>
    <t xml:space="preserve"> DESCRIPCIÓN:</t>
  </si>
  <si>
    <t>Atención y Prevención de la Violencia Intrafamiliar</t>
  </si>
  <si>
    <t>5-E140-2-6-4-127</t>
  </si>
  <si>
    <t>Promover los derechos humanos y el acceso a una vida libre de violencia de las mujeres.</t>
  </si>
  <si>
    <t>Generar espacios de aprendizaje, reflexión, sensibilización, creación y de desarrollo integral de las mujeres para que ellas puedan sentirse libres para crear y expresarse. Impulsar procesos creativos de las mujeres Tlapenses como una forma de prevenir la violencia. Favorecer el empoderamiento económico de las mujeres a través del asesoramiento para la creación y empoderamiento de cooperativas de mujeres con una unidad de prestadores de servicio social con diferentes disciplinas que coadyuven a estos procesos. Activar la red de ayuda de mujeres Tlapenses</t>
  </si>
  <si>
    <t>PLANTEAMIENTO DE LA PROBLEMÁTICA Y OBJETIVO DE GÉNERO</t>
  </si>
  <si>
    <t xml:space="preserve">Diagnóstico:  Las mujeres de la Delegación viven situaciones de gran desigualdad que las confinan y frustran en sus vidas cotidianas. La violencia ejercida contra ellas llega a cifras preocupantes y aunque se conocen algunas estadísticas la mayoría de las víctimas no tiene las herramientas necesarias para denunciar el maltrato del que son objeto. De acuerdo a los resultados de la ENDIREH 2011, en México 47 por ciento de las mujeres de 15 años y más sufrió algún incidente de violencia por parte de su pareja (esposo o pareja, ex-esposo o ex-pareja, o novio) durante su última relación.  </t>
  </si>
  <si>
    <t>Situación actual  de las mujeres: En la Alcaldía de Tlalpan habitan 677,104 personas de las cuales aproximadamente 356,157 son mujeres las cuales se encuentran en riesgo de ser víctimas de violencia sea física, psicológica, económica, patrimonial o sexual y feminicida principalmente las que habitan en los nueve pueblos y colonias con bajo y muy bajo índice de desarrollo social de la demarcación.</t>
  </si>
  <si>
    <t>Situación actual  de los hombres: Aproximadamente 320,947 hombres habitan en la Alcaldía Tlalpan, habiendo 92 hombres por cada 100 mujeres. Con conductas naturalizadoras de la violencia de género.</t>
  </si>
  <si>
    <t xml:space="preserve">Problemática:        La mujeres que sufren violencia no tienen acceso a la procuración de justicia.         </t>
  </si>
  <si>
    <t>Causas:  -Desconocimiento de derechos; - Normalización de las conductas violentas; - Desconfianza de la actuación de las autoridades.</t>
  </si>
  <si>
    <t>Efectos: Prevalencia de la impunidad de los casos de violencia hacia las mujeres; - Justificación social de las conductas violentas hacia las mujeres; - Bajos niveles de denuncia de la violencia hacia las mujeres.</t>
  </si>
  <si>
    <t>Objetivo de Género:  Brindar información, capacitación y canalización a las mujeres que sufren violencia para acceder a la procuración de justicia.</t>
  </si>
  <si>
    <t>RESULTADOS</t>
  </si>
  <si>
    <t>Producto o Servicio Entregado</t>
  </si>
  <si>
    <t>Unidad de Medida PP</t>
  </si>
  <si>
    <t>Unidad de Medida Específica</t>
  </si>
  <si>
    <t>FÍSICO</t>
  </si>
  <si>
    <t>PRESUPUESTAL
(Pesos)</t>
  </si>
  <si>
    <t>DESCRIPCIÓN DE ACCIONES  REALIZADAS</t>
  </si>
  <si>
    <t>ALCANZADO</t>
  </si>
  <si>
    <t>Atención</t>
  </si>
  <si>
    <t>GRUPOS DE ATENCIÓN</t>
  </si>
  <si>
    <t>1. Atención Integral a Personas con Discapacidad Intelectual, Motriz y Visual: CAIDH (Centro de Atención Integral para el Desarrollo Humano), se reciben diariamente alumnos con una discapacidad y se trabaja para pontencializar sus habilidades sociales y emocionales, por medio de talleres de pulseras, elaboracion y venta; terapía física, cursos de sexualidad. 96 personas. 
2.Taller de Lenguaje de Señas Mexicanas: Capacitación de Lengua de Señas Mexicana se brinda a personas con Discapacidad Auditiva y Oyentes quieren aprender Lengua de Señas Mexicana y se imparten cursos de inclusion salón audiovisual. 220 personas.
3.Atención Intregral a Mujeres Indígenas: Se imparten cursos de lengua  náhuatl. 275 personas.                                                                                                             
4. Atención Integral a Población Callejeras Tlalpan 2020: Albergues , Atención de población callejera en de direntes colonias en Tlalpan. 78 personas
5. Eventos por el Día Internacional de las Mujeres: Evento del 8 de marzo- 385 personas y Talleres: "Concepto Género"; "Prevención del Embarazo Adolescente"; "Cultivando Nuevas Formas de Amar sin Violencia". 1,575 personas. Total 1,960 personas. 
6. Programa Social: Defensoras y Promotoras, Cultivando Derechos e Igualdad en Comunidad, Tlalpan 2020: Atenciones psicológicas 136; atenciones jurídicas 165; Capacitación: Taller de introducción de integrantes equipo operativo; "Pedagogías Liberadoras para la Defensa y Promoción de Derechos e Igualdad en mi Comunidad"; ¿Qué hacen los defensores de los derechos humanos de las mujeres? y "ABC de género, derechos humanos y cuerpo", "Identidad y promoción de los derechos de las mujeres, adolescentes y niñas” 253 Personas ; Difusión de materiales por internet, audios y materiales, de los temas mencionados, 155 personas; Creación de 10 Círculos de mujeres , 200 personas; ENCUESTA PARA CONOCER LA VIOLENCIA HACIA LAS MUJERES DENTRO DE LOS HOGARES POR EL CONFINAMIENTO COVID-19, TLALPAN. La encuesta se está llevando de manera virtual, 300 personas.1,209 personas.  Entrega de apoyos económicos a 67 facilitadoras de los meses de marzo a mayo.
7. PROTOCOLO PARA LA PREVENCIÓN, ATENCIÓN Y SANCIÓN DEL HOSTIGAMIENTO SEXUAL Y ACOSO SEXUAL EN LA ALCALDÍA TLALPAN; Capaciatación en Transversalidad de la Perspectiva de Género. 70 personas.
8. 5.Apoyo Social A personas en Situaciónes de Vulnerabilidad: Implementación de la Acción Social: Apoyos de emergencia social, Tlalpan 2020. Población beneficiada: 1,828 personas.</t>
  </si>
  <si>
    <t xml:space="preserve">Población
 Objetivo </t>
  </si>
  <si>
    <t>Población Beneficiada</t>
  </si>
  <si>
    <t>Infantes
0-12 años</t>
  </si>
  <si>
    <t>Jóvenes
13-20años</t>
  </si>
  <si>
    <t>Personas Adultas
21-62</t>
  </si>
  <si>
    <t>Personas Adultas Mayores &gt; 62</t>
  </si>
  <si>
    <t>TOTAL</t>
  </si>
  <si>
    <t>Mujeres</t>
  </si>
  <si>
    <t>Hombres</t>
  </si>
  <si>
    <t>1-E137-268-149</t>
  </si>
  <si>
    <t>Brindar a los hijos de madres que laboran, espacios con servicios de atención y cuidado.</t>
  </si>
  <si>
    <t>Brindar servicios de cuidado, alimentación, estimulación temprana, actividades ludicas, enseñanza preescolar, servicio medico, actividades psicomotoras, ademas de la impartición de talleres de formación a fin de desarrollar vinculos de aptitudes educativas  con las madres, padres y docentes.</t>
  </si>
  <si>
    <t xml:space="preserve">Diagnóstico: Existe un alto porcentaje de mujeres y hombres que habitan en zonas marginadas de la demarcación y que están integradas al ámbito laboral, que no cuentan con las posibilidades económicas para dejar en instituciones privadas a sus hijos para su cuidado durante su jornada de trabajo. </t>
  </si>
  <si>
    <t xml:space="preserve">Situación actual  de las mujeres: La incorporación de las mujeres al mercado de trabajo, está limitado por las labores reproductivas y tradicionales que se le han asignado socialmente, que dificultan encontrar horarios adecuados que les permitan conciliar su vida laboral con su vida familiar. </t>
  </si>
  <si>
    <t xml:space="preserve">Situación actual  de los hombres: En la Ciudad de México 72 de cada 100 hombres de 14 años en adelante son económicamente activos,  en el caso de las mujeres 49 de cada 100 están en esta situación. </t>
  </si>
  <si>
    <t xml:space="preserve">Problemática: Debido a la integración a la actividad laboral, se requieren espacios que le proporcionen la seguridad de que sus hijos contaran con cuidado, alimentación y educación durante sus horas de trabajo.    </t>
  </si>
  <si>
    <t xml:space="preserve">Causas: No se cuenta con suficientes espacios donde se proporcionen los servicos de atención, cuidado y alimentación a sus hijos mientras las madres trabajadoras laboran. </t>
  </si>
  <si>
    <t xml:space="preserve">Efectos: Las madres trabajadoras dejan de laborar por no tener un espacio seguro donde se les propocione atención a sus hijos.           </t>
  </si>
  <si>
    <t xml:space="preserve">Objetivo de Género:  Apoyar a las mujeres que participan en el mercado laboral y que no cuentan con un espacio donde puedan cuidar a sus hijos en sus horas de trabajo.       </t>
  </si>
  <si>
    <t>Los 5 Centros de Desarrollo  Infantil se encuentran cerrados por periodo vacacional y derivado de las acciones preventivas para la mitigación y control de los riesgos para la salud por el vírus COVID-19. 
1.- CENDI “Torres de Padierna"
2.- CENDI "Miguel Hidalgo”
3.- CENDI "Cabaña Encantada" 
4.- CENDI "Mirador” 
5.- CENDI “Villa Coapa” 
En el período de marzo a la fecha, No se pudo alcanzar la meta ya que derivado de las acciones preventivas para la mitigacion y control de los riesgos para la salud por el virus COVID-19, los Centros se encuentran cerrados conforme a lo estipulado en el Diario Oficial, de fecha martes 24 de marzo por la Secretaría de Salud y en la  Gaceta de la Ciudad de Mexico en sus numeros 306, 307, 325 Bis y 354 Bis.</t>
  </si>
  <si>
    <t>IG INDICADORES DE GÉNERO</t>
  </si>
  <si>
    <t>Unidad Responsable de Gasto:  02CD14 ALCALDÍA TLALPAN</t>
  </si>
  <si>
    <t>ACCIÓN, PROYECTO O PROGRAMA PÚBLICO Atención y prevención de la violencia intrafamiliar</t>
  </si>
  <si>
    <t>Dimensión a Medir
(9)</t>
  </si>
  <si>
    <t>Frecuencia de Medición
(10)</t>
  </si>
  <si>
    <t>Unidad de Medida PP
(11)</t>
  </si>
  <si>
    <t>Línea Base
(12)</t>
  </si>
  <si>
    <t>Meta Programada al Periodo 
(13)</t>
  </si>
  <si>
    <t>Meta Alcanzada al Periodo
(14)</t>
  </si>
  <si>
    <t>Mujeres, incluyendo Mujeres Indigenas residentes, Mujeres de la diversidad Sexual y mujeres con discapacidad, afectadas por la violencia con orientación y formación para la prevención y atención</t>
  </si>
  <si>
    <t>Brindar Información y capacitación a las mujeres, incluyendo Mujeres Indigenas residentes, Mujeres de la diversidad Sexual y mujeres con discapacidad, que sean afectadas por la violencia</t>
  </si>
  <si>
    <t xml:space="preserve">Fin </t>
  </si>
  <si>
    <t>Gestion</t>
  </si>
  <si>
    <t>Mujeres afectadas por la violencia violencia que soliciten atención/Mujeres informadas y capacitadas para prevenir la violencia hacia las mujeres</t>
  </si>
  <si>
    <t>Eficacia</t>
  </si>
  <si>
    <t>anual</t>
  </si>
  <si>
    <t>persona</t>
  </si>
  <si>
    <t>Mujeres, incluyendo Mujeres Indigenas residentes, Mujeres de la diversidad Sexual y mujeres con discapacidad, que sean violentadas</t>
  </si>
  <si>
    <t>Brindar atencióny/o canalización a las mujeres, incluyendo Mujeres Indigenas residentes, Mujeres de la diversidad Sexual y mujeres con discapacidad, que sean violentadas.</t>
  </si>
  <si>
    <t>Propósito</t>
  </si>
  <si>
    <t>Mujeres violentadas que solicitan atención/Mujeres violentadas que reciben canalización</t>
  </si>
  <si>
    <t>Información y formacion para la prevención de la violencia hacia las mujeres, incluyendo Mujeres Indigenas residentes, Mujeres de la diversidad Sexual y mujeres con discapacidad.</t>
  </si>
  <si>
    <t>Información y capacitación a las mujeres, incluyendo Mujeres Indigenas residentes, Mujeres de la diversidad Sexual y mujeres con discapacidad, que sean afectadas por la violencia.</t>
  </si>
  <si>
    <t>Componenete</t>
  </si>
  <si>
    <t>Mujeres violentadas que solicitan atención/Mujeres violentadas que reciben información y capacitación</t>
  </si>
  <si>
    <t>Actividades de atención de la violencia hacia las mujeres, incluyendo Mujeres Indigenas residentes, Mujeres de la diversidad Sexual y mujeres con discapacidad.</t>
  </si>
  <si>
    <t>Actividades para la prevención de la violencia hacia las mujeres, incluyendo Mujeres Indigenas residentes, Mujeres de la diversidad Sexual y mujeres con discapacidad.</t>
  </si>
  <si>
    <t>Actividades</t>
  </si>
  <si>
    <t>Actividades institucionales iniciadas para la prevención de la violencia hacia las mujeres/Actividades institucionales concluidas para la prevención de la violencia hacia las mujeres</t>
  </si>
  <si>
    <t>Actividad</t>
  </si>
  <si>
    <t>ACCIÓN, PROYECTO O PROGRAMA PÚBLICO ; OPERACIÓN DE CENTROS DE DESARROLLO INFANTIL</t>
  </si>
  <si>
    <t xml:space="preserve">Porcentaje de infantes inscritos en los Centros de Desarrollo Infantil Delegacionales </t>
  </si>
  <si>
    <t>Apoyar a las mujeres que participan en el mercado laboral y que no cuentan con un espacio donde puedan cuidar a sus hijos en sus horas de trabajo.</t>
  </si>
  <si>
    <t>Componentes</t>
  </si>
  <si>
    <t xml:space="preserve">De gestión </t>
  </si>
  <si>
    <t>(# de infantes inscritos en el trimestre / # de infantes programados para inscripción en el trimestre)*100</t>
  </si>
  <si>
    <t>Trimestral</t>
  </si>
  <si>
    <t>personas</t>
  </si>
  <si>
    <t xml:space="preserve">Inscripciones en el CENDI del año anterior </t>
  </si>
  <si>
    <t>ECG-IG EVOLUCIÓN PRESUPUESTAL POR CAPÍTULO DE GASTO PARA LA IGUALDAD DE GÉNERO</t>
  </si>
  <si>
    <t>A) Explicación a las variaciones del presupuesto devengado respecto del programado al periodo.</t>
  </si>
  <si>
    <t>PROGRAMADO
 (1)</t>
  </si>
  <si>
    <t>DEVENGADO
(2)</t>
  </si>
  <si>
    <t>EJERCIDO
(3)</t>
  </si>
  <si>
    <t>PAGADO
(4)</t>
  </si>
  <si>
    <t>(5)=2-1</t>
  </si>
  <si>
    <t>(6)=3-2</t>
  </si>
  <si>
    <t>B)  Explicación a las variaciones del presupuesto ejercido respecto al devengado.</t>
  </si>
  <si>
    <t xml:space="preserve">A)  </t>
  </si>
  <si>
    <t>SIN VARIACIÓN</t>
  </si>
  <si>
    <t xml:space="preserve">B)  </t>
  </si>
  <si>
    <t xml:space="preserve">El ejercicio del recuros progrmado para este capítulo de gasto se vió suspendido y redireccionado para mitigar las exigencias en las adquisiciones emergentes por la Contingencia sanitaria Covid 19. referentes a Materiales y útiles de impresión y reproducción, Materiales y útiles de enseñanza, Productos alimenticios y bebidas para personas, Utensilios para el servicio de alimentación, Materiales, accesorios y suministros médicos, Combustibles, lubricantes y aditivos y Vestuario y uniformes.
</t>
  </si>
  <si>
    <t xml:space="preserve">El ejercicio del recurso se vió reprogramado a causa de las exigencias en las compras de servicios para la Contingencia sanitaria Covid 19 a cargo de Servicios de apoyo administrativo y fotocopiado, Servicios de limpieza y manejo de desechos, y Espectáculos culturales.
</t>
  </si>
  <si>
    <t xml:space="preserve">Algunos programas sociales quedaron en espera a causa del cierre de actividades en las Direcciones generales de Desarrollo Social, Medio Ambiente y Participación Ciudadana lo cual se verá recalendarizado por Ayudas sociales a personas u hogares de escasos recursos, Otras ayudas sociales a personas, Ayudas sociales a instituciones sin fines de lucro.
</t>
  </si>
  <si>
    <t>El recuros programado se vera recalendarizado y /o redireccionado para la compra de materiales solicitados para la contingencia sanitaria en la Demarcación, según las requisiciones emergentes.</t>
  </si>
  <si>
    <t xml:space="preserve">TOTAL
URG </t>
  </si>
  <si>
    <t>APP-IG AVANCE PROGRAMÁTICO-PRESUPUESTAL PARA LA IGUALDAD DE GÉNERO</t>
  </si>
  <si>
    <t>AREA FUNCIONAL
(PP-FI-F-SF-AI)</t>
  </si>
  <si>
    <t>DENOMINACIÓN PP</t>
  </si>
  <si>
    <t>UNIDAD DE
MEDIDA PP</t>
  </si>
  <si>
    <t>UNIDAD DE
MEDIDA
ESPECÍFICA</t>
  </si>
  <si>
    <t>E-140-2-6-4-127</t>
  </si>
  <si>
    <t xml:space="preserve"> Atención y Prevención de la Violencia Intrafamiliar</t>
  </si>
  <si>
    <t>ICMPP (%)
=(10/9)*100</t>
  </si>
  <si>
    <t>ICPPP (%)
=(14/13)*100</t>
  </si>
  <si>
    <t>IARCM (%)
=(11/17)*100</t>
  </si>
  <si>
    <t>(10)</t>
  </si>
  <si>
    <t>(11)</t>
  </si>
  <si>
    <t>13</t>
  </si>
  <si>
    <t>8</t>
  </si>
  <si>
    <t>1. Contribuir en la igualdad de mujeres y hombres en diversos ámbitos en los que desarrollan su vida por ejemplo: el trabajo, la escuela, el espacio público y el hogar; en este último con especial interés. 2. Incorporar a los hombres a la prevención de la violencia y  el acompañamiento en el proceso de acceso a la justicia mediante orientaciones jurídicas, psicológicas y económicas. 3. Coadyuvar para disminuir la brecha de desigualdad entre los sectores prioritarios más vulnerados como las mujeres indígenas, mujeres rurales y mujeres con alguna discapacidad.</t>
  </si>
  <si>
    <t>1. Atención Integral a Personas con Discapacidad Intelectual, Motriz y Visual: CAIDH(Centro de Atención Integral para el Desarrollo Humano), se reciben diariamente alumnos con una discapacidad y se trabaja para pontencializar sus habilidades sociales y emocionales, por medio de talleres de pulseras, elaboracion y venta; terapía física, cursos de sexualidad. 96 personas. 
2.Taller de Lenguaje de Señas Mexicanas: Capacitación de Lengua de Señas Mexicana se brinda a personas con Discapacidad Auditiva y Oyentes quieren aprender Lengua de Señas Mexicana y se imparten cursos de inclusion salón audiovisual. 220 personas.
3.Atención Intregral a Mujeres Indígenas: Se imparten cursos de lengua  náhuatl. 275 personas.                                                                                                             
4. Atención Integral a Población Callejeras Tlalpan 2020: Albergues , Atención de población callejera en de direntes colonias en Tlalpan. 78 personas
5. Eventos por el Día Internacional de las Mujeres: Evento del 8 de marzo- 385 personas y Talleres: "Concepto Género"; "Prevención del Embarazo Adolescente"; "Cultivando Nuevas Formas de Amar sin Violencia". 1,575 personas. Total 1,960 personas. 
6. Programa Social: Defensoras y Promotoras, Cultivando Derechos e Igualdad en Comunidad, Tlalpan 2020: Atenciones psicológicas 136; atenciones jurídicas 165; Capacitación: Taller de introducción de integrantes equipo operativo; "Pedagogías Liberadoras para la Defensa y Promoción de Derechos e Igualdad en mi Comunidad"; ¿Qué hacen los defensores de los derechos humanos de las mujeres? y "ABC de género, derechos humanos y cuerpo", "Identidad y promoción de los derechos de las mujeres, adolescentes y niñas” 253 Personas ; Difusión de materiales por internet, audios y materiales, de los temas mencionados, 155 personas; Creación de 10 Círculos de mujeres , 200 personas; ENCUESTA PARA CONOCER LA VIOLENCIA HACIA LAS MUJERES DENTRO DE LOS HOGARES POR EL CONFINAMIENTO COVID-19, TLALPAN. La encuesta se está llevando de manera virtual, 300 personas 1,209 personas. TOTAL- 
7. PROTOCOLO PARA LA PREVENCIÓN, ATENCIÓN Y SANCIÓN DEL HOSTIGAMIENTO SEXUAL Y ACOSO SEXUAL EN LA ALCALDÍA TLALPAN; Capaciatación en Transversalidad de la Perspectiva de Género. 70 PERSONAS.
8. 5.Apoyo Social A personas en Situaciónes de Vulnerabilidad: Implementación de la Acción Social: Apoyos de emergencia social, Tlalpan 2020. Población beneficiada: 1,828 personas.</t>
  </si>
  <si>
    <t>Debido a la la falta de suficiencia presupuesta,l se solicitará el ajuste de las metas a realizar.</t>
  </si>
  <si>
    <t>Período: 2) Enero-Junio 2020</t>
  </si>
  <si>
    <t>E137-2-6-8-149</t>
  </si>
  <si>
    <t>PERSONA</t>
  </si>
  <si>
    <t>PRESUPUESTO PP (Pesos con dos decimales)</t>
  </si>
  <si>
    <t>450</t>
  </si>
  <si>
    <t>448</t>
  </si>
  <si>
    <t>Objetivo de Género: (12)</t>
  </si>
  <si>
    <t>Brindar a traves de servicios de Centros de Desarrollo Infantil. Instancias para los hijos de madres trabajadoras en los niveles de de lactantes, maternal y preescolar I,II,III</t>
  </si>
  <si>
    <t>Acciones de Género Realizadas: (13)</t>
  </si>
  <si>
    <t xml:space="preserve">Los 5 Centros de Desarrollo  Infantil se encuentran cerrados por periodo vacacional y derivado de las acciones preventivas para la mitigación y control de los riesgos para la salud por el vírus COVID-19. 
1.- CENDI “Torres de Padierna"
2.- CENDI "Miguel Hidalgo”
3.- CENDI "Cabaña Encantada" 
4.- CENDI "Mirador” 
5.- CENDI “Villa Coapa” 
</t>
  </si>
  <si>
    <t>Explicación de las variaciones del Índice de Aplicación de Recursos para la Consecución de Metas (IARCM): (14)</t>
  </si>
  <si>
    <t>En el período de marzo a la fecha, No se pudo alcanzar la meta ya que derivado de las acciones preventivas para la mitigacion y control de los riesgos para la salud por el virus COVID-19, los Centros se encuentran cerrados conforme a lo estipulado en el Diario Oficial, de fecha martes 24 de marzo por la Secretaría de Salud y en la  Gaceta de la Ciudad de Mexico en sus numeros 306, 307, 325 Bis y 354 Bis.</t>
  </si>
  <si>
    <t>EPPG    ESTRUCTURA DE PLAZAS/PUESTOS POR GÉNERO</t>
  </si>
  <si>
    <t>INFORMACIÓN DE GÉNERO</t>
  </si>
  <si>
    <t>TIPO DE PLAZA O PUESTO</t>
  </si>
  <si>
    <t xml:space="preserve">NÚMERO </t>
  </si>
  <si>
    <t>MUJERES</t>
  </si>
  <si>
    <t>HOMBRES</t>
  </si>
  <si>
    <t>ESTRUCTURA</t>
  </si>
  <si>
    <t>47 ALCALDE DE LA CDMX</t>
  </si>
  <si>
    <t>691 CONCEJAL</t>
  </si>
  <si>
    <t>44 DIRECTOR GENERAL "A"</t>
  </si>
  <si>
    <t>43 DIRECTOR EJECUTIVO "B"</t>
  </si>
  <si>
    <t>43 COORDINADOR "C"</t>
  </si>
  <si>
    <t>42 DIRECTOR "C"</t>
  </si>
  <si>
    <t>40 DIRECTOR "B"</t>
  </si>
  <si>
    <t>39 DIRECTOR "A"</t>
  </si>
  <si>
    <t>34 COORDINADOR "B"</t>
  </si>
  <si>
    <t>32 SECRETARIA PARTICULAR</t>
  </si>
  <si>
    <t>32 ASESOR A4</t>
  </si>
  <si>
    <t>29 SUBDIRECTOR "A"</t>
  </si>
  <si>
    <t>27 JEFE DE UNIDAD DEPARTAMENTAL "B"</t>
  </si>
  <si>
    <t>24 LIDER COORDINADOR DE PROYECTOS "B"</t>
  </si>
  <si>
    <t>23 LIDER COORDINADOR DE PROYECTOS "A"</t>
  </si>
  <si>
    <t>20 ENLACE"A"</t>
  </si>
  <si>
    <t>BASE</t>
  </si>
  <si>
    <t>HONORARIOS</t>
  </si>
  <si>
    <t>EVENTUALES</t>
  </si>
  <si>
    <t>ESTABILIDAD LABORAL</t>
  </si>
  <si>
    <t>TOTAL DE PLAZAS O PUESTOS (5)</t>
  </si>
  <si>
    <t xml:space="preserve">La situación que enfrenta el país a partir del mes de marzo, cambio las necesidades de la población Tlalpense, fundamentalmente en los temas de salud, aspectos económicos y suspensión de atención a la ciudadanía a partir de que se determinó que solamente se mantendrían las actividades esenciales de la Alcaldía, ello buscando preservar la integridad no solo de los habitantes de la demarcación, sino, del personal que presta sus servicios en favor de la sociedad. Los resultados permiten identificar que prácticamente en todos los capítulos de gasto se refleja un ejercicio inferior al programado, lo que está directamente vinculado con la disminución del ritmo de operación. EN ese orden de ideas se informa que se suspendió totalmente la operación en los Centros Generadores de ingresos, en diversas áreas se dejó solo atención emergente y en las que atienden las denominadas actividades esenciales se estableció un esquema de guardias para disminuir el riesgo de contagio sin afectar la atención prioritaria. La realización de la obra pública demanda la licitación de las obras a realizar, este proceso implica la planeación, el registro de los proyectos, integración de bases de licitación, concurso y adjudicación. Al tener un escenario diferente se redefinieron proyectos y áreas de atención. De 25 proyectos contenidos en el presupuesto, se modificaron los 25 a partir de las nuevas necesidades, hecho que deriva en el desfase en su ejecución.  De igual forma la ejecución de los Programas y acciones sociales para lograr alinearlos a las condiciones actuales fue necesario realizar actualización de las Reglas de Operación, Lineamientos e incluso Programas y Acciones Sociales de forma tal que se privilegia la salud y se posibilita el contar con elementos para contribuir a enfrentar las necesidades económicas de la población que al haber suspendido actividades no esenciales afectan a la población con mayor índice de vulnerabilidad. El ritmo de la prestación de bienes y servicios disminuyó de manera significativa, lo que se refleja en el ejercicio. Para atender lo inmediato se efectuaron adecuaciones presupuestales reorientando recursos y acciones para contribuir a salvaguardar la salud y la alimentación de los sectores ya señalados. </t>
  </si>
  <si>
    <t>La determinación de acciones a realizar para atender la situación que se derivó de la pandemia del COVID-19, se orientaron preferentemente a la contribución para subsanar necesidades de salud, alimentación e impulso al sector económico. Dentro de las principales acciones realizadas por la Alcaldía en el segundo trimestre del ejercicio destaca por su impacto en la población al desarrollo de la Acción Social MERCOMUNA, misma que permite un doble impacto en beneficio de la población, a saber, el primero el acceso a los alimentos de la población más vulnerable de la demarcación territorial y la segunda el impulso en el sector económico a través del apoyo al pequeño comercio en toda la Alcaldía. El abasto de agua potable no sólo no disminuyó sino se fortaleció a través de la dotación de centros de abasto en zonas específicas que menor acceso tienen al agua potable. En materia de salud la adquisición de insumos tales como cubrebocas, caretas, guantes, gel antibacterial, así como diversos insumos, acciones de sanitización sistemática a espacios públicos, así como a las áreas laborales de la Alcaldía en favor no únicamente de la población sino de la fuerza laboral de este Órgano Político Administrativo. Servicios de difusión con el objeto de mantener informada de manera adecuada a la población en el combate a la pandemia. Mantener el ingreso del personal cumple tanto con las disposiciones normativas, como con el compromiso de las autoridades de la demarcación respaldando a su principal activo que es el capital humano. Se realizaron obras por administración en Mantenimiento, Construcción y Rehabilitación de Vialidades; Conservación y Rehabilitación de Banquetas y Balizamiento, a través de acciones tales como: Infraestructura de agua potable; dotación de agua potable a través de pipas; desazolve y mantenimiento de drenaje; mantenimiento de la red de agua potable; mantenimiento a la infraestructura cultural, social y de espacios culturales y Construcción y Mantenimiento a planteles educativos.</t>
  </si>
  <si>
    <t xml:space="preserve">El ejercicio del gasto en éste Capítulo se comporta de manera diferente a la presupuestación, en esta, se está en función de la asistencia y mantenimiento de la planta laboral. Las principales variaciones corresponden a reintegros de sueldos  no cobrados, por el personal de las nóminas de estabilidad laboral t.n. 08, estructura y técnico operativo, que se ubican en las partidas 1131, 1132; 1221. Dichos reintegros se generaron por personal que no se presentó a cobrar en tiempo y forma. Su evolución se asocia de manera directa al comportamiento del personal contratado y que labora en la Alcaldía, otras partidas de gasto que registran una erogación menor a lo previsto son: 1331 (Horas Extraordinarias); 1343 (Compensaciones Adicionales); 1546 Otras Prestaciones Contractuales; 1714 (Premios de Asistencia) su registro es reflejo de la disminución en la asistencia de la planta laboral producto de la emergencia sanitaria que ha implicado que el personal permanezca en casa y se desempeñen sólo las actividades esenciales. </t>
  </si>
  <si>
    <t xml:space="preserve">En el gasto de capital la variación principal se ve reflejada en el capítulo 5000, derivado de que para enfrentar las condiciones que se registran en la población Tlalpense difieren del escenario sobre el que se presupuestó al periodo, el efecto de la pandemia marca un rumbo diferente, se redefinen acciones, programas y actividades para dar atención a la salud, alimentación y contribución a la actividad económica. Se dejan de adquirir vehículos y se apoya la Acción Social MERCOMUNA. </t>
  </si>
  <si>
    <t>A)   Sueldos  No Cobrados, Por El Personal De Las Nominas De Estabilidad Laboral T.N. 08, Estructura Y Tecnico Operativo, Que No Se Presento A Cobrar En Tiempo Y Forma, En Lo Subsecuente Se Hara Todo Lo Posible Por Que El Personal Se Presente A Cobrar En Las Fechas Establecidas.</t>
  </si>
  <si>
    <t>Con el propósito de hacer frente a las condiciones que se registraron en el segundo trimestre, se cancelaron proyectos para la adquisición de equipo informático, vehículos, y equipo de oficina, redireccionando los recursos a Acciones Sociales en favor de la población más vulnerable de la demarcación territorial derivadas de la afectación que la pandemia del COVID-19 ha propiciado en el todo el país.</t>
  </si>
  <si>
    <t xml:space="preserve">Las actividades inherentes a la ejecución de obras requieren de diversos procesos, mismos que se encuentran en integración de los elementos que permiten dar cumplimiento a las disposiciones normativas vigentes en materia de Licitaciones que permitan el ejercicio del gasto en apego a la normatividad, este proceso se ejecuta y se estima que en el tercer trimestre se refleje el inicio en los proyectos que fueron registrados en el sistema y que cuentan con la validación respectiva. </t>
  </si>
  <si>
    <t>En el ejercicio al 2º trimestre diversos factores impactan su evolución, se registra un avance del 73.1% con relación al presupuesto programado, la variación obedece a diversos factores, entre los que destaca: El impacto de la pandemia del COVID-19, que repercutió en la modificación de diversas acciones y actividades en la administración de la Alcaldía, ello con el propósito de hacer frente a las necesidades en materia de salud, actividad económica, actividad social y la actividad del personal en atención a las necesidades de la ciudadanía. La disminución de la operación en la Alcaldía para realizar sólo actividades esenciales, repercutió en el ritmo de  ejecución del gasto, tanto en la adquisición de bienes y servicios, como en otros capítulos de gasto.</t>
  </si>
  <si>
    <t>Se registró un avance en el periodo del 51.6%, las partidas cuyo ejercicio muestran las principales variaciones corresponden a las siguiente partidas centralizadas: 2611 (Combustibles y Lubricantes); 2711 (Vestuario y Uniformes) y 2721 (Prendas de Seguridad y Protección Personal. En el caso de combustibles y lubricantes se estima que el menor ritmo en las actividades de la Alcaldía desfasaron el gasto respectivo. La adquisición de vestuario y prendas de seguridad se ejercerá una vez que se concluya el proceso de licitación respectivo la Alcaldía se integró a la consolidación de estos bienes a nivel central.</t>
  </si>
  <si>
    <t>El avance del 64.5% en el jercicio del gasto se ve impactado principalemente por el Capítulo 5000, toda vez que se determinó atender otras prioridades dada la situación derivada de la contingencia que enfrenta la Alcaldía, se dejaron de adquirir vehículos reoientando el gasto a otras acciones sociales de beneficio directo en la ciudadania.</t>
  </si>
  <si>
    <t>EPI    ESTRATEGIAS DEL PDHCDMX PRESUPUESTALMENTE IDENTIFICADAS POR LAS UNIDADES RESPONSABLES DEL GASTO</t>
  </si>
  <si>
    <t>ESTRATEGIAS DEL PDHCDMX</t>
  </si>
  <si>
    <t>CLAVE FUNCIONAL</t>
  </si>
  <si>
    <t>ACCIONES REALIZADAS</t>
  </si>
  <si>
    <t>No.</t>
  </si>
  <si>
    <t>DENOMINACIÓN</t>
  </si>
  <si>
    <t>FI</t>
  </si>
  <si>
    <t>SF</t>
  </si>
  <si>
    <t>AI</t>
  </si>
  <si>
    <t xml:space="preserve">                                                                                                                                                                                                                                                    </t>
  </si>
  <si>
    <t>TOTAL URG  (8)</t>
  </si>
  <si>
    <t>IDH  INDICADORES DE DERECHOS HUMANOS</t>
  </si>
  <si>
    <t>Derecho o Grupo de Población del PDHCDMX:</t>
  </si>
  <si>
    <t>Estrategia del PDHCDMX</t>
  </si>
  <si>
    <t>FI/F/SF/AI/PP</t>
  </si>
  <si>
    <t xml:space="preserve">Nivel del Indicador: </t>
  </si>
  <si>
    <t>Fin
(Impacto]</t>
  </si>
  <si>
    <t>Propósito (Resultado)</t>
  </si>
  <si>
    <t>Componente</t>
  </si>
  <si>
    <t>Objetivo de la Estrategia o Derecho:</t>
  </si>
  <si>
    <t>Nombre del Indicador:</t>
  </si>
  <si>
    <t>Método de Cálculo:</t>
  </si>
  <si>
    <t>Sustitución de Valores:</t>
  </si>
  <si>
    <t>Frecuencia del Indicador:</t>
  </si>
  <si>
    <t>Línea Base:</t>
  </si>
  <si>
    <t>Meta:</t>
  </si>
  <si>
    <t>Valor al concluir el periodo de estudio:</t>
  </si>
  <si>
    <t>Valor en el mismo periodo del año anterior:</t>
  </si>
  <si>
    <t>Interpretación al cambio de valores:</t>
  </si>
  <si>
    <t xml:space="preserve">Medios de Verificación: </t>
  </si>
  <si>
    <t xml:space="preserve">GRUPOS DE ATENCIÓN </t>
  </si>
  <si>
    <t>SEXO</t>
  </si>
  <si>
    <t>Infantes
0-14años</t>
  </si>
  <si>
    <t>Jóvenes
15-29 años</t>
  </si>
  <si>
    <t>Personas Adultas
30-59</t>
  </si>
  <si>
    <t>Personas Adultas Mayores &gt; 60</t>
  </si>
  <si>
    <t>(18)</t>
  </si>
  <si>
    <t>UNIDAD RESPONSABLE DEL GASTO:  (1)</t>
  </si>
  <si>
    <t xml:space="preserve">PERÍODO:  (2) </t>
  </si>
  <si>
    <t>Incrementar las acciones de sensibilización y capacitación dirigida a las y los servidores públicos encargados de la formulación de políticas públicas y de la elaboración de presupuesto, para que los mismos sean construidos desde un enfoque de derechos humanos de género</t>
  </si>
  <si>
    <t>Actividades de apoyo a la función pública y buen gobierno</t>
  </si>
  <si>
    <t>Se ha invitado a las y los trabajadores mediante medios electrónicos a sumarse a los cursos en línea en la Secretaria de las Mujeres</t>
  </si>
  <si>
    <t xml:space="preserve">PERIODO:  (2) </t>
  </si>
  <si>
    <t>Derechos de las Mujeres</t>
  </si>
  <si>
    <t>1 3 4 71 O001</t>
  </si>
  <si>
    <t>Incrementar las acciones de sensibilización y capacitación dirigida a las y los servidores públicos encargados de la formulación de políticas públicas y de la elaboración del presupuesto, para que los mismos sean construidos desde un enfoque de derechos humanos de genero.</t>
  </si>
  <si>
    <t>Índice de personal capacitado</t>
  </si>
  <si>
    <t>100 x Total de servidores públicos acreditados/Total de servidores públicos programados</t>
  </si>
  <si>
    <t>SIN SERVIDORES PÚBLICOS CAPACITADOS AL PERIODO</t>
  </si>
  <si>
    <t>Total de Personal de Estructura: 255</t>
  </si>
  <si>
    <t>SIN SERVIDORES PÚBLICOS PROGRAMADOS PARA EL PERIODO</t>
  </si>
  <si>
    <t>0</t>
  </si>
  <si>
    <t xml:space="preserve">En el 2019, en el mismo periodo enero junio no se impartieron cursos con costo.  </t>
  </si>
  <si>
    <t>NO SE CUENTA CON VALORES EN EL PERIODO</t>
  </si>
  <si>
    <t>Evaluación aplicada al finalizar cada curso</t>
  </si>
  <si>
    <r>
      <rPr>
        <b/>
        <sz val="9"/>
        <color indexed="8"/>
        <rFont val="Gotham Rounded Book"/>
      </rPr>
      <t>Notas:</t>
    </r>
    <r>
      <rPr>
        <sz val="9"/>
        <color indexed="8"/>
        <rFont val="Gotham Rounded Book"/>
        <family val="3"/>
      </rPr>
      <t xml:space="preserve"> *El Sistema de Diagnóstico Automatizado se vió aplazado en dos ocasiones, la primera por ajustes en el sistema y la segunda por Contingencia del COVID 19. Mediante comunicado  de fecha 18 de mayo de 2020, la Dirección de Desarrollo de la Competencia Laboral, Igualdad Sustantiva y Derechos Humanos sobre el Sistema de Formación Continua, dicta las pautas a seguir respecto de los Programas de Capacitación y Enseñanza Abierta; de lo que destaca: El Diagnóstico de Necesidades de manera automatizada, tanto de Capacitación como de Educación Abierta, queda abierta hasta el 20 de mayo de 2020.  El cronograma de actividades para continuar con las siguientes etapas del proceso, será reelaborado, y se dará a conocer una vez qe el regreso a las actividades en al admistración pública se determine.  La Subdirección de Innovación hará llegar el corte final de las personas trabajadoras que respondieron el Diagnóstico de Necesidades de Capacitación  entre el 01 y 12 de junio, para que con base en estos datos y en las disposiciones oficiales sobre el gasto público, valorar los eventos de Capacitación y de Educación Abierta (situación que a la fecha no ha tenido lugar).  En atención a las accines realizadas por este período de contingencia sanlitaria se nos solitica aplazar la toma de decisiones en torno a Capacitación y Educación Abierta hata no contar con información oficial sobre las acciones que se detrminarán respecto al gasto público.  El uso de la partida 3341 queda supeditado a la autorización de los Programas de Capacitación y Educación Abierta, por lo que, mientras se este en contingencia sanitaria, no podremos realizar ningún tipo de contratación o convenio en el cual se destinen recursos de esta partida. Solo la capcitación en linea gratuita se puede fomentar y operar sin ninguna restricción. La programación de eventos de Capacitación para el 2020, tendrá que ser formulada de manera híbrida, preferentemente en plataformas digitales y en menor medida la capacitación presencial. Anexamos copia del comunicado SAF/DGAP/DEAPU/DDCLISDH/516/2020.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</si>
</sst>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4" formatCode="_-&quot;$&quot;* #,##0.00_-;\-&quot;$&quot;* #,##0.00_-;_-&quot;$&quot;* &quot;-&quot;??_-;_-@_-"/>
    <numFmt numFmtId="43" formatCode="_-* #,##0.00_-;\-* #,##0.00_-;_-* &quot;-&quot;??_-;_-@_-"/>
    <numFmt numFmtId="164" formatCode="_-* #,##0.0_-;\-* #,##0.0_-;_-* &quot;-&quot;??_-;_-@_-"/>
    <numFmt numFmtId="165" formatCode="_-* #,##0_-;\-* #,##0_-;_-* &quot;-&quot;??_-;_-@_-"/>
    <numFmt numFmtId="166" formatCode="#,##0[$€];[Red]\-#,##0[$€]"/>
    <numFmt numFmtId="167" formatCode="_-* #,##0.00\ _P_t_s_-;\-* #,##0.00\ _P_t_s_-;_-* &quot;-&quot;??\ _P_t_s_-;_-@_-"/>
    <numFmt numFmtId="168" formatCode="#,##0.0_ ;[Red]\-#,##0.0\ "/>
    <numFmt numFmtId="169" formatCode="#,##0.0_);[Black]\(#,##0.0\)"/>
    <numFmt numFmtId="170" formatCode="\(0\)"/>
    <numFmt numFmtId="171" formatCode="_-* #,##0.0_-;\-* #,##0.0_-;_-* &quot;-&quot;?_-;_-@_-"/>
    <numFmt numFmtId="172" formatCode="dd/mm/yyyy;@"/>
    <numFmt numFmtId="173" formatCode="#,##0_ ;\-#,##0\ "/>
    <numFmt numFmtId="174" formatCode="[$$-80A]#,##0.00"/>
    <numFmt numFmtId="175" formatCode="#,##0.00_ ;\-#,##0.00\ "/>
    <numFmt numFmtId="176" formatCode="0.0"/>
    <numFmt numFmtId="177" formatCode="000"/>
    <numFmt numFmtId="178" formatCode="0_ ;\-0\ "/>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2"/>
      <name val="Lucida Sans"/>
      <family val="2"/>
    </font>
    <font>
      <sz val="12"/>
      <name val="Arial"/>
      <family val="2"/>
    </font>
    <font>
      <sz val="10"/>
      <color rgb="FF000000"/>
      <name val="Times New Roman"/>
      <family val="1"/>
    </font>
    <font>
      <sz val="10"/>
      <name val="Arial"/>
      <family val="2"/>
    </font>
    <font>
      <sz val="10"/>
      <name val="Source Sans Pro Light"/>
      <family val="2"/>
    </font>
    <font>
      <b/>
      <sz val="9"/>
      <name val="Source Sans Pro Light"/>
      <family val="2"/>
    </font>
    <font>
      <b/>
      <sz val="7"/>
      <name val="Source Sans Pro Light"/>
      <family val="2"/>
    </font>
    <font>
      <b/>
      <sz val="12"/>
      <name val="Source Sans Pro Light"/>
      <family val="2"/>
    </font>
    <font>
      <b/>
      <sz val="8"/>
      <name val="Source Sans Pro Light"/>
      <family val="2"/>
    </font>
    <font>
      <sz val="8"/>
      <name val="Source Sans Pro Light"/>
      <family val="2"/>
    </font>
    <font>
      <sz val="12"/>
      <name val="Source Sans Pro Light"/>
      <family val="2"/>
    </font>
    <font>
      <sz val="9"/>
      <name val="Source Sans Pro Light"/>
      <family val="2"/>
    </font>
    <font>
      <b/>
      <sz val="10"/>
      <name val="Source Sans Pro Light"/>
      <family val="2"/>
    </font>
    <font>
      <sz val="11"/>
      <name val="Source Sans Pro Light"/>
      <family val="2"/>
    </font>
    <font>
      <sz val="11"/>
      <color theme="1"/>
      <name val="Source Sans Pro Light"/>
      <family val="2"/>
    </font>
    <font>
      <sz val="7"/>
      <name val="Source Sans Pro Light"/>
      <family val="2"/>
    </font>
    <font>
      <sz val="10"/>
      <name val="Soberana Sans"/>
    </font>
    <font>
      <b/>
      <sz val="9"/>
      <name val="Source Sans Pro"/>
      <family val="2"/>
    </font>
    <font>
      <sz val="9"/>
      <name val="Source Sans Pro"/>
      <family val="2"/>
    </font>
    <font>
      <b/>
      <sz val="9"/>
      <color theme="0"/>
      <name val="Source Sans Pro"/>
      <family val="2"/>
    </font>
    <font>
      <b/>
      <vertAlign val="superscript"/>
      <sz val="9"/>
      <color theme="0"/>
      <name val="Source Sans Pro"/>
      <family val="2"/>
    </font>
    <font>
      <sz val="9"/>
      <color theme="0"/>
      <name val="Source Sans Pro"/>
      <family val="2"/>
    </font>
    <font>
      <b/>
      <sz val="13"/>
      <color theme="0"/>
      <name val="Source Sans Pro"/>
      <family val="2"/>
    </font>
    <font>
      <sz val="14"/>
      <color theme="0"/>
      <name val="Source Sans Pro"/>
      <family val="2"/>
    </font>
    <font>
      <sz val="5"/>
      <name val="Source Sans Pro"/>
      <family val="2"/>
    </font>
    <font>
      <b/>
      <sz val="8"/>
      <name val="Source Sans Pro"/>
      <family val="2"/>
    </font>
    <font>
      <b/>
      <sz val="8"/>
      <color theme="1"/>
      <name val="Source Sans Pro"/>
      <family val="2"/>
    </font>
    <font>
      <sz val="8"/>
      <name val="Source Sans Pro"/>
      <family val="2"/>
    </font>
    <font>
      <sz val="8"/>
      <color theme="1"/>
      <name val="Source Sans Pro"/>
      <family val="2"/>
    </font>
    <font>
      <sz val="10"/>
      <name val="Gotham Rounded Book"/>
      <family val="3"/>
    </font>
    <font>
      <b/>
      <sz val="9"/>
      <name val="Gotham Rounded Book"/>
      <family val="3"/>
    </font>
    <font>
      <b/>
      <sz val="8"/>
      <name val="Gotham Rounded Book"/>
      <family val="3"/>
    </font>
    <font>
      <sz val="9"/>
      <name val="Gotham Rounded Book"/>
      <family val="3"/>
    </font>
    <font>
      <sz val="10"/>
      <name val="Source Sans Pro"/>
      <family val="2"/>
    </font>
    <font>
      <b/>
      <sz val="10"/>
      <color theme="0"/>
      <name val="Source Sans Pro"/>
      <family val="2"/>
    </font>
    <font>
      <b/>
      <vertAlign val="superscript"/>
      <sz val="10"/>
      <color theme="0"/>
      <name val="Source Sans Pro"/>
      <family val="2"/>
    </font>
    <font>
      <b/>
      <vertAlign val="superscript"/>
      <sz val="9"/>
      <name val="Source Sans Pro"/>
      <family val="2"/>
    </font>
    <font>
      <b/>
      <sz val="16"/>
      <name val="Source Sans Pro"/>
      <family val="2"/>
    </font>
    <font>
      <sz val="14"/>
      <name val="Source Sans Pro"/>
      <family val="2"/>
    </font>
    <font>
      <b/>
      <sz val="14"/>
      <name val="Source Sans Pro"/>
      <family val="2"/>
    </font>
    <font>
      <b/>
      <sz val="14"/>
      <color theme="0"/>
      <name val="Source Sans Pro"/>
      <family val="2"/>
    </font>
    <font>
      <b/>
      <vertAlign val="superscript"/>
      <sz val="13"/>
      <color theme="0"/>
      <name val="Source Sans Pro"/>
      <family val="2"/>
    </font>
    <font>
      <b/>
      <sz val="12"/>
      <color theme="0"/>
      <name val="Source Sans Pro"/>
      <family val="2"/>
    </font>
    <font>
      <b/>
      <sz val="11"/>
      <color theme="0"/>
      <name val="Source Sans Pro"/>
      <family val="2"/>
    </font>
    <font>
      <b/>
      <sz val="13"/>
      <name val="Source Sans Pro"/>
      <family val="2"/>
    </font>
    <font>
      <b/>
      <sz val="15"/>
      <color theme="0"/>
      <name val="Source Sans Pro"/>
      <family val="2"/>
    </font>
    <font>
      <b/>
      <sz val="12"/>
      <name val="Source Sans Pro"/>
      <family val="2"/>
    </font>
    <font>
      <b/>
      <vertAlign val="superscript"/>
      <sz val="12"/>
      <name val="Source Sans Pro"/>
      <family val="2"/>
    </font>
    <font>
      <sz val="12"/>
      <name val="Source Sans Pro"/>
      <family val="2"/>
    </font>
    <font>
      <b/>
      <sz val="28"/>
      <name val="Source Sans Pro"/>
      <family val="2"/>
    </font>
    <font>
      <b/>
      <sz val="22"/>
      <name val="Source Sans Pro"/>
      <family val="2"/>
    </font>
    <font>
      <b/>
      <sz val="48"/>
      <name val="Source Sans Pro"/>
      <family val="2"/>
    </font>
    <font>
      <b/>
      <sz val="36"/>
      <name val="Source Sans Pro"/>
      <family val="2"/>
    </font>
    <font>
      <sz val="16"/>
      <color theme="0"/>
      <name val="Source Sans Pro"/>
      <family val="2"/>
    </font>
    <font>
      <b/>
      <sz val="16"/>
      <color theme="0"/>
      <name val="Source Sans Pro"/>
      <family val="2"/>
    </font>
    <font>
      <b/>
      <vertAlign val="superscript"/>
      <sz val="16"/>
      <color theme="0"/>
      <name val="Source Sans Pro"/>
      <family val="2"/>
    </font>
    <font>
      <b/>
      <sz val="20"/>
      <color theme="0"/>
      <name val="Source Sans Pro"/>
      <family val="2"/>
    </font>
    <font>
      <sz val="10"/>
      <color theme="0"/>
      <name val="Source Sans Pro"/>
      <family val="2"/>
    </font>
    <font>
      <b/>
      <sz val="18"/>
      <color theme="0"/>
      <name val="Source Sans Pro"/>
      <family val="2"/>
    </font>
    <font>
      <b/>
      <sz val="18"/>
      <name val="Source Sans Pro"/>
      <family val="2"/>
    </font>
    <font>
      <b/>
      <sz val="16"/>
      <color rgb="FF000000"/>
      <name val="Source Sans Pro"/>
      <family val="2"/>
    </font>
    <font>
      <b/>
      <vertAlign val="superscript"/>
      <sz val="16"/>
      <color rgb="FF000000"/>
      <name val="Source Sans Pro"/>
      <family val="2"/>
    </font>
    <font>
      <sz val="16"/>
      <color rgb="FF000000"/>
      <name val="Source Sans Pro"/>
      <family val="2"/>
    </font>
    <font>
      <sz val="12"/>
      <color rgb="FF000000"/>
      <name val="Source Sans Pro"/>
      <family val="2"/>
    </font>
    <font>
      <sz val="11"/>
      <color rgb="FF000000"/>
      <name val="Source Sans Pro"/>
      <family val="2"/>
    </font>
    <font>
      <sz val="14"/>
      <color rgb="FF000000"/>
      <name val="Source Sans Pro"/>
      <family val="2"/>
    </font>
    <font>
      <b/>
      <sz val="8"/>
      <color theme="0"/>
      <name val="Source Sans Pro"/>
      <family val="2"/>
    </font>
    <font>
      <b/>
      <vertAlign val="superscript"/>
      <sz val="8"/>
      <color theme="0"/>
      <name val="Source Sans Pro"/>
      <family val="2"/>
    </font>
    <font>
      <b/>
      <sz val="11"/>
      <color theme="1"/>
      <name val="Source Sans Pro"/>
      <family val="2"/>
    </font>
    <font>
      <sz val="8"/>
      <color rgb="FF000000"/>
      <name val="Source Sans Pro"/>
      <family val="2"/>
    </font>
    <font>
      <b/>
      <sz val="9"/>
      <color rgb="FF000000"/>
      <name val="Source Sans Pro"/>
      <family val="2"/>
    </font>
    <font>
      <sz val="9"/>
      <color rgb="FF000000"/>
      <name val="Source Sans Pro"/>
      <family val="2"/>
    </font>
    <font>
      <b/>
      <sz val="9"/>
      <color theme="1"/>
      <name val="Source Sans Pro"/>
      <family val="2"/>
    </font>
    <font>
      <sz val="10"/>
      <name val="Arial"/>
      <family val="2"/>
    </font>
    <font>
      <b/>
      <sz val="10"/>
      <name val="Arial"/>
      <family val="2"/>
    </font>
    <font>
      <b/>
      <sz val="10"/>
      <color theme="0"/>
      <name val="Arial"/>
      <family val="2"/>
    </font>
    <font>
      <sz val="10"/>
      <color theme="0"/>
      <name val="Arial"/>
      <family val="2"/>
    </font>
    <font>
      <b/>
      <sz val="9"/>
      <color indexed="81"/>
      <name val="Tahoma"/>
      <family val="2"/>
    </font>
    <font>
      <sz val="9"/>
      <color indexed="81"/>
      <name val="Tahoma"/>
      <family val="2"/>
    </font>
    <font>
      <sz val="10"/>
      <name val="Arial"/>
      <family val="2"/>
    </font>
    <font>
      <sz val="14"/>
      <name val="Arial"/>
      <family val="2"/>
    </font>
    <font>
      <sz val="10"/>
      <color theme="1"/>
      <name val="Source Sans Pro Light"/>
      <family val="2"/>
    </font>
    <font>
      <b/>
      <sz val="10"/>
      <color theme="1"/>
      <name val="Arial"/>
      <family val="2"/>
    </font>
    <font>
      <sz val="9"/>
      <name val="Source Sans Pro"/>
      <family val="2"/>
    </font>
    <font>
      <sz val="9"/>
      <name val="Arial"/>
      <family val="2"/>
    </font>
    <font>
      <b/>
      <sz val="10"/>
      <name val="Gotham Rounded Book"/>
    </font>
    <font>
      <sz val="9"/>
      <color theme="1"/>
      <name val="Source Sans Pro"/>
      <family val="2"/>
    </font>
    <font>
      <b/>
      <sz val="11"/>
      <name val="Source Sans Pro"/>
      <family val="2"/>
    </font>
    <font>
      <sz val="9"/>
      <name val="Source Sans Pro"/>
    </font>
    <font>
      <b/>
      <sz val="9"/>
      <name val="Source Sans Pro"/>
    </font>
    <font>
      <sz val="9"/>
      <name val="Gotham Rounded Book"/>
    </font>
    <font>
      <b/>
      <sz val="8"/>
      <color indexed="81"/>
      <name val="Tahoma"/>
      <family val="2"/>
    </font>
    <font>
      <sz val="8"/>
      <color indexed="81"/>
      <name val="Tahoma"/>
      <family val="2"/>
    </font>
    <font>
      <sz val="11"/>
      <color rgb="FF000000"/>
      <name val="Calibri"/>
    </font>
    <font>
      <sz val="12"/>
      <color theme="1"/>
      <name val="Arial"/>
      <family val="2"/>
    </font>
    <font>
      <b/>
      <sz val="12"/>
      <color theme="1"/>
      <name val="Arial"/>
      <family val="2"/>
    </font>
    <font>
      <sz val="10"/>
      <color theme="1"/>
      <name val="Source Sans Pro"/>
      <family val="2"/>
    </font>
    <font>
      <b/>
      <sz val="13"/>
      <color theme="0"/>
      <name val="Source Sans Pro Light"/>
      <family val="2"/>
    </font>
    <font>
      <b/>
      <vertAlign val="superscript"/>
      <sz val="13"/>
      <color theme="0"/>
      <name val="Source Sans Pro Light"/>
      <family val="2"/>
    </font>
    <font>
      <b/>
      <sz val="12"/>
      <color theme="0"/>
      <name val="Source Sans Pro Light"/>
      <family val="2"/>
    </font>
    <font>
      <b/>
      <sz val="11"/>
      <color theme="0"/>
      <name val="Source Sans Pro Light"/>
      <family val="2"/>
    </font>
    <font>
      <b/>
      <sz val="13"/>
      <name val="Source Sans Pro Light"/>
      <family val="2"/>
    </font>
    <font>
      <sz val="14"/>
      <name val="Source Sans Pro Light"/>
      <family val="2"/>
    </font>
    <font>
      <b/>
      <sz val="15"/>
      <color theme="0"/>
      <name val="Source Sans Pro Light"/>
      <family val="2"/>
    </font>
    <font>
      <sz val="10"/>
      <color theme="0"/>
      <name val="Source Sans Pro Light"/>
      <family val="2"/>
    </font>
    <font>
      <sz val="20"/>
      <name val="Source Sans Pro Light"/>
      <family val="2"/>
    </font>
    <font>
      <sz val="22"/>
      <name val="Source Sans Pro Light"/>
      <family val="2"/>
    </font>
    <font>
      <sz val="24"/>
      <name val="Source Sans Pro Light"/>
      <family val="2"/>
    </font>
    <font>
      <sz val="13"/>
      <name val="Source Sans Pro Light"/>
      <family val="2"/>
    </font>
    <font>
      <b/>
      <sz val="12"/>
      <color theme="0"/>
      <name val="Source Sans Pro Black"/>
      <family val="2"/>
    </font>
    <font>
      <b/>
      <sz val="8"/>
      <color theme="0"/>
      <name val="Source Sans Pro Light"/>
      <family val="2"/>
    </font>
    <font>
      <b/>
      <sz val="9"/>
      <name val="Source Sans Pro Light"/>
    </font>
    <font>
      <sz val="9"/>
      <name val="Source Sans Pro Light"/>
    </font>
    <font>
      <b/>
      <sz val="11"/>
      <color theme="0"/>
      <name val="Source Sans Pro Black"/>
      <family val="2"/>
    </font>
    <font>
      <b/>
      <sz val="9"/>
      <color theme="0"/>
      <name val="Source Sans Pro Light"/>
      <family val="2"/>
    </font>
    <font>
      <sz val="8"/>
      <name val="Gotham Rounded Book"/>
      <family val="3"/>
    </font>
    <font>
      <b/>
      <sz val="8"/>
      <name val="Source Sans Pro Light"/>
    </font>
    <font>
      <b/>
      <sz val="10"/>
      <name val="Source Sans Pro Light"/>
    </font>
    <font>
      <sz val="14"/>
      <color theme="0"/>
      <name val="Source Sans Pro Light"/>
      <family val="2"/>
    </font>
    <font>
      <sz val="8"/>
      <name val="Source Sans Pro Light"/>
    </font>
    <font>
      <b/>
      <sz val="8"/>
      <color indexed="16"/>
      <name val="Source Sans Pro Light"/>
    </font>
    <font>
      <b/>
      <sz val="8"/>
      <color theme="0"/>
      <name val="Source Sans Pro Light"/>
    </font>
    <font>
      <b/>
      <sz val="20"/>
      <name val="Source Sans Pro"/>
      <family val="2"/>
    </font>
    <font>
      <sz val="8"/>
      <color indexed="8"/>
      <name val="Gotham Rounded Book"/>
      <family val="3"/>
    </font>
    <font>
      <sz val="9"/>
      <color indexed="8"/>
      <name val="Gotham Rounded Book"/>
      <family val="3"/>
    </font>
    <font>
      <b/>
      <sz val="9"/>
      <name val="Source Sans Pro ExtraLight"/>
      <family val="2"/>
    </font>
    <font>
      <sz val="9"/>
      <name val="Source Sans Pro ExtraLight"/>
      <family val="2"/>
    </font>
    <font>
      <b/>
      <sz val="8"/>
      <name val="Source Sans Pro ExtraLight"/>
      <family val="2"/>
    </font>
    <font>
      <sz val="8"/>
      <name val="Arial"/>
      <family val="2"/>
    </font>
    <font>
      <b/>
      <sz val="9"/>
      <name val="Source Sans Pro ExtraLight"/>
    </font>
    <font>
      <b/>
      <sz val="9"/>
      <color indexed="8"/>
      <name val="Gotham Rounded Book"/>
    </font>
    <font>
      <sz val="9"/>
      <color indexed="8"/>
      <name val="Gotham Rounded Book"/>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theme="0"/>
        <bgColor indexed="64"/>
      </patternFill>
    </fill>
    <fill>
      <patternFill patternType="solid">
        <fgColor rgb="FF00AE42"/>
        <bgColor indexed="64"/>
      </patternFill>
    </fill>
    <fill>
      <patternFill patternType="solid">
        <fgColor theme="6" tint="0.39997558519241921"/>
        <bgColor indexed="64"/>
      </patternFill>
    </fill>
    <fill>
      <patternFill patternType="solid">
        <fgColor theme="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92D050"/>
        <bgColor theme="4" tint="0.79998168889431442"/>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8" tint="0.59999389629810485"/>
        <bgColor indexed="64"/>
      </patternFill>
    </fill>
  </fills>
  <borders count="44">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26">
    <xf numFmtId="0" fontId="0" fillId="0" borderId="0"/>
    <xf numFmtId="43" fontId="13"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4" fillId="0" borderId="0"/>
    <xf numFmtId="0" fontId="13" fillId="0" borderId="0"/>
    <xf numFmtId="0" fontId="13" fillId="0" borderId="0"/>
    <xf numFmtId="0" fontId="17" fillId="0" borderId="0"/>
    <xf numFmtId="0" fontId="13" fillId="0" borderId="0"/>
    <xf numFmtId="0" fontId="17" fillId="0" borderId="0"/>
    <xf numFmtId="0" fontId="12" fillId="0" borderId="0"/>
    <xf numFmtId="0" fontId="12" fillId="0" borderId="0"/>
    <xf numFmtId="9" fontId="16" fillId="0" borderId="0" applyFont="0" applyFill="0" applyBorder="0" applyAlignment="0" applyProtection="0"/>
    <xf numFmtId="9" fontId="16"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22" fillId="2" borderId="0" applyNumberFormat="0" applyBorder="0" applyAlignment="0" applyProtection="0"/>
    <xf numFmtId="0" fontId="27" fillId="6" borderId="19" applyNumberFormat="0" applyAlignment="0" applyProtection="0"/>
    <xf numFmtId="0" fontId="29" fillId="7" borderId="22" applyNumberFormat="0" applyAlignment="0" applyProtection="0"/>
    <xf numFmtId="0" fontId="28" fillId="0" borderId="21" applyNumberFormat="0" applyFill="0" applyAlignment="0" applyProtection="0"/>
    <xf numFmtId="0" fontId="21" fillId="0" borderId="0" applyNumberFormat="0" applyFill="0" applyBorder="0" applyAlignment="0" applyProtection="0"/>
    <xf numFmtId="0" fontId="33" fillId="9"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0" fontId="25" fillId="5" borderId="19" applyNumberFormat="0" applyAlignment="0" applyProtection="0"/>
    <xf numFmtId="166" fontId="34" fillId="0" borderId="0" applyFont="0" applyFill="0" applyBorder="0" applyAlignment="0" applyProtection="0"/>
    <xf numFmtId="0" fontId="16" fillId="0" borderId="0"/>
    <xf numFmtId="0" fontId="23" fillId="3" borderId="0" applyNumberFormat="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167"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3" fillId="0" borderId="0" applyFont="0" applyFill="0" applyBorder="0" applyAlignment="0" applyProtection="0"/>
    <xf numFmtId="44" fontId="35" fillId="0" borderId="0" applyFont="0" applyFill="0" applyBorder="0" applyAlignment="0" applyProtection="0"/>
    <xf numFmtId="0" fontId="24" fillId="4" borderId="0" applyNumberFormat="0" applyBorder="0" applyAlignment="0" applyProtection="0"/>
    <xf numFmtId="0" fontId="13"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6"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3" fillId="0" borderId="0"/>
    <xf numFmtId="0" fontId="13" fillId="0" borderId="0"/>
    <xf numFmtId="0" fontId="13" fillId="0" borderId="0"/>
    <xf numFmtId="0" fontId="13" fillId="0" borderId="0"/>
    <xf numFmtId="0" fontId="11" fillId="0" borderId="0"/>
    <xf numFmtId="0" fontId="35" fillId="0" borderId="0"/>
    <xf numFmtId="0" fontId="13" fillId="0" borderId="0"/>
    <xf numFmtId="0" fontId="37" fillId="0" borderId="0"/>
    <xf numFmtId="0" fontId="11" fillId="8" borderId="23" applyNumberFormat="0" applyFont="0" applyAlignment="0" applyProtection="0"/>
    <xf numFmtId="0" fontId="16" fillId="33" borderId="23" applyNumberFormat="0" applyFont="0" applyAlignment="0" applyProtection="0"/>
    <xf numFmtId="0" fontId="26" fillId="6" borderId="20"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9" fillId="0" borderId="16" applyNumberFormat="0" applyFill="0" applyAlignment="0" applyProtection="0"/>
    <xf numFmtId="0" fontId="20" fillId="0" borderId="17" applyNumberFormat="0" applyFill="0" applyAlignment="0" applyProtection="0"/>
    <xf numFmtId="0" fontId="21" fillId="0" borderId="18" applyNumberFormat="0" applyFill="0" applyAlignment="0" applyProtection="0"/>
    <xf numFmtId="0" fontId="18" fillId="0" borderId="0" applyNumberFormat="0" applyFill="0" applyBorder="0" applyAlignment="0" applyProtection="0"/>
    <xf numFmtId="0" fontId="32" fillId="0" borderId="24" applyNumberFormat="0" applyFill="0" applyAlignment="0" applyProtection="0"/>
    <xf numFmtId="0" fontId="10" fillId="0" borderId="0"/>
    <xf numFmtId="0" fontId="12" fillId="0" borderId="0"/>
    <xf numFmtId="0" fontId="34" fillId="0" borderId="0"/>
    <xf numFmtId="43" fontId="10" fillId="0" borderId="0" applyFont="0" applyFill="0" applyBorder="0" applyAlignment="0" applyProtection="0"/>
    <xf numFmtId="0" fontId="12" fillId="0" borderId="0"/>
    <xf numFmtId="0" fontId="9" fillId="0" borderId="0"/>
    <xf numFmtId="0" fontId="12" fillId="0" borderId="0"/>
    <xf numFmtId="43" fontId="9" fillId="0" borderId="0" applyFont="0" applyFill="0" applyBorder="0" applyAlignment="0" applyProtection="0"/>
    <xf numFmtId="43" fontId="12" fillId="0" borderId="0" applyFont="0" applyFill="0" applyBorder="0" applyAlignment="0" applyProtection="0"/>
    <xf numFmtId="0" fontId="12" fillId="0" borderId="0"/>
    <xf numFmtId="0" fontId="38" fillId="0" borderId="0"/>
    <xf numFmtId="0" fontId="51" fillId="0" borderId="0"/>
    <xf numFmtId="43" fontId="12" fillId="0" borderId="0" applyFont="0" applyFill="0" applyBorder="0" applyAlignment="0" applyProtection="0"/>
    <xf numFmtId="43" fontId="108" fillId="0" borderId="0" applyFont="0" applyFill="0" applyBorder="0" applyAlignment="0" applyProtection="0"/>
    <xf numFmtId="43" fontId="114"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8" fillId="0" borderId="0"/>
    <xf numFmtId="0" fontId="12" fillId="0" borderId="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167"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12" fillId="0" borderId="0" applyFon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12" fillId="0" borderId="0"/>
    <xf numFmtId="0" fontId="8" fillId="8" borderId="23"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12" fillId="0" borderId="0"/>
    <xf numFmtId="43" fontId="12"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12"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8" fillId="0" borderId="0"/>
    <xf numFmtId="0" fontId="12" fillId="0" borderId="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167"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12" fillId="0" borderId="0" applyFon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8" fillId="0" borderId="0"/>
    <xf numFmtId="0" fontId="12" fillId="0" borderId="0"/>
    <xf numFmtId="0" fontId="8" fillId="8" borderId="23"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12" fillId="0" borderId="0"/>
    <xf numFmtId="43" fontId="12"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12" fillId="0" borderId="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23"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23"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12"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23"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23"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23"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23" applyNumberFormat="0" applyFont="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2" fillId="0" borderId="0" applyFont="0" applyFill="0" applyBorder="0" applyAlignment="0" applyProtection="0"/>
    <xf numFmtId="0" fontId="4" fillId="0" borderId="0"/>
    <xf numFmtId="0" fontId="12" fillId="0" borderId="0"/>
    <xf numFmtId="43" fontId="4" fillId="0" borderId="0" applyFont="0" applyFill="0" applyBorder="0" applyAlignment="0" applyProtection="0"/>
    <xf numFmtId="0" fontId="128" fillId="0" borderId="0"/>
    <xf numFmtId="0" fontId="129" fillId="0" borderId="0"/>
    <xf numFmtId="43" fontId="129"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23" applyNumberFormat="0" applyFont="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cellStyleXfs>
  <cellXfs count="2094">
    <xf numFmtId="0" fontId="0" fillId="0" borderId="0" xfId="0"/>
    <xf numFmtId="0" fontId="39" fillId="0" borderId="0" xfId="109" applyFont="1"/>
    <xf numFmtId="0" fontId="39" fillId="0" borderId="0" xfId="109" applyFont="1" applyBorder="1"/>
    <xf numFmtId="0" fontId="41" fillId="0" borderId="0" xfId="109" applyFont="1" applyAlignment="1">
      <alignment horizontal="justify"/>
    </xf>
    <xf numFmtId="0" fontId="41" fillId="0" borderId="0" xfId="109" applyFont="1"/>
    <xf numFmtId="0" fontId="44" fillId="0" borderId="0" xfId="109" applyFont="1"/>
    <xf numFmtId="0" fontId="42" fillId="0" borderId="0" xfId="109" applyFont="1" applyBorder="1" applyAlignment="1">
      <alignment vertical="center"/>
    </xf>
    <xf numFmtId="0" fontId="45" fillId="0" borderId="0" xfId="109" applyFont="1" applyBorder="1"/>
    <xf numFmtId="0" fontId="39" fillId="0" borderId="0" xfId="0" applyFont="1"/>
    <xf numFmtId="0" fontId="41" fillId="0" borderId="0" xfId="0" applyFont="1" applyAlignment="1">
      <alignment horizontal="justify"/>
    </xf>
    <xf numFmtId="0" fontId="44" fillId="0" borderId="0" xfId="0" applyFont="1"/>
    <xf numFmtId="0" fontId="43" fillId="0" borderId="0" xfId="0" applyFont="1"/>
    <xf numFmtId="0" fontId="40" fillId="0" borderId="0" xfId="0" applyFont="1" applyAlignment="1">
      <alignment horizontal="left" vertical="top"/>
    </xf>
    <xf numFmtId="0" fontId="46" fillId="0" borderId="0" xfId="0" applyFont="1" applyAlignment="1">
      <alignment horizontal="left" vertical="top" indent="9"/>
    </xf>
    <xf numFmtId="0" fontId="39" fillId="0" borderId="0" xfId="11" applyFont="1"/>
    <xf numFmtId="0" fontId="40" fillId="0" borderId="0" xfId="11" applyFont="1" applyAlignment="1">
      <alignment horizontal="center" vertical="center" wrapText="1"/>
    </xf>
    <xf numFmtId="0" fontId="39" fillId="0" borderId="0" xfId="11" applyFont="1" applyAlignment="1">
      <alignment vertical="center"/>
    </xf>
    <xf numFmtId="0" fontId="47" fillId="0" borderId="0" xfId="11" applyFont="1"/>
    <xf numFmtId="0" fontId="47" fillId="0" borderId="0" xfId="11" applyFont="1" applyAlignment="1">
      <alignment wrapText="1"/>
    </xf>
    <xf numFmtId="0" fontId="39" fillId="0" borderId="0" xfId="11" applyFont="1" applyAlignment="1">
      <alignment wrapText="1"/>
    </xf>
    <xf numFmtId="0" fontId="47" fillId="0" borderId="0" xfId="0" applyFont="1"/>
    <xf numFmtId="0" fontId="40" fillId="0" borderId="0" xfId="0" applyFont="1"/>
    <xf numFmtId="0" fontId="40" fillId="0" borderId="0" xfId="0" applyFont="1" applyAlignment="1">
      <alignment vertical="top"/>
    </xf>
    <xf numFmtId="0" fontId="46" fillId="0" borderId="0" xfId="0" applyFont="1" applyAlignment="1">
      <alignment vertical="top"/>
    </xf>
    <xf numFmtId="0" fontId="39" fillId="0" borderId="0" xfId="6" applyFont="1"/>
    <xf numFmtId="0" fontId="44" fillId="0" borderId="0" xfId="6" applyFont="1"/>
    <xf numFmtId="0" fontId="40" fillId="0" borderId="0" xfId="0" applyFont="1" applyAlignment="1">
      <alignment horizontal="center" vertical="top"/>
    </xf>
    <xf numFmtId="0" fontId="46" fillId="0" borderId="0" xfId="0" applyFont="1" applyAlignment="1">
      <alignment horizontal="center" vertical="top"/>
    </xf>
    <xf numFmtId="0" fontId="41" fillId="0" borderId="0" xfId="0" applyFont="1"/>
    <xf numFmtId="0" fontId="39" fillId="0" borderId="0" xfId="5" applyFont="1"/>
    <xf numFmtId="0" fontId="46" fillId="0" borderId="0" xfId="5" applyFont="1"/>
    <xf numFmtId="0" fontId="48" fillId="0" borderId="0" xfId="5" applyFont="1"/>
    <xf numFmtId="0" fontId="49" fillId="34" borderId="0" xfId="110" applyFont="1" applyFill="1" applyAlignment="1">
      <alignment vertical="center"/>
    </xf>
    <xf numFmtId="0" fontId="49" fillId="34" borderId="0" xfId="110" applyFont="1" applyFill="1"/>
    <xf numFmtId="0" fontId="50" fillId="0" borderId="0" xfId="109" applyFont="1" applyAlignment="1">
      <alignment horizontal="left"/>
    </xf>
    <xf numFmtId="0" fontId="47" fillId="0" borderId="0" xfId="109" applyFont="1"/>
    <xf numFmtId="0" fontId="47" fillId="0" borderId="0" xfId="109" applyFont="1" applyAlignment="1">
      <alignment horizontal="right"/>
    </xf>
    <xf numFmtId="0" fontId="47" fillId="0" borderId="0" xfId="109" applyFont="1" applyAlignment="1">
      <alignment horizontal="left"/>
    </xf>
    <xf numFmtId="0" fontId="47" fillId="0" borderId="0" xfId="109" applyFont="1" applyAlignment="1">
      <alignment horizontal="center"/>
    </xf>
    <xf numFmtId="0" fontId="39" fillId="0" borderId="0" xfId="7" applyFont="1"/>
    <xf numFmtId="0" fontId="44" fillId="0" borderId="0" xfId="7" applyFont="1" applyAlignment="1">
      <alignment vertical="center"/>
    </xf>
    <xf numFmtId="0" fontId="44" fillId="0" borderId="6" xfId="7" applyFont="1" applyBorder="1" applyAlignment="1">
      <alignment vertical="center"/>
    </xf>
    <xf numFmtId="0" fontId="43" fillId="0" borderId="0" xfId="7" applyFont="1"/>
    <xf numFmtId="0" fontId="50" fillId="0" borderId="0" xfId="7" applyFont="1" applyAlignment="1">
      <alignment horizontal="left" vertical="top"/>
    </xf>
    <xf numFmtId="0" fontId="46" fillId="0" borderId="0" xfId="7" applyFont="1" applyAlignment="1">
      <alignment horizontal="left" vertical="top"/>
    </xf>
    <xf numFmtId="0" fontId="40" fillId="0" borderId="0" xfId="7" applyFont="1" applyAlignment="1">
      <alignment horizontal="left" vertical="top"/>
    </xf>
    <xf numFmtId="0" fontId="40" fillId="0" borderId="0" xfId="7" applyFont="1" applyAlignment="1">
      <alignment horizontal="center" vertical="top"/>
    </xf>
    <xf numFmtId="0" fontId="46" fillId="0" borderId="0" xfId="7" applyFont="1" applyAlignment="1">
      <alignment horizontal="left" vertical="top" indent="9"/>
    </xf>
    <xf numFmtId="0" fontId="46" fillId="0" borderId="0" xfId="7" applyFont="1" applyAlignment="1">
      <alignment horizontal="center" vertical="top"/>
    </xf>
    <xf numFmtId="0" fontId="44" fillId="0" borderId="0" xfId="0" applyFont="1" applyAlignment="1">
      <alignment horizontal="justify" vertical="center"/>
    </xf>
    <xf numFmtId="0" fontId="44" fillId="0" borderId="0" xfId="7" applyFont="1" applyBorder="1" applyAlignment="1">
      <alignment vertical="center"/>
    </xf>
    <xf numFmtId="0" fontId="44" fillId="0" borderId="15" xfId="7" applyFont="1" applyBorder="1" applyAlignment="1">
      <alignment vertical="center"/>
    </xf>
    <xf numFmtId="0" fontId="39" fillId="0" borderId="0" xfId="109" applyFont="1" applyAlignment="1">
      <alignment horizontal="center"/>
    </xf>
    <xf numFmtId="0" fontId="39" fillId="0" borderId="0" xfId="109" applyFont="1" applyAlignment="1">
      <alignment horizontal="center" vertical="center"/>
    </xf>
    <xf numFmtId="0" fontId="64" fillId="0" borderId="0" xfId="11" applyFont="1"/>
    <xf numFmtId="0" fontId="65" fillId="0" borderId="0" xfId="11" applyFont="1" applyAlignment="1">
      <alignment horizontal="center" vertical="center" wrapText="1"/>
    </xf>
    <xf numFmtId="0" fontId="66" fillId="0" borderId="0" xfId="109" applyFont="1"/>
    <xf numFmtId="0" fontId="65" fillId="0" borderId="0" xfId="109" applyFont="1" applyAlignment="1">
      <alignment horizontal="left" vertical="top"/>
    </xf>
    <xf numFmtId="0" fontId="65" fillId="0" borderId="0" xfId="109" applyFont="1" applyAlignment="1">
      <alignment horizontal="center" vertical="top"/>
    </xf>
    <xf numFmtId="0" fontId="67" fillId="0" borderId="0" xfId="109" applyFont="1" applyAlignment="1">
      <alignment horizontal="left" vertical="top" indent="9"/>
    </xf>
    <xf numFmtId="0" fontId="67" fillId="0" borderId="0" xfId="109" applyFont="1" applyAlignment="1">
      <alignment horizontal="center" vertical="top"/>
    </xf>
    <xf numFmtId="0" fontId="64" fillId="0" borderId="0" xfId="11" applyFont="1" applyAlignment="1">
      <alignment wrapText="1"/>
    </xf>
    <xf numFmtId="0" fontId="68" fillId="0" borderId="0" xfId="12" applyFont="1" applyAlignment="1">
      <alignment wrapText="1"/>
    </xf>
    <xf numFmtId="0" fontId="68" fillId="0" borderId="0" xfId="12" applyFont="1"/>
    <xf numFmtId="0" fontId="60" fillId="0" borderId="4" xfId="11" applyFont="1" applyBorder="1" applyAlignment="1">
      <alignment horizontal="justify" vertical="center" wrapText="1"/>
    </xf>
    <xf numFmtId="0" fontId="62" fillId="0" borderId="4" xfId="11" applyFont="1" applyBorder="1" applyAlignment="1">
      <alignment horizontal="justify" vertical="center"/>
    </xf>
    <xf numFmtId="0" fontId="52" fillId="0" borderId="1" xfId="109" quotePrefix="1" applyFont="1" applyBorder="1" applyAlignment="1">
      <alignment horizontal="center" vertical="center"/>
    </xf>
    <xf numFmtId="0" fontId="52" fillId="0" borderId="4" xfId="11" applyFont="1" applyBorder="1" applyAlignment="1">
      <alignment horizontal="justify" vertical="center" wrapText="1"/>
    </xf>
    <xf numFmtId="0" fontId="53" fillId="0" borderId="4" xfId="11" applyFont="1" applyBorder="1" applyAlignment="1">
      <alignment horizontal="justify" vertical="center"/>
    </xf>
    <xf numFmtId="0" fontId="52" fillId="0" borderId="4" xfId="11" applyFont="1" applyBorder="1" applyAlignment="1">
      <alignment horizontal="center" vertical="center" wrapText="1"/>
    </xf>
    <xf numFmtId="0" fontId="69" fillId="35" borderId="4" xfId="11" applyFont="1" applyFill="1" applyBorder="1" applyAlignment="1">
      <alignment horizontal="center" vertical="center" wrapText="1"/>
    </xf>
    <xf numFmtId="0" fontId="69" fillId="35" borderId="7" xfId="11" applyFont="1" applyFill="1" applyBorder="1" applyAlignment="1">
      <alignment horizontal="center" vertical="center" wrapText="1"/>
    </xf>
    <xf numFmtId="0" fontId="52" fillId="0" borderId="4" xfId="109" quotePrefix="1" applyFont="1" applyBorder="1" applyAlignment="1">
      <alignment horizontal="center"/>
    </xf>
    <xf numFmtId="0" fontId="53" fillId="0" borderId="4" xfId="109" applyFont="1" applyBorder="1"/>
    <xf numFmtId="0" fontId="53" fillId="0" borderId="4" xfId="109" applyFont="1" applyBorder="1" applyAlignment="1">
      <alignment vertical="top"/>
    </xf>
    <xf numFmtId="0" fontId="53" fillId="0" borderId="4" xfId="109" applyFont="1" applyBorder="1" applyAlignment="1">
      <alignment horizontal="justify" vertical="top"/>
    </xf>
    <xf numFmtId="0" fontId="52" fillId="0" borderId="12" xfId="109" applyFont="1" applyBorder="1" applyAlignment="1">
      <alignment horizontal="center" vertical="center"/>
    </xf>
    <xf numFmtId="0" fontId="68" fillId="0" borderId="0" xfId="109" applyFont="1"/>
    <xf numFmtId="0" fontId="75" fillId="35" borderId="4" xfId="109" applyFont="1" applyFill="1" applyBorder="1" applyAlignment="1">
      <alignment horizontal="left" vertical="center" wrapText="1"/>
    </xf>
    <xf numFmtId="0" fontId="52" fillId="0" borderId="0" xfId="109" applyFont="1" applyFill="1" applyBorder="1" applyAlignment="1">
      <alignment horizontal="center" vertical="center"/>
    </xf>
    <xf numFmtId="0" fontId="78" fillId="35" borderId="4" xfId="109" applyFont="1" applyFill="1" applyBorder="1" applyAlignment="1">
      <alignment horizontal="center" vertical="center"/>
    </xf>
    <xf numFmtId="0" fontId="79" fillId="0" borderId="4" xfId="109" applyFont="1" applyBorder="1" applyAlignment="1">
      <alignment horizontal="center" vertical="center" wrapText="1"/>
    </xf>
    <xf numFmtId="0" fontId="73" fillId="0" borderId="4" xfId="109" applyFont="1" applyBorder="1" applyAlignment="1">
      <alignment horizontal="left" vertical="center" wrapText="1"/>
    </xf>
    <xf numFmtId="0" fontId="79" fillId="0" borderId="4" xfId="109" applyFont="1" applyBorder="1" applyAlignment="1">
      <alignment horizontal="center" vertical="center"/>
    </xf>
    <xf numFmtId="0" fontId="73" fillId="0" borderId="4" xfId="109" applyFont="1" applyBorder="1" applyAlignment="1">
      <alignment vertical="center" wrapText="1"/>
    </xf>
    <xf numFmtId="0" fontId="68" fillId="35" borderId="3" xfId="109" applyFont="1" applyFill="1" applyBorder="1"/>
    <xf numFmtId="0" fontId="68" fillId="35" borderId="4" xfId="109" applyFont="1" applyFill="1" applyBorder="1"/>
    <xf numFmtId="0" fontId="68" fillId="0" borderId="0" xfId="109" applyFont="1" applyBorder="1"/>
    <xf numFmtId="0" fontId="81" fillId="0" borderId="0" xfId="109" applyFont="1" applyAlignment="1">
      <alignment vertical="center"/>
    </xf>
    <xf numFmtId="0" fontId="81" fillId="0" borderId="6" xfId="109" applyFont="1" applyBorder="1" applyAlignment="1">
      <alignment vertical="center"/>
    </xf>
    <xf numFmtId="0" fontId="81" fillId="0" borderId="0" xfId="109" applyFont="1" applyBorder="1" applyAlignment="1">
      <alignment vertical="center"/>
    </xf>
    <xf numFmtId="0" fontId="83" fillId="0" borderId="0" xfId="109" applyFont="1" applyBorder="1"/>
    <xf numFmtId="0" fontId="81" fillId="0" borderId="0" xfId="109" applyFont="1" applyAlignment="1">
      <alignment horizontal="left" vertical="center"/>
    </xf>
    <xf numFmtId="0" fontId="83" fillId="0" borderId="0" xfId="109" applyFont="1"/>
    <xf numFmtId="0" fontId="81" fillId="0" borderId="0" xfId="109" applyFont="1" applyBorder="1" applyAlignment="1">
      <alignment horizontal="center" vertical="center"/>
    </xf>
    <xf numFmtId="0" fontId="68" fillId="0" borderId="0" xfId="0" applyFont="1"/>
    <xf numFmtId="0" fontId="101" fillId="35" borderId="3" xfId="0" applyFont="1" applyFill="1" applyBorder="1" applyAlignment="1">
      <alignment horizontal="center" vertical="center" wrapText="1"/>
    </xf>
    <xf numFmtId="0" fontId="101" fillId="35" borderId="4" xfId="0" applyFont="1" applyFill="1" applyBorder="1" applyAlignment="1">
      <alignment horizontal="center" wrapText="1"/>
    </xf>
    <xf numFmtId="0" fontId="101" fillId="35" borderId="4" xfId="0" applyFont="1" applyFill="1" applyBorder="1" applyAlignment="1">
      <alignment horizontal="center" vertical="center" wrapText="1"/>
    </xf>
    <xf numFmtId="43" fontId="52" fillId="0" borderId="4" xfId="0" applyNumberFormat="1" applyFont="1" applyBorder="1" applyAlignment="1">
      <alignment vertical="center"/>
    </xf>
    <xf numFmtId="0" fontId="52" fillId="0" borderId="3" xfId="0" applyFont="1" applyBorder="1" applyAlignment="1">
      <alignment horizontal="center" vertical="center"/>
    </xf>
    <xf numFmtId="0" fontId="52" fillId="0" borderId="4" xfId="0" applyFont="1" applyBorder="1" applyAlignment="1">
      <alignment horizontal="center" vertical="center" wrapText="1"/>
    </xf>
    <xf numFmtId="0" fontId="52" fillId="0" borderId="4" xfId="0" applyFont="1" applyBorder="1" applyAlignment="1">
      <alignment horizontal="justify" vertical="center"/>
    </xf>
    <xf numFmtId="0" fontId="53" fillId="0" borderId="0" xfId="0" applyFont="1" applyAlignment="1">
      <alignment horizontal="justify" vertical="center" wrapText="1"/>
    </xf>
    <xf numFmtId="0" fontId="53" fillId="0" borderId="10" xfId="0" applyFont="1" applyBorder="1" applyAlignment="1">
      <alignment horizontal="justify" vertical="center" wrapText="1"/>
    </xf>
    <xf numFmtId="0" fontId="53" fillId="0" borderId="13" xfId="0" applyFont="1" applyBorder="1" applyAlignment="1">
      <alignment horizontal="justify" vertical="center"/>
    </xf>
    <xf numFmtId="0" fontId="53" fillId="0" borderId="9" xfId="0" applyFont="1" applyBorder="1" applyAlignment="1">
      <alignment horizontal="justify" vertical="center"/>
    </xf>
    <xf numFmtId="0" fontId="53" fillId="0" borderId="6" xfId="0" applyFont="1" applyBorder="1" applyAlignment="1">
      <alignment horizontal="justify" vertical="center"/>
    </xf>
    <xf numFmtId="0" fontId="53" fillId="0" borderId="11" xfId="0" applyFont="1" applyBorder="1" applyAlignment="1">
      <alignment horizontal="justify" vertical="center"/>
    </xf>
    <xf numFmtId="0" fontId="53" fillId="0" borderId="0" xfId="0" applyFont="1" applyAlignment="1">
      <alignment horizontal="justify" vertical="center"/>
    </xf>
    <xf numFmtId="43" fontId="53" fillId="0" borderId="1" xfId="0" applyNumberFormat="1" applyFont="1" applyBorder="1" applyAlignment="1">
      <alignment horizontal="justify" vertical="center"/>
    </xf>
    <xf numFmtId="43" fontId="53" fillId="0" borderId="3" xfId="0" applyNumberFormat="1" applyFont="1" applyBorder="1" applyAlignment="1">
      <alignment horizontal="justify" vertical="center"/>
    </xf>
    <xf numFmtId="43" fontId="52" fillId="0" borderId="12" xfId="0" applyNumberFormat="1" applyFont="1" applyBorder="1" applyAlignment="1">
      <alignment horizontal="justify" vertical="center" wrapText="1"/>
    </xf>
    <xf numFmtId="43" fontId="53" fillId="0" borderId="4" xfId="0" applyNumberFormat="1" applyFont="1" applyBorder="1" applyAlignment="1">
      <alignment horizontal="justify" vertical="center"/>
    </xf>
    <xf numFmtId="0" fontId="53" fillId="0" borderId="7" xfId="0" applyFont="1" applyBorder="1" applyAlignment="1">
      <alignment horizontal="justify" vertical="center"/>
    </xf>
    <xf numFmtId="0" fontId="53" fillId="0" borderId="12" xfId="0" applyFont="1" applyBorder="1" applyAlignment="1">
      <alignment horizontal="justify" vertical="center"/>
    </xf>
    <xf numFmtId="0" fontId="81" fillId="0" borderId="5" xfId="109" applyFont="1" applyBorder="1" applyAlignment="1">
      <alignment horizontal="center" vertical="center" wrapText="1"/>
    </xf>
    <xf numFmtId="0" fontId="81" fillId="0" borderId="7" xfId="109" applyFont="1" applyBorder="1" applyAlignment="1">
      <alignment horizontal="center" vertical="center" wrapText="1"/>
    </xf>
    <xf numFmtId="0" fontId="81" fillId="0" borderId="12" xfId="109" applyFont="1" applyBorder="1" applyAlignment="1">
      <alignment horizontal="center" vertical="center" wrapText="1"/>
    </xf>
    <xf numFmtId="1" fontId="53" fillId="0" borderId="4" xfId="109" applyNumberFormat="1" applyFont="1" applyBorder="1" applyAlignment="1">
      <alignment vertical="center" wrapText="1"/>
    </xf>
    <xf numFmtId="49" fontId="53" fillId="0" borderId="4" xfId="109" applyNumberFormat="1" applyFont="1" applyBorder="1" applyAlignment="1">
      <alignment horizontal="center" vertical="center" wrapText="1"/>
    </xf>
    <xf numFmtId="49" fontId="52" fillId="0" borderId="8" xfId="109" applyNumberFormat="1" applyFont="1" applyFill="1" applyBorder="1" applyAlignment="1">
      <alignment horizontal="center" vertical="top" wrapText="1"/>
    </xf>
    <xf numFmtId="49" fontId="52" fillId="0" borderId="0" xfId="109" applyNumberFormat="1" applyFont="1" applyFill="1" applyBorder="1" applyAlignment="1">
      <alignment horizontal="center" vertical="top" wrapText="1"/>
    </xf>
    <xf numFmtId="49" fontId="52" fillId="0" borderId="10" xfId="109" applyNumberFormat="1" applyFont="1" applyFill="1" applyBorder="1" applyAlignment="1">
      <alignment horizontal="center" vertical="top" wrapText="1"/>
    </xf>
    <xf numFmtId="0" fontId="101" fillId="35" borderId="4" xfId="109" applyFont="1" applyFill="1" applyBorder="1" applyAlignment="1">
      <alignment horizontal="center" vertical="center" wrapText="1"/>
    </xf>
    <xf numFmtId="41" fontId="53" fillId="0" borderId="4" xfId="109" applyNumberFormat="1" applyFont="1" applyFill="1" applyBorder="1" applyAlignment="1">
      <alignment horizontal="center" vertical="center" wrapText="1"/>
    </xf>
    <xf numFmtId="164" fontId="52" fillId="0" borderId="4" xfId="117" applyNumberFormat="1" applyFont="1" applyBorder="1" applyAlignment="1">
      <alignment horizontal="center" vertical="center"/>
    </xf>
    <xf numFmtId="43" fontId="52" fillId="0" borderId="4" xfId="109" applyNumberFormat="1" applyFont="1" applyFill="1" applyBorder="1" applyAlignment="1">
      <alignment horizontal="center" vertical="center" wrapText="1"/>
    </xf>
    <xf numFmtId="43" fontId="53" fillId="0" borderId="4" xfId="109" applyNumberFormat="1" applyFont="1" applyFill="1" applyBorder="1" applyAlignment="1">
      <alignment horizontal="center" vertical="center" wrapText="1"/>
    </xf>
    <xf numFmtId="0" fontId="68" fillId="0" borderId="15" xfId="109" applyFont="1" applyBorder="1"/>
    <xf numFmtId="0" fontId="68" fillId="0" borderId="10" xfId="109" applyFont="1" applyBorder="1"/>
    <xf numFmtId="0" fontId="68" fillId="0" borderId="15" xfId="7" applyFont="1" applyBorder="1"/>
    <xf numFmtId="0" fontId="68" fillId="0" borderId="0" xfId="7" applyFont="1"/>
    <xf numFmtId="0" fontId="68" fillId="0" borderId="10" xfId="7" applyFont="1" applyBorder="1"/>
    <xf numFmtId="0" fontId="54" fillId="35" borderId="0" xfId="7" applyFont="1" applyFill="1" applyAlignment="1">
      <alignment horizontal="centerContinuous" vertical="center" wrapText="1"/>
    </xf>
    <xf numFmtId="0" fontId="54" fillId="35" borderId="11" xfId="7" applyFont="1" applyFill="1" applyBorder="1" applyAlignment="1">
      <alignment horizontal="centerContinuous" vertical="center" wrapText="1"/>
    </xf>
    <xf numFmtId="0" fontId="54" fillId="35" borderId="4" xfId="7" applyFont="1" applyFill="1" applyBorder="1" applyAlignment="1">
      <alignment horizontal="center" vertical="top" wrapText="1"/>
    </xf>
    <xf numFmtId="0" fontId="54" fillId="35" borderId="3" xfId="7" applyFont="1" applyFill="1" applyBorder="1" applyAlignment="1">
      <alignment horizontal="center" vertical="top" wrapText="1"/>
    </xf>
    <xf numFmtId="0" fontId="101" fillId="35" borderId="3" xfId="7" applyFont="1" applyFill="1" applyBorder="1" applyAlignment="1">
      <alignment horizontal="center" vertical="top" wrapText="1"/>
    </xf>
    <xf numFmtId="0" fontId="52" fillId="0" borderId="2" xfId="7" applyFont="1" applyBorder="1" applyAlignment="1">
      <alignment horizontal="center" vertical="center"/>
    </xf>
    <xf numFmtId="0" fontId="52" fillId="0" borderId="1" xfId="7" quotePrefix="1" applyFont="1" applyBorder="1" applyAlignment="1">
      <alignment horizontal="justify" vertical="center"/>
    </xf>
    <xf numFmtId="41" fontId="52" fillId="0" borderId="1" xfId="7" quotePrefix="1" applyNumberFormat="1" applyFont="1" applyBorder="1" applyAlignment="1">
      <alignment horizontal="center" vertical="center"/>
    </xf>
    <xf numFmtId="0" fontId="52" fillId="0" borderId="1" xfId="7" quotePrefix="1" applyFont="1" applyBorder="1" applyAlignment="1">
      <alignment horizontal="center" vertical="center"/>
    </xf>
    <xf numFmtId="43" fontId="52" fillId="0" borderId="1" xfId="7" quotePrefix="1" applyNumberFormat="1" applyFont="1" applyBorder="1" applyAlignment="1">
      <alignment horizontal="center" vertical="center"/>
    </xf>
    <xf numFmtId="0" fontId="53" fillId="0" borderId="1" xfId="7" applyFont="1" applyBorder="1" applyAlignment="1">
      <alignment vertical="center"/>
    </xf>
    <xf numFmtId="0" fontId="53" fillId="0" borderId="1" xfId="7" applyFont="1" applyBorder="1" applyAlignment="1">
      <alignment horizontal="justify" vertical="center"/>
    </xf>
    <xf numFmtId="41" fontId="53" fillId="0" borderId="1" xfId="7" applyNumberFormat="1" applyFont="1" applyBorder="1" applyAlignment="1">
      <alignment horizontal="center" vertical="center"/>
    </xf>
    <xf numFmtId="41" fontId="53" fillId="0" borderId="1" xfId="1" applyNumberFormat="1" applyFont="1" applyBorder="1" applyAlignment="1">
      <alignment horizontal="center" vertical="center"/>
    </xf>
    <xf numFmtId="164" fontId="53" fillId="0" borderId="1" xfId="1" applyNumberFormat="1" applyFont="1" applyBorder="1" applyAlignment="1">
      <alignment horizontal="center" vertical="center"/>
    </xf>
    <xf numFmtId="43" fontId="53" fillId="0" borderId="1" xfId="1" applyNumberFormat="1" applyFont="1" applyBorder="1" applyAlignment="1">
      <alignment vertical="center"/>
    </xf>
    <xf numFmtId="41" fontId="53" fillId="0" borderId="1" xfId="1" applyNumberFormat="1" applyFont="1" applyBorder="1" applyAlignment="1">
      <alignment vertical="center"/>
    </xf>
    <xf numFmtId="164" fontId="53" fillId="0" borderId="1" xfId="1" applyNumberFormat="1" applyFont="1" applyBorder="1" applyAlignment="1">
      <alignment vertical="center"/>
    </xf>
    <xf numFmtId="43" fontId="53" fillId="0" borderId="1" xfId="1" applyNumberFormat="1" applyFont="1" applyBorder="1" applyAlignment="1">
      <alignment horizontal="center" vertical="center"/>
    </xf>
    <xf numFmtId="43" fontId="53" fillId="0" borderId="1" xfId="1" applyFont="1" applyBorder="1" applyAlignment="1">
      <alignment vertical="center"/>
    </xf>
    <xf numFmtId="0" fontId="53" fillId="0" borderId="0" xfId="7" applyFont="1" applyAlignment="1">
      <alignment horizontal="justify" vertical="center"/>
    </xf>
    <xf numFmtId="41" fontId="53" fillId="0" borderId="1" xfId="7" quotePrefix="1" applyNumberFormat="1" applyFont="1" applyBorder="1" applyAlignment="1">
      <alignment horizontal="center" vertical="center"/>
    </xf>
    <xf numFmtId="43" fontId="53" fillId="0" borderId="1" xfId="7" quotePrefix="1" applyNumberFormat="1" applyFont="1" applyBorder="1" applyAlignment="1">
      <alignment horizontal="center" vertical="center"/>
    </xf>
    <xf numFmtId="0" fontId="53" fillId="0" borderId="1" xfId="7" quotePrefix="1" applyFont="1" applyBorder="1" applyAlignment="1">
      <alignment horizontal="justify" vertical="center"/>
    </xf>
    <xf numFmtId="164" fontId="53" fillId="0" borderId="1" xfId="7" quotePrefix="1" applyNumberFormat="1" applyFont="1" applyBorder="1" applyAlignment="1">
      <alignment horizontal="center" vertical="center"/>
    </xf>
    <xf numFmtId="0" fontId="53" fillId="0" borderId="1" xfId="7" quotePrefix="1" applyFont="1" applyBorder="1" applyAlignment="1">
      <alignment horizontal="center" vertical="center"/>
    </xf>
    <xf numFmtId="41" fontId="53" fillId="0" borderId="1" xfId="7" applyNumberFormat="1" applyFont="1" applyBorder="1" applyAlignment="1">
      <alignment vertical="center"/>
    </xf>
    <xf numFmtId="0" fontId="52" fillId="0" borderId="1" xfId="7" applyFont="1" applyBorder="1" applyAlignment="1">
      <alignment horizontal="center" vertical="center"/>
    </xf>
    <xf numFmtId="165" fontId="53" fillId="0" borderId="1" xfId="1" applyNumberFormat="1" applyFont="1" applyBorder="1" applyAlignment="1">
      <alignment vertical="center"/>
    </xf>
    <xf numFmtId="43" fontId="52" fillId="0" borderId="1" xfId="1" applyNumberFormat="1" applyFont="1" applyBorder="1" applyAlignment="1">
      <alignment vertical="center"/>
    </xf>
    <xf numFmtId="0" fontId="62" fillId="0" borderId="3" xfId="7" applyFont="1" applyBorder="1" applyAlignment="1">
      <alignment vertical="center"/>
    </xf>
    <xf numFmtId="0" fontId="62" fillId="0" borderId="3" xfId="7" applyFont="1" applyBorder="1" applyAlignment="1">
      <alignment horizontal="justify" vertical="center"/>
    </xf>
    <xf numFmtId="41" fontId="62" fillId="0" borderId="3" xfId="7" applyNumberFormat="1" applyFont="1" applyBorder="1" applyAlignment="1">
      <alignment vertical="center"/>
    </xf>
    <xf numFmtId="41" fontId="62" fillId="0" borderId="3" xfId="1" applyNumberFormat="1" applyFont="1" applyBorder="1" applyAlignment="1">
      <alignment vertical="center"/>
    </xf>
    <xf numFmtId="165" fontId="62" fillId="0" borderId="3" xfId="1" applyNumberFormat="1" applyFont="1" applyBorder="1" applyAlignment="1">
      <alignment vertical="center"/>
    </xf>
    <xf numFmtId="43" fontId="62" fillId="0" borderId="3" xfId="1" applyNumberFormat="1" applyFont="1" applyBorder="1" applyAlignment="1">
      <alignment vertical="center"/>
    </xf>
    <xf numFmtId="43" fontId="62" fillId="0" borderId="3" xfId="1" applyFont="1" applyBorder="1" applyAlignment="1">
      <alignment vertical="center"/>
    </xf>
    <xf numFmtId="164" fontId="62" fillId="0" borderId="3" xfId="1" applyNumberFormat="1" applyFont="1" applyBorder="1" applyAlignment="1">
      <alignment vertical="center"/>
    </xf>
    <xf numFmtId="0" fontId="81" fillId="0" borderId="6" xfId="0" applyFont="1" applyBorder="1" applyAlignment="1">
      <alignment horizontal="center" vertical="center" wrapText="1"/>
    </xf>
    <xf numFmtId="0" fontId="101" fillId="35" borderId="3" xfId="109" applyFont="1" applyFill="1" applyBorder="1" applyAlignment="1">
      <alignment horizontal="center" vertical="center" wrapText="1"/>
    </xf>
    <xf numFmtId="1" fontId="52" fillId="0" borderId="1" xfId="109" applyNumberFormat="1" applyFont="1" applyBorder="1" applyAlignment="1">
      <alignment horizontal="center"/>
    </xf>
    <xf numFmtId="0" fontId="52" fillId="0" borderId="1" xfId="109" applyFont="1" applyBorder="1" applyAlignment="1">
      <alignment horizontal="justify" vertical="top"/>
    </xf>
    <xf numFmtId="41" fontId="52" fillId="0" borderId="1" xfId="109" quotePrefix="1" applyNumberFormat="1" applyFont="1" applyBorder="1" applyAlignment="1">
      <alignment horizontal="center" vertical="center"/>
    </xf>
    <xf numFmtId="43" fontId="52" fillId="0" borderId="1" xfId="109" quotePrefix="1" applyNumberFormat="1" applyFont="1" applyBorder="1" applyAlignment="1">
      <alignment horizontal="center" vertical="center"/>
    </xf>
    <xf numFmtId="1" fontId="52" fillId="0" borderId="1" xfId="109" quotePrefix="1" applyNumberFormat="1" applyFont="1" applyBorder="1" applyAlignment="1">
      <alignment horizontal="center"/>
    </xf>
    <xf numFmtId="0" fontId="52" fillId="0" borderId="1" xfId="109" quotePrefix="1" applyFont="1" applyBorder="1" applyAlignment="1">
      <alignment horizontal="justify" vertical="top"/>
    </xf>
    <xf numFmtId="0" fontId="52" fillId="0" borderId="1" xfId="109" applyFont="1" applyBorder="1" applyAlignment="1">
      <alignment horizontal="center" vertical="center"/>
    </xf>
    <xf numFmtId="41" fontId="52" fillId="0" borderId="1" xfId="109" applyNumberFormat="1" applyFont="1" applyBorder="1" applyAlignment="1">
      <alignment horizontal="center" vertical="center"/>
    </xf>
    <xf numFmtId="41" fontId="52" fillId="0" borderId="1" xfId="113" applyNumberFormat="1" applyFont="1" applyBorder="1" applyAlignment="1">
      <alignment horizontal="center" vertical="center"/>
    </xf>
    <xf numFmtId="43" fontId="53" fillId="0" borderId="1" xfId="113" applyNumberFormat="1" applyFont="1" applyBorder="1" applyAlignment="1">
      <alignment vertical="center"/>
    </xf>
    <xf numFmtId="1" fontId="52" fillId="0" borderId="1" xfId="109" quotePrefix="1" applyNumberFormat="1" applyFont="1" applyBorder="1" applyAlignment="1">
      <alignment horizontal="center" vertical="center"/>
    </xf>
    <xf numFmtId="1" fontId="53" fillId="0" borderId="1" xfId="109" applyNumberFormat="1" applyFont="1" applyBorder="1"/>
    <xf numFmtId="41" fontId="53" fillId="0" borderId="1" xfId="113" applyNumberFormat="1" applyFont="1" applyBorder="1" applyAlignment="1">
      <alignment vertical="center"/>
    </xf>
    <xf numFmtId="0" fontId="53" fillId="0" borderId="0" xfId="109" applyFont="1" applyAlignment="1">
      <alignment horizontal="justify" vertical="top"/>
    </xf>
    <xf numFmtId="0" fontId="53" fillId="0" borderId="1" xfId="109" applyFont="1" applyBorder="1" applyAlignment="1">
      <alignment vertical="center"/>
    </xf>
    <xf numFmtId="41" fontId="53" fillId="0" borderId="1" xfId="109" applyNumberFormat="1" applyFont="1" applyBorder="1" applyAlignment="1">
      <alignment vertical="center"/>
    </xf>
    <xf numFmtId="170" fontId="52" fillId="0" borderId="1" xfId="109" quotePrefix="1" applyNumberFormat="1" applyFont="1" applyBorder="1" applyAlignment="1">
      <alignment horizontal="justify" vertical="top"/>
    </xf>
    <xf numFmtId="170" fontId="52" fillId="0" borderId="1" xfId="109" quotePrefix="1" applyNumberFormat="1" applyFont="1" applyBorder="1" applyAlignment="1">
      <alignment horizontal="center" vertical="center"/>
    </xf>
    <xf numFmtId="0" fontId="53" fillId="0" borderId="1" xfId="109" applyFont="1" applyBorder="1" applyAlignment="1">
      <alignment horizontal="justify" vertical="top"/>
    </xf>
    <xf numFmtId="0" fontId="52" fillId="0" borderId="1" xfId="109" applyFont="1" applyBorder="1" applyAlignment="1">
      <alignment horizontal="center"/>
    </xf>
    <xf numFmtId="43" fontId="52" fillId="0" borderId="1" xfId="113" applyNumberFormat="1" applyFont="1" applyBorder="1" applyAlignment="1">
      <alignment vertical="center"/>
    </xf>
    <xf numFmtId="1" fontId="53" fillId="0" borderId="3" xfId="109" applyNumberFormat="1" applyFont="1" applyBorder="1"/>
    <xf numFmtId="0" fontId="53" fillId="0" borderId="3" xfId="109" applyFont="1" applyBorder="1"/>
    <xf numFmtId="165" fontId="53" fillId="0" borderId="3" xfId="113" applyNumberFormat="1" applyFont="1" applyBorder="1"/>
    <xf numFmtId="43" fontId="53" fillId="0" borderId="3" xfId="113" applyFont="1" applyBorder="1"/>
    <xf numFmtId="0" fontId="81" fillId="0" borderId="7" xfId="0" applyFont="1" applyBorder="1" applyAlignment="1">
      <alignment horizontal="center" vertical="center" wrapText="1"/>
    </xf>
    <xf numFmtId="0" fontId="103" fillId="0" borderId="7" xfId="110" applyFont="1" applyBorder="1" applyAlignment="1">
      <alignment horizontal="justify" vertical="center"/>
    </xf>
    <xf numFmtId="0" fontId="69" fillId="35" borderId="12" xfId="111" applyFont="1" applyFill="1" applyBorder="1" applyAlignment="1">
      <alignment horizontal="center" vertical="center" wrapText="1"/>
    </xf>
    <xf numFmtId="0" fontId="69" fillId="35" borderId="5" xfId="111" applyFont="1" applyFill="1" applyBorder="1" applyAlignment="1">
      <alignment horizontal="center" vertical="center" wrapText="1"/>
    </xf>
    <xf numFmtId="0" fontId="52" fillId="0" borderId="4" xfId="111" quotePrefix="1" applyFont="1" applyBorder="1" applyAlignment="1">
      <alignment horizontal="center" vertical="center" wrapText="1"/>
    </xf>
    <xf numFmtId="0" fontId="52" fillId="0" borderId="12" xfId="111" quotePrefix="1" applyFont="1" applyBorder="1" applyAlignment="1">
      <alignment horizontal="justify" vertical="center" wrapText="1"/>
    </xf>
    <xf numFmtId="43" fontId="52" fillId="0" borderId="12" xfId="111" quotePrefix="1" applyNumberFormat="1" applyFont="1" applyBorder="1" applyAlignment="1">
      <alignment horizontal="center" vertical="center" wrapText="1"/>
    </xf>
    <xf numFmtId="0" fontId="52" fillId="0" borderId="12" xfId="111" quotePrefix="1" applyFont="1" applyBorder="1" applyAlignment="1">
      <alignment horizontal="justify" vertical="top" wrapText="1"/>
    </xf>
    <xf numFmtId="0" fontId="104" fillId="34" borderId="4" xfId="110" applyFont="1" applyFill="1" applyBorder="1" applyAlignment="1">
      <alignment horizontal="justify" vertical="center" wrapText="1"/>
    </xf>
    <xf numFmtId="43" fontId="104" fillId="34" borderId="4" xfId="110" applyNumberFormat="1" applyFont="1" applyFill="1" applyBorder="1" applyAlignment="1">
      <alignment horizontal="justify" vertical="center" wrapText="1"/>
    </xf>
    <xf numFmtId="43" fontId="104" fillId="34" borderId="12" xfId="112" applyNumberFormat="1" applyFont="1" applyFill="1" applyBorder="1" applyAlignment="1">
      <alignment horizontal="justify" vertical="center" wrapText="1"/>
    </xf>
    <xf numFmtId="43" fontId="104" fillId="34" borderId="4" xfId="112" applyFont="1" applyFill="1" applyBorder="1" applyAlignment="1">
      <alignment horizontal="justify" vertical="top" wrapText="1"/>
    </xf>
    <xf numFmtId="0" fontId="105" fillId="34" borderId="4" xfId="110" applyFont="1" applyFill="1" applyBorder="1" applyAlignment="1">
      <alignment horizontal="center" vertical="center" wrapText="1"/>
    </xf>
    <xf numFmtId="0" fontId="106" fillId="34" borderId="4" xfId="110" applyFont="1" applyFill="1" applyBorder="1" applyAlignment="1">
      <alignment horizontal="justify" vertical="center" wrapText="1"/>
    </xf>
    <xf numFmtId="43" fontId="105" fillId="34" borderId="4" xfId="110" applyNumberFormat="1" applyFont="1" applyFill="1" applyBorder="1" applyAlignment="1">
      <alignment horizontal="justify" vertical="center" wrapText="1"/>
    </xf>
    <xf numFmtId="43" fontId="106" fillId="34" borderId="4" xfId="112" applyFont="1" applyFill="1" applyBorder="1" applyAlignment="1">
      <alignment horizontal="justify" vertical="top" wrapText="1"/>
    </xf>
    <xf numFmtId="0" fontId="68" fillId="0" borderId="0" xfId="5" applyFont="1" applyBorder="1"/>
    <xf numFmtId="0" fontId="68" fillId="0" borderId="0" xfId="5" applyFont="1"/>
    <xf numFmtId="0" fontId="68" fillId="0" borderId="10" xfId="5" applyFont="1" applyBorder="1"/>
    <xf numFmtId="0" fontId="52" fillId="0" borderId="0" xfId="0" applyFont="1" applyBorder="1" applyAlignment="1">
      <alignment horizontal="left" vertical="center"/>
    </xf>
    <xf numFmtId="0" fontId="52" fillId="0" borderId="10" xfId="0" applyFont="1" applyBorder="1" applyAlignment="1">
      <alignment horizontal="left" vertical="center"/>
    </xf>
    <xf numFmtId="0" fontId="60" fillId="0" borderId="6" xfId="5" applyFont="1" applyBorder="1" applyAlignment="1">
      <alignment vertical="center" wrapText="1"/>
    </xf>
    <xf numFmtId="0" fontId="54" fillId="35" borderId="4" xfId="77" applyFont="1" applyFill="1" applyBorder="1" applyAlignment="1">
      <alignment horizontal="center" vertical="center" wrapText="1"/>
    </xf>
    <xf numFmtId="0" fontId="52" fillId="0" borderId="4" xfId="77" applyFont="1" applyBorder="1" applyAlignment="1">
      <alignment horizontal="justify" vertical="top" wrapText="1"/>
    </xf>
    <xf numFmtId="0" fontId="53" fillId="0" borderId="4" xfId="77" applyFont="1" applyBorder="1" applyAlignment="1">
      <alignment horizontal="justify" vertical="top" wrapText="1"/>
    </xf>
    <xf numFmtId="0" fontId="53" fillId="0" borderId="4" xfId="77" applyFont="1" applyBorder="1" applyAlignment="1">
      <alignment horizontal="center" vertical="top" wrapText="1"/>
    </xf>
    <xf numFmtId="0" fontId="52" fillId="0" borderId="1" xfId="0" quotePrefix="1" applyFont="1" applyBorder="1" applyAlignment="1">
      <alignment horizontal="center" vertical="center"/>
    </xf>
    <xf numFmtId="43" fontId="52" fillId="0" borderId="1" xfId="0" quotePrefix="1" applyNumberFormat="1" applyFont="1" applyBorder="1" applyAlignment="1">
      <alignment horizontal="center" vertical="center"/>
    </xf>
    <xf numFmtId="0" fontId="52" fillId="0" borderId="1" xfId="0" quotePrefix="1" applyFont="1" applyBorder="1" applyAlignment="1">
      <alignment horizontal="justify" vertical="center"/>
    </xf>
    <xf numFmtId="43" fontId="52" fillId="0" borderId="4" xfId="0" applyNumberFormat="1" applyFont="1" applyBorder="1" applyAlignment="1">
      <alignment horizontal="justify" vertical="center"/>
    </xf>
    <xf numFmtId="0" fontId="53" fillId="0" borderId="4" xfId="0" applyFont="1" applyBorder="1" applyAlignment="1">
      <alignment horizontal="justify" vertical="center"/>
    </xf>
    <xf numFmtId="0" fontId="52" fillId="0" borderId="4" xfId="0" applyFont="1" applyBorder="1" applyAlignment="1">
      <alignment horizontal="justify"/>
    </xf>
    <xf numFmtId="43" fontId="52" fillId="0" borderId="4" xfId="0" applyNumberFormat="1" applyFont="1" applyBorder="1" applyAlignment="1">
      <alignment horizontal="justify"/>
    </xf>
    <xf numFmtId="0" fontId="52" fillId="0" borderId="3" xfId="0" applyFont="1" applyBorder="1" applyAlignment="1">
      <alignment horizontal="justify" vertical="center"/>
    </xf>
    <xf numFmtId="43" fontId="52" fillId="0" borderId="3" xfId="0" applyNumberFormat="1" applyFont="1" applyBorder="1" applyAlignment="1">
      <alignment horizontal="justify" vertical="center"/>
    </xf>
    <xf numFmtId="0" fontId="81" fillId="0" borderId="0" xfId="0" applyFont="1" applyAlignment="1">
      <alignment horizontal="center" vertical="center" wrapText="1"/>
    </xf>
    <xf numFmtId="0" fontId="53" fillId="0" borderId="1" xfId="0" applyFont="1" applyBorder="1" applyAlignment="1">
      <alignment horizontal="justify" vertical="center"/>
    </xf>
    <xf numFmtId="0" fontId="68" fillId="0" borderId="0" xfId="6" applyFont="1"/>
    <xf numFmtId="0" fontId="62" fillId="0" borderId="0" xfId="6" applyFont="1"/>
    <xf numFmtId="0" fontId="52" fillId="0" borderId="5" xfId="6" applyFont="1" applyBorder="1" applyAlignment="1">
      <alignment vertical="center" wrapText="1"/>
    </xf>
    <xf numFmtId="0" fontId="52" fillId="0" borderId="5" xfId="6" applyFont="1" applyBorder="1" applyAlignment="1">
      <alignment horizontal="justify" vertical="center" wrapText="1"/>
    </xf>
    <xf numFmtId="0" fontId="101" fillId="35" borderId="5" xfId="6" applyFont="1" applyFill="1" applyBorder="1" applyAlignment="1">
      <alignment horizontal="center" vertical="center" wrapText="1"/>
    </xf>
    <xf numFmtId="0" fontId="101" fillId="35" borderId="4" xfId="6" applyFont="1" applyFill="1" applyBorder="1" applyAlignment="1">
      <alignment horizontal="center" vertical="center" wrapText="1"/>
    </xf>
    <xf numFmtId="43" fontId="52" fillId="0" borderId="5" xfId="4" applyFont="1" applyBorder="1" applyAlignment="1">
      <alignment horizontal="center" vertical="center" wrapText="1"/>
    </xf>
    <xf numFmtId="43" fontId="52" fillId="0" borderId="4" xfId="4" applyFont="1" applyBorder="1" applyAlignment="1">
      <alignment horizontal="center" vertical="center" wrapText="1"/>
    </xf>
    <xf numFmtId="0" fontId="52" fillId="0" borderId="5" xfId="6" applyFont="1" applyBorder="1" applyAlignment="1">
      <alignment horizontal="center" vertical="center" wrapText="1"/>
    </xf>
    <xf numFmtId="0" fontId="52" fillId="0" borderId="4" xfId="6" applyFont="1" applyBorder="1" applyAlignment="1">
      <alignment horizontal="center" vertical="center" wrapText="1"/>
    </xf>
    <xf numFmtId="43" fontId="52" fillId="0" borderId="5" xfId="4" applyFont="1" applyBorder="1" applyAlignment="1">
      <alignment horizontal="justify" vertical="center" wrapText="1"/>
    </xf>
    <xf numFmtId="0" fontId="60" fillId="0" borderId="1" xfId="0" quotePrefix="1" applyFont="1" applyBorder="1" applyAlignment="1">
      <alignment horizontal="center"/>
    </xf>
    <xf numFmtId="0" fontId="60" fillId="0" borderId="1" xfId="0" quotePrefix="1" applyFont="1" applyBorder="1" applyAlignment="1">
      <alignment horizontal="justify" vertical="top"/>
    </xf>
    <xf numFmtId="171" fontId="60" fillId="0" borderId="1" xfId="0" quotePrefix="1" applyNumberFormat="1" applyFont="1" applyBorder="1" applyAlignment="1">
      <alignment horizontal="center"/>
    </xf>
    <xf numFmtId="43" fontId="60" fillId="0" borderId="1" xfId="0" quotePrefix="1" applyNumberFormat="1" applyFont="1" applyBorder="1" applyAlignment="1">
      <alignment horizontal="center"/>
    </xf>
    <xf numFmtId="0" fontId="53" fillId="0" borderId="1" xfId="0" applyFont="1" applyBorder="1" applyAlignment="1">
      <alignment horizontal="justify" vertical="top"/>
    </xf>
    <xf numFmtId="0" fontId="52" fillId="0" borderId="1" xfId="0" applyFont="1" applyBorder="1" applyAlignment="1">
      <alignment horizontal="justify" vertical="center"/>
    </xf>
    <xf numFmtId="171" fontId="53" fillId="0" borderId="1" xfId="0" applyNumberFormat="1" applyFont="1" applyBorder="1"/>
    <xf numFmtId="43" fontId="53" fillId="0" borderId="1" xfId="0" applyNumberFormat="1" applyFont="1" applyBorder="1"/>
    <xf numFmtId="0" fontId="52" fillId="0" borderId="1" xfId="0" applyFont="1" applyBorder="1" applyAlignment="1">
      <alignment horizontal="center"/>
    </xf>
    <xf numFmtId="43" fontId="52" fillId="0" borderId="1" xfId="0" applyNumberFormat="1" applyFont="1" applyBorder="1"/>
    <xf numFmtId="0" fontId="53" fillId="0" borderId="1" xfId="0" applyFont="1" applyBorder="1"/>
    <xf numFmtId="0" fontId="68" fillId="0" borderId="0" xfId="11" applyFont="1"/>
    <xf numFmtId="0" fontId="54" fillId="35" borderId="4" xfId="11" applyFont="1" applyFill="1" applyBorder="1" applyAlignment="1">
      <alignment horizontal="center" vertical="center" wrapText="1"/>
    </xf>
    <xf numFmtId="0" fontId="54" fillId="35" borderId="7" xfId="11" applyFont="1" applyFill="1" applyBorder="1" applyAlignment="1">
      <alignment horizontal="center" vertical="center" wrapText="1"/>
    </xf>
    <xf numFmtId="0" fontId="52" fillId="0" borderId="4" xfId="11" quotePrefix="1" applyFont="1" applyBorder="1" applyAlignment="1">
      <alignment horizontal="center" vertical="center"/>
    </xf>
    <xf numFmtId="0" fontId="53" fillId="0" borderId="4" xfId="11" applyFont="1" applyBorder="1" applyAlignment="1">
      <alignment horizontal="center"/>
    </xf>
    <xf numFmtId="43" fontId="53" fillId="0" borderId="4" xfId="11" applyNumberFormat="1" applyFont="1" applyBorder="1" applyAlignment="1">
      <alignment horizontal="justify" vertical="center"/>
    </xf>
    <xf numFmtId="0" fontId="53" fillId="0" borderId="4" xfId="11" applyFont="1" applyBorder="1" applyAlignment="1">
      <alignment horizontal="justify" vertical="top"/>
    </xf>
    <xf numFmtId="0" fontId="53" fillId="0" borderId="4" xfId="11" applyFont="1" applyBorder="1"/>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101" fillId="35" borderId="4" xfId="109" applyFont="1" applyFill="1" applyBorder="1" applyAlignment="1">
      <alignment horizontal="center" vertical="center" wrapText="1"/>
    </xf>
    <xf numFmtId="0" fontId="53" fillId="0" borderId="15" xfId="109" applyFont="1" applyBorder="1" applyAlignment="1">
      <alignment horizontal="center" vertical="top"/>
    </xf>
    <xf numFmtId="0" fontId="53" fillId="0" borderId="0" xfId="109" applyFont="1" applyBorder="1" applyAlignment="1">
      <alignment horizontal="center" vertical="top"/>
    </xf>
    <xf numFmtId="0" fontId="53" fillId="0" borderId="10" xfId="109" applyFont="1" applyBorder="1" applyAlignment="1">
      <alignment horizontal="center" vertical="top"/>
    </xf>
    <xf numFmtId="1" fontId="52" fillId="0" borderId="4" xfId="109" applyNumberFormat="1" applyFont="1" applyBorder="1" applyAlignment="1">
      <alignment horizontal="center" vertical="center" wrapText="1"/>
    </xf>
    <xf numFmtId="49" fontId="52" fillId="0" borderId="4" xfId="109" applyNumberFormat="1" applyFont="1" applyBorder="1" applyAlignment="1">
      <alignment horizontal="center" vertical="center" wrapText="1"/>
    </xf>
    <xf numFmtId="0" fontId="52" fillId="0" borderId="1" xfId="114" applyFont="1" applyFill="1" applyBorder="1" applyAlignment="1">
      <alignment vertical="center"/>
    </xf>
    <xf numFmtId="0" fontId="47" fillId="0" borderId="15" xfId="114" applyFont="1" applyFill="1" applyBorder="1" applyAlignment="1">
      <alignment horizontal="center"/>
    </xf>
    <xf numFmtId="0" fontId="52" fillId="0" borderId="0" xfId="114" applyFont="1" applyFill="1" applyBorder="1" applyAlignment="1">
      <alignment horizontal="center" vertical="center"/>
    </xf>
    <xf numFmtId="0" fontId="52" fillId="0" borderId="10" xfId="114" applyFont="1" applyFill="1" applyBorder="1" applyAlignment="1">
      <alignment horizontal="center" vertical="center"/>
    </xf>
    <xf numFmtId="0" fontId="52" fillId="0" borderId="1" xfId="114" applyFont="1" applyFill="1" applyBorder="1" applyAlignment="1">
      <alignment horizontal="justify" vertical="center" wrapText="1"/>
    </xf>
    <xf numFmtId="0" fontId="53" fillId="0" borderId="1" xfId="114" applyFont="1" applyFill="1" applyBorder="1" applyAlignment="1">
      <alignment vertical="center"/>
    </xf>
    <xf numFmtId="0" fontId="53" fillId="0" borderId="1" xfId="114" applyFont="1" applyFill="1" applyBorder="1" applyAlignment="1">
      <alignment horizontal="justify" vertical="center" wrapText="1"/>
    </xf>
    <xf numFmtId="0" fontId="53" fillId="0" borderId="1" xfId="114" applyFont="1" applyFill="1" applyBorder="1" applyAlignment="1">
      <alignment horizontal="center" vertical="center"/>
    </xf>
    <xf numFmtId="0" fontId="52" fillId="0" borderId="2" xfId="114" applyFont="1" applyFill="1" applyBorder="1" applyAlignment="1">
      <alignment horizontal="center" vertical="center"/>
    </xf>
    <xf numFmtId="0" fontId="52" fillId="34" borderId="1" xfId="114" quotePrefix="1" applyFont="1" applyFill="1" applyBorder="1" applyAlignment="1">
      <alignment horizontal="justify" vertical="center"/>
    </xf>
    <xf numFmtId="0" fontId="53" fillId="34" borderId="1" xfId="114" applyFont="1" applyFill="1" applyBorder="1" applyAlignment="1">
      <alignment horizontal="left" vertical="center" wrapText="1"/>
    </xf>
    <xf numFmtId="0" fontId="39" fillId="34" borderId="0" xfId="114" applyFont="1" applyFill="1" applyBorder="1" applyAlignment="1">
      <alignment horizontal="center" vertical="center"/>
    </xf>
    <xf numFmtId="0" fontId="52" fillId="0" borderId="1" xfId="114" applyFont="1" applyFill="1" applyBorder="1" applyAlignment="1">
      <alignment horizontal="center" vertical="center"/>
    </xf>
    <xf numFmtId="0" fontId="52" fillId="0" borderId="1" xfId="114" applyFont="1" applyBorder="1" applyAlignment="1">
      <alignment vertical="center"/>
    </xf>
    <xf numFmtId="0" fontId="52" fillId="0" borderId="1" xfId="114" quotePrefix="1" applyFont="1" applyBorder="1" applyAlignment="1">
      <alignment horizontal="justify" vertical="center"/>
    </xf>
    <xf numFmtId="0" fontId="53" fillId="0" borderId="1" xfId="114" applyFont="1" applyBorder="1" applyAlignment="1">
      <alignment vertical="center"/>
    </xf>
    <xf numFmtId="0" fontId="53" fillId="0" borderId="1" xfId="114" quotePrefix="1" applyFont="1" applyBorder="1" applyAlignment="1">
      <alignment horizontal="center" vertical="center"/>
    </xf>
    <xf numFmtId="0" fontId="52" fillId="0" borderId="1" xfId="114" quotePrefix="1" applyFont="1" applyBorder="1" applyAlignment="1">
      <alignment horizontal="center" vertical="center"/>
    </xf>
    <xf numFmtId="0" fontId="53" fillId="0" borderId="1" xfId="114" applyFont="1" applyBorder="1" applyAlignment="1">
      <alignment horizontal="justify" vertical="center"/>
    </xf>
    <xf numFmtId="0" fontId="0" fillId="0" borderId="0" xfId="0" applyFill="1"/>
    <xf numFmtId="49" fontId="12" fillId="0" borderId="0" xfId="109" applyNumberFormat="1" applyFont="1" applyFill="1" applyAlignment="1">
      <alignment horizontal="left" vertical="center"/>
    </xf>
    <xf numFmtId="0" fontId="12" fillId="0" borderId="0" xfId="109" applyFill="1" applyAlignment="1">
      <alignment horizontal="left" vertical="top"/>
    </xf>
    <xf numFmtId="49" fontId="12" fillId="0" borderId="0" xfId="109" applyNumberFormat="1" applyFill="1" applyAlignment="1">
      <alignment horizontal="left" vertical="top"/>
    </xf>
    <xf numFmtId="49" fontId="0" fillId="0" borderId="0" xfId="0" applyNumberFormat="1" applyFill="1"/>
    <xf numFmtId="43" fontId="0" fillId="0" borderId="0" xfId="118" applyFont="1" applyFill="1"/>
    <xf numFmtId="43" fontId="0" fillId="0" borderId="0" xfId="0" applyNumberFormat="1" applyFill="1"/>
    <xf numFmtId="0" fontId="0" fillId="0" borderId="0" xfId="0" pivotButton="1"/>
    <xf numFmtId="0" fontId="0" fillId="0" borderId="0" xfId="0" applyAlignment="1">
      <alignment horizontal="left"/>
    </xf>
    <xf numFmtId="4" fontId="0" fillId="0" borderId="0" xfId="0" applyNumberFormat="1"/>
    <xf numFmtId="2" fontId="0" fillId="0" borderId="0" xfId="0" applyNumberFormat="1"/>
    <xf numFmtId="0" fontId="111" fillId="37" borderId="0" xfId="0" applyFont="1" applyFill="1"/>
    <xf numFmtId="0" fontId="110" fillId="37" borderId="0" xfId="0" applyFont="1" applyFill="1"/>
    <xf numFmtId="2" fontId="110" fillId="37" borderId="0" xfId="0" applyNumberFormat="1" applyFont="1" applyFill="1"/>
    <xf numFmtId="0" fontId="109" fillId="0" borderId="0" xfId="0" applyFont="1"/>
    <xf numFmtId="0" fontId="109" fillId="38" borderId="0" xfId="0" applyFont="1" applyFill="1"/>
    <xf numFmtId="0" fontId="109" fillId="36" borderId="0" xfId="0" applyFont="1" applyFill="1"/>
    <xf numFmtId="0" fontId="109" fillId="39" borderId="0" xfId="0" applyFont="1" applyFill="1"/>
    <xf numFmtId="0" fontId="109" fillId="40" borderId="0" xfId="0" applyFont="1" applyFill="1"/>
    <xf numFmtId="0" fontId="109" fillId="41" borderId="0" xfId="0" applyFont="1" applyFill="1"/>
    <xf numFmtId="0" fontId="109" fillId="42" borderId="0" xfId="0" applyFont="1" applyFill="1"/>
    <xf numFmtId="0" fontId="109" fillId="43" borderId="0" xfId="0" applyFont="1" applyFill="1"/>
    <xf numFmtId="0" fontId="0" fillId="44" borderId="0" xfId="0" applyFill="1"/>
    <xf numFmtId="2" fontId="101" fillId="35" borderId="4" xfId="109" applyNumberFormat="1" applyFont="1" applyFill="1" applyBorder="1" applyAlignment="1">
      <alignment horizontal="center" vertical="center" wrapText="1"/>
    </xf>
    <xf numFmtId="2" fontId="39" fillId="0" borderId="0" xfId="109" applyNumberFormat="1" applyFont="1" applyAlignment="1">
      <alignment horizontal="center" vertical="center"/>
    </xf>
    <xf numFmtId="0" fontId="53" fillId="0" borderId="1" xfId="109" applyFont="1" applyBorder="1" applyAlignment="1">
      <alignment horizontal="left" vertical="top" wrapText="1"/>
    </xf>
    <xf numFmtId="0" fontId="53" fillId="0" borderId="3" xfId="109" applyFont="1" applyBorder="1" applyAlignment="1">
      <alignment horizontal="left" vertical="top" wrapText="1"/>
    </xf>
    <xf numFmtId="0" fontId="39" fillId="0" borderId="0" xfId="109" applyFont="1" applyAlignment="1">
      <alignment horizontal="left" wrapText="1"/>
    </xf>
    <xf numFmtId="0" fontId="12" fillId="0" borderId="0" xfId="0" applyFont="1"/>
    <xf numFmtId="0" fontId="39" fillId="0" borderId="0" xfId="109" applyFont="1" applyFill="1"/>
    <xf numFmtId="0" fontId="47" fillId="0" borderId="0" xfId="109" applyFont="1" applyAlignment="1">
      <alignment horizontal="center"/>
    </xf>
    <xf numFmtId="2" fontId="52" fillId="0" borderId="12" xfId="111" quotePrefix="1" applyNumberFormat="1" applyFont="1" applyBorder="1" applyAlignment="1">
      <alignment horizontal="center" vertical="center" wrapText="1"/>
    </xf>
    <xf numFmtId="2" fontId="105" fillId="34" borderId="4" xfId="110" applyNumberFormat="1" applyFont="1" applyFill="1" applyBorder="1" applyAlignment="1">
      <alignment horizontal="center" vertical="center" wrapText="1"/>
    </xf>
    <xf numFmtId="0" fontId="0" fillId="46" borderId="0" xfId="0" applyFill="1"/>
    <xf numFmtId="43" fontId="0" fillId="46" borderId="0" xfId="118" applyFont="1" applyFill="1"/>
    <xf numFmtId="49" fontId="0" fillId="0" borderId="0" xfId="0" applyNumberFormat="1" applyAlignment="1">
      <alignment horizontal="left"/>
    </xf>
    <xf numFmtId="2" fontId="52" fillId="0" borderId="12" xfId="111" quotePrefix="1" applyNumberFormat="1" applyFont="1" applyBorder="1" applyAlignment="1">
      <alignment horizontal="right" vertical="center" wrapText="1"/>
    </xf>
    <xf numFmtId="0" fontId="109" fillId="45" borderId="4" xfId="0" applyFont="1" applyFill="1" applyBorder="1"/>
    <xf numFmtId="0" fontId="109" fillId="45" borderId="4" xfId="0" applyFont="1" applyFill="1" applyBorder="1" applyAlignment="1">
      <alignment horizontal="center" vertical="center"/>
    </xf>
    <xf numFmtId="43" fontId="109" fillId="45" borderId="4" xfId="119" applyFont="1" applyFill="1" applyBorder="1" applyAlignment="1">
      <alignment horizontal="center" vertical="center"/>
    </xf>
    <xf numFmtId="0" fontId="0" fillId="0" borderId="4" xfId="0" applyBorder="1"/>
    <xf numFmtId="49" fontId="114" fillId="0" borderId="4" xfId="0" applyNumberFormat="1" applyFont="1" applyBorder="1" applyAlignment="1">
      <alignment vertical="center"/>
    </xf>
    <xf numFmtId="43" fontId="114" fillId="0" borderId="4" xfId="119" applyFont="1" applyBorder="1"/>
    <xf numFmtId="49" fontId="0" fillId="0" borderId="4" xfId="0" applyNumberFormat="1" applyBorder="1"/>
    <xf numFmtId="0" fontId="114" fillId="0" borderId="4" xfId="0" applyFont="1" applyBorder="1" applyAlignment="1">
      <alignment vertical="center"/>
    </xf>
    <xf numFmtId="0" fontId="0" fillId="47" borderId="4" xfId="0" applyFill="1" applyBorder="1"/>
    <xf numFmtId="0" fontId="52" fillId="0" borderId="14" xfId="109" applyFont="1" applyBorder="1" applyAlignment="1">
      <alignment vertical="top"/>
    </xf>
    <xf numFmtId="0" fontId="52" fillId="0" borderId="6" xfId="109" applyFont="1" applyBorder="1" applyAlignment="1">
      <alignment vertical="top"/>
    </xf>
    <xf numFmtId="0" fontId="52" fillId="0" borderId="11" xfId="109" applyFont="1" applyBorder="1" applyAlignment="1">
      <alignment vertical="top"/>
    </xf>
    <xf numFmtId="49" fontId="12" fillId="0" borderId="4" xfId="0" applyNumberFormat="1" applyFont="1" applyBorder="1" applyAlignment="1">
      <alignment vertical="center"/>
    </xf>
    <xf numFmtId="49" fontId="116" fillId="47" borderId="0" xfId="109" applyNumberFormat="1" applyFont="1" applyFill="1"/>
    <xf numFmtId="0" fontId="39" fillId="47" borderId="0" xfId="109" applyFont="1" applyFill="1"/>
    <xf numFmtId="49" fontId="116" fillId="47" borderId="0" xfId="109" applyNumberFormat="1" applyFont="1" applyFill="1" applyAlignment="1">
      <alignment horizontal="center"/>
    </xf>
    <xf numFmtId="0" fontId="47" fillId="0" borderId="0" xfId="109" applyFont="1" applyAlignment="1">
      <alignment horizontal="center"/>
    </xf>
    <xf numFmtId="4" fontId="117" fillId="49" borderId="34" xfId="0" applyNumberFormat="1" applyFont="1" applyFill="1" applyBorder="1"/>
    <xf numFmtId="0" fontId="117" fillId="48" borderId="34" xfId="0" applyFont="1" applyFill="1" applyBorder="1" applyAlignment="1">
      <alignment horizontal="left"/>
    </xf>
    <xf numFmtId="4" fontId="0" fillId="51" borderId="0" xfId="0" applyNumberFormat="1" applyFill="1"/>
    <xf numFmtId="4" fontId="117" fillId="48" borderId="34" xfId="0" applyNumberFormat="1" applyFont="1" applyFill="1" applyBorder="1"/>
    <xf numFmtId="4" fontId="0" fillId="50" borderId="0" xfId="0" applyNumberFormat="1" applyFill="1"/>
    <xf numFmtId="0" fontId="39" fillId="47" borderId="0" xfId="109" applyFont="1" applyFill="1" applyAlignment="1">
      <alignment horizontal="center"/>
    </xf>
    <xf numFmtId="43" fontId="53" fillId="0" borderId="4" xfId="109" applyNumberFormat="1" applyFont="1" applyFill="1" applyBorder="1" applyAlignment="1">
      <alignment horizontal="center" vertical="center" wrapText="1"/>
    </xf>
    <xf numFmtId="0" fontId="39" fillId="0" borderId="0" xfId="109" applyFont="1"/>
    <xf numFmtId="0" fontId="39" fillId="0" borderId="0" xfId="109" applyFont="1" applyAlignment="1">
      <alignment horizontal="center"/>
    </xf>
    <xf numFmtId="0" fontId="39" fillId="0" borderId="0" xfId="109" applyFont="1" applyAlignment="1">
      <alignment horizontal="center" vertical="center"/>
    </xf>
    <xf numFmtId="0" fontId="68" fillId="0" borderId="0" xfId="109" applyFont="1" applyBorder="1"/>
    <xf numFmtId="0" fontId="81" fillId="0" borderId="5" xfId="109" applyFont="1" applyBorder="1" applyAlignment="1">
      <alignment horizontal="center" vertical="center" wrapText="1"/>
    </xf>
    <xf numFmtId="0" fontId="81" fillId="0" borderId="7" xfId="109" applyFont="1" applyBorder="1" applyAlignment="1">
      <alignment horizontal="center" vertical="center" wrapText="1"/>
    </xf>
    <xf numFmtId="0" fontId="81" fillId="0" borderId="12" xfId="109" applyFont="1" applyBorder="1" applyAlignment="1">
      <alignment horizontal="center" vertical="center" wrapText="1"/>
    </xf>
    <xf numFmtId="49" fontId="52" fillId="0" borderId="8" xfId="109" applyNumberFormat="1" applyFont="1" applyFill="1" applyBorder="1" applyAlignment="1">
      <alignment horizontal="center" vertical="top" wrapText="1"/>
    </xf>
    <xf numFmtId="49" fontId="52" fillId="0" borderId="0" xfId="109" applyNumberFormat="1" applyFont="1" applyFill="1" applyBorder="1" applyAlignment="1">
      <alignment horizontal="center" vertical="top" wrapText="1"/>
    </xf>
    <xf numFmtId="49" fontId="52" fillId="0" borderId="10" xfId="109" applyNumberFormat="1" applyFont="1" applyFill="1" applyBorder="1" applyAlignment="1">
      <alignment horizontal="center" vertical="top" wrapText="1"/>
    </xf>
    <xf numFmtId="0" fontId="68" fillId="0" borderId="15" xfId="109" applyFont="1" applyBorder="1"/>
    <xf numFmtId="0" fontId="68" fillId="0" borderId="10" xfId="109" applyFont="1" applyBorder="1"/>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101" fillId="35" borderId="4" xfId="109" applyFont="1" applyFill="1" applyBorder="1" applyAlignment="1">
      <alignment horizontal="center" vertical="center" wrapText="1"/>
    </xf>
    <xf numFmtId="0" fontId="53" fillId="0" borderId="15" xfId="109" applyFont="1" applyBorder="1" applyAlignment="1">
      <alignment horizontal="center" vertical="top"/>
    </xf>
    <xf numFmtId="0" fontId="53" fillId="0" borderId="0" xfId="109" applyFont="1" applyBorder="1" applyAlignment="1">
      <alignment horizontal="center" vertical="top"/>
    </xf>
    <xf numFmtId="0" fontId="53" fillId="0" borderId="10" xfId="109" applyFont="1" applyBorder="1" applyAlignment="1">
      <alignment horizontal="center" vertical="top"/>
    </xf>
    <xf numFmtId="49" fontId="52" fillId="0" borderId="4" xfId="109" applyNumberFormat="1" applyFont="1" applyBorder="1" applyAlignment="1">
      <alignment horizontal="center" vertical="center" wrapText="1"/>
    </xf>
    <xf numFmtId="0" fontId="0" fillId="0" borderId="0" xfId="0" applyAlignment="1">
      <alignment horizontal="left"/>
    </xf>
    <xf numFmtId="4" fontId="0" fillId="0" borderId="0" xfId="0" applyNumberFormat="1"/>
    <xf numFmtId="0" fontId="117" fillId="48" borderId="33" xfId="0" applyFont="1" applyFill="1" applyBorder="1"/>
    <xf numFmtId="0" fontId="52" fillId="0" borderId="1" xfId="11" quotePrefix="1" applyFont="1" applyFill="1" applyBorder="1" applyAlignment="1">
      <alignment horizontal="left" vertical="top" wrapText="1"/>
    </xf>
    <xf numFmtId="0" fontId="39" fillId="34" borderId="0" xfId="109" applyFont="1" applyFill="1"/>
    <xf numFmtId="4" fontId="101" fillId="35" borderId="4" xfId="109" applyNumberFormat="1" applyFont="1" applyFill="1" applyBorder="1" applyAlignment="1">
      <alignment horizontal="center" vertical="center" wrapText="1"/>
    </xf>
    <xf numFmtId="4" fontId="39" fillId="0" borderId="0" xfId="109" applyNumberFormat="1" applyFont="1"/>
    <xf numFmtId="0" fontId="101" fillId="35" borderId="4" xfId="109" applyFont="1" applyFill="1" applyBorder="1" applyAlignment="1">
      <alignment horizontal="center" vertical="center" wrapText="1"/>
    </xf>
    <xf numFmtId="1" fontId="52" fillId="0" borderId="4" xfId="109" applyNumberFormat="1" applyFont="1" applyBorder="1" applyAlignment="1">
      <alignment vertical="center" wrapText="1"/>
    </xf>
    <xf numFmtId="41" fontId="52" fillId="0" borderId="4" xfId="109" applyNumberFormat="1" applyFont="1" applyFill="1" applyBorder="1" applyAlignment="1">
      <alignment horizontal="center" vertical="center" wrapText="1"/>
    </xf>
    <xf numFmtId="165" fontId="52" fillId="0" borderId="4" xfId="117" applyNumberFormat="1" applyFont="1" applyBorder="1" applyAlignment="1">
      <alignment horizontal="center" vertical="top" wrapText="1"/>
    </xf>
    <xf numFmtId="49" fontId="52" fillId="0" borderId="8" xfId="109" applyNumberFormat="1" applyFont="1" applyBorder="1" applyAlignment="1">
      <alignment horizontal="center" vertical="top" wrapText="1"/>
    </xf>
    <xf numFmtId="49" fontId="52" fillId="0" borderId="0" xfId="109" applyNumberFormat="1" applyFont="1" applyAlignment="1">
      <alignment horizontal="center" vertical="top" wrapText="1"/>
    </xf>
    <xf numFmtId="49" fontId="52" fillId="0" borderId="10" xfId="109" applyNumberFormat="1" applyFont="1" applyBorder="1" applyAlignment="1">
      <alignment horizontal="center" vertical="top" wrapText="1"/>
    </xf>
    <xf numFmtId="174" fontId="0" fillId="0" borderId="4" xfId="0" applyNumberFormat="1" applyBorder="1"/>
    <xf numFmtId="0" fontId="0" fillId="0" borderId="0" xfId="0" applyBorder="1"/>
    <xf numFmtId="49" fontId="0" fillId="0" borderId="0" xfId="0" applyNumberFormat="1" applyBorder="1"/>
    <xf numFmtId="49" fontId="114" fillId="0" borderId="0" xfId="0" applyNumberFormat="1" applyFont="1" applyBorder="1" applyAlignment="1">
      <alignment vertical="center"/>
    </xf>
    <xf numFmtId="49" fontId="12" fillId="0" borderId="0" xfId="0" applyNumberFormat="1" applyFont="1" applyBorder="1" applyAlignment="1">
      <alignment vertical="center"/>
    </xf>
    <xf numFmtId="43" fontId="114" fillId="0" borderId="0" xfId="119" applyFont="1" applyBorder="1"/>
    <xf numFmtId="43" fontId="114" fillId="47" borderId="4" xfId="119" applyFont="1" applyFill="1" applyBorder="1"/>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101" fillId="35" borderId="3" xfId="109" applyFont="1" applyFill="1" applyBorder="1" applyAlignment="1">
      <alignment horizontal="center" vertical="center" wrapText="1"/>
    </xf>
    <xf numFmtId="0" fontId="101" fillId="35" borderId="4" xfId="109" applyFont="1" applyFill="1" applyBorder="1" applyAlignment="1">
      <alignment horizontal="center" vertical="center" wrapText="1"/>
    </xf>
    <xf numFmtId="0" fontId="53" fillId="0" borderId="15" xfId="109" applyFont="1" applyBorder="1" applyAlignment="1">
      <alignment horizontal="center" vertical="top"/>
    </xf>
    <xf numFmtId="0" fontId="53" fillId="0" borderId="0" xfId="109" applyFont="1" applyBorder="1" applyAlignment="1">
      <alignment horizontal="center" vertical="top"/>
    </xf>
    <xf numFmtId="0" fontId="53" fillId="0" borderId="10" xfId="109" applyFont="1" applyBorder="1" applyAlignment="1">
      <alignment horizontal="center" vertical="top"/>
    </xf>
    <xf numFmtId="0" fontId="53" fillId="34" borderId="0" xfId="114" applyFont="1" applyFill="1" applyBorder="1" applyAlignment="1">
      <alignment horizontal="center" vertical="center"/>
    </xf>
    <xf numFmtId="1" fontId="52" fillId="0" borderId="4" xfId="109" applyNumberFormat="1" applyFont="1" applyFill="1" applyBorder="1" applyAlignment="1">
      <alignment horizontal="center" vertical="center" wrapText="1"/>
    </xf>
    <xf numFmtId="49" fontId="52" fillId="0" borderId="4" xfId="109" applyNumberFormat="1" applyFont="1" applyFill="1" applyBorder="1" applyAlignment="1">
      <alignment horizontal="center" vertical="center" wrapText="1"/>
    </xf>
    <xf numFmtId="0" fontId="68" fillId="0" borderId="15" xfId="109" applyFont="1" applyFill="1" applyBorder="1"/>
    <xf numFmtId="0" fontId="68" fillId="0" borderId="0" xfId="109" applyFont="1" applyFill="1" applyBorder="1"/>
    <xf numFmtId="0" fontId="68" fillId="0" borderId="10" xfId="109" applyFont="1" applyFill="1" applyBorder="1"/>
    <xf numFmtId="9" fontId="52" fillId="0" borderId="4" xfId="111" quotePrefix="1" applyNumberFormat="1" applyFont="1" applyBorder="1" applyAlignment="1">
      <alignment horizontal="center" vertical="center" wrapText="1"/>
    </xf>
    <xf numFmtId="0" fontId="46" fillId="0" borderId="0" xfId="109" applyFont="1" applyAlignment="1">
      <alignment horizontal="center" vertical="top"/>
    </xf>
    <xf numFmtId="0" fontId="46" fillId="0" borderId="0" xfId="109" applyFont="1" applyAlignment="1">
      <alignment horizontal="left" vertical="top" indent="9"/>
    </xf>
    <xf numFmtId="0" fontId="40" fillId="0" borderId="0" xfId="109" applyFont="1" applyAlignment="1">
      <alignment horizontal="center" vertical="top"/>
    </xf>
    <xf numFmtId="0" fontId="40" fillId="0" borderId="0" xfId="109" applyFont="1" applyAlignment="1">
      <alignment horizontal="left" vertical="top"/>
    </xf>
    <xf numFmtId="0" fontId="43" fillId="0" borderId="0" xfId="109" applyFont="1"/>
    <xf numFmtId="0" fontId="53" fillId="0" borderId="1" xfId="109" applyFont="1" applyBorder="1" applyAlignment="1">
      <alignment horizontal="center" vertical="center"/>
    </xf>
    <xf numFmtId="43" fontId="0" fillId="0" borderId="0" xfId="117" applyFont="1"/>
    <xf numFmtId="0" fontId="44" fillId="0" borderId="0" xfId="114" applyFont="1" applyAlignment="1">
      <alignment vertical="center"/>
    </xf>
    <xf numFmtId="0" fontId="39" fillId="0" borderId="0" xfId="114" applyFont="1"/>
    <xf numFmtId="0" fontId="64" fillId="0" borderId="0" xfId="253" applyFont="1" applyBorder="1"/>
    <xf numFmtId="0" fontId="39" fillId="0" borderId="0" xfId="114" applyFont="1" applyBorder="1"/>
    <xf numFmtId="0" fontId="53" fillId="0" borderId="0" xfId="114" applyFont="1" applyBorder="1" applyAlignment="1">
      <alignment vertical="top"/>
    </xf>
    <xf numFmtId="0" fontId="53" fillId="0" borderId="10" xfId="114" applyFont="1" applyBorder="1" applyAlignment="1">
      <alignment vertical="top"/>
    </xf>
    <xf numFmtId="0" fontId="47" fillId="0" borderId="0" xfId="114" applyFont="1" applyAlignment="1">
      <alignment horizontal="center"/>
    </xf>
    <xf numFmtId="0" fontId="40" fillId="0" borderId="0" xfId="114" applyFont="1" applyBorder="1" applyAlignment="1">
      <alignment horizontal="center" vertical="top"/>
    </xf>
    <xf numFmtId="0" fontId="39" fillId="0" borderId="10" xfId="114" applyFont="1" applyBorder="1"/>
    <xf numFmtId="0" fontId="43" fillId="0" borderId="0" xfId="114" applyFont="1"/>
    <xf numFmtId="0" fontId="50" fillId="0" borderId="0" xfId="114" applyFont="1" applyAlignment="1">
      <alignment horizontal="left" vertical="top"/>
    </xf>
    <xf numFmtId="0" fontId="44" fillId="0" borderId="0" xfId="114" applyFont="1" applyBorder="1" applyAlignment="1">
      <alignment vertical="center"/>
    </xf>
    <xf numFmtId="0" fontId="52" fillId="0" borderId="1" xfId="114" quotePrefix="1" applyFont="1" applyFill="1" applyBorder="1" applyAlignment="1">
      <alignment horizontal="center" vertical="center"/>
    </xf>
    <xf numFmtId="43" fontId="52" fillId="0" borderId="1" xfId="114" quotePrefix="1" applyNumberFormat="1" applyFont="1" applyFill="1" applyBorder="1" applyAlignment="1">
      <alignment horizontal="center" vertical="center"/>
    </xf>
    <xf numFmtId="41" fontId="52" fillId="0" borderId="1" xfId="114" quotePrefix="1" applyNumberFormat="1" applyFont="1" applyFill="1" applyBorder="1" applyAlignment="1">
      <alignment horizontal="center" vertical="center"/>
    </xf>
    <xf numFmtId="0" fontId="52" fillId="0" borderId="1" xfId="114" quotePrefix="1" applyFont="1" applyFill="1" applyBorder="1" applyAlignment="1">
      <alignment horizontal="justify" vertical="center"/>
    </xf>
    <xf numFmtId="0" fontId="101" fillId="35" borderId="3" xfId="114" applyFont="1" applyFill="1" applyBorder="1" applyAlignment="1">
      <alignment horizontal="center" vertical="top" wrapText="1"/>
    </xf>
    <xf numFmtId="0" fontId="54" fillId="35" borderId="4" xfId="114" applyFont="1" applyFill="1" applyBorder="1" applyAlignment="1">
      <alignment horizontal="center" vertical="top" wrapText="1"/>
    </xf>
    <xf numFmtId="0" fontId="54" fillId="35" borderId="3" xfId="114" applyFont="1" applyFill="1" applyBorder="1" applyAlignment="1">
      <alignment horizontal="center" vertical="top" wrapText="1"/>
    </xf>
    <xf numFmtId="0" fontId="68" fillId="0" borderId="10" xfId="114" applyFont="1" applyBorder="1"/>
    <xf numFmtId="0" fontId="68" fillId="0" borderId="0" xfId="114" applyFont="1" applyBorder="1"/>
    <xf numFmtId="0" fontId="68" fillId="0" borderId="15" xfId="114" applyFont="1" applyBorder="1"/>
    <xf numFmtId="0" fontId="94" fillId="0" borderId="4" xfId="109" quotePrefix="1" applyFont="1" applyBorder="1" applyAlignment="1">
      <alignment horizontal="center"/>
    </xf>
    <xf numFmtId="0" fontId="45" fillId="0" borderId="0" xfId="109" applyFont="1"/>
    <xf numFmtId="0" fontId="83" fillId="0" borderId="6" xfId="109" applyFont="1" applyBorder="1"/>
    <xf numFmtId="0" fontId="81" fillId="0" borderId="0" xfId="109" applyFont="1" applyBorder="1" applyAlignment="1">
      <alignment horizontal="left" vertical="center"/>
    </xf>
    <xf numFmtId="0" fontId="85" fillId="0" borderId="0" xfId="109" applyFont="1" applyAlignment="1">
      <alignment vertical="center"/>
    </xf>
    <xf numFmtId="0" fontId="85" fillId="0" borderId="0" xfId="109" applyFont="1" applyAlignment="1">
      <alignment vertical="center" wrapText="1"/>
    </xf>
    <xf numFmtId="1" fontId="53" fillId="0" borderId="4" xfId="109" applyNumberFormat="1" applyFont="1" applyBorder="1" applyAlignment="1">
      <alignment horizontal="center" vertical="center" wrapText="1"/>
    </xf>
    <xf numFmtId="0" fontId="39" fillId="0" borderId="0" xfId="109" applyFont="1" applyAlignment="1">
      <alignment vertical="top"/>
    </xf>
    <xf numFmtId="43" fontId="53" fillId="0" borderId="3" xfId="109" applyNumberFormat="1" applyFont="1" applyBorder="1" applyAlignment="1">
      <alignment horizontal="justify" vertical="center"/>
    </xf>
    <xf numFmtId="1" fontId="53" fillId="0" borderId="3" xfId="109" applyNumberFormat="1" applyFont="1" applyBorder="1" applyAlignment="1">
      <alignment horizontal="justify" vertical="center"/>
    </xf>
    <xf numFmtId="0" fontId="53" fillId="0" borderId="3" xfId="109" applyFont="1" applyBorder="1" applyAlignment="1">
      <alignment horizontal="justify" vertical="center"/>
    </xf>
    <xf numFmtId="43" fontId="53" fillId="0" borderId="1" xfId="109" applyNumberFormat="1" applyFont="1" applyBorder="1" applyAlignment="1">
      <alignment horizontal="justify" vertical="center"/>
    </xf>
    <xf numFmtId="1" fontId="53" fillId="0" borderId="1" xfId="109" applyNumberFormat="1" applyFont="1" applyBorder="1" applyAlignment="1">
      <alignment horizontal="justify" vertical="center"/>
    </xf>
    <xf numFmtId="0" fontId="53" fillId="0" borderId="1" xfId="109" applyFont="1" applyBorder="1" applyAlignment="1">
      <alignment horizontal="justify" vertical="center"/>
    </xf>
    <xf numFmtId="0" fontId="39" fillId="34" borderId="0" xfId="109" applyFont="1" applyFill="1" applyAlignment="1">
      <alignment vertical="top"/>
    </xf>
    <xf numFmtId="1" fontId="53" fillId="34" borderId="1" xfId="109" applyNumberFormat="1" applyFont="1" applyFill="1" applyBorder="1" applyAlignment="1">
      <alignment horizontal="center" vertical="top"/>
    </xf>
    <xf numFmtId="0" fontId="62" fillId="34" borderId="1" xfId="109" applyFont="1" applyFill="1" applyBorder="1" applyAlignment="1">
      <alignment horizontal="left" vertical="top" wrapText="1"/>
    </xf>
    <xf numFmtId="0" fontId="53" fillId="34" borderId="1" xfId="109" quotePrefix="1" applyFont="1" applyFill="1" applyBorder="1" applyAlignment="1">
      <alignment horizontal="center" vertical="top"/>
    </xf>
    <xf numFmtId="0" fontId="53" fillId="34" borderId="1" xfId="109" applyFont="1" applyFill="1" applyBorder="1" applyAlignment="1">
      <alignment horizontal="left" vertical="top" wrapText="1"/>
    </xf>
    <xf numFmtId="43" fontId="53" fillId="0" borderId="1" xfId="109" applyNumberFormat="1" applyFont="1" applyBorder="1" applyAlignment="1">
      <alignment horizontal="justify" vertical="top"/>
    </xf>
    <xf numFmtId="3" fontId="53" fillId="0" borderId="1" xfId="109" applyNumberFormat="1" applyFont="1" applyBorder="1" applyAlignment="1">
      <alignment horizontal="center" vertical="top"/>
    </xf>
    <xf numFmtId="1" fontId="53" fillId="0" borderId="1" xfId="109" applyNumberFormat="1" applyFont="1" applyBorder="1" applyAlignment="1">
      <alignment horizontal="center" vertical="top"/>
    </xf>
    <xf numFmtId="0" fontId="62" fillId="0" borderId="1" xfId="109" applyFont="1" applyBorder="1" applyAlignment="1">
      <alignment horizontal="left" vertical="top" wrapText="1"/>
    </xf>
    <xf numFmtId="172" fontId="53" fillId="0" borderId="1" xfId="109" applyNumberFormat="1" applyFont="1" applyBorder="1" applyAlignment="1">
      <alignment horizontal="center" vertical="top"/>
    </xf>
    <xf numFmtId="3" fontId="53" fillId="0" borderId="1" xfId="109" applyNumberFormat="1" applyFont="1" applyBorder="1" applyAlignment="1">
      <alignment horizontal="center" vertical="top" wrapText="1"/>
    </xf>
    <xf numFmtId="1" fontId="53" fillId="0" borderId="1" xfId="109" applyNumberFormat="1" applyFont="1" applyBorder="1" applyAlignment="1">
      <alignment horizontal="center" vertical="top" wrapText="1"/>
    </xf>
    <xf numFmtId="0" fontId="62" fillId="0" borderId="1" xfId="109" quotePrefix="1" applyFont="1" applyBorder="1" applyAlignment="1">
      <alignment horizontal="left" vertical="top" wrapText="1"/>
    </xf>
    <xf numFmtId="172" fontId="53" fillId="0" borderId="1" xfId="109" applyNumberFormat="1" applyFont="1" applyBorder="1" applyAlignment="1">
      <alignment horizontal="center" vertical="top" wrapText="1"/>
    </xf>
    <xf numFmtId="0" fontId="47" fillId="34" borderId="0" xfId="109" applyFont="1" applyFill="1" applyAlignment="1">
      <alignment vertical="top"/>
    </xf>
    <xf numFmtId="43" fontId="53" fillId="34" borderId="1" xfId="109" applyNumberFormat="1" applyFont="1" applyFill="1" applyBorder="1" applyAlignment="1">
      <alignment horizontal="justify" vertical="top"/>
    </xf>
    <xf numFmtId="3" fontId="125" fillId="34" borderId="1" xfId="109" applyNumberFormat="1" applyFont="1" applyFill="1" applyBorder="1" applyAlignment="1">
      <alignment horizontal="center" vertical="top"/>
    </xf>
    <xf numFmtId="0" fontId="125" fillId="34" borderId="1" xfId="109" applyFont="1" applyFill="1" applyBorder="1" applyAlignment="1">
      <alignment horizontal="center" vertical="top"/>
    </xf>
    <xf numFmtId="172" fontId="53" fillId="0" borderId="1" xfId="109" quotePrefix="1" applyNumberFormat="1" applyFont="1" applyBorder="1" applyAlignment="1">
      <alignment horizontal="justify" vertical="top"/>
    </xf>
    <xf numFmtId="0" fontId="12" fillId="34" borderId="1" xfId="109" applyFont="1" applyFill="1" applyBorder="1" applyAlignment="1">
      <alignment horizontal="left" vertical="top" wrapText="1"/>
    </xf>
    <xf numFmtId="43" fontId="53" fillId="0" borderId="2" xfId="109" applyNumberFormat="1" applyFont="1" applyBorder="1" applyAlignment="1">
      <alignment horizontal="justify" vertical="top"/>
    </xf>
    <xf numFmtId="3" fontId="53" fillId="0" borderId="2" xfId="109" applyNumberFormat="1" applyFont="1" applyBorder="1" applyAlignment="1">
      <alignment horizontal="center" vertical="top"/>
    </xf>
    <xf numFmtId="1" fontId="53" fillId="0" borderId="2" xfId="109" applyNumberFormat="1" applyFont="1" applyBorder="1" applyAlignment="1">
      <alignment horizontal="center" vertical="top"/>
    </xf>
    <xf numFmtId="0" fontId="62" fillId="0" borderId="2" xfId="109" applyFont="1" applyFill="1" applyBorder="1" applyAlignment="1">
      <alignment horizontal="left" vertical="top" wrapText="1" shrinkToFit="1"/>
    </xf>
    <xf numFmtId="0" fontId="53" fillId="34" borderId="2" xfId="109" quotePrefix="1" applyFont="1" applyFill="1" applyBorder="1" applyAlignment="1">
      <alignment horizontal="center" vertical="top"/>
    </xf>
    <xf numFmtId="172" fontId="53" fillId="0" borderId="2" xfId="109" quotePrefix="1" applyNumberFormat="1" applyFont="1" applyBorder="1" applyAlignment="1">
      <alignment horizontal="justify" vertical="top"/>
    </xf>
    <xf numFmtId="0" fontId="53" fillId="34" borderId="2" xfId="109" applyFont="1" applyFill="1" applyBorder="1" applyAlignment="1">
      <alignment horizontal="left" vertical="top" wrapText="1"/>
    </xf>
    <xf numFmtId="0" fontId="81" fillId="0" borderId="0" xfId="109" applyFont="1" applyAlignment="1">
      <alignment horizontal="center" vertical="center" wrapText="1"/>
    </xf>
    <xf numFmtId="43" fontId="62" fillId="0" borderId="3" xfId="266" applyNumberFormat="1" applyFont="1" applyBorder="1" applyAlignment="1">
      <alignment vertical="center"/>
    </xf>
    <xf numFmtId="41" fontId="53" fillId="0" borderId="1" xfId="114" applyNumberFormat="1" applyFont="1" applyBorder="1" applyAlignment="1">
      <alignment horizontal="center" vertical="center"/>
    </xf>
    <xf numFmtId="165" fontId="53" fillId="0" borderId="1" xfId="266" applyNumberFormat="1" applyFont="1" applyBorder="1" applyAlignment="1">
      <alignment vertical="center"/>
    </xf>
    <xf numFmtId="0" fontId="39" fillId="0" borderId="0" xfId="114" applyFont="1" applyAlignment="1">
      <alignment horizontal="center"/>
    </xf>
    <xf numFmtId="0" fontId="68" fillId="0" borderId="4" xfId="109" applyFont="1" applyBorder="1"/>
    <xf numFmtId="0" fontId="53" fillId="0" borderId="6" xfId="109" applyFont="1" applyFill="1" applyBorder="1" applyAlignment="1">
      <alignment vertical="top" wrapText="1"/>
    </xf>
    <xf numFmtId="0" fontId="53" fillId="0" borderId="10" xfId="109" applyFont="1" applyFill="1" applyBorder="1" applyAlignment="1">
      <alignment vertical="top" wrapText="1"/>
    </xf>
    <xf numFmtId="165" fontId="62" fillId="0" borderId="3" xfId="266" applyNumberFormat="1" applyFont="1" applyBorder="1" applyAlignment="1">
      <alignment vertical="center"/>
    </xf>
    <xf numFmtId="41" fontId="62" fillId="0" borderId="3" xfId="114" applyNumberFormat="1" applyFont="1" applyBorder="1" applyAlignment="1">
      <alignment horizontal="center" vertical="center"/>
    </xf>
    <xf numFmtId="0" fontId="52" fillId="0" borderId="1" xfId="114" quotePrefix="1" applyFont="1" applyBorder="1" applyAlignment="1">
      <alignment horizontal="justify" vertical="center" wrapText="1"/>
    </xf>
    <xf numFmtId="0" fontId="52" fillId="0" borderId="10" xfId="109" applyFont="1" applyFill="1" applyBorder="1" applyAlignment="1">
      <alignment horizontal="center" vertical="center"/>
    </xf>
    <xf numFmtId="164" fontId="53" fillId="0" borderId="1" xfId="266" applyNumberFormat="1" applyFont="1" applyBorder="1" applyAlignment="1">
      <alignment horizontal="center" vertical="center"/>
    </xf>
    <xf numFmtId="0" fontId="53" fillId="0" borderId="15" xfId="109" applyFont="1" applyFill="1" applyBorder="1" applyAlignment="1">
      <alignment vertical="top" wrapText="1"/>
    </xf>
    <xf numFmtId="0" fontId="81" fillId="0" borderId="11" xfId="109" applyFont="1" applyBorder="1" applyAlignment="1">
      <alignment vertical="center"/>
    </xf>
    <xf numFmtId="41" fontId="62" fillId="0" borderId="3" xfId="114" applyNumberFormat="1" applyFont="1" applyBorder="1" applyAlignment="1">
      <alignment vertical="center"/>
    </xf>
    <xf numFmtId="0" fontId="62" fillId="0" borderId="3" xfId="114" applyFont="1" applyBorder="1" applyAlignment="1">
      <alignment horizontal="justify" vertical="center"/>
    </xf>
    <xf numFmtId="0" fontId="39" fillId="0" borderId="14" xfId="109" applyFont="1" applyBorder="1"/>
    <xf numFmtId="43" fontId="52" fillId="0" borderId="1" xfId="266" applyNumberFormat="1" applyFont="1" applyBorder="1" applyAlignment="1">
      <alignment vertical="center"/>
    </xf>
    <xf numFmtId="2" fontId="53" fillId="0" borderId="1" xfId="114" quotePrefix="1" applyNumberFormat="1" applyFont="1" applyBorder="1" applyAlignment="1">
      <alignment horizontal="center" vertical="center"/>
    </xf>
    <xf numFmtId="0" fontId="53" fillId="0" borderId="14" xfId="109" applyFont="1" applyFill="1" applyBorder="1" applyAlignment="1">
      <alignment vertical="top" wrapText="1"/>
    </xf>
    <xf numFmtId="164" fontId="62" fillId="0" borderId="3" xfId="266" applyNumberFormat="1" applyFont="1" applyBorder="1" applyAlignment="1">
      <alignment vertical="center"/>
    </xf>
    <xf numFmtId="2" fontId="52" fillId="0" borderId="1" xfId="114" applyNumberFormat="1" applyFont="1" applyBorder="1" applyAlignment="1"/>
    <xf numFmtId="0" fontId="54" fillId="35" borderId="11" xfId="114" applyFont="1" applyFill="1" applyBorder="1" applyAlignment="1">
      <alignment horizontal="centerContinuous" vertical="center" wrapText="1"/>
    </xf>
    <xf numFmtId="0" fontId="46" fillId="0" borderId="0" xfId="114" applyFont="1" applyBorder="1" applyAlignment="1">
      <alignment horizontal="center" vertical="top"/>
    </xf>
    <xf numFmtId="41" fontId="53" fillId="0" borderId="1" xfId="266" applyNumberFormat="1" applyFont="1" applyBorder="1" applyAlignment="1">
      <alignment horizontal="center" vertical="center"/>
    </xf>
    <xf numFmtId="43" fontId="52" fillId="0" borderId="1" xfId="114" quotePrefix="1" applyNumberFormat="1" applyFont="1" applyBorder="1" applyAlignment="1">
      <alignment horizontal="center" vertical="center"/>
    </xf>
    <xf numFmtId="41" fontId="62" fillId="0" borderId="3" xfId="266" applyNumberFormat="1" applyFont="1" applyBorder="1" applyAlignment="1">
      <alignment vertical="center"/>
    </xf>
    <xf numFmtId="0" fontId="75" fillId="0" borderId="15" xfId="109" applyFont="1" applyFill="1" applyBorder="1" applyAlignment="1">
      <alignment horizontal="left" vertical="center" wrapText="1"/>
    </xf>
    <xf numFmtId="0" fontId="83" fillId="0" borderId="15" xfId="109" applyFont="1" applyBorder="1"/>
    <xf numFmtId="0" fontId="68" fillId="0" borderId="0" xfId="114" applyFont="1"/>
    <xf numFmtId="43" fontId="53" fillId="0" borderId="1" xfId="266" applyNumberFormat="1" applyFont="1" applyBorder="1" applyAlignment="1">
      <alignment vertical="center"/>
    </xf>
    <xf numFmtId="41" fontId="52" fillId="0" borderId="1" xfId="114" quotePrefix="1" applyNumberFormat="1" applyFont="1" applyBorder="1" applyAlignment="1">
      <alignment horizontal="center" vertical="center"/>
    </xf>
    <xf numFmtId="0" fontId="68" fillId="0" borderId="0" xfId="114" applyFont="1" applyAlignment="1">
      <alignment horizontal="center"/>
    </xf>
    <xf numFmtId="0" fontId="44" fillId="0" borderId="6" xfId="114" applyFont="1" applyBorder="1" applyAlignment="1">
      <alignment vertical="center"/>
    </xf>
    <xf numFmtId="0" fontId="81" fillId="0" borderId="10" xfId="109" applyFont="1" applyBorder="1" applyAlignment="1">
      <alignment horizontal="center" vertical="center"/>
    </xf>
    <xf numFmtId="43" fontId="62" fillId="0" borderId="3" xfId="266" applyFont="1" applyBorder="1" applyAlignment="1">
      <alignment vertical="center"/>
    </xf>
    <xf numFmtId="0" fontId="54" fillId="35" borderId="0" xfId="114" applyFont="1" applyFill="1" applyAlignment="1">
      <alignment horizontal="centerContinuous" vertical="center" wrapText="1"/>
    </xf>
    <xf numFmtId="43" fontId="53" fillId="0" borderId="1" xfId="266" applyFont="1" applyBorder="1" applyAlignment="1">
      <alignment vertical="center"/>
    </xf>
    <xf numFmtId="0" fontId="62" fillId="0" borderId="3" xfId="114" applyFont="1" applyBorder="1" applyAlignment="1">
      <alignment vertical="center"/>
    </xf>
    <xf numFmtId="0" fontId="53" fillId="0" borderId="0" xfId="109" applyFont="1" applyFill="1" applyBorder="1" applyAlignment="1">
      <alignment vertical="top" wrapText="1"/>
    </xf>
    <xf numFmtId="41" fontId="53" fillId="0" borderId="1" xfId="266" applyNumberFormat="1" applyFont="1" applyBorder="1" applyAlignment="1">
      <alignment vertical="center"/>
    </xf>
    <xf numFmtId="0" fontId="54" fillId="35" borderId="0" xfId="114" applyFont="1" applyFill="1" applyAlignment="1">
      <alignment horizontal="center" vertical="center" wrapText="1"/>
    </xf>
    <xf numFmtId="164" fontId="53" fillId="0" borderId="1" xfId="266" applyNumberFormat="1" applyFont="1" applyBorder="1" applyAlignment="1">
      <alignment vertical="center"/>
    </xf>
    <xf numFmtId="0" fontId="52" fillId="0" borderId="1" xfId="114" quotePrefix="1" applyFont="1" applyBorder="1" applyAlignment="1">
      <alignment horizontal="center" vertical="center" wrapText="1"/>
    </xf>
    <xf numFmtId="41" fontId="53" fillId="0" borderId="1" xfId="114" applyNumberFormat="1" applyFont="1" applyBorder="1" applyAlignment="1">
      <alignment vertical="center"/>
    </xf>
    <xf numFmtId="0" fontId="44" fillId="0" borderId="15" xfId="114" applyFont="1" applyBorder="1" applyAlignment="1">
      <alignment vertical="center"/>
    </xf>
    <xf numFmtId="0" fontId="81" fillId="0" borderId="15" xfId="109" applyFont="1" applyBorder="1" applyAlignment="1">
      <alignment vertical="center"/>
    </xf>
    <xf numFmtId="0" fontId="52" fillId="0" borderId="1" xfId="114" applyFont="1" applyBorder="1" applyAlignment="1">
      <alignment horizontal="center" vertical="center"/>
    </xf>
    <xf numFmtId="41" fontId="52" fillId="0" borderId="1" xfId="114" applyNumberFormat="1" applyFont="1" applyBorder="1" applyAlignment="1"/>
    <xf numFmtId="0" fontId="53" fillId="0" borderId="11" xfId="109" applyFont="1" applyFill="1" applyBorder="1" applyAlignment="1">
      <alignment vertical="top" wrapText="1"/>
    </xf>
    <xf numFmtId="0" fontId="52" fillId="34" borderId="15" xfId="109" applyFont="1" applyFill="1" applyBorder="1" applyAlignment="1">
      <alignment horizontal="left" vertical="top"/>
    </xf>
    <xf numFmtId="0" fontId="52" fillId="34" borderId="0" xfId="109" applyFont="1" applyFill="1" applyBorder="1" applyAlignment="1">
      <alignment horizontal="left" vertical="top"/>
    </xf>
    <xf numFmtId="0" fontId="52" fillId="34" borderId="10" xfId="109" applyFont="1" applyFill="1" applyBorder="1" applyAlignment="1">
      <alignment horizontal="left" vertical="top"/>
    </xf>
    <xf numFmtId="0" fontId="39" fillId="0" borderId="0" xfId="109" applyFont="1" applyAlignment="1">
      <alignment horizontal="center" vertical="center"/>
    </xf>
    <xf numFmtId="0" fontId="39" fillId="0" borderId="0" xfId="109" applyFont="1"/>
    <xf numFmtId="0" fontId="39" fillId="0" borderId="0" xfId="109" applyFont="1" applyBorder="1"/>
    <xf numFmtId="0" fontId="39" fillId="0" borderId="10" xfId="109" applyFont="1" applyBorder="1"/>
    <xf numFmtId="0" fontId="39" fillId="0" borderId="0" xfId="109" applyFont="1" applyAlignment="1">
      <alignment horizontal="center"/>
    </xf>
    <xf numFmtId="0" fontId="81" fillId="0" borderId="5" xfId="109" applyFont="1" applyBorder="1" applyAlignment="1">
      <alignment horizontal="center" vertical="center" wrapText="1"/>
    </xf>
    <xf numFmtId="0" fontId="81" fillId="0" borderId="7" xfId="109" applyFont="1" applyBorder="1" applyAlignment="1">
      <alignment horizontal="center" vertical="center" wrapText="1"/>
    </xf>
    <xf numFmtId="0" fontId="81" fillId="0" borderId="12" xfId="109" applyFont="1" applyBorder="1" applyAlignment="1">
      <alignment horizontal="center" vertical="center" wrapText="1"/>
    </xf>
    <xf numFmtId="1" fontId="52" fillId="0" borderId="4" xfId="109" applyNumberFormat="1" applyFont="1" applyBorder="1" applyAlignment="1">
      <alignment horizontal="center" vertical="center" wrapText="1"/>
    </xf>
    <xf numFmtId="49" fontId="52" fillId="0" borderId="4" xfId="109" applyNumberFormat="1" applyFont="1" applyBorder="1" applyAlignment="1">
      <alignment horizontal="center" vertical="center" wrapText="1"/>
    </xf>
    <xf numFmtId="49" fontId="52" fillId="0" borderId="8" xfId="109" applyNumberFormat="1" applyFont="1" applyFill="1" applyBorder="1" applyAlignment="1">
      <alignment horizontal="center" vertical="top" wrapText="1"/>
    </xf>
    <xf numFmtId="49" fontId="52" fillId="0" borderId="0" xfId="109" applyNumberFormat="1" applyFont="1" applyFill="1" applyBorder="1" applyAlignment="1">
      <alignment horizontal="center" vertical="top" wrapText="1"/>
    </xf>
    <xf numFmtId="49" fontId="52" fillId="0" borderId="10" xfId="109" applyNumberFormat="1" applyFont="1" applyFill="1" applyBorder="1" applyAlignment="1">
      <alignment horizontal="center" vertical="top" wrapText="1"/>
    </xf>
    <xf numFmtId="0" fontId="101" fillId="35" borderId="4" xfId="109" applyFont="1" applyFill="1" applyBorder="1" applyAlignment="1">
      <alignment horizontal="center" vertical="center" wrapText="1"/>
    </xf>
    <xf numFmtId="0" fontId="53" fillId="0" borderId="15" xfId="109" applyFont="1" applyBorder="1" applyAlignment="1">
      <alignment vertical="top" wrapText="1"/>
    </xf>
    <xf numFmtId="0" fontId="53" fillId="0" borderId="0" xfId="109" applyFont="1" applyBorder="1" applyAlignment="1">
      <alignment vertical="top" wrapText="1"/>
    </xf>
    <xf numFmtId="0" fontId="53" fillId="0" borderId="10" xfId="109" applyFont="1" applyBorder="1" applyAlignment="1">
      <alignment vertical="top" wrapText="1"/>
    </xf>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53" fillId="0" borderId="15" xfId="109" applyFont="1" applyBorder="1" applyAlignment="1">
      <alignment vertical="top"/>
    </xf>
    <xf numFmtId="0" fontId="53" fillId="0" borderId="15" xfId="109" applyFont="1" applyBorder="1" applyAlignment="1">
      <alignment horizontal="center" vertical="top"/>
    </xf>
    <xf numFmtId="0" fontId="53" fillId="0" borderId="10" xfId="109" applyFont="1" applyBorder="1" applyAlignment="1">
      <alignment horizontal="center" vertical="top"/>
    </xf>
    <xf numFmtId="0" fontId="53" fillId="0" borderId="0" xfId="109" applyFont="1" applyBorder="1" applyAlignment="1">
      <alignment horizontal="center" vertical="top"/>
    </xf>
    <xf numFmtId="0" fontId="39" fillId="0" borderId="6" xfId="109" applyFont="1" applyBorder="1"/>
    <xf numFmtId="0" fontId="39" fillId="0" borderId="11" xfId="109" applyFont="1" applyBorder="1"/>
    <xf numFmtId="0" fontId="68" fillId="0" borderId="15" xfId="109" applyFont="1" applyBorder="1"/>
    <xf numFmtId="0" fontId="68" fillId="0" borderId="0" xfId="109" applyFont="1" applyBorder="1"/>
    <xf numFmtId="0" fontId="68" fillId="0" borderId="10" xfId="109" applyFont="1" applyBorder="1"/>
    <xf numFmtId="1" fontId="52" fillId="0" borderId="4" xfId="109" applyNumberFormat="1" applyFont="1" applyBorder="1" applyAlignment="1">
      <alignment vertical="center" wrapText="1"/>
    </xf>
    <xf numFmtId="0" fontId="39" fillId="0" borderId="15" xfId="109" applyFont="1" applyBorder="1"/>
    <xf numFmtId="0" fontId="52" fillId="0" borderId="0" xfId="109" applyFont="1" applyBorder="1" applyAlignment="1">
      <alignment horizontal="center" vertical="top"/>
    </xf>
    <xf numFmtId="0" fontId="53" fillId="0" borderId="6" xfId="109" applyFont="1" applyBorder="1" applyAlignment="1">
      <alignment vertical="top" wrapText="1"/>
    </xf>
    <xf numFmtId="0" fontId="53" fillId="0" borderId="11" xfId="109" applyFont="1" applyBorder="1" applyAlignment="1">
      <alignment vertical="top" wrapText="1"/>
    </xf>
    <xf numFmtId="0" fontId="52" fillId="0" borderId="14" xfId="109" applyFont="1" applyBorder="1" applyAlignment="1">
      <alignment vertical="top"/>
    </xf>
    <xf numFmtId="0" fontId="52" fillId="0" borderId="6" xfId="109" applyFont="1" applyBorder="1" applyAlignment="1">
      <alignment vertical="top"/>
    </xf>
    <xf numFmtId="0" fontId="52" fillId="0" borderId="11" xfId="109" applyFont="1" applyBorder="1" applyAlignment="1">
      <alignment vertical="top"/>
    </xf>
    <xf numFmtId="0" fontId="53" fillId="0" borderId="0" xfId="109" applyFont="1" applyBorder="1" applyAlignment="1">
      <alignment vertical="top"/>
    </xf>
    <xf numFmtId="0" fontId="53" fillId="0" borderId="10" xfId="109" applyFont="1" applyBorder="1" applyAlignment="1">
      <alignment vertical="top"/>
    </xf>
    <xf numFmtId="0" fontId="39" fillId="0" borderId="0" xfId="109" applyFont="1" applyAlignment="1">
      <alignment horizontal="left" vertical="top" wrapText="1"/>
    </xf>
    <xf numFmtId="0" fontId="46" fillId="0" borderId="0" xfId="114" applyFont="1" applyAlignment="1">
      <alignment horizontal="left" vertical="top"/>
    </xf>
    <xf numFmtId="0" fontId="40" fillId="0" borderId="0" xfId="114" applyFont="1" applyAlignment="1">
      <alignment horizontal="left" vertical="top"/>
    </xf>
    <xf numFmtId="0" fontId="40" fillId="0" borderId="0" xfId="114" applyFont="1" applyAlignment="1">
      <alignment horizontal="center" vertical="top"/>
    </xf>
    <xf numFmtId="0" fontId="46" fillId="0" borderId="0" xfId="114" applyFont="1" applyAlignment="1">
      <alignment horizontal="left" vertical="top" indent="9"/>
    </xf>
    <xf numFmtId="0" fontId="46" fillId="0" borderId="0" xfId="114" applyFont="1" applyAlignment="1">
      <alignment horizontal="center" vertical="top"/>
    </xf>
    <xf numFmtId="0" fontId="39" fillId="0" borderId="7" xfId="109" applyFont="1" applyBorder="1"/>
    <xf numFmtId="0" fontId="47" fillId="0" borderId="15" xfId="109" applyFont="1" applyBorder="1"/>
    <xf numFmtId="0" fontId="81" fillId="0" borderId="5" xfId="0" applyFont="1" applyBorder="1" applyAlignment="1">
      <alignment horizontal="center" vertical="center" wrapText="1"/>
    </xf>
    <xf numFmtId="0" fontId="81" fillId="0" borderId="12" xfId="0" applyFont="1" applyBorder="1" applyAlignment="1">
      <alignment horizontal="center" vertical="center" wrapText="1"/>
    </xf>
    <xf numFmtId="0" fontId="103" fillId="0" borderId="5" xfId="110" applyFont="1" applyBorder="1" applyAlignment="1">
      <alignment horizontal="justify" vertical="center"/>
    </xf>
    <xf numFmtId="0" fontId="103" fillId="0" borderId="12" xfId="110" applyFont="1" applyBorder="1" applyAlignment="1">
      <alignment horizontal="justify" vertical="center"/>
    </xf>
    <xf numFmtId="0" fontId="53" fillId="34" borderId="3" xfId="109" applyFont="1" applyFill="1" applyBorder="1" applyAlignment="1">
      <alignment horizontal="left" vertical="top" wrapText="1"/>
    </xf>
    <xf numFmtId="172" fontId="53" fillId="0" borderId="3" xfId="109" quotePrefix="1" applyNumberFormat="1" applyFont="1" applyBorder="1" applyAlignment="1">
      <alignment horizontal="justify" vertical="top"/>
    </xf>
    <xf numFmtId="0" fontId="53" fillId="34" borderId="3" xfId="109" quotePrefix="1" applyFont="1" applyFill="1" applyBorder="1" applyAlignment="1">
      <alignment horizontal="center" vertical="top"/>
    </xf>
    <xf numFmtId="0" fontId="62" fillId="0" borderId="3" xfId="109" applyFont="1" applyBorder="1" applyAlignment="1">
      <alignment horizontal="left" vertical="top" wrapText="1"/>
    </xf>
    <xf numFmtId="1" fontId="53" fillId="0" borderId="3" xfId="109" applyNumberFormat="1" applyFont="1" applyBorder="1" applyAlignment="1">
      <alignment horizontal="center" vertical="top"/>
    </xf>
    <xf numFmtId="3" fontId="39" fillId="0" borderId="3" xfId="109" applyNumberFormat="1" applyFont="1" applyBorder="1" applyAlignment="1">
      <alignment horizontal="center" vertical="top" wrapText="1"/>
    </xf>
    <xf numFmtId="43" fontId="53" fillId="0" borderId="3" xfId="109" applyNumberFormat="1" applyFont="1" applyBorder="1" applyAlignment="1">
      <alignment horizontal="justify" vertical="top"/>
    </xf>
    <xf numFmtId="0" fontId="62" fillId="0" borderId="2" xfId="109" quotePrefix="1" applyFont="1" applyBorder="1" applyAlignment="1">
      <alignment horizontal="left" vertical="top" wrapText="1"/>
    </xf>
    <xf numFmtId="3" fontId="53" fillId="0" borderId="2" xfId="109" quotePrefix="1" applyNumberFormat="1" applyFont="1" applyBorder="1" applyAlignment="1">
      <alignment horizontal="center" vertical="top"/>
    </xf>
    <xf numFmtId="172" fontId="53" fillId="0" borderId="3" xfId="109" applyNumberFormat="1" applyFont="1" applyBorder="1" applyAlignment="1">
      <alignment horizontal="center" vertical="top" wrapText="1"/>
    </xf>
    <xf numFmtId="0" fontId="53" fillId="0" borderId="4" xfId="109" applyFont="1" applyBorder="1" applyAlignment="1">
      <alignment horizontal="left" vertical="top" wrapText="1"/>
    </xf>
    <xf numFmtId="172" fontId="53" fillId="0" borderId="4" xfId="109" quotePrefix="1" applyNumberFormat="1" applyFont="1" applyBorder="1" applyAlignment="1">
      <alignment horizontal="justify" vertical="top"/>
    </xf>
    <xf numFmtId="0" fontId="53" fillId="34" borderId="4" xfId="109" quotePrefix="1" applyFont="1" applyFill="1" applyBorder="1" applyAlignment="1">
      <alignment horizontal="center" vertical="top"/>
    </xf>
    <xf numFmtId="0" fontId="62" fillId="0" borderId="4" xfId="109" applyFont="1" applyBorder="1" applyAlignment="1">
      <alignment horizontal="left" vertical="top" wrapText="1"/>
    </xf>
    <xf numFmtId="1" fontId="53" fillId="0" borderId="4" xfId="109" applyNumberFormat="1" applyFont="1" applyBorder="1" applyAlignment="1">
      <alignment horizontal="center" vertical="top"/>
    </xf>
    <xf numFmtId="3" fontId="53" fillId="0" borderId="4" xfId="109" applyNumberFormat="1" applyFont="1" applyBorder="1" applyAlignment="1">
      <alignment horizontal="center" vertical="top"/>
    </xf>
    <xf numFmtId="43" fontId="53" fillId="0" borderId="4" xfId="109" applyNumberFormat="1" applyFont="1" applyBorder="1" applyAlignment="1">
      <alignment horizontal="justify" vertical="top"/>
    </xf>
    <xf numFmtId="0" fontId="53" fillId="34" borderId="4" xfId="109" applyFont="1" applyFill="1" applyBorder="1" applyAlignment="1">
      <alignment horizontal="left" vertical="top" wrapText="1"/>
    </xf>
    <xf numFmtId="0" fontId="62" fillId="0" borderId="4" xfId="109" quotePrefix="1" applyFont="1" applyBorder="1" applyAlignment="1">
      <alignment horizontal="left" vertical="top" wrapText="1"/>
    </xf>
    <xf numFmtId="3" fontId="53" fillId="0" borderId="4" xfId="109" quotePrefix="1" applyNumberFormat="1" applyFont="1" applyBorder="1" applyAlignment="1">
      <alignment horizontal="center" vertical="top" wrapText="1"/>
    </xf>
    <xf numFmtId="0" fontId="53" fillId="0" borderId="2" xfId="109" applyFont="1" applyBorder="1" applyAlignment="1">
      <alignment horizontal="left" vertical="top" wrapText="1"/>
    </xf>
    <xf numFmtId="172" fontId="53" fillId="0" borderId="2" xfId="109" applyNumberFormat="1" applyFont="1" applyBorder="1" applyAlignment="1">
      <alignment horizontal="center" vertical="top" wrapText="1"/>
    </xf>
    <xf numFmtId="0" fontId="62" fillId="0" borderId="2" xfId="109" applyFont="1" applyBorder="1" applyAlignment="1">
      <alignment horizontal="left" vertical="top" wrapText="1"/>
    </xf>
    <xf numFmtId="3" fontId="53" fillId="0" borderId="3" xfId="109" applyNumberFormat="1" applyFont="1" applyBorder="1" applyAlignment="1">
      <alignment horizontal="center" vertical="top"/>
    </xf>
    <xf numFmtId="172" fontId="53" fillId="34" borderId="4" xfId="109" quotePrefix="1" applyNumberFormat="1" applyFont="1" applyFill="1" applyBorder="1" applyAlignment="1">
      <alignment horizontal="justify" vertical="top"/>
    </xf>
    <xf numFmtId="0" fontId="62" fillId="34" borderId="4" xfId="109" applyFont="1" applyFill="1" applyBorder="1" applyAlignment="1">
      <alignment horizontal="left" vertical="top" wrapText="1"/>
    </xf>
    <xf numFmtId="0" fontId="39" fillId="34" borderId="4" xfId="109" applyFont="1" applyFill="1" applyBorder="1" applyAlignment="1">
      <alignment vertical="top"/>
    </xf>
    <xf numFmtId="3" fontId="53" fillId="34" borderId="4" xfId="109" applyNumberFormat="1" applyFont="1" applyFill="1" applyBorder="1" applyAlignment="1">
      <alignment horizontal="justify" vertical="top"/>
    </xf>
    <xf numFmtId="43" fontId="53" fillId="34" borderId="4" xfId="109" applyNumberFormat="1" applyFont="1" applyFill="1" applyBorder="1" applyAlignment="1">
      <alignment horizontal="justify" vertical="top"/>
    </xf>
    <xf numFmtId="3" fontId="53" fillId="0" borderId="4" xfId="109" applyNumberFormat="1" applyFont="1" applyBorder="1" applyAlignment="1">
      <alignment horizontal="center" vertical="top" wrapText="1"/>
    </xf>
    <xf numFmtId="172" fontId="53" fillId="0" borderId="3" xfId="109" applyNumberFormat="1" applyFont="1" applyBorder="1" applyAlignment="1">
      <alignment horizontal="center" vertical="top"/>
    </xf>
    <xf numFmtId="0" fontId="62" fillId="0" borderId="3" xfId="109" quotePrefix="1" applyFont="1" applyBorder="1" applyAlignment="1">
      <alignment horizontal="left" vertical="top" wrapText="1"/>
    </xf>
    <xf numFmtId="172" fontId="53" fillId="0" borderId="4" xfId="109" applyNumberFormat="1" applyFont="1" applyBorder="1" applyAlignment="1">
      <alignment horizontal="center" vertical="top"/>
    </xf>
    <xf numFmtId="0" fontId="39" fillId="0" borderId="4" xfId="109" applyFont="1" applyBorder="1" applyAlignment="1">
      <alignment horizontal="center" vertical="top" wrapText="1"/>
    </xf>
    <xf numFmtId="3" fontId="39" fillId="0" borderId="4" xfId="109" applyNumberFormat="1" applyFont="1" applyBorder="1" applyAlignment="1">
      <alignment horizontal="center" vertical="top" wrapText="1"/>
    </xf>
    <xf numFmtId="172" fontId="53" fillId="0" borderId="2" xfId="109" applyNumberFormat="1" applyFont="1" applyBorder="1" applyAlignment="1">
      <alignment horizontal="center" vertical="top"/>
    </xf>
    <xf numFmtId="1" fontId="53" fillId="0" borderId="2" xfId="109" applyNumberFormat="1" applyFont="1" applyBorder="1" applyAlignment="1">
      <alignment horizontal="center" vertical="top" wrapText="1"/>
    </xf>
    <xf numFmtId="3" fontId="53" fillId="0" borderId="2" xfId="109" applyNumberFormat="1" applyFont="1" applyBorder="1" applyAlignment="1">
      <alignment horizontal="center" vertical="top" wrapText="1"/>
    </xf>
    <xf numFmtId="3" fontId="53" fillId="0" borderId="3" xfId="109" applyNumberFormat="1" applyFont="1" applyBorder="1" applyAlignment="1">
      <alignment horizontal="center" vertical="top" wrapText="1"/>
    </xf>
    <xf numFmtId="3" fontId="39" fillId="0" borderId="2" xfId="109" applyNumberFormat="1" applyFont="1" applyBorder="1" applyAlignment="1">
      <alignment horizontal="center" vertical="top" wrapText="1"/>
    </xf>
    <xf numFmtId="172" fontId="53" fillId="34" borderId="2" xfId="109" applyNumberFormat="1" applyFont="1" applyFill="1" applyBorder="1" applyAlignment="1">
      <alignment horizontal="center" vertical="top"/>
    </xf>
    <xf numFmtId="0" fontId="62" fillId="34" borderId="2" xfId="109" applyFont="1" applyFill="1" applyBorder="1" applyAlignment="1">
      <alignment horizontal="left" vertical="top" wrapText="1"/>
    </xf>
    <xf numFmtId="1" fontId="53" fillId="34" borderId="2" xfId="109" applyNumberFormat="1" applyFont="1" applyFill="1" applyBorder="1" applyAlignment="1">
      <alignment horizontal="center" vertical="top"/>
    </xf>
    <xf numFmtId="3" fontId="53" fillId="34" borderId="2" xfId="109" applyNumberFormat="1" applyFont="1" applyFill="1" applyBorder="1" applyAlignment="1">
      <alignment horizontal="center" vertical="top"/>
    </xf>
    <xf numFmtId="175" fontId="53" fillId="34" borderId="2" xfId="109" applyNumberFormat="1" applyFont="1" applyFill="1" applyBorder="1" applyAlignment="1">
      <alignment horizontal="right" vertical="top"/>
    </xf>
    <xf numFmtId="0" fontId="60" fillId="0" borderId="15" xfId="109" applyFont="1" applyBorder="1" applyAlignment="1">
      <alignment vertical="top"/>
    </xf>
    <xf numFmtId="0" fontId="60" fillId="0" borderId="0" xfId="109" applyFont="1" applyBorder="1" applyAlignment="1">
      <alignment vertical="top"/>
    </xf>
    <xf numFmtId="0" fontId="68" fillId="0" borderId="0" xfId="109" applyFont="1" applyBorder="1" applyAlignment="1">
      <alignment vertical="top"/>
    </xf>
    <xf numFmtId="0" fontId="68" fillId="0" borderId="10" xfId="109" applyFont="1" applyBorder="1" applyAlignment="1">
      <alignment vertical="top"/>
    </xf>
    <xf numFmtId="0" fontId="44" fillId="0" borderId="0" xfId="114" applyFont="1" applyFill="1" applyAlignment="1">
      <alignment vertical="center"/>
    </xf>
    <xf numFmtId="176" fontId="52" fillId="0" borderId="1" xfId="114" quotePrefix="1" applyNumberFormat="1" applyFont="1" applyFill="1" applyBorder="1" applyAlignment="1">
      <alignment horizontal="center" vertical="center"/>
    </xf>
    <xf numFmtId="2" fontId="52" fillId="0" borderId="1" xfId="114" quotePrefix="1" applyNumberFormat="1" applyFont="1" applyFill="1" applyBorder="1" applyAlignment="1">
      <alignment horizontal="center" vertical="center"/>
    </xf>
    <xf numFmtId="0" fontId="52" fillId="0" borderId="1" xfId="114" quotePrefix="1" applyFont="1" applyFill="1" applyBorder="1" applyAlignment="1">
      <alignment horizontal="justify" vertical="center" wrapText="1"/>
    </xf>
    <xf numFmtId="2" fontId="52" fillId="0" borderId="1" xfId="114" quotePrefix="1" applyNumberFormat="1" applyFont="1" applyFill="1" applyBorder="1" applyAlignment="1">
      <alignment horizontal="right" vertical="center"/>
    </xf>
    <xf numFmtId="0" fontId="52" fillId="0" borderId="35" xfId="0" applyFont="1" applyFill="1" applyBorder="1" applyAlignment="1">
      <alignment horizontal="justify" vertical="center" wrapText="1"/>
    </xf>
    <xf numFmtId="0" fontId="52" fillId="0" borderId="0" xfId="0" applyFont="1" applyFill="1" applyBorder="1" applyAlignment="1">
      <alignment horizontal="justify" vertical="center" wrapText="1"/>
    </xf>
    <xf numFmtId="43" fontId="53" fillId="0" borderId="1" xfId="266" applyNumberFormat="1" applyFont="1" applyFill="1" applyBorder="1" applyAlignment="1">
      <alignment vertical="center"/>
    </xf>
    <xf numFmtId="164" fontId="53" fillId="0" borderId="1" xfId="266" applyNumberFormat="1" applyFont="1" applyFill="1" applyBorder="1" applyAlignment="1">
      <alignment horizontal="center" vertical="center"/>
    </xf>
    <xf numFmtId="41" fontId="53" fillId="0" borderId="1" xfId="266" applyNumberFormat="1" applyFont="1" applyFill="1" applyBorder="1" applyAlignment="1">
      <alignment vertical="center"/>
    </xf>
    <xf numFmtId="43" fontId="53" fillId="0" borderId="1" xfId="266" applyFont="1" applyFill="1" applyBorder="1" applyAlignment="1">
      <alignment vertical="center"/>
    </xf>
    <xf numFmtId="164" fontId="53" fillId="0" borderId="1" xfId="266" applyNumberFormat="1" applyFont="1" applyFill="1" applyBorder="1" applyAlignment="1">
      <alignment vertical="center"/>
    </xf>
    <xf numFmtId="0" fontId="52" fillId="0" borderId="1" xfId="114" quotePrefix="1" applyFont="1" applyFill="1" applyBorder="1" applyAlignment="1">
      <alignment horizontal="center" vertical="center" wrapText="1"/>
    </xf>
    <xf numFmtId="0" fontId="54" fillId="35" borderId="0" xfId="114" applyFont="1" applyFill="1" applyBorder="1" applyAlignment="1">
      <alignment horizontal="centerContinuous" vertical="center" wrapText="1"/>
    </xf>
    <xf numFmtId="0" fontId="52" fillId="0" borderId="3" xfId="114" applyFont="1" applyFill="1" applyBorder="1" applyAlignment="1">
      <alignment horizontal="center" vertical="center"/>
    </xf>
    <xf numFmtId="0" fontId="52" fillId="0" borderId="3" xfId="114" quotePrefix="1" applyFont="1" applyFill="1" applyBorder="1" applyAlignment="1">
      <alignment horizontal="justify" vertical="center"/>
    </xf>
    <xf numFmtId="41" fontId="52" fillId="0" borderId="3" xfId="114" quotePrefix="1" applyNumberFormat="1" applyFont="1" applyFill="1" applyBorder="1" applyAlignment="1">
      <alignment horizontal="center" vertical="center"/>
    </xf>
    <xf numFmtId="176" fontId="52" fillId="0" borderId="3" xfId="114" quotePrefix="1" applyNumberFormat="1" applyFont="1" applyFill="1" applyBorder="1" applyAlignment="1">
      <alignment horizontal="center" vertical="center"/>
    </xf>
    <xf numFmtId="43" fontId="52" fillId="0" borderId="3" xfId="114" quotePrefix="1" applyNumberFormat="1" applyFont="1" applyFill="1" applyBorder="1" applyAlignment="1">
      <alignment horizontal="center" vertical="center"/>
    </xf>
    <xf numFmtId="0" fontId="52" fillId="0" borderId="2" xfId="114" quotePrefix="1" applyFont="1" applyFill="1" applyBorder="1" applyAlignment="1">
      <alignment horizontal="justify" vertical="center"/>
    </xf>
    <xf numFmtId="41" fontId="52" fillId="0" borderId="2" xfId="114" quotePrefix="1" applyNumberFormat="1" applyFont="1" applyFill="1" applyBorder="1" applyAlignment="1">
      <alignment horizontal="center" vertical="center"/>
    </xf>
    <xf numFmtId="0" fontId="52" fillId="0" borderId="2" xfId="114" quotePrefix="1" applyFont="1" applyFill="1" applyBorder="1" applyAlignment="1">
      <alignment horizontal="center" vertical="center"/>
    </xf>
    <xf numFmtId="43" fontId="52" fillId="0" borderId="2" xfId="114" quotePrefix="1" applyNumberFormat="1" applyFont="1" applyFill="1" applyBorder="1" applyAlignment="1">
      <alignment horizontal="center" vertical="center"/>
    </xf>
    <xf numFmtId="176" fontId="52" fillId="0" borderId="2" xfId="114" quotePrefix="1" applyNumberFormat="1" applyFont="1" applyFill="1" applyBorder="1" applyAlignment="1">
      <alignment horizontal="center" vertical="center"/>
    </xf>
    <xf numFmtId="0" fontId="39" fillId="0" borderId="15" xfId="114" applyFont="1" applyBorder="1"/>
    <xf numFmtId="2" fontId="52" fillId="0" borderId="3" xfId="114" quotePrefix="1" applyNumberFormat="1" applyFont="1" applyFill="1" applyBorder="1" applyAlignment="1">
      <alignment horizontal="right" vertical="center"/>
    </xf>
    <xf numFmtId="0" fontId="52" fillId="0" borderId="3" xfId="114" quotePrefix="1" applyFont="1" applyFill="1" applyBorder="1" applyAlignment="1">
      <alignment horizontal="center" vertical="center"/>
    </xf>
    <xf numFmtId="2" fontId="52" fillId="0" borderId="2" xfId="114" quotePrefix="1" applyNumberFormat="1" applyFont="1" applyFill="1" applyBorder="1" applyAlignment="1">
      <alignment horizontal="right" vertical="center"/>
    </xf>
    <xf numFmtId="0" fontId="52" fillId="0" borderId="0" xfId="0" applyFont="1" applyFill="1" applyBorder="1"/>
    <xf numFmtId="0" fontId="39" fillId="0" borderId="0" xfId="114" applyFont="1" applyBorder="1" applyAlignment="1">
      <alignment horizontal="center"/>
    </xf>
    <xf numFmtId="0" fontId="39" fillId="0" borderId="14" xfId="114" applyFont="1" applyBorder="1"/>
    <xf numFmtId="0" fontId="39" fillId="0" borderId="6" xfId="114" applyFont="1" applyBorder="1"/>
    <xf numFmtId="0" fontId="39" fillId="0" borderId="6" xfId="114" applyFont="1" applyBorder="1" applyAlignment="1">
      <alignment horizontal="center"/>
    </xf>
    <xf numFmtId="0" fontId="39" fillId="0" borderId="11" xfId="114" applyFont="1" applyBorder="1"/>
    <xf numFmtId="43" fontId="12" fillId="0" borderId="0" xfId="577" applyFont="1"/>
    <xf numFmtId="43" fontId="12" fillId="0" borderId="0" xfId="0" applyNumberFormat="1" applyFont="1"/>
    <xf numFmtId="43" fontId="12" fillId="0" borderId="4" xfId="577" applyFont="1" applyBorder="1"/>
    <xf numFmtId="0" fontId="12" fillId="0" borderId="0" xfId="0" applyFont="1" applyAlignment="1">
      <alignment vertical="center"/>
    </xf>
    <xf numFmtId="0" fontId="12" fillId="0" borderId="4" xfId="0" applyFont="1" applyBorder="1" applyAlignment="1">
      <alignment vertical="center"/>
    </xf>
    <xf numFmtId="49" fontId="12" fillId="0" borderId="0" xfId="0" applyNumberFormat="1" applyFont="1" applyAlignment="1">
      <alignment vertical="center"/>
    </xf>
    <xf numFmtId="43" fontId="12" fillId="0" borderId="4" xfId="0" applyNumberFormat="1" applyFont="1" applyBorder="1"/>
    <xf numFmtId="0" fontId="12" fillId="0" borderId="4" xfId="0" applyFont="1" applyBorder="1"/>
    <xf numFmtId="43" fontId="109" fillId="45" borderId="4" xfId="577" applyFont="1" applyFill="1" applyBorder="1" applyAlignment="1">
      <alignment horizontal="center" vertical="center"/>
    </xf>
    <xf numFmtId="49" fontId="52" fillId="0" borderId="15" xfId="114" applyNumberFormat="1" applyFont="1" applyFill="1" applyBorder="1" applyAlignment="1">
      <alignment horizontal="center" vertical="center"/>
    </xf>
    <xf numFmtId="49" fontId="52" fillId="0" borderId="0" xfId="114" applyNumberFormat="1" applyFont="1" applyFill="1" applyBorder="1" applyAlignment="1">
      <alignment horizontal="center" vertical="center"/>
    </xf>
    <xf numFmtId="49" fontId="52" fillId="0" borderId="10" xfId="114" applyNumberFormat="1" applyFont="1" applyFill="1" applyBorder="1" applyAlignment="1">
      <alignment horizontal="center" vertical="center"/>
    </xf>
    <xf numFmtId="43" fontId="53" fillId="0" borderId="1" xfId="266" applyNumberFormat="1" applyFont="1" applyFill="1" applyBorder="1" applyAlignment="1">
      <alignment horizontal="right" vertical="center"/>
    </xf>
    <xf numFmtId="43" fontId="52" fillId="0" borderId="2" xfId="114" quotePrefix="1" applyNumberFormat="1" applyFont="1" applyFill="1" applyBorder="1" applyAlignment="1">
      <alignment horizontal="right" vertical="center"/>
    </xf>
    <xf numFmtId="165" fontId="52" fillId="0" borderId="1" xfId="266" applyNumberFormat="1" applyFont="1" applyBorder="1" applyAlignment="1">
      <alignment vertical="center"/>
    </xf>
    <xf numFmtId="43" fontId="52" fillId="0" borderId="1" xfId="114" quotePrefix="1" applyNumberFormat="1" applyFont="1" applyFill="1" applyBorder="1" applyAlignment="1">
      <alignment horizontal="right" vertical="center"/>
    </xf>
    <xf numFmtId="43" fontId="52" fillId="0" borderId="3" xfId="114" quotePrefix="1" applyNumberFormat="1" applyFont="1" applyFill="1" applyBorder="1" applyAlignment="1">
      <alignment horizontal="right" vertical="center"/>
    </xf>
    <xf numFmtId="0" fontId="0" fillId="0" borderId="0" xfId="0"/>
    <xf numFmtId="0" fontId="39" fillId="0" borderId="0" xfId="109" applyFont="1" applyBorder="1"/>
    <xf numFmtId="0" fontId="39" fillId="0" borderId="0" xfId="0" applyFont="1"/>
    <xf numFmtId="0" fontId="44" fillId="0" borderId="0" xfId="114" applyFont="1" applyBorder="1" applyAlignment="1">
      <alignment vertical="center"/>
    </xf>
    <xf numFmtId="0" fontId="44" fillId="0" borderId="15" xfId="114" applyFont="1" applyBorder="1" applyAlignment="1">
      <alignment vertical="center"/>
    </xf>
    <xf numFmtId="0" fontId="81" fillId="0" borderId="0" xfId="109" applyFont="1" applyBorder="1" applyAlignment="1">
      <alignment vertical="center"/>
    </xf>
    <xf numFmtId="0" fontId="81" fillId="0" borderId="0" xfId="109" applyFont="1" applyBorder="1" applyAlignment="1">
      <alignment horizontal="center" vertical="center"/>
    </xf>
    <xf numFmtId="0" fontId="53" fillId="0" borderId="1" xfId="114" applyFont="1" applyBorder="1" applyAlignment="1">
      <alignment vertical="center"/>
    </xf>
    <xf numFmtId="0" fontId="53" fillId="0" borderId="1" xfId="114" applyFont="1" applyBorder="1" applyAlignment="1">
      <alignment horizontal="justify" vertical="center"/>
    </xf>
    <xf numFmtId="0" fontId="52" fillId="0" borderId="1" xfId="114" applyFont="1" applyBorder="1" applyAlignment="1">
      <alignment horizontal="center" vertical="center"/>
    </xf>
    <xf numFmtId="0" fontId="62" fillId="0" borderId="3" xfId="114" applyFont="1" applyBorder="1" applyAlignment="1">
      <alignment vertical="center"/>
    </xf>
    <xf numFmtId="0" fontId="62" fillId="0" borderId="3" xfId="114" applyFont="1" applyBorder="1" applyAlignment="1">
      <alignment horizontal="justify" vertical="center"/>
    </xf>
    <xf numFmtId="2" fontId="0" fillId="0" borderId="0" xfId="0" applyNumberFormat="1" applyAlignment="1"/>
    <xf numFmtId="2" fontId="12" fillId="0" borderId="0" xfId="0" applyNumberFormat="1" applyFont="1" applyAlignment="1"/>
    <xf numFmtId="2" fontId="0" fillId="53" borderId="0" xfId="0" applyNumberFormat="1" applyFill="1" applyAlignment="1"/>
    <xf numFmtId="2" fontId="0" fillId="52" borderId="0" xfId="0" applyNumberFormat="1" applyFill="1" applyAlignment="1"/>
    <xf numFmtId="2" fontId="52" fillId="0" borderId="2" xfId="114" quotePrefix="1" applyNumberFormat="1" applyFont="1" applyFill="1" applyBorder="1" applyAlignment="1">
      <alignment horizontal="center" vertical="center"/>
    </xf>
    <xf numFmtId="0" fontId="53" fillId="0" borderId="3" xfId="114" applyFont="1" applyFill="1" applyBorder="1" applyAlignment="1">
      <alignment vertical="center"/>
    </xf>
    <xf numFmtId="0" fontId="52" fillId="0" borderId="3" xfId="114" quotePrefix="1" applyFont="1" applyFill="1" applyBorder="1" applyAlignment="1">
      <alignment horizontal="justify" vertical="center" wrapText="1"/>
    </xf>
    <xf numFmtId="0" fontId="53" fillId="0" borderId="2" xfId="114" applyFont="1" applyFill="1" applyBorder="1" applyAlignment="1">
      <alignment vertical="center"/>
    </xf>
    <xf numFmtId="0" fontId="52" fillId="0" borderId="2" xfId="114" quotePrefix="1" applyFont="1" applyFill="1" applyBorder="1" applyAlignment="1">
      <alignment horizontal="justify" vertical="center" wrapText="1"/>
    </xf>
    <xf numFmtId="43" fontId="53" fillId="0" borderId="2" xfId="266" applyFont="1" applyFill="1" applyBorder="1" applyAlignment="1">
      <alignment vertical="center"/>
    </xf>
    <xf numFmtId="164" fontId="53" fillId="0" borderId="2" xfId="266" applyNumberFormat="1" applyFont="1" applyFill="1" applyBorder="1" applyAlignment="1">
      <alignment vertical="center"/>
    </xf>
    <xf numFmtId="0" fontId="52" fillId="0" borderId="0" xfId="114" applyFont="1" applyFill="1" applyBorder="1" applyAlignment="1">
      <alignment horizontal="center" vertical="center"/>
    </xf>
    <xf numFmtId="0" fontId="52" fillId="0" borderId="10" xfId="114" applyFont="1" applyFill="1" applyBorder="1" applyAlignment="1">
      <alignment horizontal="center" vertical="center"/>
    </xf>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53" fillId="0" borderId="15" xfId="109" applyFont="1" applyBorder="1" applyAlignment="1">
      <alignment horizontal="left" vertical="top" wrapText="1"/>
    </xf>
    <xf numFmtId="0" fontId="53" fillId="0" borderId="0" xfId="109" applyFont="1" applyBorder="1" applyAlignment="1">
      <alignment horizontal="left" vertical="top" wrapText="1"/>
    </xf>
    <xf numFmtId="0" fontId="53" fillId="0" borderId="10" xfId="109" applyFont="1" applyBorder="1" applyAlignment="1">
      <alignment horizontal="left" vertical="top" wrapText="1"/>
    </xf>
    <xf numFmtId="0" fontId="53" fillId="0" borderId="14" xfId="109" applyFont="1" applyBorder="1" applyAlignment="1">
      <alignment horizontal="center" vertical="top"/>
    </xf>
    <xf numFmtId="0" fontId="53" fillId="0" borderId="6" xfId="109" applyFont="1" applyBorder="1" applyAlignment="1">
      <alignment horizontal="center" vertical="top"/>
    </xf>
    <xf numFmtId="0" fontId="53" fillId="0" borderId="11" xfId="109" applyFont="1" applyBorder="1" applyAlignment="1">
      <alignment horizontal="center" vertical="top"/>
    </xf>
    <xf numFmtId="0" fontId="52" fillId="0" borderId="15" xfId="109" applyFont="1" applyBorder="1" applyAlignment="1">
      <alignment horizontal="left" vertical="top"/>
    </xf>
    <xf numFmtId="0" fontId="52" fillId="0" borderId="0" xfId="109" applyFont="1" applyBorder="1" applyAlignment="1">
      <alignment horizontal="left" vertical="top"/>
    </xf>
    <xf numFmtId="0" fontId="52" fillId="0" borderId="10" xfId="109" applyFont="1" applyBorder="1" applyAlignment="1">
      <alignment horizontal="left" vertical="top"/>
    </xf>
    <xf numFmtId="0" fontId="53" fillId="0" borderId="15" xfId="109" applyFont="1" applyBorder="1" applyAlignment="1">
      <alignment vertical="top" wrapText="1"/>
    </xf>
    <xf numFmtId="0" fontId="53" fillId="0" borderId="14" xfId="109" applyFont="1" applyBorder="1" applyAlignment="1">
      <alignment vertical="top" wrapText="1"/>
    </xf>
    <xf numFmtId="0" fontId="53" fillId="0" borderId="15" xfId="109" applyFont="1" applyBorder="1" applyAlignment="1">
      <alignment horizontal="center" vertical="top"/>
    </xf>
    <xf numFmtId="0" fontId="53" fillId="0" borderId="0" xfId="109" applyFont="1" applyBorder="1" applyAlignment="1">
      <alignment horizontal="center" vertical="top"/>
    </xf>
    <xf numFmtId="0" fontId="53" fillId="0" borderId="10" xfId="109" applyFont="1" applyBorder="1" applyAlignment="1">
      <alignment horizontal="center" vertical="top"/>
    </xf>
    <xf numFmtId="0" fontId="52" fillId="0" borderId="15" xfId="109" applyFont="1" applyBorder="1" applyAlignment="1">
      <alignment horizontal="left" vertical="top" wrapText="1"/>
    </xf>
    <xf numFmtId="0" fontId="52" fillId="0" borderId="0" xfId="109" applyFont="1" applyBorder="1" applyAlignment="1">
      <alignment horizontal="left" vertical="top" wrapText="1"/>
    </xf>
    <xf numFmtId="0" fontId="52" fillId="0" borderId="10" xfId="109" applyFont="1" applyBorder="1" applyAlignment="1">
      <alignment horizontal="left" vertical="top" wrapText="1"/>
    </xf>
    <xf numFmtId="0" fontId="52" fillId="0" borderId="15" xfId="109" applyFont="1" applyFill="1" applyBorder="1" applyAlignment="1">
      <alignment vertical="top"/>
    </xf>
    <xf numFmtId="0" fontId="52" fillId="0" borderId="0" xfId="109" applyFont="1" applyFill="1" applyBorder="1" applyAlignment="1">
      <alignment vertical="top"/>
    </xf>
    <xf numFmtId="0" fontId="52" fillId="0" borderId="10" xfId="109" applyFont="1" applyFill="1" applyBorder="1" applyAlignment="1">
      <alignment vertical="top"/>
    </xf>
    <xf numFmtId="0" fontId="52" fillId="0" borderId="15" xfId="109" applyFont="1" applyBorder="1" applyAlignment="1">
      <alignment vertical="top" wrapText="1"/>
    </xf>
    <xf numFmtId="0" fontId="53" fillId="0" borderId="15" xfId="109" applyFont="1" applyFill="1" applyBorder="1" applyAlignment="1">
      <alignment horizontal="center" vertical="top"/>
    </xf>
    <xf numFmtId="0" fontId="53" fillId="0" borderId="0" xfId="109" applyFont="1" applyFill="1" applyBorder="1" applyAlignment="1">
      <alignment horizontal="center" vertical="top"/>
    </xf>
    <xf numFmtId="0" fontId="53" fillId="0" borderId="10" xfId="109" applyFont="1" applyFill="1" applyBorder="1" applyAlignment="1">
      <alignment horizontal="center" vertical="top"/>
    </xf>
    <xf numFmtId="0" fontId="52" fillId="34" borderId="15" xfId="109" applyFont="1" applyFill="1" applyBorder="1" applyAlignment="1">
      <alignment vertical="top"/>
    </xf>
    <xf numFmtId="0" fontId="52" fillId="34" borderId="0" xfId="109" applyFont="1" applyFill="1" applyBorder="1" applyAlignment="1">
      <alignment vertical="top"/>
    </xf>
    <xf numFmtId="0" fontId="52" fillId="34" borderId="10" xfId="109" applyFont="1" applyFill="1" applyBorder="1" applyAlignment="1">
      <alignment vertical="top"/>
    </xf>
    <xf numFmtId="0" fontId="53" fillId="0" borderId="0" xfId="109" applyFont="1" applyBorder="1" applyAlignment="1">
      <alignment vertical="top" wrapText="1"/>
    </xf>
    <xf numFmtId="0" fontId="53" fillId="0" borderId="10" xfId="109" applyFont="1" applyBorder="1" applyAlignment="1">
      <alignment vertical="top" wrapText="1"/>
    </xf>
    <xf numFmtId="0" fontId="52" fillId="0" borderId="0" xfId="109" applyFont="1" applyBorder="1" applyAlignment="1">
      <alignment vertical="top" wrapText="1"/>
    </xf>
    <xf numFmtId="0" fontId="52" fillId="0" borderId="10" xfId="109" applyFont="1" applyBorder="1" applyAlignment="1">
      <alignment vertical="top" wrapText="1"/>
    </xf>
    <xf numFmtId="49" fontId="52" fillId="34" borderId="15" xfId="114" applyNumberFormat="1" applyFont="1" applyFill="1" applyBorder="1" applyAlignment="1">
      <alignment horizontal="center" vertical="center"/>
    </xf>
    <xf numFmtId="49" fontId="52" fillId="34" borderId="0" xfId="114" applyNumberFormat="1" applyFont="1" applyFill="1" applyBorder="1" applyAlignment="1">
      <alignment horizontal="center" vertical="center"/>
    </xf>
    <xf numFmtId="49" fontId="52" fillId="34" borderId="10" xfId="114" applyNumberFormat="1" applyFont="1" applyFill="1" applyBorder="1" applyAlignment="1">
      <alignment horizontal="center" vertical="center"/>
    </xf>
    <xf numFmtId="0" fontId="53" fillId="0" borderId="0" xfId="114" applyFont="1" applyFill="1" applyBorder="1" applyAlignment="1">
      <alignment horizontal="center" vertical="center"/>
    </xf>
    <xf numFmtId="0" fontId="128" fillId="0" borderId="0" xfId="633" applyFont="1" applyAlignment="1"/>
    <xf numFmtId="0" fontId="0" fillId="0" borderId="0" xfId="0" applyNumberFormat="1"/>
    <xf numFmtId="4" fontId="110" fillId="37" borderId="0" xfId="0" applyNumberFormat="1" applyFont="1" applyFill="1"/>
    <xf numFmtId="0" fontId="129" fillId="0" borderId="0" xfId="634"/>
    <xf numFmtId="43" fontId="0" fillId="0" borderId="0" xfId="635" applyFont="1"/>
    <xf numFmtId="0" fontId="130" fillId="54" borderId="0" xfId="634" applyFont="1" applyFill="1" applyAlignment="1">
      <alignment horizontal="center" vertical="center" wrapText="1"/>
    </xf>
    <xf numFmtId="43" fontId="130" fillId="54" borderId="0" xfId="635" applyFont="1" applyFill="1" applyAlignment="1">
      <alignment horizontal="center" vertical="center" wrapText="1"/>
    </xf>
    <xf numFmtId="43" fontId="129" fillId="0" borderId="0" xfId="634" applyNumberFormat="1"/>
    <xf numFmtId="49" fontId="129" fillId="0" borderId="0" xfId="634" applyNumberFormat="1"/>
    <xf numFmtId="0" fontId="53" fillId="0" borderId="15" xfId="109" applyFont="1" applyBorder="1" applyAlignment="1">
      <alignment horizontal="left" vertical="top" wrapText="1"/>
    </xf>
    <xf numFmtId="0" fontId="53" fillId="0" borderId="0" xfId="109" applyFont="1" applyBorder="1" applyAlignment="1">
      <alignment horizontal="left" vertical="top" wrapText="1"/>
    </xf>
    <xf numFmtId="0" fontId="53" fillId="0" borderId="10" xfId="109" applyFont="1" applyBorder="1" applyAlignment="1">
      <alignment horizontal="left" vertical="top" wrapText="1"/>
    </xf>
    <xf numFmtId="0" fontId="53" fillId="0" borderId="15" xfId="109" applyFont="1" applyBorder="1" applyAlignment="1">
      <alignment vertical="top" wrapText="1"/>
    </xf>
    <xf numFmtId="0" fontId="53" fillId="0" borderId="0" xfId="109" applyFont="1" applyBorder="1" applyAlignment="1">
      <alignment vertical="top" wrapText="1"/>
    </xf>
    <xf numFmtId="0" fontId="53" fillId="0" borderId="10" xfId="109" applyFont="1" applyBorder="1" applyAlignment="1">
      <alignment vertical="top" wrapText="1"/>
    </xf>
    <xf numFmtId="2" fontId="0" fillId="0" borderId="0" xfId="0" applyNumberFormat="1" applyAlignment="1">
      <alignment horizontal="right"/>
    </xf>
    <xf numFmtId="0" fontId="52" fillId="34" borderId="2" xfId="114" applyFont="1" applyFill="1" applyBorder="1" applyAlignment="1">
      <alignment horizontal="center" vertical="center"/>
    </xf>
    <xf numFmtId="0" fontId="52" fillId="34" borderId="2" xfId="114" quotePrefix="1" applyFont="1" applyFill="1" applyBorder="1" applyAlignment="1">
      <alignment horizontal="justify" vertical="center"/>
    </xf>
    <xf numFmtId="41" fontId="52" fillId="34" borderId="2" xfId="114" quotePrefix="1" applyNumberFormat="1" applyFont="1" applyFill="1" applyBorder="1" applyAlignment="1">
      <alignment horizontal="center" vertical="center"/>
    </xf>
    <xf numFmtId="0" fontId="52" fillId="34" borderId="2" xfId="114" quotePrefix="1" applyFont="1" applyFill="1" applyBorder="1" applyAlignment="1">
      <alignment horizontal="center" vertical="center"/>
    </xf>
    <xf numFmtId="43" fontId="52" fillId="34" borderId="2" xfId="114" quotePrefix="1" applyNumberFormat="1" applyFont="1" applyFill="1" applyBorder="1" applyAlignment="1">
      <alignment horizontal="center" vertical="center"/>
    </xf>
    <xf numFmtId="0" fontId="52" fillId="34" borderId="1" xfId="114" applyFont="1" applyFill="1" applyBorder="1" applyAlignment="1">
      <alignment horizontal="center" vertical="center"/>
    </xf>
    <xf numFmtId="0" fontId="52" fillId="34" borderId="0" xfId="114" quotePrefix="1" applyFont="1" applyFill="1" applyBorder="1" applyAlignment="1">
      <alignment horizontal="justify" vertical="center"/>
    </xf>
    <xf numFmtId="41" fontId="52" fillId="34" borderId="1" xfId="114" quotePrefix="1" applyNumberFormat="1" applyFont="1" applyFill="1" applyBorder="1" applyAlignment="1">
      <alignment horizontal="center" vertical="center"/>
    </xf>
    <xf numFmtId="0" fontId="52" fillId="34" borderId="1" xfId="114" quotePrefix="1" applyFont="1" applyFill="1" applyBorder="1" applyAlignment="1">
      <alignment horizontal="center" vertical="center"/>
    </xf>
    <xf numFmtId="43" fontId="52" fillId="34" borderId="1" xfId="114" quotePrefix="1" applyNumberFormat="1" applyFont="1" applyFill="1" applyBorder="1" applyAlignment="1">
      <alignment horizontal="center" vertical="center"/>
    </xf>
    <xf numFmtId="0" fontId="52" fillId="34" borderId="15" xfId="114" applyFont="1" applyFill="1" applyBorder="1" applyAlignment="1">
      <alignment horizontal="center" vertical="center"/>
    </xf>
    <xf numFmtId="0" fontId="52" fillId="34" borderId="0" xfId="114" applyFont="1" applyFill="1" applyBorder="1" applyAlignment="1">
      <alignment horizontal="center" vertical="center"/>
    </xf>
    <xf numFmtId="0" fontId="52" fillId="34" borderId="10" xfId="114" applyFont="1" applyFill="1" applyBorder="1" applyAlignment="1">
      <alignment horizontal="center" vertical="center"/>
    </xf>
    <xf numFmtId="0" fontId="52" fillId="34" borderId="1" xfId="114" quotePrefix="1" applyFont="1" applyFill="1" applyBorder="1" applyAlignment="1">
      <alignment horizontal="justify" vertical="center" wrapText="1"/>
    </xf>
    <xf numFmtId="41" fontId="52" fillId="34" borderId="1" xfId="114" quotePrefix="1" applyNumberFormat="1" applyFont="1" applyFill="1" applyBorder="1" applyAlignment="1">
      <alignment horizontal="left" vertical="center"/>
    </xf>
    <xf numFmtId="176" fontId="52" fillId="34" borderId="1" xfId="114" quotePrefix="1" applyNumberFormat="1" applyFont="1" applyFill="1" applyBorder="1" applyAlignment="1">
      <alignment horizontal="center" vertical="center"/>
    </xf>
    <xf numFmtId="2" fontId="52" fillId="34" borderId="1" xfId="114" quotePrefix="1" applyNumberFormat="1" applyFont="1" applyFill="1" applyBorder="1" applyAlignment="1">
      <alignment horizontal="right" vertical="center"/>
    </xf>
    <xf numFmtId="41" fontId="52" fillId="34" borderId="1" xfId="114" quotePrefix="1" applyNumberFormat="1" applyFont="1" applyFill="1" applyBorder="1" applyAlignment="1">
      <alignment horizontal="right" vertical="center"/>
    </xf>
    <xf numFmtId="0" fontId="52" fillId="34" borderId="3" xfId="114" applyFont="1" applyFill="1" applyBorder="1" applyAlignment="1">
      <alignment horizontal="center" vertical="center"/>
    </xf>
    <xf numFmtId="0" fontId="52" fillId="34" borderId="3" xfId="114" quotePrefix="1" applyFont="1" applyFill="1" applyBorder="1" applyAlignment="1">
      <alignment horizontal="justify" vertical="center" wrapText="1"/>
    </xf>
    <xf numFmtId="0" fontId="52" fillId="34" borderId="6" xfId="114" quotePrefix="1" applyFont="1" applyFill="1" applyBorder="1" applyAlignment="1">
      <alignment horizontal="justify" vertical="center"/>
    </xf>
    <xf numFmtId="2" fontId="52" fillId="34" borderId="3" xfId="114" quotePrefix="1" applyNumberFormat="1" applyFont="1" applyFill="1" applyBorder="1" applyAlignment="1">
      <alignment horizontal="right" vertical="center"/>
    </xf>
    <xf numFmtId="0" fontId="52" fillId="34" borderId="13" xfId="114" quotePrefix="1" applyFont="1" applyFill="1" applyBorder="1" applyAlignment="1">
      <alignment horizontal="justify" vertical="center"/>
    </xf>
    <xf numFmtId="41" fontId="52" fillId="34" borderId="2" xfId="114" quotePrefix="1" applyNumberFormat="1" applyFont="1" applyFill="1" applyBorder="1" applyAlignment="1">
      <alignment horizontal="right" vertical="center"/>
    </xf>
    <xf numFmtId="176" fontId="52" fillId="34" borderId="2" xfId="114" quotePrefix="1" applyNumberFormat="1" applyFont="1" applyFill="1" applyBorder="1" applyAlignment="1">
      <alignment horizontal="center" vertical="center"/>
    </xf>
    <xf numFmtId="2" fontId="52" fillId="34" borderId="1" xfId="114" quotePrefix="1" applyNumberFormat="1" applyFont="1" applyFill="1" applyBorder="1" applyAlignment="1">
      <alignment horizontal="center" vertical="center"/>
    </xf>
    <xf numFmtId="0" fontId="53" fillId="34" borderId="3" xfId="114" applyFont="1" applyFill="1" applyBorder="1" applyAlignment="1">
      <alignment horizontal="center" vertical="center"/>
    </xf>
    <xf numFmtId="0" fontId="52" fillId="34" borderId="3" xfId="114" quotePrefix="1" applyFont="1" applyFill="1" applyBorder="1" applyAlignment="1">
      <alignment horizontal="justify" vertical="center"/>
    </xf>
    <xf numFmtId="41" fontId="52" fillId="34" borderId="3" xfId="114" quotePrefix="1" applyNumberFormat="1" applyFont="1" applyFill="1" applyBorder="1" applyAlignment="1">
      <alignment horizontal="center" vertical="center"/>
    </xf>
    <xf numFmtId="0" fontId="53" fillId="34" borderId="2" xfId="114" applyFont="1" applyFill="1" applyBorder="1" applyAlignment="1">
      <alignment horizontal="center" vertical="center"/>
    </xf>
    <xf numFmtId="2" fontId="53" fillId="34" borderId="2" xfId="266" applyNumberFormat="1" applyFont="1" applyFill="1" applyBorder="1" applyAlignment="1">
      <alignment horizontal="center" vertical="center"/>
    </xf>
    <xf numFmtId="164" fontId="53" fillId="34" borderId="2" xfId="266" applyNumberFormat="1" applyFont="1" applyFill="1" applyBorder="1" applyAlignment="1">
      <alignment horizontal="center" vertical="center"/>
    </xf>
    <xf numFmtId="0" fontId="53" fillId="34" borderId="1" xfId="114" applyFont="1" applyFill="1" applyBorder="1" applyAlignment="1">
      <alignment horizontal="center" vertical="center"/>
    </xf>
    <xf numFmtId="2" fontId="53" fillId="34" borderId="1" xfId="266" applyNumberFormat="1" applyFont="1" applyFill="1" applyBorder="1" applyAlignment="1">
      <alignment horizontal="center" vertical="center"/>
    </xf>
    <xf numFmtId="164" fontId="53" fillId="34" borderId="1" xfId="266" applyNumberFormat="1" applyFont="1" applyFill="1" applyBorder="1" applyAlignment="1">
      <alignment horizontal="center" vertical="center"/>
    </xf>
    <xf numFmtId="0" fontId="52" fillId="34" borderId="1" xfId="114" applyFont="1" applyFill="1" applyBorder="1" applyAlignment="1">
      <alignment vertical="center"/>
    </xf>
    <xf numFmtId="0" fontId="53" fillId="34" borderId="1" xfId="114" applyFont="1" applyFill="1" applyBorder="1" applyAlignment="1">
      <alignment vertical="center"/>
    </xf>
    <xf numFmtId="0" fontId="53" fillId="34" borderId="1" xfId="114" applyFont="1" applyFill="1" applyBorder="1" applyAlignment="1">
      <alignment horizontal="justify" vertical="center" wrapText="1"/>
    </xf>
    <xf numFmtId="0" fontId="53" fillId="34" borderId="1" xfId="114" applyFont="1" applyFill="1" applyBorder="1" applyAlignment="1">
      <alignment horizontal="justify" vertical="center"/>
    </xf>
    <xf numFmtId="41" fontId="53" fillId="34" borderId="1" xfId="114" applyNumberFormat="1" applyFont="1" applyFill="1" applyBorder="1" applyAlignment="1">
      <alignment vertical="center"/>
    </xf>
    <xf numFmtId="41" fontId="53" fillId="34" borderId="1" xfId="266" applyNumberFormat="1" applyFont="1" applyFill="1" applyBorder="1" applyAlignment="1">
      <alignment vertical="center"/>
    </xf>
    <xf numFmtId="43" fontId="53" fillId="34" borderId="1" xfId="266" applyNumberFormat="1" applyFont="1" applyFill="1" applyBorder="1" applyAlignment="1">
      <alignment vertical="center"/>
    </xf>
    <xf numFmtId="4" fontId="110" fillId="34" borderId="0" xfId="0" applyNumberFormat="1" applyFont="1" applyFill="1"/>
    <xf numFmtId="165" fontId="53" fillId="34" borderId="1" xfId="266" applyNumberFormat="1" applyFont="1" applyFill="1" applyBorder="1" applyAlignment="1">
      <alignment vertical="center"/>
    </xf>
    <xf numFmtId="43" fontId="52" fillId="34" borderId="1" xfId="266" applyNumberFormat="1" applyFont="1" applyFill="1" applyBorder="1" applyAlignment="1">
      <alignment vertical="center"/>
    </xf>
    <xf numFmtId="43" fontId="53" fillId="34" borderId="1" xfId="266" applyFont="1" applyFill="1" applyBorder="1" applyAlignment="1">
      <alignment vertical="center"/>
    </xf>
    <xf numFmtId="164" fontId="53" fillId="34" borderId="1" xfId="266" applyNumberFormat="1" applyFont="1" applyFill="1" applyBorder="1" applyAlignment="1">
      <alignment vertical="center"/>
    </xf>
    <xf numFmtId="43" fontId="53" fillId="34" borderId="15" xfId="266" applyNumberFormat="1" applyFont="1" applyFill="1" applyBorder="1" applyAlignment="1">
      <alignment vertical="center"/>
    </xf>
    <xf numFmtId="0" fontId="110" fillId="34" borderId="1" xfId="0" applyFont="1" applyFill="1" applyBorder="1"/>
    <xf numFmtId="41" fontId="52" fillId="0" borderId="2" xfId="109" applyNumberFormat="1" applyFont="1" applyFill="1" applyBorder="1" applyAlignment="1">
      <alignment horizontal="center" vertical="center" wrapText="1"/>
    </xf>
    <xf numFmtId="164" fontId="52" fillId="0" borderId="2" xfId="117" applyNumberFormat="1" applyFont="1" applyBorder="1" applyAlignment="1">
      <alignment horizontal="center" vertical="center"/>
    </xf>
    <xf numFmtId="43" fontId="52" fillId="0" borderId="2" xfId="109" applyNumberFormat="1" applyFont="1" applyFill="1" applyBorder="1" applyAlignment="1">
      <alignment horizontal="center" vertical="center" wrapText="1"/>
    </xf>
    <xf numFmtId="43" fontId="53" fillId="0" borderId="2" xfId="109" applyNumberFormat="1" applyFont="1" applyFill="1" applyBorder="1" applyAlignment="1">
      <alignment horizontal="center" vertical="center" wrapText="1"/>
    </xf>
    <xf numFmtId="41" fontId="53" fillId="0" borderId="2" xfId="109" applyNumberFormat="1" applyFont="1" applyFill="1" applyBorder="1" applyAlignment="1">
      <alignment horizontal="center" vertical="center" wrapText="1"/>
    </xf>
    <xf numFmtId="41" fontId="52" fillId="34" borderId="2" xfId="109" applyNumberFormat="1" applyFont="1" applyFill="1" applyBorder="1" applyAlignment="1">
      <alignment horizontal="center" vertical="center" wrapText="1"/>
    </xf>
    <xf numFmtId="41" fontId="52" fillId="0" borderId="2" xfId="109" applyNumberFormat="1" applyFont="1" applyFill="1" applyBorder="1" applyAlignment="1">
      <alignment horizontal="center" vertical="center"/>
    </xf>
    <xf numFmtId="0" fontId="52" fillId="0" borderId="39" xfId="109" applyFont="1" applyFill="1" applyBorder="1" applyAlignment="1">
      <alignment vertical="top"/>
    </xf>
    <xf numFmtId="0" fontId="52" fillId="0" borderId="40" xfId="109" applyFont="1" applyFill="1" applyBorder="1" applyAlignment="1">
      <alignment vertical="top"/>
    </xf>
    <xf numFmtId="0" fontId="53" fillId="0" borderId="39" xfId="109" applyFont="1" applyFill="1" applyBorder="1" applyAlignment="1">
      <alignment vertical="top" wrapText="1"/>
    </xf>
    <xf numFmtId="0" fontId="53" fillId="0" borderId="40" xfId="109" applyFont="1" applyFill="1" applyBorder="1" applyAlignment="1">
      <alignment vertical="top" wrapText="1"/>
    </xf>
    <xf numFmtId="0" fontId="53" fillId="0" borderId="41" xfId="109" applyFont="1" applyFill="1" applyBorder="1" applyAlignment="1">
      <alignment vertical="top" wrapText="1"/>
    </xf>
    <xf numFmtId="0" fontId="53" fillId="0" borderId="42" xfId="109" applyFont="1" applyFill="1" applyBorder="1" applyAlignment="1">
      <alignment vertical="top" wrapText="1"/>
    </xf>
    <xf numFmtId="0" fontId="53" fillId="0" borderId="43" xfId="109" applyFont="1" applyFill="1" applyBorder="1" applyAlignment="1">
      <alignment vertical="top" wrapText="1"/>
    </xf>
    <xf numFmtId="0" fontId="52" fillId="0" borderId="8" xfId="109" applyFont="1" applyBorder="1" applyAlignment="1">
      <alignment vertical="top"/>
    </xf>
    <xf numFmtId="0" fontId="52" fillId="0" borderId="13" xfId="109" applyFont="1" applyBorder="1" applyAlignment="1">
      <alignment vertical="top"/>
    </xf>
    <xf numFmtId="0" fontId="52" fillId="0" borderId="9" xfId="109" applyFont="1" applyBorder="1" applyAlignment="1">
      <alignment vertical="top"/>
    </xf>
    <xf numFmtId="41" fontId="52" fillId="0" borderId="2" xfId="109" applyNumberFormat="1" applyFont="1" applyFill="1" applyBorder="1" applyAlignment="1">
      <alignment vertical="top" wrapText="1"/>
    </xf>
    <xf numFmtId="2" fontId="52" fillId="0" borderId="1" xfId="266" applyNumberFormat="1" applyFont="1" applyBorder="1" applyAlignment="1">
      <alignment vertical="center"/>
    </xf>
    <xf numFmtId="4" fontId="52" fillId="0" borderId="1" xfId="109" applyNumberFormat="1" applyFont="1" applyFill="1" applyBorder="1" applyAlignment="1">
      <alignment horizontal="center" vertical="center"/>
    </xf>
    <xf numFmtId="0" fontId="53" fillId="0" borderId="4" xfId="77" applyFont="1" applyBorder="1" applyAlignment="1">
      <alignment horizontal="left" vertical="top" wrapText="1"/>
    </xf>
    <xf numFmtId="2" fontId="52" fillId="0" borderId="2" xfId="117" applyNumberFormat="1" applyFont="1" applyBorder="1" applyAlignment="1">
      <alignment horizontal="center" vertical="center"/>
    </xf>
    <xf numFmtId="2" fontId="52" fillId="0" borderId="2" xfId="109" applyNumberFormat="1" applyFont="1" applyFill="1" applyBorder="1" applyAlignment="1">
      <alignment horizontal="center" vertical="center" wrapText="1"/>
    </xf>
    <xf numFmtId="173" fontId="52" fillId="0" borderId="2" xfId="109" applyNumberFormat="1" applyFont="1" applyFill="1" applyBorder="1" applyAlignment="1">
      <alignment horizontal="center" vertical="center"/>
    </xf>
    <xf numFmtId="2" fontId="53" fillId="0" borderId="2" xfId="109" applyNumberFormat="1" applyFont="1" applyFill="1" applyBorder="1" applyAlignment="1">
      <alignment horizontal="center" vertical="center" wrapText="1"/>
    </xf>
    <xf numFmtId="2" fontId="52" fillId="0" borderId="4" xfId="109" applyNumberFormat="1" applyFont="1" applyFill="1" applyBorder="1" applyAlignment="1">
      <alignment horizontal="center" vertical="center" wrapText="1"/>
    </xf>
    <xf numFmtId="2" fontId="52" fillId="0" borderId="4" xfId="117" applyNumberFormat="1" applyFont="1" applyBorder="1" applyAlignment="1">
      <alignment horizontal="center" vertical="center"/>
    </xf>
    <xf numFmtId="2" fontId="53" fillId="0" borderId="4" xfId="109" applyNumberFormat="1" applyFont="1" applyFill="1" applyBorder="1" applyAlignment="1">
      <alignment horizontal="center" vertical="center" wrapText="1"/>
    </xf>
    <xf numFmtId="2" fontId="52" fillId="0" borderId="4" xfId="11" quotePrefix="1" applyNumberFormat="1" applyFont="1" applyFill="1" applyBorder="1" applyAlignment="1">
      <alignment horizontal="center" vertical="top"/>
    </xf>
    <xf numFmtId="2" fontId="52" fillId="0" borderId="4" xfId="109" applyNumberFormat="1" applyFont="1" applyBorder="1" applyAlignment="1">
      <alignment vertical="top" wrapText="1"/>
    </xf>
    <xf numFmtId="2" fontId="52" fillId="0" borderId="4" xfId="109" applyNumberFormat="1" applyFont="1" applyBorder="1" applyAlignment="1">
      <alignment horizontal="center" vertical="center" wrapText="1"/>
    </xf>
    <xf numFmtId="41" fontId="52" fillId="0" borderId="4" xfId="109" applyNumberFormat="1" applyFont="1" applyFill="1" applyBorder="1" applyAlignment="1">
      <alignment vertical="center" wrapText="1"/>
    </xf>
    <xf numFmtId="49" fontId="52" fillId="0" borderId="2" xfId="109" applyNumberFormat="1" applyFont="1" applyFill="1" applyBorder="1" applyAlignment="1">
      <alignment horizontal="center" vertical="center" wrapText="1"/>
    </xf>
    <xf numFmtId="41" fontId="52" fillId="0" borderId="2" xfId="109" applyNumberFormat="1" applyFont="1" applyBorder="1" applyAlignment="1">
      <alignment horizontal="center" vertical="center" wrapText="1"/>
    </xf>
    <xf numFmtId="41" fontId="52" fillId="0" borderId="2" xfId="109" applyNumberFormat="1" applyFont="1" applyFill="1" applyBorder="1" applyAlignment="1">
      <alignment horizontal="left" vertical="center" wrapText="1"/>
    </xf>
    <xf numFmtId="2" fontId="52" fillId="0" borderId="1" xfId="114" applyNumberFormat="1" applyFont="1" applyFill="1" applyBorder="1" applyAlignment="1"/>
    <xf numFmtId="2" fontId="53" fillId="0" borderId="1" xfId="114" quotePrefix="1" applyNumberFormat="1" applyFont="1" applyFill="1" applyBorder="1" applyAlignment="1">
      <alignment horizontal="center" vertical="center"/>
    </xf>
    <xf numFmtId="0" fontId="53" fillId="0" borderId="1" xfId="114" quotePrefix="1" applyFont="1" applyFill="1" applyBorder="1" applyAlignment="1">
      <alignment horizontal="center" vertical="center"/>
    </xf>
    <xf numFmtId="41" fontId="52" fillId="0" borderId="1" xfId="114" applyNumberFormat="1" applyFont="1" applyFill="1" applyBorder="1" applyAlignment="1"/>
    <xf numFmtId="41" fontId="53" fillId="0" borderId="1" xfId="266" applyNumberFormat="1" applyFont="1" applyFill="1" applyBorder="1" applyAlignment="1">
      <alignment horizontal="center" vertical="center"/>
    </xf>
    <xf numFmtId="0" fontId="53" fillId="0" borderId="1" xfId="114" applyFont="1" applyFill="1" applyBorder="1" applyAlignment="1">
      <alignment horizontal="left" vertical="center" wrapText="1"/>
    </xf>
    <xf numFmtId="41" fontId="53" fillId="0" borderId="1" xfId="114" applyNumberFormat="1" applyFont="1" applyFill="1" applyBorder="1" applyAlignment="1">
      <alignment horizontal="center" vertical="center"/>
    </xf>
    <xf numFmtId="0" fontId="39" fillId="0" borderId="0" xfId="114" applyFont="1" applyFill="1" applyBorder="1" applyAlignment="1">
      <alignment horizontal="center" vertical="center"/>
    </xf>
    <xf numFmtId="0" fontId="39" fillId="0" borderId="15" xfId="109" applyFont="1" applyFill="1" applyBorder="1"/>
    <xf numFmtId="0" fontId="39" fillId="0" borderId="15" xfId="109" applyFont="1" applyBorder="1" applyAlignment="1">
      <alignment horizontal="center"/>
    </xf>
    <xf numFmtId="0" fontId="39" fillId="47" borderId="15" xfId="109" applyFont="1" applyFill="1" applyBorder="1" applyAlignment="1">
      <alignment horizontal="center"/>
    </xf>
    <xf numFmtId="0" fontId="39" fillId="47" borderId="15" xfId="109" applyFont="1" applyFill="1" applyBorder="1"/>
    <xf numFmtId="0" fontId="39" fillId="34" borderId="15" xfId="109" applyFont="1" applyFill="1" applyBorder="1"/>
    <xf numFmtId="0" fontId="52" fillId="0" borderId="28" xfId="106" applyFont="1" applyBorder="1" applyAlignment="1">
      <alignment horizontal="center" vertical="center"/>
    </xf>
    <xf numFmtId="0" fontId="53" fillId="0" borderId="0" xfId="106" applyFont="1" applyBorder="1" applyAlignment="1">
      <alignment horizontal="center" vertical="center"/>
    </xf>
    <xf numFmtId="0" fontId="53" fillId="0" borderId="29" xfId="106" applyFont="1" applyBorder="1" applyAlignment="1">
      <alignment horizontal="center" vertical="center"/>
    </xf>
    <xf numFmtId="0" fontId="56" fillId="35" borderId="0" xfId="106" applyFont="1" applyFill="1" applyBorder="1" applyAlignment="1">
      <alignment horizontal="center"/>
    </xf>
    <xf numFmtId="0" fontId="58" fillId="35" borderId="0" xfId="106" applyFont="1" applyFill="1" applyBorder="1" applyAlignment="1">
      <alignment horizontal="center" vertical="center"/>
    </xf>
    <xf numFmtId="0" fontId="0" fillId="0" borderId="0" xfId="0"/>
    <xf numFmtId="0" fontId="39" fillId="0" borderId="0" xfId="109" applyFont="1"/>
    <xf numFmtId="0" fontId="56" fillId="35" borderId="0" xfId="106" applyFont="1" applyFill="1" applyBorder="1" applyAlignment="1">
      <alignment horizontal="center" vertical="center"/>
    </xf>
    <xf numFmtId="0" fontId="59" fillId="0" borderId="28" xfId="106" applyFont="1" applyBorder="1" applyAlignment="1">
      <alignment vertical="center"/>
    </xf>
    <xf numFmtId="0" fontId="59" fillId="0" borderId="0" xfId="106" applyFont="1" applyBorder="1" applyAlignment="1">
      <alignment vertical="center"/>
    </xf>
    <xf numFmtId="49" fontId="60" fillId="0" borderId="0" xfId="106" applyNumberFormat="1" applyFont="1" applyBorder="1" applyAlignment="1">
      <alignment horizontal="center" vertical="center"/>
    </xf>
    <xf numFmtId="49" fontId="60" fillId="0" borderId="29" xfId="106" applyNumberFormat="1" applyFont="1" applyBorder="1" applyAlignment="1">
      <alignment horizontal="center" vertical="center"/>
    </xf>
    <xf numFmtId="0" fontId="60" fillId="0" borderId="28" xfId="106" applyFont="1" applyBorder="1" applyAlignment="1">
      <alignment vertical="center"/>
    </xf>
    <xf numFmtId="0" fontId="60" fillId="0" borderId="0" xfId="106" applyFont="1" applyBorder="1" applyAlignment="1">
      <alignment vertical="center"/>
    </xf>
    <xf numFmtId="0" fontId="62" fillId="0" borderId="0" xfId="106" applyFont="1" applyBorder="1" applyAlignment="1">
      <alignment vertical="center"/>
    </xf>
    <xf numFmtId="0" fontId="62" fillId="0" borderId="28" xfId="106" applyFont="1" applyBorder="1" applyAlignment="1">
      <alignment horizontal="left" vertical="center" indent="2"/>
    </xf>
    <xf numFmtId="0" fontId="60" fillId="34" borderId="0" xfId="107" applyFont="1" applyFill="1" applyBorder="1" applyAlignment="1">
      <alignment vertical="center"/>
    </xf>
    <xf numFmtId="0" fontId="62" fillId="34" borderId="30" xfId="107" applyFont="1" applyFill="1" applyBorder="1" applyAlignment="1">
      <alignment vertical="center"/>
    </xf>
    <xf numFmtId="0" fontId="62" fillId="34" borderId="31" xfId="107" applyFont="1" applyFill="1" applyBorder="1" applyAlignment="1">
      <alignment vertical="center"/>
    </xf>
    <xf numFmtId="0" fontId="46" fillId="0" borderId="0" xfId="109" applyFont="1" applyAlignment="1">
      <alignment horizontal="left" vertical="top" indent="9"/>
    </xf>
    <xf numFmtId="0" fontId="40" fillId="0" borderId="0" xfId="109" applyFont="1" applyAlignment="1">
      <alignment horizontal="left" vertical="top"/>
    </xf>
    <xf numFmtId="0" fontId="43" fillId="0" borderId="0" xfId="109" applyFont="1"/>
    <xf numFmtId="43" fontId="53" fillId="0" borderId="32" xfId="938" applyFont="1" applyBorder="1" applyAlignment="1">
      <alignment horizontal="center" vertical="center"/>
    </xf>
    <xf numFmtId="43" fontId="53" fillId="0" borderId="31" xfId="938" applyFont="1" applyBorder="1" applyAlignment="1">
      <alignment horizontal="center" vertical="center"/>
    </xf>
    <xf numFmtId="43" fontId="52" fillId="0" borderId="29" xfId="938" applyFont="1" applyBorder="1" applyAlignment="1">
      <alignment horizontal="center" vertical="center"/>
    </xf>
    <xf numFmtId="43" fontId="52" fillId="0" borderId="0" xfId="938" applyFont="1" applyBorder="1" applyAlignment="1">
      <alignment horizontal="center" vertical="center"/>
    </xf>
    <xf numFmtId="169" fontId="52" fillId="0" borderId="29" xfId="938" applyNumberFormat="1" applyFont="1" applyBorder="1" applyAlignment="1">
      <alignment horizontal="center" vertical="center"/>
    </xf>
    <xf numFmtId="43" fontId="53" fillId="0" borderId="0" xfId="938" applyFont="1" applyBorder="1" applyAlignment="1">
      <alignment horizontal="center" vertical="center"/>
    </xf>
    <xf numFmtId="169" fontId="52" fillId="0" borderId="0" xfId="938" applyNumberFormat="1" applyFont="1" applyBorder="1" applyAlignment="1">
      <alignment horizontal="center" vertical="center"/>
    </xf>
    <xf numFmtId="0" fontId="63" fillId="0" borderId="0" xfId="939" applyFont="1" applyBorder="1" applyAlignment="1" applyProtection="1">
      <alignment horizontal="left" vertical="center"/>
      <protection locked="0"/>
    </xf>
    <xf numFmtId="0" fontId="61" fillId="0" borderId="28" xfId="939" applyFont="1" applyBorder="1" applyAlignment="1" applyProtection="1">
      <alignment horizontal="left" vertical="center" indent="1"/>
      <protection locked="0"/>
    </xf>
    <xf numFmtId="43" fontId="53" fillId="0" borderId="29" xfId="938" applyFont="1" applyBorder="1" applyAlignment="1">
      <alignment horizontal="center" vertical="center"/>
    </xf>
    <xf numFmtId="0" fontId="61" fillId="0" borderId="28" xfId="939" applyFont="1" applyBorder="1" applyAlignment="1" applyProtection="1">
      <alignment horizontal="left" vertical="center" wrapText="1" indent="1"/>
      <protection locked="0"/>
    </xf>
    <xf numFmtId="4" fontId="39" fillId="0" borderId="0" xfId="109" applyNumberFormat="1" applyFont="1" applyBorder="1"/>
    <xf numFmtId="0" fontId="81" fillId="0" borderId="15" xfId="109" applyFont="1" applyBorder="1" applyAlignment="1">
      <alignment horizontal="center" vertical="center" wrapText="1"/>
    </xf>
    <xf numFmtId="0" fontId="39" fillId="0" borderId="0" xfId="109" applyFont="1" applyBorder="1"/>
    <xf numFmtId="0" fontId="101" fillId="35" borderId="4" xfId="109" applyFont="1" applyFill="1" applyBorder="1" applyAlignment="1">
      <alignment horizontal="center" vertical="center" wrapText="1"/>
    </xf>
    <xf numFmtId="0" fontId="101" fillId="35" borderId="3" xfId="109" applyFont="1" applyFill="1" applyBorder="1" applyAlignment="1">
      <alignment horizontal="center" vertical="center" wrapText="1"/>
    </xf>
    <xf numFmtId="0" fontId="81" fillId="0" borderId="0" xfId="109" applyFont="1" applyBorder="1" applyAlignment="1">
      <alignment horizontal="center" vertical="center" wrapText="1"/>
    </xf>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52" fillId="0" borderId="1" xfId="109" applyFont="1" applyFill="1" applyBorder="1" applyAlignment="1">
      <alignment horizontal="center" vertical="center"/>
    </xf>
    <xf numFmtId="0" fontId="52" fillId="0" borderId="2" xfId="11" quotePrefix="1" applyFont="1" applyFill="1" applyBorder="1" applyAlignment="1">
      <alignment horizontal="center" vertical="center"/>
    </xf>
    <xf numFmtId="0" fontId="52" fillId="0" borderId="2" xfId="11" quotePrefix="1" applyFont="1" applyFill="1" applyBorder="1" applyAlignment="1">
      <alignment horizontal="left" vertical="top" wrapText="1"/>
    </xf>
    <xf numFmtId="0" fontId="52" fillId="0" borderId="1" xfId="11" quotePrefix="1" applyFont="1" applyFill="1" applyBorder="1" applyAlignment="1">
      <alignment horizontal="center" vertical="center"/>
    </xf>
    <xf numFmtId="0" fontId="53" fillId="0" borderId="1" xfId="109" applyFont="1" applyFill="1" applyBorder="1" applyAlignment="1">
      <alignment vertical="top"/>
    </xf>
    <xf numFmtId="0" fontId="39" fillId="0" borderId="0" xfId="109" applyFont="1" applyFill="1" applyBorder="1"/>
    <xf numFmtId="0" fontId="52" fillId="0" borderId="1" xfId="109" applyFont="1" applyFill="1" applyBorder="1" applyAlignment="1">
      <alignment vertical="top"/>
    </xf>
    <xf numFmtId="0" fontId="53" fillId="0" borderId="1" xfId="109" applyFont="1" applyFill="1" applyBorder="1" applyAlignment="1">
      <alignment vertical="top" wrapText="1"/>
    </xf>
    <xf numFmtId="0" fontId="107" fillId="0" borderId="1" xfId="109" applyFont="1" applyFill="1" applyBorder="1" applyAlignment="1">
      <alignment vertical="top"/>
    </xf>
    <xf numFmtId="0" fontId="107" fillId="0" borderId="1" xfId="11" quotePrefix="1" applyFont="1" applyFill="1" applyBorder="1" applyAlignment="1">
      <alignment horizontal="center" vertical="center"/>
    </xf>
    <xf numFmtId="0" fontId="107" fillId="0" borderId="1" xfId="11" quotePrefix="1" applyFont="1" applyFill="1" applyBorder="1" applyAlignment="1">
      <alignment horizontal="left" vertical="top" wrapText="1"/>
    </xf>
    <xf numFmtId="0" fontId="53" fillId="0" borderId="1" xfId="109" applyFont="1" applyFill="1" applyBorder="1" applyAlignment="1">
      <alignment horizontal="center" vertical="top"/>
    </xf>
    <xf numFmtId="0" fontId="101" fillId="35" borderId="2" xfId="109" applyFont="1" applyFill="1" applyBorder="1" applyAlignment="1">
      <alignment horizontal="center" vertical="center" wrapText="1"/>
    </xf>
    <xf numFmtId="2" fontId="81" fillId="0" borderId="0" xfId="109" applyNumberFormat="1" applyFont="1" applyBorder="1" applyAlignment="1">
      <alignment horizontal="center" vertical="center" wrapText="1"/>
    </xf>
    <xf numFmtId="2" fontId="101" fillId="35" borderId="4" xfId="109" applyNumberFormat="1" applyFont="1" applyFill="1" applyBorder="1" applyAlignment="1">
      <alignment horizontal="center" vertical="center" wrapText="1"/>
    </xf>
    <xf numFmtId="0" fontId="81" fillId="0" borderId="0" xfId="109" applyFont="1" applyBorder="1" applyAlignment="1">
      <alignment horizontal="left" vertical="center" wrapText="1"/>
    </xf>
    <xf numFmtId="4" fontId="53" fillId="0" borderId="1" xfId="109" applyNumberFormat="1" applyFont="1" applyFill="1" applyBorder="1" applyAlignment="1">
      <alignment horizontal="center" vertical="center"/>
    </xf>
    <xf numFmtId="4" fontId="53" fillId="0" borderId="0" xfId="109" applyNumberFormat="1" applyFont="1" applyFill="1" applyBorder="1" applyAlignment="1">
      <alignment horizontal="center" vertical="center"/>
    </xf>
    <xf numFmtId="0" fontId="52" fillId="0" borderId="1" xfId="11" quotePrefix="1" applyFont="1" applyFill="1" applyBorder="1" applyAlignment="1">
      <alignment horizontal="left" vertical="top" wrapText="1"/>
    </xf>
    <xf numFmtId="4" fontId="101" fillId="35" borderId="4" xfId="109" applyNumberFormat="1" applyFont="1" applyFill="1" applyBorder="1" applyAlignment="1">
      <alignment horizontal="center" vertical="center" wrapText="1"/>
    </xf>
    <xf numFmtId="3" fontId="53" fillId="0" borderId="1" xfId="109" applyNumberFormat="1" applyFont="1" applyFill="1" applyBorder="1" applyAlignment="1">
      <alignment vertical="top" wrapText="1"/>
    </xf>
    <xf numFmtId="4" fontId="53" fillId="0" borderId="2" xfId="109" applyNumberFormat="1" applyFont="1" applyFill="1" applyBorder="1" applyAlignment="1">
      <alignment horizontal="center" vertical="center"/>
    </xf>
    <xf numFmtId="2" fontId="52" fillId="0" borderId="2" xfId="11" quotePrefix="1" applyNumberFormat="1" applyFont="1" applyFill="1" applyBorder="1" applyAlignment="1">
      <alignment horizontal="center" vertical="center"/>
    </xf>
    <xf numFmtId="3" fontId="53" fillId="0" borderId="3" xfId="109" applyNumberFormat="1" applyFont="1" applyFill="1" applyBorder="1" applyAlignment="1">
      <alignment vertical="top" wrapText="1"/>
    </xf>
    <xf numFmtId="0" fontId="52" fillId="0" borderId="3" xfId="11" quotePrefix="1" applyFont="1" applyFill="1" applyBorder="1" applyAlignment="1">
      <alignment horizontal="left" vertical="top" wrapText="1"/>
    </xf>
    <xf numFmtId="0" fontId="52" fillId="0" borderId="0" xfId="11" quotePrefix="1" applyFont="1" applyFill="1" applyBorder="1" applyAlignment="1">
      <alignment horizontal="center" vertical="center"/>
    </xf>
    <xf numFmtId="0" fontId="53" fillId="0" borderId="3" xfId="109" applyFont="1" applyFill="1" applyBorder="1" applyAlignment="1">
      <alignment vertical="top"/>
    </xf>
    <xf numFmtId="0" fontId="52" fillId="0" borderId="2" xfId="109" applyFont="1" applyFill="1" applyBorder="1" applyAlignment="1">
      <alignment horizontal="center" vertical="top"/>
    </xf>
    <xf numFmtId="0" fontId="39" fillId="0" borderId="3" xfId="109" applyFont="1" applyFill="1" applyBorder="1"/>
    <xf numFmtId="0" fontId="52" fillId="0" borderId="2" xfId="109" applyFont="1" applyFill="1" applyBorder="1" applyAlignment="1">
      <alignment vertical="top"/>
    </xf>
    <xf numFmtId="4" fontId="39" fillId="0" borderId="3" xfId="109" applyNumberFormat="1" applyFont="1" applyFill="1" applyBorder="1"/>
    <xf numFmtId="2" fontId="39" fillId="0" borderId="1" xfId="109" applyNumberFormat="1" applyFont="1" applyFill="1" applyBorder="1" applyAlignment="1">
      <alignment horizontal="center" vertical="center"/>
    </xf>
    <xf numFmtId="3" fontId="53" fillId="0" borderId="2" xfId="109" applyNumberFormat="1" applyFont="1" applyFill="1" applyBorder="1" applyAlignment="1">
      <alignment vertical="top" wrapText="1"/>
    </xf>
    <xf numFmtId="2" fontId="53" fillId="0" borderId="3" xfId="109" applyNumberFormat="1" applyFont="1" applyFill="1" applyBorder="1" applyAlignment="1">
      <alignment horizontal="center" vertical="center"/>
    </xf>
    <xf numFmtId="0" fontId="52" fillId="0" borderId="1" xfId="109" applyFont="1" applyFill="1" applyBorder="1" applyAlignment="1">
      <alignment horizontal="left" vertical="top" wrapText="1"/>
    </xf>
    <xf numFmtId="0" fontId="53" fillId="0" borderId="2" xfId="109" applyFont="1" applyFill="1" applyBorder="1" applyAlignment="1">
      <alignment vertical="top" wrapText="1"/>
    </xf>
    <xf numFmtId="0" fontId="53" fillId="0" borderId="1" xfId="109" applyFont="1" applyFill="1" applyBorder="1" applyAlignment="1">
      <alignment horizontal="left" vertical="top" wrapText="1"/>
    </xf>
    <xf numFmtId="2" fontId="52" fillId="0" borderId="1" xfId="109" applyNumberFormat="1" applyFont="1" applyFill="1" applyBorder="1" applyAlignment="1">
      <alignment horizontal="center" vertical="center"/>
    </xf>
    <xf numFmtId="4" fontId="52" fillId="0" borderId="2" xfId="11" quotePrefix="1" applyNumberFormat="1" applyFont="1" applyFill="1" applyBorder="1" applyAlignment="1">
      <alignment horizontal="center" vertical="center"/>
    </xf>
    <xf numFmtId="0" fontId="52" fillId="0" borderId="3" xfId="109" applyFont="1" applyFill="1" applyBorder="1" applyAlignment="1">
      <alignment vertical="top"/>
    </xf>
    <xf numFmtId="0" fontId="52" fillId="0" borderId="1" xfId="11" quotePrefix="1" applyFont="1" applyFill="1" applyBorder="1" applyAlignment="1">
      <alignment horizontal="center" vertical="center" wrapText="1"/>
    </xf>
    <xf numFmtId="4" fontId="53" fillId="0" borderId="3" xfId="109" applyNumberFormat="1" applyFont="1" applyFill="1" applyBorder="1" applyAlignment="1">
      <alignment horizontal="center" vertical="center"/>
    </xf>
    <xf numFmtId="0" fontId="52" fillId="0" borderId="2" xfId="109" applyFont="1" applyFill="1" applyBorder="1" applyAlignment="1">
      <alignment horizontal="center" vertical="center"/>
    </xf>
    <xf numFmtId="0" fontId="53" fillId="0" borderId="1" xfId="11" quotePrefix="1" applyFont="1" applyFill="1" applyBorder="1" applyAlignment="1">
      <alignment horizontal="center" vertical="center"/>
    </xf>
    <xf numFmtId="0" fontId="53" fillId="0" borderId="2" xfId="109" applyFont="1" applyFill="1" applyBorder="1" applyAlignment="1">
      <alignment vertical="top"/>
    </xf>
    <xf numFmtId="4" fontId="39" fillId="0" borderId="1" xfId="109" applyNumberFormat="1" applyFont="1" applyFill="1" applyBorder="1"/>
    <xf numFmtId="0" fontId="53" fillId="0" borderId="3" xfId="109" applyFont="1" applyFill="1" applyBorder="1" applyAlignment="1">
      <alignment horizontal="left" vertical="top" wrapText="1"/>
    </xf>
    <xf numFmtId="0" fontId="52" fillId="0" borderId="2" xfId="11" quotePrefix="1" applyFont="1" applyFill="1" applyBorder="1" applyAlignment="1">
      <alignment horizontal="left" vertical="center" wrapText="1"/>
    </xf>
    <xf numFmtId="0" fontId="53" fillId="0" borderId="3" xfId="109" applyFont="1" applyFill="1" applyBorder="1" applyAlignment="1">
      <alignment vertical="top" wrapText="1"/>
    </xf>
    <xf numFmtId="0" fontId="52" fillId="0" borderId="3" xfId="11" quotePrefix="1" applyFont="1" applyFill="1" applyBorder="1" applyAlignment="1">
      <alignment horizontal="center" vertical="center"/>
    </xf>
    <xf numFmtId="0" fontId="39" fillId="0" borderId="10" xfId="109" applyFont="1" applyBorder="1"/>
    <xf numFmtId="0" fontId="39" fillId="0" borderId="1" xfId="109" applyFont="1" applyFill="1" applyBorder="1"/>
    <xf numFmtId="3" fontId="53" fillId="34" borderId="3" xfId="109" applyNumberFormat="1" applyFont="1" applyFill="1" applyBorder="1" applyAlignment="1">
      <alignment vertical="top" wrapText="1"/>
    </xf>
    <xf numFmtId="4" fontId="53" fillId="0" borderId="10" xfId="109" applyNumberFormat="1" applyFont="1" applyFill="1" applyBorder="1" applyAlignment="1">
      <alignment horizontal="center" vertical="center"/>
    </xf>
    <xf numFmtId="0" fontId="12" fillId="0" borderId="15" xfId="0" applyFont="1" applyFill="1" applyBorder="1"/>
    <xf numFmtId="0" fontId="52" fillId="0" borderId="2" xfId="11" quotePrefix="1" applyFont="1" applyFill="1" applyBorder="1" applyAlignment="1">
      <alignment horizontal="center" vertical="center" wrapText="1"/>
    </xf>
    <xf numFmtId="0" fontId="53" fillId="0" borderId="2" xfId="109" applyFont="1" applyFill="1" applyBorder="1" applyAlignment="1">
      <alignment horizontal="center" vertical="top"/>
    </xf>
    <xf numFmtId="4" fontId="53" fillId="0" borderId="13" xfId="109" applyNumberFormat="1" applyFont="1" applyFill="1" applyBorder="1" applyAlignment="1">
      <alignment horizontal="center" vertical="center"/>
    </xf>
    <xf numFmtId="0" fontId="40" fillId="0" borderId="5" xfId="114" applyFont="1" applyBorder="1" applyAlignment="1">
      <alignment horizontal="left" vertical="center"/>
    </xf>
    <xf numFmtId="0" fontId="40" fillId="0" borderId="7" xfId="114" applyFont="1" applyBorder="1" applyAlignment="1">
      <alignment horizontal="left" vertical="center"/>
    </xf>
    <xf numFmtId="0" fontId="40" fillId="0" borderId="12" xfId="114" applyFont="1" applyBorder="1" applyAlignment="1">
      <alignment horizontal="left" vertical="center"/>
    </xf>
    <xf numFmtId="0" fontId="135" fillId="35" borderId="4" xfId="109" applyFont="1" applyFill="1" applyBorder="1" applyAlignment="1">
      <alignment horizontal="center" vertical="center"/>
    </xf>
    <xf numFmtId="0" fontId="136" fillId="0" borderId="4" xfId="109" applyFont="1" applyBorder="1" applyAlignment="1">
      <alignment horizontal="center" vertical="center" wrapText="1"/>
    </xf>
    <xf numFmtId="0" fontId="137" fillId="0" borderId="4" xfId="109" applyFont="1" applyBorder="1" applyAlignment="1">
      <alignment horizontal="left" vertical="center" wrapText="1"/>
    </xf>
    <xf numFmtId="0" fontId="42" fillId="0" borderId="4" xfId="109" quotePrefix="1" applyFont="1" applyBorder="1" applyAlignment="1">
      <alignment horizontal="center"/>
    </xf>
    <xf numFmtId="0" fontId="45" fillId="0" borderId="4" xfId="109" applyFont="1" applyBorder="1"/>
    <xf numFmtId="0" fontId="136" fillId="0" borderId="4" xfId="109" applyFont="1" applyBorder="1" applyAlignment="1">
      <alignment horizontal="center" vertical="center"/>
    </xf>
    <xf numFmtId="0" fontId="137" fillId="0" borderId="4" xfId="109" applyNumberFormat="1" applyFont="1" applyBorder="1" applyAlignment="1">
      <alignment vertical="center" wrapText="1"/>
    </xf>
    <xf numFmtId="0" fontId="45" fillId="0" borderId="4" xfId="109" applyFont="1" applyBorder="1" applyAlignment="1">
      <alignment vertical="top"/>
    </xf>
    <xf numFmtId="0" fontId="45" fillId="0" borderId="4" xfId="109" applyFont="1" applyBorder="1" applyAlignment="1">
      <alignment horizontal="justify" vertical="top"/>
    </xf>
    <xf numFmtId="49" fontId="137" fillId="0" borderId="4" xfId="109" applyNumberFormat="1" applyFont="1" applyBorder="1" applyAlignment="1">
      <alignment vertical="center" wrapText="1"/>
    </xf>
    <xf numFmtId="0" fontId="137" fillId="0" borderId="4" xfId="109" applyFont="1" applyBorder="1" applyAlignment="1">
      <alignment vertical="center" wrapText="1"/>
    </xf>
    <xf numFmtId="0" fontId="45" fillId="0" borderId="4" xfId="109" applyFont="1" applyFill="1" applyBorder="1"/>
    <xf numFmtId="0" fontId="139" fillId="46" borderId="4" xfId="109" applyFont="1" applyFill="1" applyBorder="1"/>
    <xf numFmtId="0" fontId="42" fillId="0" borderId="0" xfId="109" applyFont="1" applyAlignment="1">
      <alignment vertical="center"/>
    </xf>
    <xf numFmtId="0" fontId="42" fillId="0" borderId="0" xfId="109" applyFont="1" applyAlignment="1">
      <alignment horizontal="left" vertical="center"/>
    </xf>
    <xf numFmtId="0" fontId="42" fillId="0" borderId="0" xfId="109" applyFont="1" applyBorder="1" applyAlignment="1">
      <alignment horizontal="left" vertical="center" wrapText="1"/>
    </xf>
    <xf numFmtId="0" fontId="39" fillId="0" borderId="0" xfId="111" applyFont="1"/>
    <xf numFmtId="0" fontId="142" fillId="0" borderId="0" xfId="111" applyFont="1" applyAlignment="1">
      <alignment vertical="center" wrapText="1"/>
    </xf>
    <xf numFmtId="0" fontId="42" fillId="0" borderId="0" xfId="0" applyFont="1" applyAlignment="1">
      <alignment horizontal="left" vertical="center"/>
    </xf>
    <xf numFmtId="0" fontId="143" fillId="0" borderId="6" xfId="111" applyFont="1" applyBorder="1"/>
    <xf numFmtId="0" fontId="143" fillId="0" borderId="0" xfId="111" applyFont="1"/>
    <xf numFmtId="0" fontId="143" fillId="0" borderId="0" xfId="111" applyFont="1" applyBorder="1" applyAlignment="1"/>
    <xf numFmtId="0" fontId="40" fillId="0" borderId="7" xfId="114" applyFont="1" applyBorder="1" applyAlignment="1">
      <alignment vertical="center"/>
    </xf>
    <xf numFmtId="0" fontId="40" fillId="0" borderId="13" xfId="114" applyFont="1" applyBorder="1" applyAlignment="1">
      <alignment vertical="center"/>
    </xf>
    <xf numFmtId="0" fontId="46" fillId="0" borderId="13" xfId="114" applyFont="1" applyBorder="1"/>
    <xf numFmtId="49" fontId="145" fillId="35" borderId="4" xfId="114" applyNumberFormat="1" applyFont="1" applyFill="1" applyBorder="1" applyAlignment="1">
      <alignment horizontal="center" vertical="center" wrapText="1"/>
    </xf>
    <xf numFmtId="0" fontId="44" fillId="0" borderId="0" xfId="114" applyFont="1"/>
    <xf numFmtId="0" fontId="40" fillId="0" borderId="0" xfId="114" quotePrefix="1" applyNumberFormat="1" applyFont="1" applyBorder="1" applyAlignment="1">
      <alignment horizontal="left" vertical="center"/>
    </xf>
    <xf numFmtId="0" fontId="40" fillId="0" borderId="0" xfId="114" quotePrefix="1" applyFont="1" applyBorder="1" applyAlignment="1">
      <alignment horizontal="center" vertical="top"/>
    </xf>
    <xf numFmtId="0" fontId="145" fillId="35" borderId="12" xfId="114" applyFont="1" applyFill="1" applyBorder="1" applyAlignment="1">
      <alignment horizontal="center" vertical="center" wrapText="1"/>
    </xf>
    <xf numFmtId="0" fontId="145" fillId="35" borderId="4" xfId="114" applyFont="1" applyFill="1" applyBorder="1" applyAlignment="1">
      <alignment horizontal="center" vertical="center" wrapText="1"/>
    </xf>
    <xf numFmtId="0" fontId="40" fillId="0" borderId="3" xfId="114" quotePrefix="1" applyNumberFormat="1" applyFont="1" applyBorder="1" applyAlignment="1">
      <alignment horizontal="center" vertical="top"/>
    </xf>
    <xf numFmtId="43" fontId="40" fillId="34" borderId="12" xfId="575" quotePrefix="1" applyFont="1" applyFill="1" applyBorder="1" applyAlignment="1">
      <alignment horizontal="center" vertical="top"/>
    </xf>
    <xf numFmtId="0" fontId="147" fillId="0" borderId="13" xfId="114" quotePrefix="1" applyFont="1" applyBorder="1" applyAlignment="1">
      <alignment vertical="top"/>
    </xf>
    <xf numFmtId="0" fontId="147" fillId="0" borderId="9" xfId="114" quotePrefix="1" applyFont="1" applyBorder="1" applyAlignment="1">
      <alignment vertical="top"/>
    </xf>
    <xf numFmtId="0" fontId="43" fillId="0" borderId="0" xfId="114" applyFont="1" applyBorder="1" applyAlignment="1">
      <alignment vertical="center"/>
    </xf>
    <xf numFmtId="0" fontId="147" fillId="0" borderId="15" xfId="114" quotePrefix="1" applyFont="1" applyBorder="1" applyAlignment="1">
      <alignment vertical="top"/>
    </xf>
    <xf numFmtId="0" fontId="147" fillId="0" borderId="0" xfId="114" quotePrefix="1" applyFont="1" applyBorder="1" applyAlignment="1">
      <alignment vertical="top"/>
    </xf>
    <xf numFmtId="0" fontId="147" fillId="0" borderId="10" xfId="114" quotePrefix="1" applyFont="1" applyBorder="1" applyAlignment="1">
      <alignment vertical="top"/>
    </xf>
    <xf numFmtId="0" fontId="40" fillId="0" borderId="5" xfId="114" quotePrefix="1" applyNumberFormat="1" applyFont="1" applyBorder="1" applyAlignment="1">
      <alignment horizontal="center" vertical="top"/>
    </xf>
    <xf numFmtId="0" fontId="40" fillId="0" borderId="4" xfId="114" quotePrefix="1" applyFont="1" applyBorder="1" applyAlignment="1">
      <alignment horizontal="center" vertical="top"/>
    </xf>
    <xf numFmtId="0" fontId="40" fillId="0" borderId="5" xfId="114" quotePrefix="1" applyFont="1" applyBorder="1" applyAlignment="1">
      <alignment horizontal="center" vertical="top" wrapText="1"/>
    </xf>
    <xf numFmtId="0" fontId="40" fillId="0" borderId="4" xfId="114" quotePrefix="1" applyFont="1" applyBorder="1" applyAlignment="1">
      <alignment horizontal="center" vertical="top" wrapText="1"/>
    </xf>
    <xf numFmtId="0" fontId="43" fillId="0" borderId="4" xfId="114" applyFont="1" applyBorder="1" applyAlignment="1">
      <alignment horizontal="center" vertical="top" wrapText="1"/>
    </xf>
    <xf numFmtId="4" fontId="40" fillId="0" borderId="3" xfId="114" quotePrefix="1" applyNumberFormat="1" applyFont="1" applyBorder="1" applyAlignment="1">
      <alignment horizontal="center" vertical="top"/>
    </xf>
    <xf numFmtId="0" fontId="40" fillId="0" borderId="5" xfId="114" quotePrefix="1" applyFont="1" applyBorder="1" applyAlignment="1">
      <alignment vertical="top" wrapText="1"/>
    </xf>
    <xf numFmtId="0" fontId="43" fillId="0" borderId="4" xfId="114" applyFont="1" applyBorder="1" applyAlignment="1">
      <alignment horizontal="left" vertical="top" wrapText="1"/>
    </xf>
    <xf numFmtId="0" fontId="39" fillId="0" borderId="0" xfId="235" applyFont="1"/>
    <xf numFmtId="0" fontId="39" fillId="0" borderId="15" xfId="235" applyFont="1" applyBorder="1"/>
    <xf numFmtId="0" fontId="39" fillId="0" borderId="0" xfId="235" applyFont="1" applyBorder="1"/>
    <xf numFmtId="0" fontId="39" fillId="0" borderId="10" xfId="235" applyFont="1" applyBorder="1"/>
    <xf numFmtId="0" fontId="40" fillId="0" borderId="15" xfId="235" applyFont="1" applyBorder="1" applyAlignment="1">
      <alignment vertical="center"/>
    </xf>
    <xf numFmtId="0" fontId="46" fillId="0" borderId="0" xfId="235" applyFont="1" applyBorder="1"/>
    <xf numFmtId="0" fontId="43" fillId="0" borderId="14" xfId="235" applyFont="1" applyFill="1" applyBorder="1" applyAlignment="1">
      <alignment vertical="center" wrapText="1"/>
    </xf>
    <xf numFmtId="0" fontId="43" fillId="0" borderId="6" xfId="235" applyFont="1" applyFill="1" applyBorder="1" applyAlignment="1">
      <alignment vertical="center" wrapText="1"/>
    </xf>
    <xf numFmtId="0" fontId="149" fillId="35" borderId="4" xfId="111" applyFont="1" applyFill="1" applyBorder="1" applyAlignment="1">
      <alignment horizontal="center" vertical="center" wrapText="1"/>
    </xf>
    <xf numFmtId="0" fontId="150" fillId="0" borderId="8" xfId="111" applyFont="1" applyBorder="1" applyAlignment="1">
      <alignment horizontal="center" vertical="center" wrapText="1"/>
    </xf>
    <xf numFmtId="0" fontId="44" fillId="0" borderId="8" xfId="111" applyFont="1" applyBorder="1" applyAlignment="1">
      <alignment horizontal="center" vertical="center" wrapText="1"/>
    </xf>
    <xf numFmtId="0" fontId="44" fillId="0" borderId="4" xfId="111" applyFont="1" applyBorder="1" applyAlignment="1">
      <alignment horizontal="center" vertical="center" wrapText="1"/>
    </xf>
    <xf numFmtId="0" fontId="150" fillId="0" borderId="5" xfId="111" applyFont="1" applyBorder="1" applyAlignment="1">
      <alignment horizontal="center" vertical="center" wrapText="1"/>
    </xf>
    <xf numFmtId="0" fontId="48" fillId="0" borderId="0" xfId="235" applyFont="1"/>
    <xf numFmtId="0" fontId="46" fillId="0" borderId="0" xfId="235" applyFont="1"/>
    <xf numFmtId="0" fontId="67" fillId="0" borderId="5" xfId="111" quotePrefix="1" applyFont="1" applyBorder="1" applyAlignment="1">
      <alignment horizontal="justify" vertical="center" wrapText="1"/>
    </xf>
    <xf numFmtId="0" fontId="67" fillId="0" borderId="8" xfId="111" quotePrefix="1" applyFont="1" applyBorder="1" applyAlignment="1">
      <alignment horizontal="justify" vertical="center" wrapText="1"/>
    </xf>
    <xf numFmtId="0" fontId="67" fillId="0" borderId="8" xfId="111" quotePrefix="1" applyFont="1" applyBorder="1" applyAlignment="1">
      <alignment horizontal="center" vertical="center" wrapText="1"/>
    </xf>
    <xf numFmtId="0" fontId="67" fillId="0" borderId="8" xfId="111" applyFont="1" applyBorder="1" applyAlignment="1">
      <alignment horizontal="center" vertical="center" wrapText="1"/>
    </xf>
    <xf numFmtId="0" fontId="43" fillId="0" borderId="5" xfId="111" applyFont="1" applyBorder="1" applyAlignment="1">
      <alignment horizontal="justify" vertical="center" wrapText="1"/>
    </xf>
    <xf numFmtId="0" fontId="44" fillId="0" borderId="8" xfId="111" applyFont="1" applyBorder="1" applyAlignment="1">
      <alignment horizontal="justify" vertical="center" wrapText="1"/>
    </xf>
    <xf numFmtId="0" fontId="43" fillId="0" borderId="8" xfId="111" applyFont="1" applyBorder="1" applyAlignment="1">
      <alignment horizontal="justify" vertical="center" wrapText="1"/>
    </xf>
    <xf numFmtId="0" fontId="44" fillId="0" borderId="5" xfId="111" applyFont="1" applyBorder="1" applyAlignment="1">
      <alignment horizontal="justify" vertical="center" wrapText="1"/>
    </xf>
    <xf numFmtId="0" fontId="44" fillId="0" borderId="4" xfId="111" applyFont="1" applyBorder="1" applyAlignment="1">
      <alignment horizontal="justify" vertical="center" wrapText="1"/>
    </xf>
    <xf numFmtId="0" fontId="39" fillId="0" borderId="0" xfId="631" applyFont="1"/>
    <xf numFmtId="0" fontId="40" fillId="0" borderId="8" xfId="114" applyFont="1" applyBorder="1" applyAlignment="1">
      <alignment horizontal="left" vertical="center"/>
    </xf>
    <xf numFmtId="0" fontId="40" fillId="0" borderId="13" xfId="114" applyFont="1" applyBorder="1" applyAlignment="1">
      <alignment horizontal="left" vertical="center"/>
    </xf>
    <xf numFmtId="0" fontId="40" fillId="0" borderId="9" xfId="114" applyFont="1" applyBorder="1" applyAlignment="1">
      <alignment horizontal="left" vertical="center"/>
    </xf>
    <xf numFmtId="0" fontId="145" fillId="35" borderId="2" xfId="631" applyFont="1" applyFill="1" applyBorder="1" applyAlignment="1">
      <alignment horizontal="centerContinuous" vertical="center"/>
    </xf>
    <xf numFmtId="0" fontId="145" fillId="35" borderId="4" xfId="631" applyFont="1" applyFill="1" applyBorder="1" applyAlignment="1">
      <alignment horizontal="center" wrapText="1"/>
    </xf>
    <xf numFmtId="0" fontId="145" fillId="35" borderId="4" xfId="631" applyFont="1" applyFill="1" applyBorder="1" applyAlignment="1">
      <alignment horizontal="center" vertical="center" wrapText="1"/>
    </xf>
    <xf numFmtId="0" fontId="43" fillId="0" borderId="2" xfId="631" quotePrefix="1" applyFont="1" applyBorder="1" applyAlignment="1">
      <alignment horizontal="center"/>
    </xf>
    <xf numFmtId="0" fontId="43" fillId="0" borderId="1" xfId="631" quotePrefix="1" applyFont="1" applyBorder="1" applyAlignment="1">
      <alignment horizontal="center"/>
    </xf>
    <xf numFmtId="0" fontId="43" fillId="0" borderId="0" xfId="631" quotePrefix="1" applyFont="1" applyBorder="1" applyAlignment="1">
      <alignment horizontal="center"/>
    </xf>
    <xf numFmtId="0" fontId="44" fillId="0" borderId="9" xfId="631" applyFont="1" applyBorder="1"/>
    <xf numFmtId="0" fontId="44" fillId="0" borderId="0" xfId="631" applyFont="1"/>
    <xf numFmtId="0" fontId="43" fillId="0" borderId="3" xfId="631" applyFont="1" applyBorder="1" applyAlignment="1">
      <alignment horizontal="center" vertical="center" wrapText="1"/>
    </xf>
    <xf numFmtId="43" fontId="43" fillId="0" borderId="3" xfId="631" quotePrefix="1" applyNumberFormat="1" applyFont="1" applyBorder="1" applyAlignment="1">
      <alignment horizontal="center" vertical="center"/>
    </xf>
    <xf numFmtId="0" fontId="43" fillId="0" borderId="3" xfId="631" quotePrefix="1" applyFont="1" applyBorder="1" applyAlignment="1">
      <alignment horizontal="center" vertical="center"/>
    </xf>
    <xf numFmtId="0" fontId="43" fillId="0" borderId="6" xfId="631" quotePrefix="1" applyFont="1" applyBorder="1" applyAlignment="1">
      <alignment horizontal="center"/>
    </xf>
    <xf numFmtId="0" fontId="44" fillId="0" borderId="11" xfId="631" applyFont="1" applyBorder="1"/>
    <xf numFmtId="0" fontId="43" fillId="0" borderId="1" xfId="631" applyFont="1" applyBorder="1" applyAlignment="1">
      <alignment horizontal="center" vertical="center"/>
    </xf>
    <xf numFmtId="43" fontId="44" fillId="0" borderId="1" xfId="575" applyFont="1" applyBorder="1" applyAlignment="1">
      <alignment vertical="top"/>
    </xf>
    <xf numFmtId="2" fontId="44" fillId="0" borderId="1" xfId="631" applyNumberFormat="1" applyFont="1" applyBorder="1" applyAlignment="1">
      <alignment vertical="top"/>
    </xf>
    <xf numFmtId="0" fontId="43" fillId="0" borderId="0" xfId="631" applyFont="1" applyBorder="1" applyAlignment="1">
      <alignment horizontal="center" vertical="center"/>
    </xf>
    <xf numFmtId="0" fontId="44" fillId="0" borderId="10" xfId="631" applyFont="1" applyBorder="1" applyAlignment="1">
      <alignment horizontal="left" vertical="center"/>
    </xf>
    <xf numFmtId="0" fontId="43" fillId="0" borderId="3" xfId="631" applyFont="1" applyBorder="1" applyAlignment="1">
      <alignment horizontal="center" vertical="top"/>
    </xf>
    <xf numFmtId="43" fontId="44" fillId="0" borderId="3" xfId="575" applyFont="1" applyBorder="1" applyAlignment="1">
      <alignment vertical="top"/>
    </xf>
    <xf numFmtId="2" fontId="44" fillId="0" borderId="3" xfId="631" applyNumberFormat="1" applyFont="1" applyBorder="1" applyAlignment="1">
      <alignment vertical="top"/>
    </xf>
    <xf numFmtId="0" fontId="44" fillId="0" borderId="3" xfId="631" applyFont="1" applyBorder="1" applyAlignment="1">
      <alignment vertical="top"/>
    </xf>
    <xf numFmtId="0" fontId="43" fillId="0" borderId="6" xfId="631" applyFont="1" applyBorder="1" applyAlignment="1">
      <alignment horizontal="center" vertical="center"/>
    </xf>
    <xf numFmtId="0" fontId="44" fillId="0" borderId="11" xfId="631" applyFont="1" applyBorder="1" applyAlignment="1">
      <alignment horizontal="left" vertical="center"/>
    </xf>
    <xf numFmtId="0" fontId="43" fillId="0" borderId="1" xfId="631" applyFont="1" applyBorder="1" applyAlignment="1">
      <alignment horizontal="center" vertical="top"/>
    </xf>
    <xf numFmtId="0" fontId="44" fillId="34" borderId="10" xfId="631" applyFont="1" applyFill="1" applyBorder="1" applyAlignment="1">
      <alignment horizontal="left" vertical="center" wrapText="1"/>
    </xf>
    <xf numFmtId="0" fontId="44" fillId="34" borderId="11" xfId="631" applyFont="1" applyFill="1" applyBorder="1" applyAlignment="1">
      <alignment horizontal="left" vertical="center"/>
    </xf>
    <xf numFmtId="0" fontId="43" fillId="0" borderId="4" xfId="631" applyFont="1" applyBorder="1" applyAlignment="1">
      <alignment horizontal="center" vertical="center" wrapText="1"/>
    </xf>
    <xf numFmtId="43" fontId="151" fillId="0" borderId="4" xfId="575" applyFont="1" applyBorder="1" applyAlignment="1">
      <alignment vertical="top"/>
    </xf>
    <xf numFmtId="2" fontId="44" fillId="0" borderId="4" xfId="631" applyNumberFormat="1" applyFont="1" applyBorder="1" applyAlignment="1">
      <alignment vertical="top"/>
    </xf>
    <xf numFmtId="0" fontId="44" fillId="0" borderId="4" xfId="631" applyFont="1" applyBorder="1" applyAlignment="1">
      <alignment vertical="top"/>
    </xf>
    <xf numFmtId="0" fontId="43" fillId="0" borderId="7" xfId="631" applyFont="1" applyBorder="1" applyAlignment="1">
      <alignment horizontal="center" vertical="center"/>
    </xf>
    <xf numFmtId="0" fontId="44" fillId="34" borderId="12" xfId="631" applyFont="1" applyFill="1" applyBorder="1" applyAlignment="1">
      <alignment horizontal="left" vertical="center"/>
    </xf>
    <xf numFmtId="0" fontId="43" fillId="0" borderId="1" xfId="631" applyFont="1" applyBorder="1" applyAlignment="1">
      <alignment horizontal="center" vertical="center" wrapText="1"/>
    </xf>
    <xf numFmtId="0" fontId="44" fillId="34" borderId="10" xfId="631" applyFont="1" applyFill="1" applyBorder="1" applyAlignment="1">
      <alignment horizontal="left" vertical="center"/>
    </xf>
    <xf numFmtId="0" fontId="44" fillId="0" borderId="1" xfId="631" applyFont="1" applyBorder="1" applyAlignment="1">
      <alignment vertical="top"/>
    </xf>
    <xf numFmtId="0" fontId="43" fillId="0" borderId="5" xfId="631" applyFont="1" applyBorder="1" applyAlignment="1">
      <alignment horizontal="center" vertical="center" wrapText="1"/>
    </xf>
    <xf numFmtId="43" fontId="44" fillId="0" borderId="4" xfId="575" applyFont="1" applyBorder="1"/>
    <xf numFmtId="0" fontId="44" fillId="0" borderId="4" xfId="631" applyFont="1" applyBorder="1"/>
    <xf numFmtId="0" fontId="44" fillId="0" borderId="7" xfId="631" applyFont="1" applyBorder="1" applyAlignment="1">
      <alignment horizontal="center" vertical="center"/>
    </xf>
    <xf numFmtId="0" fontId="44" fillId="0" borderId="12" xfId="631" applyFont="1" applyBorder="1" applyAlignment="1">
      <alignment horizontal="center" vertical="center"/>
    </xf>
    <xf numFmtId="0" fontId="43" fillId="0" borderId="0" xfId="631" applyFont="1"/>
    <xf numFmtId="0" fontId="40" fillId="0" borderId="0" xfId="631" applyFont="1" applyAlignment="1">
      <alignment horizontal="left" vertical="top"/>
    </xf>
    <xf numFmtId="0" fontId="40" fillId="0" borderId="0" xfId="631" applyFont="1" applyAlignment="1">
      <alignment horizontal="center" vertical="top"/>
    </xf>
    <xf numFmtId="0" fontId="46" fillId="0" borderId="0" xfId="631" applyFont="1" applyAlignment="1">
      <alignment horizontal="left" vertical="top" indent="9"/>
    </xf>
    <xf numFmtId="0" fontId="46" fillId="0" borderId="0" xfId="631" applyFont="1" applyAlignment="1">
      <alignment horizontal="center" vertical="top"/>
    </xf>
    <xf numFmtId="0" fontId="42" fillId="0" borderId="5" xfId="109" applyFont="1" applyBorder="1" applyAlignment="1">
      <alignment horizontal="center" vertical="center" wrapText="1"/>
    </xf>
    <xf numFmtId="0" fontId="42" fillId="0" borderId="7" xfId="109" applyFont="1" applyBorder="1" applyAlignment="1">
      <alignment horizontal="center" vertical="center" wrapText="1"/>
    </xf>
    <xf numFmtId="0" fontId="42" fillId="0" borderId="12" xfId="109" applyFont="1" applyBorder="1" applyAlignment="1">
      <alignment horizontal="center" vertical="center" wrapText="1"/>
    </xf>
    <xf numFmtId="0" fontId="145" fillId="35" borderId="4" xfId="109" applyFont="1" applyFill="1" applyBorder="1" applyAlignment="1">
      <alignment horizontal="center" vertical="center" wrapText="1"/>
    </xf>
    <xf numFmtId="49" fontId="46" fillId="0" borderId="4" xfId="109" applyNumberFormat="1" applyFont="1" applyBorder="1" applyAlignment="1">
      <alignment horizontal="center" vertical="center" wrapText="1"/>
    </xf>
    <xf numFmtId="2" fontId="46" fillId="0" borderId="4" xfId="109" applyNumberFormat="1" applyFont="1" applyBorder="1" applyAlignment="1">
      <alignment horizontal="center" vertical="center" wrapText="1"/>
    </xf>
    <xf numFmtId="43" fontId="40" fillId="34" borderId="4" xfId="575" quotePrefix="1" applyFont="1" applyFill="1" applyBorder="1" applyAlignment="1">
      <alignment horizontal="center" vertical="top"/>
    </xf>
    <xf numFmtId="2" fontId="40" fillId="34" borderId="4" xfId="575" quotePrefix="1" applyNumberFormat="1" applyFont="1" applyFill="1" applyBorder="1" applyAlignment="1">
      <alignment horizontal="center" vertical="top"/>
    </xf>
    <xf numFmtId="0" fontId="40" fillId="0" borderId="15" xfId="109" applyFont="1" applyBorder="1" applyAlignment="1">
      <alignment vertical="top"/>
    </xf>
    <xf numFmtId="0" fontId="40" fillId="0" borderId="0" xfId="109" applyFont="1" applyBorder="1" applyAlignment="1">
      <alignment vertical="top"/>
    </xf>
    <xf numFmtId="0" fontId="40" fillId="0" borderId="10" xfId="109" applyFont="1" applyBorder="1" applyAlignment="1">
      <alignment vertical="top"/>
    </xf>
    <xf numFmtId="49" fontId="146" fillId="0" borderId="4" xfId="109" applyNumberFormat="1" applyFont="1" applyBorder="1" applyAlignment="1">
      <alignment horizontal="center" vertical="center" wrapText="1"/>
    </xf>
    <xf numFmtId="0" fontId="152" fillId="0" borderId="0" xfId="109" applyFont="1" applyAlignment="1">
      <alignment horizontal="center"/>
    </xf>
    <xf numFmtId="49" fontId="40" fillId="0" borderId="8" xfId="109" applyNumberFormat="1" applyFont="1" applyFill="1" applyBorder="1" applyAlignment="1">
      <alignment horizontal="center" vertical="top" wrapText="1"/>
    </xf>
    <xf numFmtId="49" fontId="40" fillId="0" borderId="0" xfId="109" applyNumberFormat="1" applyFont="1" applyFill="1" applyBorder="1" applyAlignment="1">
      <alignment horizontal="center" vertical="top" wrapText="1"/>
    </xf>
    <xf numFmtId="49" fontId="40" fillId="0" borderId="10" xfId="109" applyNumberFormat="1" applyFont="1" applyFill="1" applyBorder="1" applyAlignment="1">
      <alignment horizontal="center" vertical="top" wrapText="1"/>
    </xf>
    <xf numFmtId="4" fontId="146" fillId="0" borderId="4" xfId="109" applyNumberFormat="1" applyFont="1" applyBorder="1" applyAlignment="1">
      <alignment horizontal="center" vertical="center" wrapText="1"/>
    </xf>
    <xf numFmtId="0" fontId="152" fillId="0" borderId="0" xfId="109" applyFont="1" applyAlignment="1">
      <alignment horizontal="center" vertical="center"/>
    </xf>
    <xf numFmtId="0" fontId="46" fillId="0" borderId="15" xfId="109" applyFont="1" applyBorder="1" applyAlignment="1">
      <alignment horizontal="left" vertical="top" wrapText="1"/>
    </xf>
    <xf numFmtId="0" fontId="46" fillId="0" borderId="0" xfId="109" applyFont="1" applyBorder="1" applyAlignment="1">
      <alignment horizontal="left" vertical="top" wrapText="1"/>
    </xf>
    <xf numFmtId="0" fontId="46" fillId="0" borderId="10" xfId="109" applyFont="1" applyBorder="1" applyAlignment="1">
      <alignment horizontal="left" vertical="top" wrapText="1"/>
    </xf>
    <xf numFmtId="0" fontId="46" fillId="0" borderId="15" xfId="109" applyFont="1" applyBorder="1" applyAlignment="1">
      <alignment horizontal="center" vertical="top"/>
    </xf>
    <xf numFmtId="0" fontId="46" fillId="0" borderId="0" xfId="109" applyFont="1" applyBorder="1" applyAlignment="1">
      <alignment horizontal="center" vertical="top"/>
    </xf>
    <xf numFmtId="0" fontId="46" fillId="0" borderId="10" xfId="109" applyFont="1" applyBorder="1" applyAlignment="1">
      <alignment horizontal="center" vertical="top"/>
    </xf>
    <xf numFmtId="43" fontId="145" fillId="35" borderId="2" xfId="636" applyFont="1" applyFill="1" applyBorder="1" applyAlignment="1">
      <alignment horizontal="center" vertical="center" wrapText="1"/>
    </xf>
    <xf numFmtId="43" fontId="145" fillId="35" borderId="4" xfId="636" applyFont="1" applyFill="1" applyBorder="1" applyAlignment="1">
      <alignment horizontal="center" vertical="center" wrapText="1"/>
    </xf>
    <xf numFmtId="43" fontId="43" fillId="34" borderId="8" xfId="636" quotePrefix="1" applyFont="1" applyFill="1" applyBorder="1" applyAlignment="1">
      <alignment horizontal="center" vertical="center" wrapText="1"/>
    </xf>
    <xf numFmtId="43" fontId="43" fillId="34" borderId="1" xfId="636" applyFont="1" applyFill="1" applyBorder="1" applyAlignment="1">
      <alignment horizontal="center" vertical="center" wrapText="1"/>
    </xf>
    <xf numFmtId="43" fontId="43" fillId="34" borderId="4" xfId="636" quotePrefix="1" applyFont="1" applyFill="1" applyBorder="1" applyAlignment="1">
      <alignment horizontal="center" vertical="center" wrapText="1"/>
    </xf>
    <xf numFmtId="0" fontId="145" fillId="35" borderId="5" xfId="114" applyFont="1" applyFill="1" applyBorder="1" applyAlignment="1">
      <alignment horizontal="center" vertical="center" wrapText="1"/>
    </xf>
    <xf numFmtId="43" fontId="145" fillId="35" borderId="5" xfId="636" quotePrefix="1" applyFont="1" applyFill="1" applyBorder="1" applyAlignment="1">
      <alignment horizontal="center" vertical="center" wrapText="1"/>
    </xf>
    <xf numFmtId="165" fontId="145" fillId="35" borderId="4" xfId="636" quotePrefix="1" applyNumberFormat="1" applyFont="1" applyFill="1" applyBorder="1" applyAlignment="1">
      <alignment horizontal="center" vertical="center" wrapText="1"/>
    </xf>
    <xf numFmtId="0" fontId="154" fillId="0" borderId="8" xfId="114" applyFont="1" applyBorder="1" applyAlignment="1">
      <alignment vertical="center"/>
    </xf>
    <xf numFmtId="43" fontId="155" fillId="34" borderId="15" xfId="636" applyFont="1" applyFill="1" applyBorder="1" applyAlignment="1">
      <alignment horizontal="center" vertical="center" wrapText="1"/>
    </xf>
    <xf numFmtId="43" fontId="155" fillId="34" borderId="1" xfId="636" applyFont="1" applyFill="1" applyBorder="1" applyAlignment="1">
      <alignment horizontal="center" vertical="center" wrapText="1"/>
    </xf>
    <xf numFmtId="43" fontId="155" fillId="34" borderId="10" xfId="636" applyFont="1" applyFill="1" applyBorder="1" applyAlignment="1">
      <alignment horizontal="center" vertical="center" wrapText="1"/>
    </xf>
    <xf numFmtId="0" fontId="154" fillId="0" borderId="0" xfId="0" applyFont="1"/>
    <xf numFmtId="0" fontId="154" fillId="34" borderId="15" xfId="114" applyFont="1" applyFill="1" applyBorder="1" applyAlignment="1">
      <alignment vertical="center"/>
    </xf>
    <xf numFmtId="0" fontId="154" fillId="0" borderId="15" xfId="114" applyFont="1" applyBorder="1" applyAlignment="1">
      <alignment vertical="center"/>
    </xf>
    <xf numFmtId="43" fontId="155" fillId="34" borderId="3" xfId="636" applyFont="1" applyFill="1" applyBorder="1" applyAlignment="1">
      <alignment horizontal="center" vertical="center" wrapText="1"/>
    </xf>
    <xf numFmtId="0" fontId="156" fillId="35" borderId="5" xfId="114" applyFont="1" applyFill="1" applyBorder="1" applyAlignment="1">
      <alignment horizontal="center" vertical="center" wrapText="1"/>
    </xf>
    <xf numFmtId="165" fontId="156" fillId="35" borderId="5" xfId="636" quotePrefix="1" applyNumberFormat="1" applyFont="1" applyFill="1" applyBorder="1" applyAlignment="1">
      <alignment horizontal="center" vertical="center" wrapText="1"/>
    </xf>
    <xf numFmtId="165" fontId="156" fillId="35" borderId="4" xfId="636" quotePrefix="1" applyNumberFormat="1" applyFont="1" applyFill="1" applyBorder="1" applyAlignment="1">
      <alignment horizontal="center" vertical="center" wrapText="1"/>
    </xf>
    <xf numFmtId="0" fontId="92" fillId="0" borderId="15" xfId="109" applyFont="1" applyBorder="1"/>
    <xf numFmtId="0" fontId="92" fillId="0" borderId="0" xfId="109" applyFont="1" applyBorder="1"/>
    <xf numFmtId="0" fontId="44" fillId="0" borderId="0" xfId="109" applyFont="1" applyAlignment="1">
      <alignment wrapText="1"/>
    </xf>
    <xf numFmtId="0" fontId="95" fillId="0" borderId="0" xfId="109" applyFont="1"/>
    <xf numFmtId="0" fontId="101" fillId="35" borderId="4" xfId="109" applyFont="1" applyFill="1" applyBorder="1" applyAlignment="1">
      <alignment horizontal="centerContinuous" vertical="center"/>
    </xf>
    <xf numFmtId="0" fontId="101" fillId="35" borderId="4" xfId="109" applyFont="1" applyFill="1" applyBorder="1" applyAlignment="1">
      <alignment horizontal="center" wrapText="1"/>
    </xf>
    <xf numFmtId="43" fontId="52" fillId="34" borderId="4" xfId="109" applyNumberFormat="1" applyFont="1" applyFill="1" applyBorder="1" applyAlignment="1">
      <alignment vertical="center"/>
    </xf>
    <xf numFmtId="2" fontId="52" fillId="0" borderId="4" xfId="109" applyNumberFormat="1" applyFont="1" applyBorder="1" applyAlignment="1">
      <alignment horizontal="center" vertical="center"/>
    </xf>
    <xf numFmtId="0" fontId="44" fillId="0" borderId="0" xfId="109" applyNumberFormat="1" applyFont="1"/>
    <xf numFmtId="0" fontId="53" fillId="0" borderId="9" xfId="109" applyFont="1" applyBorder="1" applyAlignment="1">
      <alignment horizontal="justify" vertical="top" wrapText="1"/>
    </xf>
    <xf numFmtId="0" fontId="52" fillId="0" borderId="4" xfId="109" applyFont="1" applyBorder="1" applyAlignment="1">
      <alignment horizontal="center" vertical="center" wrapText="1"/>
    </xf>
    <xf numFmtId="43" fontId="52" fillId="0" borderId="4" xfId="109" applyNumberFormat="1" applyFont="1" applyBorder="1" applyAlignment="1">
      <alignment vertical="center"/>
    </xf>
    <xf numFmtId="43" fontId="52" fillId="50" borderId="4" xfId="109" applyNumberFormat="1" applyFont="1" applyFill="1" applyBorder="1" applyAlignment="1">
      <alignment vertical="center"/>
    </xf>
    <xf numFmtId="0" fontId="44" fillId="0" borderId="0" xfId="109" applyFont="1" applyAlignment="1">
      <alignment horizontal="justify" vertical="justify" wrapText="1"/>
    </xf>
    <xf numFmtId="0" fontId="44" fillId="0" borderId="0" xfId="109" applyNumberFormat="1" applyFont="1" applyAlignment="1">
      <alignment horizontal="justify" vertical="justify" wrapText="1"/>
    </xf>
    <xf numFmtId="0" fontId="44" fillId="0" borderId="0" xfId="109" applyNumberFormat="1" applyFont="1" applyAlignment="1">
      <alignment wrapText="1"/>
    </xf>
    <xf numFmtId="2" fontId="68" fillId="0" borderId="0" xfId="109" applyNumberFormat="1" applyFont="1"/>
    <xf numFmtId="0" fontId="101" fillId="35" borderId="4" xfId="109" applyFont="1" applyFill="1" applyBorder="1" applyAlignment="1">
      <alignment vertical="center" wrapText="1"/>
    </xf>
    <xf numFmtId="43" fontId="52" fillId="50" borderId="4" xfId="109" quotePrefix="1" applyNumberFormat="1" applyFont="1" applyFill="1" applyBorder="1" applyAlignment="1">
      <alignment horizontal="center" vertical="center"/>
    </xf>
    <xf numFmtId="43" fontId="53" fillId="0" borderId="2" xfId="109" applyNumberFormat="1" applyFont="1" applyBorder="1" applyAlignment="1">
      <alignment vertical="center"/>
    </xf>
    <xf numFmtId="0" fontId="53" fillId="0" borderId="4" xfId="109" applyFont="1" applyBorder="1" applyAlignment="1">
      <alignment horizontal="justify" vertical="top" wrapText="1"/>
    </xf>
    <xf numFmtId="176" fontId="44" fillId="0" borderId="0" xfId="109" applyNumberFormat="1" applyFont="1" applyAlignment="1">
      <alignment horizontal="justify" vertical="justify" wrapText="1"/>
    </xf>
    <xf numFmtId="43" fontId="53" fillId="0" borderId="3" xfId="109" applyNumberFormat="1" applyFont="1" applyBorder="1" applyAlignment="1">
      <alignment horizontal="justify" vertical="justify" wrapText="1"/>
    </xf>
    <xf numFmtId="0" fontId="44" fillId="0" borderId="0" xfId="109" applyFont="1" applyAlignment="1"/>
    <xf numFmtId="176" fontId="44" fillId="0" borderId="0" xfId="109" applyNumberFormat="1" applyFont="1" applyAlignment="1">
      <alignment horizontal="justify" vertical="justify"/>
    </xf>
    <xf numFmtId="2" fontId="39" fillId="0" borderId="0" xfId="109" applyNumberFormat="1" applyFont="1"/>
    <xf numFmtId="0" fontId="40" fillId="0" borderId="0" xfId="109" applyFont="1" applyAlignment="1">
      <alignment vertical="top"/>
    </xf>
    <xf numFmtId="0" fontId="46" fillId="0" borderId="0" xfId="109" applyFont="1" applyAlignment="1">
      <alignment vertical="top"/>
    </xf>
    <xf numFmtId="0" fontId="52" fillId="34" borderId="2" xfId="109" applyFont="1" applyFill="1" applyBorder="1" applyAlignment="1">
      <alignment horizontal="center" vertical="center"/>
    </xf>
    <xf numFmtId="0" fontId="53" fillId="34" borderId="10" xfId="109" applyFont="1" applyFill="1" applyBorder="1" applyAlignment="1">
      <alignment horizontal="justify" vertical="top" wrapText="1"/>
    </xf>
    <xf numFmtId="0" fontId="52" fillId="34" borderId="3" xfId="109" applyFont="1" applyFill="1" applyBorder="1" applyAlignment="1">
      <alignment horizontal="center" vertical="center"/>
    </xf>
    <xf numFmtId="0" fontId="53" fillId="34" borderId="11" xfId="109" applyFont="1" applyFill="1" applyBorder="1" applyAlignment="1">
      <alignment horizontal="justify" vertical="top"/>
    </xf>
    <xf numFmtId="0" fontId="53" fillId="34" borderId="10" xfId="109" applyFont="1" applyFill="1" applyBorder="1" applyAlignment="1">
      <alignment horizontal="justify" vertical="top"/>
    </xf>
    <xf numFmtId="0" fontId="53" fillId="34" borderId="9" xfId="109" applyFont="1" applyFill="1" applyBorder="1" applyAlignment="1">
      <alignment horizontal="justify" vertical="top" wrapText="1"/>
    </xf>
    <xf numFmtId="0" fontId="52" fillId="34" borderId="4" xfId="109" applyFont="1" applyFill="1" applyBorder="1" applyAlignment="1">
      <alignment horizontal="center" vertical="center" wrapText="1"/>
    </xf>
    <xf numFmtId="2" fontId="52" fillId="34" borderId="5" xfId="109" applyNumberFormat="1" applyFont="1" applyFill="1" applyBorder="1" applyAlignment="1">
      <alignment horizontal="center" vertical="center"/>
    </xf>
    <xf numFmtId="0" fontId="52" fillId="34" borderId="4" xfId="109" applyFont="1" applyFill="1" applyBorder="1" applyAlignment="1">
      <alignment horizontal="center" vertical="center"/>
    </xf>
    <xf numFmtId="0" fontId="53" fillId="34" borderId="12" xfId="109" applyFont="1" applyFill="1" applyBorder="1" applyAlignment="1">
      <alignment horizontal="justify" vertical="top"/>
    </xf>
    <xf numFmtId="0" fontId="52" fillId="34" borderId="3" xfId="109" applyFont="1" applyFill="1" applyBorder="1" applyAlignment="1">
      <alignment horizontal="justify" vertical="justify" wrapText="1"/>
    </xf>
    <xf numFmtId="0" fontId="52" fillId="34" borderId="3" xfId="109" applyFont="1" applyFill="1" applyBorder="1" applyAlignment="1">
      <alignment horizontal="center" vertical="center" wrapText="1"/>
    </xf>
    <xf numFmtId="0" fontId="53" fillId="34" borderId="0" xfId="109" applyFont="1" applyFill="1" applyBorder="1" applyAlignment="1">
      <alignment horizontal="justify" vertical="top"/>
    </xf>
    <xf numFmtId="0" fontId="52" fillId="34" borderId="0" xfId="109" applyFont="1" applyFill="1" applyAlignment="1">
      <alignment horizontal="center" vertical="center"/>
    </xf>
    <xf numFmtId="0" fontId="53" fillId="34" borderId="9" xfId="109" applyFont="1" applyFill="1" applyBorder="1" applyAlignment="1">
      <alignment horizontal="justify" vertical="top"/>
    </xf>
    <xf numFmtId="0" fontId="52" fillId="34" borderId="6" xfId="109" applyFont="1" applyFill="1" applyBorder="1" applyAlignment="1">
      <alignment horizontal="center" vertical="center"/>
    </xf>
    <xf numFmtId="0" fontId="52" fillId="34" borderId="5" xfId="109" applyFont="1" applyFill="1" applyBorder="1" applyAlignment="1">
      <alignment horizontal="center" vertical="center" wrapText="1"/>
    </xf>
    <xf numFmtId="2" fontId="52" fillId="34" borderId="4" xfId="109" applyNumberFormat="1" applyFont="1" applyFill="1" applyBorder="1" applyAlignment="1">
      <alignment horizontal="center" vertical="center"/>
    </xf>
    <xf numFmtId="0" fontId="53" fillId="34" borderId="7" xfId="109" applyFont="1" applyFill="1" applyBorder="1"/>
    <xf numFmtId="0" fontId="52" fillId="34" borderId="4" xfId="109" applyFont="1" applyFill="1" applyBorder="1" applyAlignment="1">
      <alignment horizontal="center" wrapText="1"/>
    </xf>
    <xf numFmtId="43" fontId="107" fillId="34" borderId="4" xfId="109" quotePrefix="1" applyNumberFormat="1" applyFont="1" applyFill="1" applyBorder="1" applyAlignment="1">
      <alignment horizontal="center" vertical="center"/>
    </xf>
    <xf numFmtId="43" fontId="52" fillId="34" borderId="4" xfId="109" quotePrefix="1" applyNumberFormat="1" applyFont="1" applyFill="1" applyBorder="1" applyAlignment="1">
      <alignment horizontal="center" vertical="center"/>
    </xf>
    <xf numFmtId="2" fontId="52" fillId="34" borderId="4" xfId="109" quotePrefix="1" applyNumberFormat="1" applyFont="1" applyFill="1" applyBorder="1" applyAlignment="1">
      <alignment horizontal="center" vertical="center"/>
    </xf>
    <xf numFmtId="0" fontId="44" fillId="0" borderId="0" xfId="109" applyFont="1" applyAlignment="1">
      <alignment horizontal="justify" wrapText="1"/>
    </xf>
    <xf numFmtId="0" fontId="52" fillId="34" borderId="2" xfId="109" quotePrefix="1" applyFont="1" applyFill="1" applyBorder="1" applyAlignment="1">
      <alignment horizontal="center"/>
    </xf>
    <xf numFmtId="0" fontId="53" fillId="34" borderId="11" xfId="109" applyFont="1" applyFill="1" applyBorder="1"/>
    <xf numFmtId="0" fontId="53" fillId="34" borderId="2" xfId="109" applyFont="1" applyFill="1" applyBorder="1" applyAlignment="1">
      <alignment horizontal="left" vertical="center"/>
    </xf>
    <xf numFmtId="0" fontId="53" fillId="34" borderId="3" xfId="109" applyFont="1" applyFill="1" applyBorder="1" applyAlignment="1">
      <alignment horizontal="left" vertical="center"/>
    </xf>
    <xf numFmtId="43" fontId="44" fillId="0" borderId="0" xfId="109" applyNumberFormat="1" applyFont="1"/>
    <xf numFmtId="0" fontId="53" fillId="34" borderId="4" xfId="109" applyFont="1" applyFill="1" applyBorder="1" applyAlignment="1">
      <alignment horizontal="justify" wrapText="1"/>
    </xf>
    <xf numFmtId="0" fontId="53" fillId="34" borderId="4" xfId="109" applyFont="1" applyFill="1" applyBorder="1" applyAlignment="1">
      <alignment horizontal="justify" vertical="top" wrapText="1"/>
    </xf>
    <xf numFmtId="0" fontId="68" fillId="0" borderId="0" xfId="109" applyFont="1"/>
    <xf numFmtId="0" fontId="101" fillId="35" borderId="4" xfId="109" applyFont="1" applyFill="1" applyBorder="1" applyAlignment="1">
      <alignment horizontal="center" vertical="center" wrapText="1"/>
    </xf>
    <xf numFmtId="0" fontId="62" fillId="0" borderId="7" xfId="109" applyFont="1" applyBorder="1"/>
    <xf numFmtId="2" fontId="62" fillId="0" borderId="7" xfId="109" applyNumberFormat="1" applyFont="1" applyBorder="1"/>
    <xf numFmtId="0" fontId="60" fillId="0" borderId="7" xfId="109" applyFont="1" applyBorder="1" applyAlignment="1">
      <alignment horizontal="center"/>
    </xf>
    <xf numFmtId="175" fontId="52" fillId="0" borderId="1" xfId="1225" applyNumberFormat="1" applyFont="1" applyBorder="1" applyAlignment="1">
      <alignment horizontal="center" vertical="center"/>
    </xf>
    <xf numFmtId="43" fontId="119" fillId="0" borderId="0" xfId="1225" applyFont="1" applyAlignment="1">
      <alignment vertical="center"/>
    </xf>
    <xf numFmtId="0" fontId="81" fillId="0" borderId="2" xfId="109" quotePrefix="1" applyFont="1" applyBorder="1" applyAlignment="1">
      <alignment vertical="top"/>
    </xf>
    <xf numFmtId="0" fontId="81" fillId="0" borderId="3" xfId="109" quotePrefix="1" applyFont="1" applyBorder="1" applyAlignment="1">
      <alignment vertical="top"/>
    </xf>
    <xf numFmtId="0" fontId="52" fillId="0" borderId="1" xfId="109" quotePrefix="1" applyFont="1" applyBorder="1" applyAlignment="1">
      <alignment vertical="top"/>
    </xf>
    <xf numFmtId="0" fontId="52" fillId="0" borderId="3" xfId="109" quotePrefix="1" applyFont="1" applyBorder="1" applyAlignment="1">
      <alignment vertical="top"/>
    </xf>
    <xf numFmtId="0" fontId="52" fillId="0" borderId="4" xfId="109" quotePrefix="1" applyFont="1" applyBorder="1" applyAlignment="1">
      <alignment vertical="top"/>
    </xf>
    <xf numFmtId="0" fontId="64" fillId="0" borderId="0" xfId="114" applyFont="1" applyBorder="1"/>
    <xf numFmtId="0" fontId="64" fillId="0" borderId="10" xfId="114" applyFont="1" applyBorder="1"/>
    <xf numFmtId="0" fontId="1" fillId="0" borderId="0" xfId="1723"/>
    <xf numFmtId="0" fontId="64" fillId="0" borderId="0" xfId="114" applyFont="1"/>
    <xf numFmtId="0" fontId="67" fillId="0" borderId="0" xfId="631" applyFont="1"/>
    <xf numFmtId="1" fontId="52" fillId="0" borderId="1" xfId="1723" quotePrefix="1" applyNumberFormat="1" applyFont="1" applyBorder="1" applyAlignment="1">
      <alignment horizontal="left" vertical="top" wrapText="1"/>
    </xf>
    <xf numFmtId="0" fontId="1" fillId="0" borderId="15" xfId="1723" applyBorder="1"/>
    <xf numFmtId="0" fontId="64" fillId="0" borderId="0" xfId="114" applyFont="1"/>
    <xf numFmtId="0" fontId="159" fillId="34" borderId="0" xfId="111" applyFont="1" applyFill="1"/>
    <xf numFmtId="0" fontId="158" fillId="34" borderId="7" xfId="1717" applyFont="1" applyFill="1" applyBorder="1" applyAlignment="1">
      <alignment vertical="center"/>
    </xf>
    <xf numFmtId="0" fontId="158" fillId="34" borderId="7" xfId="1717" applyFont="1" applyFill="1" applyBorder="1"/>
    <xf numFmtId="0" fontId="158" fillId="34" borderId="7" xfId="111" applyFont="1" applyFill="1" applyBorder="1"/>
    <xf numFmtId="43" fontId="144" fillId="35" borderId="4" xfId="1714" applyFont="1" applyFill="1" applyBorder="1" applyAlignment="1">
      <alignment horizontal="center" vertical="center" wrapText="1"/>
    </xf>
    <xf numFmtId="0" fontId="144" fillId="35" borderId="4" xfId="1717" applyFont="1" applyFill="1" applyBorder="1" applyAlignment="1">
      <alignment horizontal="center" vertical="center"/>
    </xf>
    <xf numFmtId="49" fontId="144" fillId="35" borderId="4" xfId="1717" applyNumberFormat="1" applyFont="1" applyFill="1" applyBorder="1" applyAlignment="1">
      <alignment horizontal="center" vertical="center" wrapText="1"/>
    </xf>
    <xf numFmtId="49" fontId="160" fillId="0" borderId="4" xfId="1717" applyNumberFormat="1" applyFont="1" applyFill="1" applyBorder="1" applyAlignment="1">
      <alignment horizontal="center" vertical="center"/>
    </xf>
    <xf numFmtId="49" fontId="160" fillId="0" borderId="5" xfId="1717" applyNumberFormat="1" applyFont="1" applyFill="1" applyBorder="1" applyAlignment="1">
      <alignment horizontal="center" vertical="center" wrapText="1"/>
    </xf>
    <xf numFmtId="49" fontId="160" fillId="0" borderId="5" xfId="1717" applyNumberFormat="1" applyFont="1" applyFill="1" applyBorder="1" applyAlignment="1">
      <alignment vertical="center" wrapText="1"/>
    </xf>
    <xf numFmtId="43" fontId="160" fillId="34" borderId="15" xfId="1714" quotePrefix="1" applyFont="1" applyFill="1" applyBorder="1" applyAlignment="1">
      <alignment horizontal="center" vertical="center" wrapText="1"/>
    </xf>
    <xf numFmtId="43" fontId="160" fillId="34" borderId="1" xfId="1714" quotePrefix="1" applyFont="1" applyFill="1" applyBorder="1" applyAlignment="1">
      <alignment horizontal="center" vertical="center" wrapText="1"/>
    </xf>
    <xf numFmtId="43" fontId="160" fillId="34" borderId="1" xfId="1714" quotePrefix="1" applyFont="1" applyFill="1" applyBorder="1" applyAlignment="1">
      <alignment horizontal="justify" vertical="center" wrapText="1"/>
    </xf>
    <xf numFmtId="0" fontId="161" fillId="0" borderId="1" xfId="631" applyFont="1" applyBorder="1"/>
    <xf numFmtId="165" fontId="160" fillId="34" borderId="15" xfId="1713" quotePrefix="1" applyNumberFormat="1" applyFont="1" applyFill="1" applyBorder="1" applyAlignment="1">
      <alignment vertical="center" wrapText="1"/>
    </xf>
    <xf numFmtId="177" fontId="160" fillId="34" borderId="15" xfId="1713" quotePrefix="1" applyNumberFormat="1" applyFont="1" applyFill="1" applyBorder="1" applyAlignment="1">
      <alignment vertical="center" wrapText="1"/>
    </xf>
    <xf numFmtId="43" fontId="160" fillId="34" borderId="15" xfId="1713" quotePrefix="1" applyFont="1" applyFill="1" applyBorder="1" applyAlignment="1">
      <alignment horizontal="center" vertical="center" wrapText="1"/>
    </xf>
    <xf numFmtId="43" fontId="160" fillId="34" borderId="15" xfId="1714" quotePrefix="1" applyFont="1" applyFill="1" applyBorder="1" applyAlignment="1">
      <alignment horizontal="justify" vertical="center" wrapText="1"/>
    </xf>
    <xf numFmtId="0" fontId="161" fillId="0" borderId="15" xfId="114" applyFont="1" applyBorder="1" applyAlignment="1"/>
    <xf numFmtId="165" fontId="161" fillId="0" borderId="15" xfId="1713" applyNumberFormat="1" applyFont="1" applyBorder="1" applyAlignment="1"/>
    <xf numFmtId="177" fontId="161" fillId="0" borderId="15" xfId="1713" applyNumberFormat="1" applyFont="1" applyBorder="1" applyAlignment="1"/>
    <xf numFmtId="43" fontId="160" fillId="34" borderId="15" xfId="1714" applyFont="1" applyFill="1" applyBorder="1" applyAlignment="1">
      <alignment horizontal="justify" vertical="center" wrapText="1"/>
    </xf>
    <xf numFmtId="43" fontId="160" fillId="34" borderId="15" xfId="1713" applyFont="1" applyFill="1" applyBorder="1" applyAlignment="1">
      <alignment horizontal="center" vertical="center" wrapText="1"/>
    </xf>
    <xf numFmtId="43" fontId="160" fillId="34" borderId="1" xfId="1714" applyFont="1" applyFill="1" applyBorder="1" applyAlignment="1">
      <alignment horizontal="justify" vertical="center" wrapText="1"/>
    </xf>
    <xf numFmtId="43" fontId="160" fillId="34" borderId="15" xfId="1714" applyFont="1" applyFill="1" applyBorder="1" applyAlignment="1">
      <alignment horizontal="center" vertical="center" wrapText="1"/>
    </xf>
    <xf numFmtId="165" fontId="160" fillId="0" borderId="15" xfId="1713" applyNumberFormat="1" applyFont="1" applyBorder="1" applyAlignment="1"/>
    <xf numFmtId="177" fontId="160" fillId="0" borderId="15" xfId="1713" applyNumberFormat="1" applyFont="1" applyBorder="1" applyAlignment="1"/>
    <xf numFmtId="0" fontId="161" fillId="0" borderId="3" xfId="631" applyFont="1" applyBorder="1"/>
    <xf numFmtId="0" fontId="161" fillId="0" borderId="14" xfId="114" applyFont="1" applyBorder="1" applyAlignment="1"/>
    <xf numFmtId="165" fontId="161" fillId="0" borderId="14" xfId="1713" applyNumberFormat="1" applyFont="1" applyBorder="1" applyAlignment="1"/>
    <xf numFmtId="177" fontId="161" fillId="0" borderId="14" xfId="1713" applyNumberFormat="1" applyFont="1" applyBorder="1" applyAlignment="1"/>
    <xf numFmtId="0" fontId="161" fillId="0" borderId="14" xfId="114" applyFont="1" applyBorder="1" applyAlignment="1">
      <alignment horizontal="justify"/>
    </xf>
    <xf numFmtId="43" fontId="161" fillId="0" borderId="14" xfId="1713" applyFont="1" applyBorder="1" applyAlignment="1">
      <alignment horizontal="center"/>
    </xf>
    <xf numFmtId="0" fontId="161" fillId="0" borderId="3" xfId="114" applyFont="1" applyBorder="1" applyAlignment="1">
      <alignment horizontal="justify"/>
    </xf>
    <xf numFmtId="0" fontId="67" fillId="0" borderId="0" xfId="631" applyFont="1"/>
    <xf numFmtId="178" fontId="160" fillId="34" borderId="15" xfId="1725" quotePrefix="1" applyNumberFormat="1" applyFont="1" applyFill="1" applyBorder="1" applyAlignment="1">
      <alignment horizontal="center" vertical="center" wrapText="1"/>
    </xf>
    <xf numFmtId="41" fontId="160" fillId="34" borderId="1" xfId="1725" quotePrefix="1" applyNumberFormat="1" applyFont="1" applyFill="1" applyBorder="1" applyAlignment="1">
      <alignment horizontal="center" vertical="top" wrapText="1"/>
    </xf>
    <xf numFmtId="43" fontId="160" fillId="34" borderId="1" xfId="1725" quotePrefix="1" applyFont="1" applyFill="1" applyBorder="1" applyAlignment="1">
      <alignment horizontal="center" vertical="top" wrapText="1"/>
    </xf>
    <xf numFmtId="4" fontId="160" fillId="34" borderId="1" xfId="1725" quotePrefix="1" applyNumberFormat="1" applyFont="1" applyFill="1" applyBorder="1" applyAlignment="1">
      <alignment horizontal="right" vertical="top" wrapText="1"/>
    </xf>
    <xf numFmtId="0" fontId="0" fillId="0" borderId="4" xfId="0" applyBorder="1" applyAlignment="1">
      <alignment horizontal="center"/>
    </xf>
    <xf numFmtId="0" fontId="115" fillId="47" borderId="4" xfId="0" applyFont="1" applyFill="1" applyBorder="1" applyAlignment="1">
      <alignment horizontal="center"/>
    </xf>
    <xf numFmtId="0" fontId="0" fillId="0" borderId="4" xfId="0" applyFill="1" applyBorder="1" applyAlignment="1">
      <alignment horizontal="center"/>
    </xf>
    <xf numFmtId="0" fontId="84" fillId="0" borderId="0" xfId="109" applyFont="1" applyAlignment="1">
      <alignment horizontal="center" vertical="center" wrapText="1"/>
    </xf>
    <xf numFmtId="0" fontId="84" fillId="0" borderId="0" xfId="109" applyFont="1" applyAlignment="1">
      <alignment horizontal="center"/>
    </xf>
    <xf numFmtId="0" fontId="81" fillId="0" borderId="0" xfId="109" applyFont="1" applyBorder="1" applyAlignment="1">
      <alignment horizontal="center" vertical="center" wrapText="1"/>
    </xf>
    <xf numFmtId="0" fontId="81" fillId="0" borderId="13" xfId="109" applyFont="1" applyBorder="1" applyAlignment="1">
      <alignment horizontal="center" vertical="center"/>
    </xf>
    <xf numFmtId="0" fontId="81" fillId="0" borderId="13" xfId="109" applyFont="1" applyBorder="1" applyAlignment="1">
      <alignment horizontal="center" vertical="center" wrapText="1"/>
    </xf>
    <xf numFmtId="0" fontId="57" fillId="35" borderId="4" xfId="109" applyFont="1" applyFill="1" applyBorder="1" applyAlignment="1">
      <alignment horizontal="center" vertical="center"/>
    </xf>
    <xf numFmtId="0" fontId="80" fillId="35" borderId="3" xfId="109" applyFont="1" applyFill="1" applyBorder="1" applyAlignment="1">
      <alignment horizontal="center"/>
    </xf>
    <xf numFmtId="0" fontId="72" fillId="0" borderId="8" xfId="109" applyFont="1" applyFill="1" applyBorder="1" applyAlignment="1">
      <alignment horizontal="center" vertical="center" wrapText="1"/>
    </xf>
    <xf numFmtId="0" fontId="72" fillId="0" borderId="13" xfId="109" applyFont="1" applyFill="1" applyBorder="1" applyAlignment="1">
      <alignment horizontal="center" vertical="center" wrapText="1"/>
    </xf>
    <xf numFmtId="0" fontId="72" fillId="0" borderId="9" xfId="109" applyFont="1" applyFill="1" applyBorder="1" applyAlignment="1">
      <alignment horizontal="center" vertical="center" wrapText="1"/>
    </xf>
    <xf numFmtId="0" fontId="74" fillId="0" borderId="15" xfId="109" applyFont="1" applyBorder="1" applyAlignment="1">
      <alignment horizontal="center" vertical="center"/>
    </xf>
    <xf numFmtId="0" fontId="73" fillId="0" borderId="0" xfId="109" applyFont="1" applyBorder="1" applyAlignment="1">
      <alignment horizontal="center" vertical="center"/>
    </xf>
    <xf numFmtId="0" fontId="73" fillId="0" borderId="10" xfId="109" applyFont="1" applyBorder="1" applyAlignment="1">
      <alignment horizontal="center" vertical="center"/>
    </xf>
    <xf numFmtId="0" fontId="73" fillId="0" borderId="15" xfId="109" applyFont="1" applyBorder="1" applyAlignment="1">
      <alignment horizontal="center"/>
    </xf>
    <xf numFmtId="0" fontId="73" fillId="0" borderId="0" xfId="109" applyFont="1" applyBorder="1" applyAlignment="1">
      <alignment horizontal="center"/>
    </xf>
    <xf numFmtId="0" fontId="73" fillId="0" borderId="10" xfId="109" applyFont="1" applyBorder="1" applyAlignment="1">
      <alignment horizontal="center"/>
    </xf>
    <xf numFmtId="0" fontId="57" fillId="35" borderId="4" xfId="109" applyFont="1" applyFill="1" applyBorder="1" applyAlignment="1">
      <alignment horizontal="center" vertical="center" wrapText="1"/>
    </xf>
    <xf numFmtId="0" fontId="77" fillId="35" borderId="4" xfId="109" applyFont="1" applyFill="1" applyBorder="1" applyAlignment="1">
      <alignment horizontal="center" vertical="center" wrapText="1"/>
    </xf>
    <xf numFmtId="0" fontId="86" fillId="0" borderId="5" xfId="109" applyFont="1" applyBorder="1" applyAlignment="1">
      <alignment horizontal="center" vertical="center"/>
    </xf>
    <xf numFmtId="0" fontId="86" fillId="0" borderId="7" xfId="109" applyFont="1" applyBorder="1" applyAlignment="1">
      <alignment horizontal="center" vertical="center"/>
    </xf>
    <xf numFmtId="0" fontId="86" fillId="0" borderId="12" xfId="109" applyFont="1" applyBorder="1" applyAlignment="1">
      <alignment horizontal="center" vertical="center"/>
    </xf>
    <xf numFmtId="0" fontId="87" fillId="0" borderId="15" xfId="109" applyFont="1" applyBorder="1" applyAlignment="1">
      <alignment horizontal="center" vertical="center"/>
    </xf>
    <xf numFmtId="0" fontId="87" fillId="0" borderId="0" xfId="109" applyFont="1" applyBorder="1" applyAlignment="1">
      <alignment horizontal="center" vertical="center"/>
    </xf>
    <xf numFmtId="0" fontId="87" fillId="0" borderId="10" xfId="109" applyFont="1" applyBorder="1" applyAlignment="1">
      <alignment horizontal="center" vertical="center"/>
    </xf>
    <xf numFmtId="0" fontId="87" fillId="0" borderId="14" xfId="109" applyFont="1" applyBorder="1" applyAlignment="1">
      <alignment horizontal="center" vertical="center"/>
    </xf>
    <xf numFmtId="0" fontId="87" fillId="0" borderId="6" xfId="109" applyFont="1" applyBorder="1" applyAlignment="1">
      <alignment horizontal="center" vertical="center"/>
    </xf>
    <xf numFmtId="0" fontId="87" fillId="0" borderId="11" xfId="109" applyFont="1" applyBorder="1" applyAlignment="1">
      <alignment horizontal="center" vertical="center"/>
    </xf>
    <xf numFmtId="0" fontId="89" fillId="35" borderId="4" xfId="109" applyFont="1" applyFill="1" applyBorder="1" applyAlignment="1">
      <alignment horizontal="left" vertical="center"/>
    </xf>
    <xf numFmtId="0" fontId="88" fillId="35" borderId="4" xfId="109" applyFont="1" applyFill="1" applyBorder="1" applyAlignment="1">
      <alignment horizontal="left" vertical="center"/>
    </xf>
    <xf numFmtId="0" fontId="91" fillId="35" borderId="4" xfId="109" applyFont="1" applyFill="1" applyBorder="1" applyAlignment="1">
      <alignment horizontal="center" vertical="center"/>
    </xf>
    <xf numFmtId="0" fontId="94" fillId="0" borderId="4" xfId="109" applyFont="1" applyBorder="1" applyAlignment="1">
      <alignment horizontal="left" vertical="center" wrapText="1"/>
    </xf>
    <xf numFmtId="0" fontId="94" fillId="0" borderId="4" xfId="109" applyFont="1" applyBorder="1" applyAlignment="1">
      <alignment horizontal="justify" vertical="center" wrapText="1"/>
    </xf>
    <xf numFmtId="0" fontId="58" fillId="0" borderId="0" xfId="109" applyFont="1" applyBorder="1" applyAlignment="1">
      <alignment horizontal="center"/>
    </xf>
    <xf numFmtId="0" fontId="58" fillId="0" borderId="10" xfId="109" applyFont="1" applyBorder="1" applyAlignment="1">
      <alignment horizontal="center"/>
    </xf>
    <xf numFmtId="0" fontId="93" fillId="35" borderId="4" xfId="109" applyFont="1" applyFill="1" applyBorder="1" applyAlignment="1">
      <alignment horizontal="center" vertical="center" wrapText="1"/>
    </xf>
    <xf numFmtId="0" fontId="77" fillId="35" borderId="5" xfId="109" applyFont="1" applyFill="1" applyBorder="1" applyAlignment="1">
      <alignment horizontal="center" vertical="center" wrapText="1"/>
    </xf>
    <xf numFmtId="0" fontId="77" fillId="35" borderId="7" xfId="109" applyFont="1" applyFill="1" applyBorder="1" applyAlignment="1">
      <alignment horizontal="center" vertical="center" wrapText="1"/>
    </xf>
    <xf numFmtId="0" fontId="77" fillId="35" borderId="12" xfId="109" applyFont="1" applyFill="1" applyBorder="1" applyAlignment="1">
      <alignment horizontal="center" vertical="center" wrapText="1"/>
    </xf>
    <xf numFmtId="0" fontId="52" fillId="0" borderId="5" xfId="109" applyFont="1" applyBorder="1" applyAlignment="1">
      <alignment horizontal="justify" vertical="center"/>
    </xf>
    <xf numFmtId="0" fontId="52" fillId="0" borderId="7" xfId="109" applyFont="1" applyBorder="1" applyAlignment="1">
      <alignment horizontal="justify" vertical="center"/>
    </xf>
    <xf numFmtId="0" fontId="52" fillId="0" borderId="12" xfId="109" applyFont="1" applyBorder="1" applyAlignment="1">
      <alignment horizontal="justify" vertical="center"/>
    </xf>
    <xf numFmtId="0" fontId="101" fillId="35" borderId="4" xfId="109" applyFont="1" applyFill="1" applyBorder="1" applyAlignment="1">
      <alignment horizontal="center" vertical="center" wrapText="1"/>
    </xf>
    <xf numFmtId="0" fontId="101" fillId="35" borderId="4" xfId="109" applyFont="1" applyFill="1" applyBorder="1" applyAlignment="1">
      <alignment horizontal="center" vertical="center"/>
    </xf>
    <xf numFmtId="0" fontId="101" fillId="35" borderId="4" xfId="109" applyFont="1" applyFill="1" applyBorder="1" applyAlignment="1">
      <alignment horizontal="justify" vertical="center" wrapText="1"/>
    </xf>
    <xf numFmtId="0" fontId="101" fillId="35" borderId="12" xfId="109" applyFont="1" applyFill="1" applyBorder="1" applyAlignment="1">
      <alignment horizontal="justify" vertical="center" wrapText="1"/>
    </xf>
    <xf numFmtId="0" fontId="101" fillId="35" borderId="3" xfId="109" applyFont="1" applyFill="1" applyBorder="1" applyAlignment="1">
      <alignment horizontal="justify" vertical="center" wrapText="1"/>
    </xf>
    <xf numFmtId="0" fontId="101" fillId="35" borderId="11" xfId="109" applyFont="1" applyFill="1" applyBorder="1" applyAlignment="1">
      <alignment horizontal="justify" vertical="center" wrapText="1"/>
    </xf>
    <xf numFmtId="2" fontId="53" fillId="34" borderId="5" xfId="109" applyNumberFormat="1" applyFont="1" applyFill="1" applyBorder="1" applyAlignment="1">
      <alignment horizontal="center" vertical="center"/>
    </xf>
    <xf numFmtId="0" fontId="52" fillId="34" borderId="4" xfId="109" applyFont="1" applyFill="1" applyBorder="1" applyAlignment="1">
      <alignment horizontal="center" vertical="center"/>
    </xf>
    <xf numFmtId="43" fontId="53" fillId="34" borderId="4" xfId="109" applyNumberFormat="1" applyFont="1" applyFill="1" applyBorder="1" applyAlignment="1">
      <alignment horizontal="center" vertical="center"/>
    </xf>
    <xf numFmtId="2" fontId="53" fillId="34" borderId="4" xfId="109" applyNumberFormat="1" applyFont="1" applyFill="1" applyBorder="1" applyAlignment="1">
      <alignment horizontal="center" vertical="center"/>
    </xf>
    <xf numFmtId="0" fontId="52" fillId="34" borderId="4" xfId="109" applyFont="1" applyFill="1" applyBorder="1" applyAlignment="1">
      <alignment horizontal="center" vertical="center" wrapText="1"/>
    </xf>
    <xf numFmtId="43" fontId="53" fillId="34" borderId="2" xfId="109" applyNumberFormat="1" applyFont="1" applyFill="1" applyBorder="1" applyAlignment="1">
      <alignment horizontal="center" vertical="center"/>
    </xf>
    <xf numFmtId="43" fontId="53" fillId="34" borderId="3" xfId="109" applyNumberFormat="1" applyFont="1" applyFill="1" applyBorder="1" applyAlignment="1">
      <alignment horizontal="center" vertical="center"/>
    </xf>
    <xf numFmtId="2" fontId="53" fillId="34" borderId="2" xfId="109" applyNumberFormat="1" applyFont="1" applyFill="1" applyBorder="1" applyAlignment="1">
      <alignment horizontal="center" vertical="center"/>
    </xf>
    <xf numFmtId="2" fontId="53" fillId="34" borderId="3" xfId="109" applyNumberFormat="1" applyFont="1" applyFill="1" applyBorder="1" applyAlignment="1">
      <alignment horizontal="center" vertical="center"/>
    </xf>
    <xf numFmtId="0" fontId="52" fillId="34" borderId="3" xfId="109" applyFont="1" applyFill="1" applyBorder="1" applyAlignment="1">
      <alignment horizontal="center" vertical="center"/>
    </xf>
    <xf numFmtId="43" fontId="53" fillId="50" borderId="2" xfId="109" applyNumberFormat="1" applyFont="1" applyFill="1" applyBorder="1" applyAlignment="1">
      <alignment horizontal="center" vertical="center"/>
    </xf>
    <xf numFmtId="43" fontId="53" fillId="50" borderId="3" xfId="109" applyNumberFormat="1" applyFont="1" applyFill="1" applyBorder="1" applyAlignment="1">
      <alignment horizontal="center" vertical="center"/>
    </xf>
    <xf numFmtId="0" fontId="52" fillId="34" borderId="2" xfId="109" applyFont="1" applyFill="1" applyBorder="1" applyAlignment="1">
      <alignment horizontal="center" vertical="center"/>
    </xf>
    <xf numFmtId="0" fontId="52" fillId="0" borderId="4" xfId="109" applyFont="1" applyBorder="1" applyAlignment="1">
      <alignment horizontal="justify" vertical="center"/>
    </xf>
    <xf numFmtId="0" fontId="69" fillId="35" borderId="4" xfId="109" applyFont="1" applyFill="1" applyBorder="1" applyAlignment="1">
      <alignment horizontal="center" vertical="center" wrapText="1"/>
    </xf>
    <xf numFmtId="43" fontId="53" fillId="50" borderId="4" xfId="109" applyNumberFormat="1" applyFont="1" applyFill="1" applyBorder="1" applyAlignment="1">
      <alignment horizontal="center" vertical="center"/>
    </xf>
    <xf numFmtId="2" fontId="53" fillId="0" borderId="4" xfId="109" applyNumberFormat="1" applyFont="1" applyBorder="1" applyAlignment="1">
      <alignment horizontal="center" vertical="center"/>
    </xf>
    <xf numFmtId="0" fontId="52" fillId="0" borderId="4" xfId="109" applyFont="1" applyBorder="1" applyAlignment="1">
      <alignment horizontal="center" vertical="center"/>
    </xf>
    <xf numFmtId="43" fontId="53" fillId="0" borderId="2" xfId="109" applyNumberFormat="1" applyFont="1" applyBorder="1" applyAlignment="1">
      <alignment horizontal="center" vertical="center"/>
    </xf>
    <xf numFmtId="43" fontId="53" fillId="0" borderId="3" xfId="109" applyNumberFormat="1" applyFont="1" applyBorder="1" applyAlignment="1">
      <alignment horizontal="center" vertical="center"/>
    </xf>
    <xf numFmtId="43" fontId="53" fillId="0" borderId="4" xfId="109" applyNumberFormat="1" applyFont="1" applyBorder="1" applyAlignment="1">
      <alignment horizontal="center" vertical="center"/>
    </xf>
    <xf numFmtId="49" fontId="0" fillId="0" borderId="0" xfId="0" applyNumberFormat="1" applyAlignment="1">
      <alignment horizontal="center"/>
    </xf>
    <xf numFmtId="0" fontId="101" fillId="35" borderId="2" xfId="0" applyFont="1" applyFill="1" applyBorder="1" applyAlignment="1">
      <alignment horizontal="center" vertical="center" wrapText="1"/>
    </xf>
    <xf numFmtId="0" fontId="69" fillId="35" borderId="3" xfId="0" applyFont="1" applyFill="1" applyBorder="1" applyAlignment="1">
      <alignment horizontal="center" vertical="center" wrapText="1"/>
    </xf>
    <xf numFmtId="0" fontId="52" fillId="0" borderId="5" xfId="0" applyFont="1" applyBorder="1" applyAlignment="1">
      <alignment horizontal="justify" vertical="center"/>
    </xf>
    <xf numFmtId="0" fontId="52" fillId="0" borderId="7" xfId="0" applyFont="1" applyBorder="1" applyAlignment="1">
      <alignment horizontal="justify" vertical="center"/>
    </xf>
    <xf numFmtId="0" fontId="52" fillId="0" borderId="12" xfId="0" applyFont="1" applyBorder="1" applyAlignment="1">
      <alignment horizontal="justify" vertical="center"/>
    </xf>
    <xf numFmtId="0" fontId="77" fillId="35" borderId="5" xfId="0" applyFont="1" applyFill="1" applyBorder="1" applyAlignment="1">
      <alignment horizontal="center" vertical="center" wrapText="1"/>
    </xf>
    <xf numFmtId="0" fontId="77" fillId="35" borderId="7" xfId="0" applyFont="1" applyFill="1" applyBorder="1" applyAlignment="1">
      <alignment horizontal="center" vertical="center" wrapText="1"/>
    </xf>
    <xf numFmtId="0" fontId="77" fillId="35" borderId="12" xfId="0" applyFont="1" applyFill="1" applyBorder="1" applyAlignment="1">
      <alignment horizontal="center" vertical="center" wrapText="1"/>
    </xf>
    <xf numFmtId="0" fontId="101" fillId="35" borderId="8" xfId="0" applyFont="1" applyFill="1" applyBorder="1" applyAlignment="1">
      <alignment horizontal="justify" vertical="center" wrapText="1"/>
    </xf>
    <xf numFmtId="0" fontId="101" fillId="35" borderId="9" xfId="0" applyFont="1" applyFill="1" applyBorder="1" applyAlignment="1">
      <alignment horizontal="justify" vertical="center" wrapText="1"/>
    </xf>
    <xf numFmtId="0" fontId="101" fillId="35" borderId="14" xfId="0" applyFont="1" applyFill="1" applyBorder="1" applyAlignment="1">
      <alignment horizontal="justify" vertical="center" wrapText="1"/>
    </xf>
    <xf numFmtId="0" fontId="101" fillId="35" borderId="11" xfId="0" applyFont="1" applyFill="1" applyBorder="1" applyAlignment="1">
      <alignment horizontal="justify" vertical="center" wrapText="1"/>
    </xf>
    <xf numFmtId="0" fontId="101" fillId="35" borderId="5" xfId="0" applyFont="1" applyFill="1" applyBorder="1" applyAlignment="1">
      <alignment horizontal="center" vertical="center"/>
    </xf>
    <xf numFmtId="0" fontId="101" fillId="35" borderId="12" xfId="0" applyFont="1" applyFill="1" applyBorder="1" applyAlignment="1">
      <alignment horizontal="center" vertical="center"/>
    </xf>
    <xf numFmtId="0" fontId="101" fillId="35" borderId="7" xfId="0" applyFont="1" applyFill="1" applyBorder="1" applyAlignment="1">
      <alignment horizontal="center" vertical="center"/>
    </xf>
    <xf numFmtId="43" fontId="53" fillId="0" borderId="2" xfId="0" applyNumberFormat="1" applyFont="1" applyBorder="1" applyAlignment="1">
      <alignment horizontal="center" vertical="center"/>
    </xf>
    <xf numFmtId="43" fontId="53" fillId="0" borderId="3" xfId="0" applyNumberFormat="1" applyFont="1" applyBorder="1" applyAlignment="1">
      <alignment horizontal="center" vertical="center"/>
    </xf>
    <xf numFmtId="0" fontId="52" fillId="0" borderId="2" xfId="0" applyFont="1" applyBorder="1" applyAlignment="1">
      <alignment horizontal="center" vertical="center"/>
    </xf>
    <xf numFmtId="0" fontId="52" fillId="0" borderId="3" xfId="0" applyFont="1" applyBorder="1" applyAlignment="1">
      <alignment horizontal="center" vertical="center"/>
    </xf>
    <xf numFmtId="43" fontId="52" fillId="0" borderId="2" xfId="0" applyNumberFormat="1" applyFont="1" applyBorder="1" applyAlignment="1">
      <alignment horizontal="center" vertical="center"/>
    </xf>
    <xf numFmtId="43" fontId="52" fillId="0" borderId="3" xfId="0" applyNumberFormat="1" applyFont="1" applyBorder="1" applyAlignment="1">
      <alignment horizontal="center" vertical="center"/>
    </xf>
    <xf numFmtId="0" fontId="39" fillId="0" borderId="8" xfId="109" applyFont="1" applyBorder="1" applyAlignment="1">
      <alignment horizontal="left" vertical="top" wrapText="1"/>
    </xf>
    <xf numFmtId="0" fontId="39" fillId="0" borderId="13" xfId="109" applyFont="1" applyBorder="1" applyAlignment="1">
      <alignment horizontal="left" vertical="top" wrapText="1"/>
    </xf>
    <xf numFmtId="0" fontId="39" fillId="0" borderId="9" xfId="109" applyFont="1" applyBorder="1" applyAlignment="1">
      <alignment horizontal="left" vertical="top" wrapText="1"/>
    </xf>
    <xf numFmtId="0" fontId="39" fillId="0" borderId="15" xfId="109" applyFont="1" applyBorder="1" applyAlignment="1">
      <alignment horizontal="left" vertical="top" wrapText="1"/>
    </xf>
    <xf numFmtId="0" fontId="39" fillId="0" borderId="0" xfId="109" applyFont="1" applyBorder="1" applyAlignment="1">
      <alignment horizontal="left" vertical="top" wrapText="1"/>
    </xf>
    <xf numFmtId="0" fontId="39" fillId="0" borderId="10" xfId="109" applyFont="1" applyBorder="1" applyAlignment="1">
      <alignment horizontal="left" vertical="top" wrapText="1"/>
    </xf>
    <xf numFmtId="0" fontId="39" fillId="0" borderId="14" xfId="109" applyFont="1" applyBorder="1" applyAlignment="1">
      <alignment horizontal="left" vertical="top" wrapText="1"/>
    </xf>
    <xf numFmtId="0" fontId="39" fillId="0" borderId="6" xfId="109" applyFont="1" applyBorder="1" applyAlignment="1">
      <alignment horizontal="left" vertical="top" wrapText="1"/>
    </xf>
    <xf numFmtId="0" fontId="39" fillId="0" borderId="11" xfId="109" applyFont="1" applyBorder="1" applyAlignment="1">
      <alignment horizontal="left" vertical="top" wrapText="1"/>
    </xf>
    <xf numFmtId="0" fontId="52" fillId="0" borderId="5" xfId="109" applyFont="1" applyBorder="1" applyAlignment="1">
      <alignment horizontal="left" vertical="center"/>
    </xf>
    <xf numFmtId="0" fontId="52" fillId="0" borderId="7" xfId="109" applyFont="1" applyBorder="1" applyAlignment="1">
      <alignment horizontal="left" vertical="center"/>
    </xf>
    <xf numFmtId="0" fontId="52" fillId="0" borderId="12" xfId="109" applyFont="1" applyBorder="1" applyAlignment="1">
      <alignment horizontal="left" vertical="center"/>
    </xf>
    <xf numFmtId="0" fontId="52" fillId="0" borderId="14" xfId="109" applyFont="1" applyBorder="1" applyAlignment="1">
      <alignment horizontal="left" vertical="center"/>
    </xf>
    <xf numFmtId="0" fontId="52" fillId="0" borderId="6" xfId="109" applyFont="1" applyBorder="1" applyAlignment="1">
      <alignment horizontal="left" vertical="center"/>
    </xf>
    <xf numFmtId="0" fontId="52" fillId="0" borderId="11" xfId="109" applyFont="1" applyBorder="1" applyAlignment="1">
      <alignment horizontal="left" vertical="center"/>
    </xf>
    <xf numFmtId="0" fontId="101" fillId="35" borderId="2" xfId="109" applyFont="1" applyFill="1" applyBorder="1" applyAlignment="1">
      <alignment horizontal="center" vertical="center" wrapText="1"/>
    </xf>
    <xf numFmtId="0" fontId="101" fillId="35" borderId="3" xfId="109" applyFont="1" applyFill="1" applyBorder="1" applyAlignment="1">
      <alignment horizontal="center" vertical="center" wrapText="1"/>
    </xf>
    <xf numFmtId="0" fontId="101" fillId="35" borderId="8" xfId="109" applyFont="1" applyFill="1" applyBorder="1" applyAlignment="1">
      <alignment horizontal="center" vertical="center" wrapText="1"/>
    </xf>
    <xf numFmtId="0" fontId="101" fillId="35" borderId="14" xfId="109" applyFont="1" applyFill="1" applyBorder="1" applyAlignment="1">
      <alignment horizontal="center" vertical="center" wrapText="1"/>
    </xf>
    <xf numFmtId="0" fontId="101" fillId="35" borderId="2" xfId="109" applyFont="1" applyFill="1" applyBorder="1" applyAlignment="1">
      <alignment horizontal="left" vertical="center" wrapText="1"/>
    </xf>
    <xf numFmtId="0" fontId="101" fillId="35" borderId="3" xfId="109" applyFont="1" applyFill="1" applyBorder="1" applyAlignment="1">
      <alignment horizontal="left" vertical="center" wrapText="1"/>
    </xf>
    <xf numFmtId="0" fontId="101" fillId="35" borderId="9" xfId="109" applyFont="1" applyFill="1" applyBorder="1" applyAlignment="1">
      <alignment horizontal="center" vertical="center" wrapText="1"/>
    </xf>
    <xf numFmtId="0" fontId="101" fillId="35" borderId="11" xfId="109" applyFont="1" applyFill="1" applyBorder="1" applyAlignment="1">
      <alignment horizontal="center" vertical="center" wrapText="1"/>
    </xf>
    <xf numFmtId="0" fontId="101" fillId="35" borderId="5" xfId="109" applyFont="1" applyFill="1" applyBorder="1" applyAlignment="1">
      <alignment horizontal="center" vertical="center" wrapText="1"/>
    </xf>
    <xf numFmtId="0" fontId="101" fillId="35" borderId="7" xfId="109" applyFont="1" applyFill="1" applyBorder="1" applyAlignment="1">
      <alignment horizontal="center" vertical="center" wrapText="1"/>
    </xf>
    <xf numFmtId="0" fontId="101" fillId="35" borderId="12" xfId="109" applyFont="1" applyFill="1" applyBorder="1" applyAlignment="1">
      <alignment horizontal="center" vertical="center" wrapText="1"/>
    </xf>
    <xf numFmtId="0" fontId="52" fillId="0" borderId="15" xfId="109" applyFont="1" applyBorder="1" applyAlignment="1">
      <alignment vertical="top"/>
    </xf>
    <xf numFmtId="0" fontId="52" fillId="0" borderId="0" xfId="109" applyFont="1" applyBorder="1" applyAlignment="1">
      <alignment vertical="top"/>
    </xf>
    <xf numFmtId="0" fontId="52" fillId="0" borderId="10" xfId="109" applyFont="1" applyBorder="1" applyAlignment="1">
      <alignment vertical="top"/>
    </xf>
    <xf numFmtId="0" fontId="52" fillId="0" borderId="4" xfId="109" applyFont="1" applyBorder="1" applyAlignment="1">
      <alignment horizontal="left" vertical="center"/>
    </xf>
    <xf numFmtId="0" fontId="101" fillId="35" borderId="13" xfId="109" applyFont="1" applyFill="1" applyBorder="1" applyAlignment="1">
      <alignment horizontal="center" vertical="center" wrapText="1"/>
    </xf>
    <xf numFmtId="0" fontId="101" fillId="35" borderId="6" xfId="109" applyFont="1" applyFill="1" applyBorder="1" applyAlignment="1">
      <alignment horizontal="center" vertical="center" wrapText="1"/>
    </xf>
    <xf numFmtId="49" fontId="52" fillId="0" borderId="5" xfId="109" applyNumberFormat="1" applyFont="1" applyBorder="1" applyAlignment="1">
      <alignment horizontal="center" vertical="center" wrapText="1"/>
    </xf>
    <xf numFmtId="49" fontId="52" fillId="0" borderId="7" xfId="109" applyNumberFormat="1" applyFont="1" applyBorder="1" applyAlignment="1">
      <alignment horizontal="center" vertical="center" wrapText="1"/>
    </xf>
    <xf numFmtId="49" fontId="52" fillId="0" borderId="12" xfId="109" applyNumberFormat="1" applyFont="1" applyBorder="1" applyAlignment="1">
      <alignment horizontal="center" vertical="center" wrapText="1"/>
    </xf>
    <xf numFmtId="1" fontId="52" fillId="0" borderId="5" xfId="109" applyNumberFormat="1" applyFont="1" applyBorder="1" applyAlignment="1">
      <alignment horizontal="center" vertical="center" wrapText="1"/>
    </xf>
    <xf numFmtId="1" fontId="52" fillId="0" borderId="7" xfId="109" applyNumberFormat="1" applyFont="1" applyBorder="1" applyAlignment="1">
      <alignment horizontal="center" vertical="center" wrapText="1"/>
    </xf>
    <xf numFmtId="1" fontId="52" fillId="0" borderId="12" xfId="109" applyNumberFormat="1" applyFont="1" applyBorder="1" applyAlignment="1">
      <alignment horizontal="center" vertical="center" wrapText="1"/>
    </xf>
    <xf numFmtId="0" fontId="53" fillId="0" borderId="8" xfId="109" applyFont="1" applyBorder="1" applyAlignment="1">
      <alignment horizontal="center" vertical="top"/>
    </xf>
    <xf numFmtId="0" fontId="53" fillId="0" borderId="13" xfId="109" applyFont="1" applyBorder="1" applyAlignment="1">
      <alignment horizontal="center" vertical="top"/>
    </xf>
    <xf numFmtId="0" fontId="53" fillId="0" borderId="9" xfId="109" applyFont="1" applyBorder="1" applyAlignment="1">
      <alignment horizontal="center" vertical="top"/>
    </xf>
    <xf numFmtId="0" fontId="53" fillId="0" borderId="15" xfId="109" applyFont="1" applyBorder="1" applyAlignment="1">
      <alignment horizontal="left" vertical="top" wrapText="1"/>
    </xf>
    <xf numFmtId="0" fontId="53" fillId="0" borderId="0" xfId="109" applyFont="1" applyBorder="1" applyAlignment="1">
      <alignment horizontal="left" vertical="top" wrapText="1"/>
    </xf>
    <xf numFmtId="0" fontId="53" fillId="0" borderId="10" xfId="109" applyFont="1" applyBorder="1" applyAlignment="1">
      <alignment horizontal="left" vertical="top" wrapText="1"/>
    </xf>
    <xf numFmtId="0" fontId="53" fillId="0" borderId="0" xfId="109" applyFont="1" applyBorder="1" applyAlignment="1">
      <alignment horizontal="left" vertical="top"/>
    </xf>
    <xf numFmtId="0" fontId="53" fillId="0" borderId="10" xfId="109" applyFont="1" applyBorder="1" applyAlignment="1">
      <alignment horizontal="left" vertical="top"/>
    </xf>
    <xf numFmtId="0" fontId="131" fillId="0" borderId="14" xfId="109" applyFont="1" applyFill="1" applyBorder="1" applyAlignment="1">
      <alignment horizontal="left" vertical="top" wrapText="1"/>
    </xf>
    <xf numFmtId="0" fontId="131" fillId="0" borderId="6" xfId="109" applyFont="1" applyFill="1" applyBorder="1" applyAlignment="1">
      <alignment horizontal="left" vertical="top" wrapText="1"/>
    </xf>
    <xf numFmtId="0" fontId="131" fillId="0" borderId="11" xfId="109" applyFont="1" applyFill="1" applyBorder="1" applyAlignment="1">
      <alignment horizontal="left" vertical="top" wrapText="1"/>
    </xf>
    <xf numFmtId="0" fontId="53" fillId="0" borderId="14" xfId="109" applyFont="1" applyBorder="1" applyAlignment="1">
      <alignment horizontal="center" vertical="top"/>
    </xf>
    <xf numFmtId="0" fontId="53" fillId="0" borderId="6" xfId="109" applyFont="1" applyBorder="1" applyAlignment="1">
      <alignment horizontal="center" vertical="top"/>
    </xf>
    <xf numFmtId="0" fontId="53" fillId="0" borderId="11" xfId="109" applyFont="1" applyBorder="1" applyAlignment="1">
      <alignment horizontal="center" vertical="top"/>
    </xf>
    <xf numFmtId="0" fontId="53" fillId="0" borderId="15" xfId="109" applyFont="1" applyBorder="1" applyAlignment="1">
      <alignment vertical="top" wrapText="1"/>
    </xf>
    <xf numFmtId="0" fontId="53" fillId="0" borderId="0" xfId="109" applyFont="1" applyBorder="1" applyAlignment="1">
      <alignment vertical="top"/>
    </xf>
    <xf numFmtId="0" fontId="53" fillId="0" borderId="10" xfId="109" applyFont="1" applyBorder="1" applyAlignment="1">
      <alignment vertical="top"/>
    </xf>
    <xf numFmtId="0" fontId="53" fillId="0" borderId="15" xfId="109" applyFont="1" applyBorder="1" applyAlignment="1">
      <alignment horizontal="left" vertical="top"/>
    </xf>
    <xf numFmtId="0" fontId="52" fillId="0" borderId="15" xfId="109" applyFont="1" applyBorder="1" applyAlignment="1">
      <alignment horizontal="left" vertical="top"/>
    </xf>
    <xf numFmtId="0" fontId="52" fillId="0" borderId="0" xfId="109" applyFont="1" applyBorder="1" applyAlignment="1">
      <alignment horizontal="left" vertical="top"/>
    </xf>
    <xf numFmtId="0" fontId="52" fillId="0" borderId="10" xfId="109" applyFont="1" applyBorder="1" applyAlignment="1">
      <alignment horizontal="left" vertical="top"/>
    </xf>
    <xf numFmtId="0" fontId="131" fillId="0" borderId="14" xfId="109" applyFont="1" applyBorder="1" applyAlignment="1">
      <alignment horizontal="left" vertical="top" wrapText="1"/>
    </xf>
    <xf numFmtId="0" fontId="131" fillId="0" borderId="6" xfId="109" applyFont="1" applyBorder="1" applyAlignment="1">
      <alignment horizontal="left" vertical="top" wrapText="1"/>
    </xf>
    <xf numFmtId="0" fontId="131" fillId="0" borderId="11" xfId="109" applyFont="1" applyBorder="1" applyAlignment="1">
      <alignment horizontal="left" vertical="top" wrapText="1"/>
    </xf>
    <xf numFmtId="0" fontId="58" fillId="35" borderId="4" xfId="109" applyFont="1" applyFill="1" applyBorder="1" applyAlignment="1">
      <alignment horizontal="center" vertical="center" wrapText="1"/>
    </xf>
    <xf numFmtId="0" fontId="68" fillId="0" borderId="14" xfId="109" applyFont="1" applyBorder="1" applyAlignment="1">
      <alignment horizontal="left" vertical="top" wrapText="1"/>
    </xf>
    <xf numFmtId="0" fontId="68" fillId="0" borderId="6" xfId="109" applyFont="1" applyBorder="1" applyAlignment="1">
      <alignment horizontal="left" vertical="top" wrapText="1"/>
    </xf>
    <xf numFmtId="0" fontId="68" fillId="0" borderId="11" xfId="109" applyFont="1" applyBorder="1" applyAlignment="1">
      <alignment horizontal="left" vertical="top" wrapText="1"/>
    </xf>
    <xf numFmtId="1" fontId="52" fillId="0" borderId="5" xfId="109" quotePrefix="1" applyNumberFormat="1" applyFont="1" applyBorder="1" applyAlignment="1">
      <alignment horizontal="center" vertical="center" wrapText="1"/>
    </xf>
    <xf numFmtId="1" fontId="53" fillId="0" borderId="5" xfId="109" applyNumberFormat="1" applyFont="1" applyBorder="1" applyAlignment="1">
      <alignment horizontal="center" vertical="center" wrapText="1"/>
    </xf>
    <xf numFmtId="1" fontId="53" fillId="0" borderId="7" xfId="109" applyNumberFormat="1" applyFont="1" applyBorder="1" applyAlignment="1">
      <alignment horizontal="center" vertical="center" wrapText="1"/>
    </xf>
    <xf numFmtId="1" fontId="53" fillId="0" borderId="12" xfId="109" applyNumberFormat="1" applyFont="1" applyBorder="1" applyAlignment="1">
      <alignment horizontal="center" vertical="center" wrapText="1"/>
    </xf>
    <xf numFmtId="0" fontId="53" fillId="0" borderId="15" xfId="109" applyFont="1" applyBorder="1" applyAlignment="1">
      <alignment horizontal="justify" vertical="top" wrapText="1"/>
    </xf>
    <xf numFmtId="0" fontId="53" fillId="0" borderId="0" xfId="109" applyFont="1" applyBorder="1" applyAlignment="1">
      <alignment horizontal="justify" vertical="top" wrapText="1"/>
    </xf>
    <xf numFmtId="0" fontId="53" fillId="0" borderId="10" xfId="109" applyFont="1" applyBorder="1" applyAlignment="1">
      <alignment horizontal="justify" vertical="top" wrapText="1"/>
    </xf>
    <xf numFmtId="0" fontId="123" fillId="0" borderId="15" xfId="109" applyFont="1" applyBorder="1" applyAlignment="1">
      <alignment horizontal="justify" vertical="center" wrapText="1"/>
    </xf>
    <xf numFmtId="0" fontId="52" fillId="0" borderId="0" xfId="109" applyFont="1" applyBorder="1" applyAlignment="1">
      <alignment horizontal="justify" vertical="center"/>
    </xf>
    <xf numFmtId="0" fontId="52" fillId="0" borderId="10" xfId="109" applyFont="1" applyBorder="1" applyAlignment="1">
      <alignment horizontal="justify" vertical="center"/>
    </xf>
    <xf numFmtId="0" fontId="52" fillId="0" borderId="15" xfId="109" applyFont="1" applyBorder="1" applyAlignment="1">
      <alignment vertical="center" wrapText="1"/>
    </xf>
    <xf numFmtId="0" fontId="52" fillId="0" borderId="0" xfId="109" applyFont="1" applyBorder="1" applyAlignment="1">
      <alignment vertical="center"/>
    </xf>
    <xf numFmtId="0" fontId="52" fillId="0" borderId="10" xfId="109" applyFont="1" applyBorder="1" applyAlignment="1">
      <alignment vertical="center"/>
    </xf>
    <xf numFmtId="11" fontId="52" fillId="0" borderId="5" xfId="109" applyNumberFormat="1" applyFont="1" applyBorder="1" applyAlignment="1">
      <alignment horizontal="center" vertical="center" wrapText="1"/>
    </xf>
    <xf numFmtId="11" fontId="52" fillId="0" borderId="7" xfId="109" applyNumberFormat="1" applyFont="1" applyBorder="1" applyAlignment="1">
      <alignment horizontal="center" vertical="center" wrapText="1"/>
    </xf>
    <xf numFmtId="11" fontId="52" fillId="0" borderId="12" xfId="109" applyNumberFormat="1" applyFont="1" applyBorder="1" applyAlignment="1">
      <alignment horizontal="center" vertical="center" wrapText="1"/>
    </xf>
    <xf numFmtId="1" fontId="52" fillId="0" borderId="5" xfId="109" applyNumberFormat="1" applyFont="1" applyBorder="1" applyAlignment="1">
      <alignment wrapText="1"/>
    </xf>
    <xf numFmtId="1" fontId="52" fillId="0" borderId="7" xfId="109" applyNumberFormat="1" applyFont="1" applyBorder="1" applyAlignment="1">
      <alignment wrapText="1"/>
    </xf>
    <xf numFmtId="1" fontId="52" fillId="0" borderId="12" xfId="109" applyNumberFormat="1" applyFont="1" applyBorder="1" applyAlignment="1">
      <alignment wrapText="1"/>
    </xf>
    <xf numFmtId="0" fontId="118" fillId="0" borderId="0" xfId="109" applyFont="1" applyBorder="1" applyAlignment="1">
      <alignment horizontal="left" vertical="top" wrapText="1"/>
    </xf>
    <xf numFmtId="0" fontId="118" fillId="0" borderId="10" xfId="109" applyFont="1" applyBorder="1" applyAlignment="1">
      <alignment horizontal="left" vertical="top" wrapText="1"/>
    </xf>
    <xf numFmtId="0" fontId="118" fillId="0" borderId="15" xfId="109" applyFont="1" applyBorder="1" applyAlignment="1">
      <alignment horizontal="left" vertical="top" wrapText="1"/>
    </xf>
    <xf numFmtId="0" fontId="52" fillId="0" borderId="0" xfId="109" applyFont="1" applyBorder="1" applyAlignment="1">
      <alignment vertical="center" wrapText="1"/>
    </xf>
    <xf numFmtId="0" fontId="52" fillId="0" borderId="10" xfId="109" applyFont="1" applyBorder="1" applyAlignment="1">
      <alignment vertical="center" wrapText="1"/>
    </xf>
    <xf numFmtId="0" fontId="52" fillId="0" borderId="15" xfId="109" applyFont="1" applyBorder="1" applyAlignment="1">
      <alignment horizontal="left" vertical="top" wrapText="1"/>
    </xf>
    <xf numFmtId="0" fontId="52" fillId="0" borderId="0" xfId="109" applyFont="1" applyBorder="1" applyAlignment="1">
      <alignment horizontal="left" vertical="top" wrapText="1"/>
    </xf>
    <xf numFmtId="0" fontId="52" fillId="0" borderId="10" xfId="109" applyFont="1" applyBorder="1" applyAlignment="1">
      <alignment horizontal="left" vertical="top" wrapText="1"/>
    </xf>
    <xf numFmtId="1" fontId="53" fillId="0" borderId="5" xfId="109" quotePrefix="1" applyNumberFormat="1" applyFont="1" applyBorder="1" applyAlignment="1">
      <alignment horizontal="center" vertical="center" wrapText="1"/>
    </xf>
    <xf numFmtId="1" fontId="53" fillId="0" borderId="7" xfId="109" quotePrefix="1" applyNumberFormat="1" applyFont="1" applyBorder="1" applyAlignment="1">
      <alignment horizontal="center" vertical="center" wrapText="1"/>
    </xf>
    <xf numFmtId="1" fontId="53" fillId="0" borderId="12" xfId="109" quotePrefix="1" applyNumberFormat="1" applyFont="1" applyBorder="1" applyAlignment="1">
      <alignment horizontal="center" vertical="center" wrapText="1"/>
    </xf>
    <xf numFmtId="0" fontId="53" fillId="34" borderId="15" xfId="109" applyFont="1" applyFill="1" applyBorder="1" applyAlignment="1">
      <alignment vertical="top"/>
    </xf>
    <xf numFmtId="0" fontId="53" fillId="34" borderId="0" xfId="109" applyFont="1" applyFill="1" applyBorder="1" applyAlignment="1">
      <alignment vertical="top"/>
    </xf>
    <xf numFmtId="0" fontId="53" fillId="34" borderId="10" xfId="109" applyFont="1" applyFill="1" applyBorder="1" applyAlignment="1">
      <alignment vertical="top"/>
    </xf>
    <xf numFmtId="0" fontId="53" fillId="0" borderId="15" xfId="109" applyFont="1" applyBorder="1" applyAlignment="1">
      <alignment vertical="top"/>
    </xf>
    <xf numFmtId="0" fontId="53" fillId="0" borderId="14" xfId="109" applyFont="1" applyBorder="1" applyAlignment="1">
      <alignment horizontal="left" vertical="top" wrapText="1"/>
    </xf>
    <xf numFmtId="0" fontId="53" fillId="0" borderId="6" xfId="109" applyFont="1" applyBorder="1" applyAlignment="1">
      <alignment horizontal="left" vertical="top" wrapText="1"/>
    </xf>
    <xf numFmtId="0" fontId="53" fillId="0" borderId="11" xfId="109" applyFont="1" applyBorder="1" applyAlignment="1">
      <alignment horizontal="left" vertical="top" wrapText="1"/>
    </xf>
    <xf numFmtId="49" fontId="53" fillId="0" borderId="5" xfId="109" quotePrefix="1" applyNumberFormat="1" applyFont="1" applyBorder="1" applyAlignment="1">
      <alignment horizontal="center" vertical="center" wrapText="1"/>
    </xf>
    <xf numFmtId="49" fontId="53" fillId="0" borderId="7" xfId="109" applyNumberFormat="1" applyFont="1" applyBorder="1" applyAlignment="1">
      <alignment horizontal="center" vertical="center" wrapText="1"/>
    </xf>
    <xf numFmtId="49" fontId="53" fillId="0" borderId="12" xfId="109" applyNumberFormat="1" applyFont="1" applyBorder="1" applyAlignment="1">
      <alignment horizontal="center" vertical="center" wrapText="1"/>
    </xf>
    <xf numFmtId="0" fontId="52" fillId="0" borderId="0" xfId="109" applyFont="1" applyBorder="1" applyAlignment="1">
      <alignment horizontal="justify" vertical="top" wrapText="1"/>
    </xf>
    <xf numFmtId="49" fontId="77" fillId="35" borderId="5" xfId="109" applyNumberFormat="1" applyFont="1" applyFill="1" applyBorder="1" applyAlignment="1">
      <alignment horizontal="center" vertical="center" wrapText="1"/>
    </xf>
    <xf numFmtId="49" fontId="77" fillId="35" borderId="7" xfId="109" applyNumberFormat="1" applyFont="1" applyFill="1" applyBorder="1" applyAlignment="1">
      <alignment horizontal="center" vertical="center" wrapText="1"/>
    </xf>
    <xf numFmtId="49" fontId="77" fillId="35" borderId="12" xfId="109" applyNumberFormat="1" applyFont="1" applyFill="1" applyBorder="1" applyAlignment="1">
      <alignment horizontal="center" vertical="center" wrapText="1"/>
    </xf>
    <xf numFmtId="0" fontId="53" fillId="0" borderId="0" xfId="109" applyFont="1" applyBorder="1" applyAlignment="1">
      <alignment horizontal="center" vertical="top"/>
    </xf>
    <xf numFmtId="0" fontId="68" fillId="0" borderId="39" xfId="109" applyFont="1" applyBorder="1" applyAlignment="1">
      <alignment horizontal="left" vertical="top" wrapText="1"/>
    </xf>
    <xf numFmtId="0" fontId="68" fillId="0" borderId="0" xfId="109" applyFont="1" applyBorder="1" applyAlignment="1">
      <alignment horizontal="left" vertical="top" wrapText="1"/>
    </xf>
    <xf numFmtId="0" fontId="68" fillId="0" borderId="40" xfId="109" applyFont="1" applyBorder="1" applyAlignment="1">
      <alignment horizontal="left" vertical="top" wrapText="1"/>
    </xf>
    <xf numFmtId="0" fontId="52" fillId="0" borderId="36" xfId="109" applyFont="1" applyBorder="1" applyAlignment="1">
      <alignment vertical="top"/>
    </xf>
    <xf numFmtId="0" fontId="52" fillId="0" borderId="37" xfId="109" applyFont="1" applyBorder="1" applyAlignment="1">
      <alignment vertical="top"/>
    </xf>
    <xf numFmtId="0" fontId="52" fillId="0" borderId="38" xfId="109" applyFont="1" applyBorder="1" applyAlignment="1">
      <alignment vertical="top"/>
    </xf>
    <xf numFmtId="49" fontId="52" fillId="0" borderId="5" xfId="109" applyNumberFormat="1" applyFont="1" applyFill="1" applyBorder="1" applyAlignment="1">
      <alignment horizontal="center" vertical="center" wrapText="1"/>
    </xf>
    <xf numFmtId="49" fontId="52" fillId="0" borderId="7" xfId="109" applyNumberFormat="1" applyFont="1" applyFill="1" applyBorder="1" applyAlignment="1">
      <alignment horizontal="center" vertical="center" wrapText="1"/>
    </xf>
    <xf numFmtId="49" fontId="52" fillId="0" borderId="12" xfId="109" applyNumberFormat="1" applyFont="1" applyFill="1" applyBorder="1" applyAlignment="1">
      <alignment horizontal="center" vertical="center" wrapText="1"/>
    </xf>
    <xf numFmtId="0" fontId="53" fillId="0" borderId="39" xfId="109" applyFont="1" applyFill="1" applyBorder="1" applyAlignment="1">
      <alignment horizontal="left" vertical="top" wrapText="1"/>
    </xf>
    <xf numFmtId="0" fontId="53" fillId="0" borderId="0" xfId="109" applyFont="1" applyFill="1" applyBorder="1" applyAlignment="1">
      <alignment horizontal="left" vertical="top" wrapText="1"/>
    </xf>
    <xf numFmtId="0" fontId="53" fillId="0" borderId="40" xfId="109" applyFont="1" applyFill="1" applyBorder="1" applyAlignment="1">
      <alignment horizontal="left" vertical="top" wrapText="1"/>
    </xf>
    <xf numFmtId="0" fontId="52" fillId="0" borderId="39" xfId="109" applyFont="1" applyFill="1" applyBorder="1" applyAlignment="1">
      <alignment vertical="top"/>
    </xf>
    <xf numFmtId="0" fontId="52" fillId="0" borderId="0" xfId="109" applyFont="1" applyFill="1" applyBorder="1" applyAlignment="1">
      <alignment vertical="top"/>
    </xf>
    <xf numFmtId="0" fontId="52" fillId="0" borderId="40" xfId="109" applyFont="1" applyFill="1" applyBorder="1" applyAlignment="1">
      <alignment vertical="top"/>
    </xf>
    <xf numFmtId="0" fontId="53" fillId="0" borderId="39" xfId="109" applyFont="1" applyFill="1" applyBorder="1" applyAlignment="1">
      <alignment horizontal="left" vertical="top"/>
    </xf>
    <xf numFmtId="0" fontId="53" fillId="0" borderId="0" xfId="109" applyFont="1" applyFill="1" applyBorder="1" applyAlignment="1">
      <alignment horizontal="left" vertical="top"/>
    </xf>
    <xf numFmtId="0" fontId="53" fillId="0" borderId="40" xfId="109" applyFont="1" applyFill="1" applyBorder="1" applyAlignment="1">
      <alignment horizontal="left" vertical="top"/>
    </xf>
    <xf numFmtId="0" fontId="53" fillId="0" borderId="39" xfId="109" applyFont="1" applyFill="1" applyBorder="1" applyAlignment="1">
      <alignment horizontal="left" vertical="center" wrapText="1"/>
    </xf>
    <xf numFmtId="0" fontId="53" fillId="0" borderId="0" xfId="109" applyFont="1" applyFill="1" applyBorder="1" applyAlignment="1">
      <alignment horizontal="left" vertical="center" wrapText="1"/>
    </xf>
    <xf numFmtId="0" fontId="53" fillId="0" borderId="40" xfId="109" applyFont="1" applyFill="1" applyBorder="1" applyAlignment="1">
      <alignment horizontal="left" vertical="center" wrapText="1"/>
    </xf>
    <xf numFmtId="1" fontId="52" fillId="0" borderId="5" xfId="109" applyNumberFormat="1" applyFont="1" applyFill="1" applyBorder="1" applyAlignment="1">
      <alignment horizontal="center" vertical="center" wrapText="1"/>
    </xf>
    <xf numFmtId="1" fontId="52" fillId="0" borderId="7" xfId="109" applyNumberFormat="1" applyFont="1" applyFill="1" applyBorder="1" applyAlignment="1">
      <alignment horizontal="center" vertical="center" wrapText="1"/>
    </xf>
    <xf numFmtId="1" fontId="52" fillId="0" borderId="12" xfId="109" applyNumberFormat="1" applyFont="1" applyFill="1" applyBorder="1" applyAlignment="1">
      <alignment horizontal="center" vertical="center" wrapText="1"/>
    </xf>
    <xf numFmtId="0" fontId="53" fillId="0" borderId="15" xfId="109" applyFont="1" applyBorder="1" applyAlignment="1">
      <alignment horizontal="center" vertical="top"/>
    </xf>
    <xf numFmtId="0" fontId="53" fillId="0" borderId="10" xfId="109" applyFont="1" applyBorder="1" applyAlignment="1">
      <alignment horizontal="center" vertical="top"/>
    </xf>
    <xf numFmtId="0" fontId="52" fillId="0" borderId="39" xfId="109" applyFont="1" applyFill="1" applyBorder="1" applyAlignment="1">
      <alignment horizontal="left" vertical="top"/>
    </xf>
    <xf numFmtId="0" fontId="52" fillId="0" borderId="0" xfId="109" applyFont="1" applyFill="1" applyBorder="1" applyAlignment="1">
      <alignment horizontal="left" vertical="top"/>
    </xf>
    <xf numFmtId="0" fontId="52" fillId="0" borderId="40" xfId="109" applyFont="1" applyFill="1" applyBorder="1" applyAlignment="1">
      <alignment horizontal="left" vertical="top"/>
    </xf>
    <xf numFmtId="0" fontId="53" fillId="0" borderId="15" xfId="109" applyFont="1" applyBorder="1" applyAlignment="1">
      <alignment horizontal="justify" vertical="justify" wrapText="1"/>
    </xf>
    <xf numFmtId="0" fontId="53" fillId="0" borderId="0" xfId="109" applyFont="1" applyBorder="1" applyAlignment="1">
      <alignment horizontal="justify" vertical="justify" wrapText="1"/>
    </xf>
    <xf numFmtId="0" fontId="53" fillId="0" borderId="10" xfId="109" applyFont="1" applyBorder="1" applyAlignment="1">
      <alignment horizontal="justify" vertical="justify" wrapText="1"/>
    </xf>
    <xf numFmtId="0" fontId="53" fillId="0" borderId="0" xfId="109" applyFont="1" applyBorder="1" applyAlignment="1">
      <alignment vertical="top" wrapText="1"/>
    </xf>
    <xf numFmtId="0" fontId="52" fillId="0" borderId="0" xfId="109" applyFont="1" applyBorder="1" applyAlignment="1">
      <alignment vertical="top" wrapText="1"/>
    </xf>
    <xf numFmtId="0" fontId="53" fillId="0" borderId="15" xfId="109" applyFont="1" applyFill="1" applyBorder="1" applyAlignment="1">
      <alignment horizontal="left" vertical="top" wrapText="1"/>
    </xf>
    <xf numFmtId="0" fontId="53" fillId="0" borderId="10" xfId="109" applyFont="1" applyFill="1" applyBorder="1" applyAlignment="1">
      <alignment horizontal="left" vertical="top" wrapText="1"/>
    </xf>
    <xf numFmtId="0" fontId="52" fillId="0" borderId="15" xfId="109" applyFont="1" applyFill="1" applyBorder="1" applyAlignment="1">
      <alignment vertical="top"/>
    </xf>
    <xf numFmtId="0" fontId="52" fillId="0" borderId="10" xfId="109" applyFont="1" applyFill="1" applyBorder="1" applyAlignment="1">
      <alignment vertical="top"/>
    </xf>
    <xf numFmtId="0" fontId="68" fillId="0" borderId="15" xfId="109" applyFont="1" applyBorder="1" applyAlignment="1">
      <alignment horizontal="left" vertical="top" wrapText="1"/>
    </xf>
    <xf numFmtId="0" fontId="68" fillId="0" borderId="10" xfId="109" applyFont="1" applyBorder="1" applyAlignment="1">
      <alignment horizontal="left" vertical="top" wrapText="1"/>
    </xf>
    <xf numFmtId="0" fontId="53" fillId="0" borderId="8" xfId="109" applyFont="1" applyFill="1" applyBorder="1" applyAlignment="1">
      <alignment horizontal="center" vertical="top"/>
    </xf>
    <xf numFmtId="0" fontId="53" fillId="0" borderId="13" xfId="109" applyFont="1" applyFill="1" applyBorder="1" applyAlignment="1">
      <alignment horizontal="center" vertical="top"/>
    </xf>
    <xf numFmtId="0" fontId="53" fillId="0" borderId="9" xfId="109" applyFont="1" applyFill="1" applyBorder="1" applyAlignment="1">
      <alignment horizontal="center" vertical="top"/>
    </xf>
    <xf numFmtId="0" fontId="52" fillId="0" borderId="15" xfId="109" applyFont="1" applyFill="1" applyBorder="1" applyAlignment="1">
      <alignment horizontal="justify" vertical="justify" wrapText="1"/>
    </xf>
    <xf numFmtId="0" fontId="52" fillId="0" borderId="0" xfId="109" applyFont="1" applyFill="1" applyBorder="1" applyAlignment="1">
      <alignment horizontal="justify" vertical="justify" wrapText="1"/>
    </xf>
    <xf numFmtId="0" fontId="52" fillId="0" borderId="10" xfId="109" applyFont="1" applyFill="1" applyBorder="1" applyAlignment="1">
      <alignment horizontal="justify" vertical="justify" wrapText="1"/>
    </xf>
    <xf numFmtId="0" fontId="53" fillId="0" borderId="15" xfId="109" applyFont="1" applyFill="1" applyBorder="1" applyAlignment="1">
      <alignment horizontal="justify" vertical="top" wrapText="1"/>
    </xf>
    <xf numFmtId="0" fontId="53" fillId="0" borderId="0" xfId="109" applyFont="1" applyFill="1" applyBorder="1" applyAlignment="1">
      <alignment horizontal="justify" vertical="top" wrapText="1"/>
    </xf>
    <xf numFmtId="0" fontId="53" fillId="0" borderId="10" xfId="109" applyFont="1" applyFill="1" applyBorder="1" applyAlignment="1">
      <alignment horizontal="justify" vertical="top" wrapText="1"/>
    </xf>
    <xf numFmtId="0" fontId="52" fillId="0" borderId="15" xfId="109" applyFont="1" applyFill="1" applyBorder="1" applyAlignment="1">
      <alignment horizontal="left" vertical="top"/>
    </xf>
    <xf numFmtId="0" fontId="52" fillId="0" borderId="10" xfId="109" applyFont="1" applyFill="1" applyBorder="1" applyAlignment="1">
      <alignment horizontal="left" vertical="top"/>
    </xf>
    <xf numFmtId="0" fontId="53" fillId="0" borderId="0" xfId="109" applyFont="1" applyFill="1" applyBorder="1" applyAlignment="1">
      <alignment horizontal="justify" vertical="top"/>
    </xf>
    <xf numFmtId="0" fontId="53" fillId="0" borderId="10" xfId="109" applyFont="1" applyFill="1" applyBorder="1" applyAlignment="1">
      <alignment horizontal="justify" vertical="top"/>
    </xf>
    <xf numFmtId="0" fontId="53" fillId="0" borderId="15" xfId="109" applyFont="1" applyFill="1" applyBorder="1" applyAlignment="1">
      <alignment horizontal="left" vertical="top"/>
    </xf>
    <xf numFmtId="0" fontId="53" fillId="0" borderId="10" xfId="109" applyFont="1" applyFill="1" applyBorder="1" applyAlignment="1">
      <alignment horizontal="left" vertical="top"/>
    </xf>
    <xf numFmtId="0" fontId="123" fillId="0" borderId="8" xfId="109" applyFont="1" applyBorder="1" applyAlignment="1">
      <alignment horizontal="left" vertical="top" wrapText="1"/>
    </xf>
    <xf numFmtId="0" fontId="123" fillId="0" borderId="13" xfId="109" applyFont="1" applyBorder="1" applyAlignment="1">
      <alignment horizontal="left" vertical="top"/>
    </xf>
    <xf numFmtId="0" fontId="123" fillId="0" borderId="9" xfId="109" applyFont="1" applyBorder="1" applyAlignment="1">
      <alignment horizontal="left" vertical="top"/>
    </xf>
    <xf numFmtId="0" fontId="53" fillId="34" borderId="15" xfId="109" applyFont="1" applyFill="1" applyBorder="1" applyAlignment="1">
      <alignment vertical="top" wrapText="1"/>
    </xf>
    <xf numFmtId="0" fontId="53" fillId="34" borderId="0" xfId="109" applyFont="1" applyFill="1" applyBorder="1" applyAlignment="1">
      <alignment vertical="top" wrapText="1"/>
    </xf>
    <xf numFmtId="0" fontId="53" fillId="34" borderId="10" xfId="109" applyFont="1" applyFill="1" applyBorder="1" applyAlignment="1">
      <alignment vertical="top" wrapText="1"/>
    </xf>
    <xf numFmtId="0" fontId="53" fillId="34" borderId="15" xfId="109" applyFont="1" applyFill="1" applyBorder="1" applyAlignment="1">
      <alignment horizontal="left" vertical="center" wrapText="1"/>
    </xf>
    <xf numFmtId="0" fontId="53" fillId="34" borderId="0" xfId="109" applyFont="1" applyFill="1" applyBorder="1" applyAlignment="1">
      <alignment horizontal="left" vertical="center" wrapText="1"/>
    </xf>
    <xf numFmtId="0" fontId="53" fillId="34" borderId="10" xfId="109" applyFont="1" applyFill="1" applyBorder="1" applyAlignment="1">
      <alignment horizontal="left" vertical="center" wrapText="1"/>
    </xf>
    <xf numFmtId="0" fontId="52" fillId="0" borderId="14" xfId="109" applyFont="1" applyBorder="1" applyAlignment="1">
      <alignment vertical="top"/>
    </xf>
    <xf numFmtId="0" fontId="52" fillId="0" borderId="6" xfId="109" applyFont="1" applyBorder="1" applyAlignment="1">
      <alignment vertical="top"/>
    </xf>
    <xf numFmtId="0" fontId="52" fillId="0" borderId="11" xfId="109" applyFont="1" applyBorder="1" applyAlignment="1">
      <alignment vertical="top"/>
    </xf>
    <xf numFmtId="0" fontId="52" fillId="34" borderId="15" xfId="109" applyFont="1" applyFill="1" applyBorder="1" applyAlignment="1">
      <alignment vertical="top"/>
    </xf>
    <xf numFmtId="0" fontId="52" fillId="34" borderId="0" xfId="109" applyFont="1" applyFill="1" applyBorder="1" applyAlignment="1">
      <alignment vertical="top"/>
    </xf>
    <xf numFmtId="0" fontId="52" fillId="34" borderId="10" xfId="109" applyFont="1" applyFill="1" applyBorder="1" applyAlignment="1">
      <alignment vertical="top"/>
    </xf>
    <xf numFmtId="0" fontId="52" fillId="34" borderId="15" xfId="109" applyFont="1" applyFill="1" applyBorder="1" applyAlignment="1">
      <alignment vertical="top" wrapText="1"/>
    </xf>
    <xf numFmtId="0" fontId="52" fillId="34" borderId="0" xfId="109" applyFont="1" applyFill="1" applyBorder="1" applyAlignment="1">
      <alignment vertical="top" wrapText="1"/>
    </xf>
    <xf numFmtId="0" fontId="52" fillId="34" borderId="10" xfId="109" applyFont="1" applyFill="1" applyBorder="1" applyAlignment="1">
      <alignment vertical="top" wrapText="1"/>
    </xf>
    <xf numFmtId="0" fontId="53" fillId="0" borderId="10" xfId="109" applyFont="1" applyBorder="1" applyAlignment="1">
      <alignment vertical="top" wrapText="1"/>
    </xf>
    <xf numFmtId="0" fontId="52" fillId="0" borderId="15" xfId="109" applyFont="1" applyBorder="1" applyAlignment="1">
      <alignment vertical="top" wrapText="1"/>
    </xf>
    <xf numFmtId="0" fontId="52" fillId="0" borderId="10" xfId="109" applyFont="1" applyBorder="1" applyAlignment="1">
      <alignment vertical="top" wrapText="1"/>
    </xf>
    <xf numFmtId="0" fontId="53" fillId="0" borderId="15" xfId="109" applyFont="1" applyFill="1" applyBorder="1" applyAlignment="1">
      <alignment horizontal="center" vertical="top"/>
    </xf>
    <xf numFmtId="0" fontId="53" fillId="0" borderId="0" xfId="109" applyFont="1" applyFill="1" applyBorder="1" applyAlignment="1">
      <alignment horizontal="center" vertical="top"/>
    </xf>
    <xf numFmtId="0" fontId="53" fillId="0" borderId="10" xfId="109" applyFont="1" applyFill="1" applyBorder="1" applyAlignment="1">
      <alignment horizontal="center" vertical="top"/>
    </xf>
    <xf numFmtId="0" fontId="52" fillId="0" borderId="8" xfId="109" applyFont="1" applyFill="1" applyBorder="1" applyAlignment="1">
      <alignment vertical="top"/>
    </xf>
    <xf numFmtId="0" fontId="52" fillId="0" borderId="13" xfId="109" applyFont="1" applyFill="1" applyBorder="1" applyAlignment="1">
      <alignment vertical="top"/>
    </xf>
    <xf numFmtId="0" fontId="52" fillId="0" borderId="9" xfId="109" applyFont="1" applyFill="1" applyBorder="1" applyAlignment="1">
      <alignment vertical="top"/>
    </xf>
    <xf numFmtId="0" fontId="52" fillId="0" borderId="5" xfId="109" applyFont="1" applyBorder="1" applyAlignment="1">
      <alignment vertical="top" wrapText="1"/>
    </xf>
    <xf numFmtId="0" fontId="52" fillId="0" borderId="7" xfId="109" applyFont="1" applyBorder="1" applyAlignment="1">
      <alignment vertical="top"/>
    </xf>
    <xf numFmtId="0" fontId="52" fillId="0" borderId="12" xfId="109" applyFont="1" applyBorder="1" applyAlignment="1">
      <alignment vertical="top"/>
    </xf>
    <xf numFmtId="0" fontId="123" fillId="0" borderId="5" xfId="109" applyFont="1" applyBorder="1" applyAlignment="1">
      <alignment vertical="top" wrapText="1"/>
    </xf>
    <xf numFmtId="0" fontId="123" fillId="0" borderId="7" xfId="109" applyFont="1" applyBorder="1" applyAlignment="1">
      <alignment vertical="top"/>
    </xf>
    <xf numFmtId="0" fontId="123" fillId="0" borderId="12" xfId="109" applyFont="1" applyBorder="1" applyAlignment="1">
      <alignment vertical="top"/>
    </xf>
    <xf numFmtId="0" fontId="123" fillId="0" borderId="8" xfId="109" applyFont="1" applyBorder="1" applyAlignment="1">
      <alignment vertical="top" wrapText="1"/>
    </xf>
    <xf numFmtId="0" fontId="123" fillId="0" borderId="13" xfId="109" applyFont="1" applyBorder="1" applyAlignment="1">
      <alignment vertical="top"/>
    </xf>
    <xf numFmtId="0" fontId="123" fillId="0" borderId="9" xfId="109" applyFont="1" applyBorder="1" applyAlignment="1">
      <alignment vertical="top"/>
    </xf>
    <xf numFmtId="0" fontId="52" fillId="0" borderId="8" xfId="109" applyFont="1" applyBorder="1" applyAlignment="1">
      <alignment horizontal="left" vertical="top" wrapText="1"/>
    </xf>
    <xf numFmtId="0" fontId="52" fillId="0" borderId="13" xfId="109" applyFont="1" applyBorder="1" applyAlignment="1">
      <alignment horizontal="left" vertical="top"/>
    </xf>
    <xf numFmtId="0" fontId="52" fillId="0" borderId="9" xfId="109" applyFont="1" applyBorder="1" applyAlignment="1">
      <alignment horizontal="left" vertical="top"/>
    </xf>
    <xf numFmtId="0" fontId="52" fillId="0" borderId="13" xfId="109" applyFont="1" applyBorder="1" applyAlignment="1">
      <alignment horizontal="left" vertical="top" wrapText="1"/>
    </xf>
    <xf numFmtId="0" fontId="52" fillId="0" borderId="9" xfId="109" applyFont="1" applyBorder="1" applyAlignment="1">
      <alignment horizontal="left" vertical="top" wrapText="1"/>
    </xf>
    <xf numFmtId="0" fontId="12" fillId="0" borderId="0" xfId="109" applyBorder="1" applyAlignment="1">
      <alignment vertical="top" wrapText="1"/>
    </xf>
    <xf numFmtId="0" fontId="12" fillId="0" borderId="10" xfId="109" applyBorder="1" applyAlignment="1">
      <alignment vertical="top" wrapText="1"/>
    </xf>
    <xf numFmtId="0" fontId="52" fillId="0" borderId="15" xfId="109" applyFont="1" applyBorder="1" applyAlignment="1">
      <alignment horizontal="justify" vertical="top" wrapText="1"/>
    </xf>
    <xf numFmtId="0" fontId="52" fillId="0" borderId="10" xfId="109" applyFont="1" applyBorder="1" applyAlignment="1">
      <alignment horizontal="justify" vertical="top" wrapText="1"/>
    </xf>
    <xf numFmtId="0" fontId="53" fillId="0" borderId="8" xfId="109" applyFont="1" applyBorder="1" applyAlignment="1">
      <alignment horizontal="left" vertical="top" wrapText="1"/>
    </xf>
    <xf numFmtId="0" fontId="53" fillId="0" borderId="13" xfId="109" applyFont="1" applyBorder="1" applyAlignment="1">
      <alignment horizontal="left" vertical="top" wrapText="1"/>
    </xf>
    <xf numFmtId="0" fontId="53" fillId="0" borderId="9" xfId="109" applyFont="1" applyBorder="1" applyAlignment="1">
      <alignment horizontal="left" vertical="top" wrapText="1"/>
    </xf>
    <xf numFmtId="0" fontId="121" fillId="0" borderId="15" xfId="114" applyFont="1" applyBorder="1" applyAlignment="1">
      <alignment horizontal="justify" vertical="top" wrapText="1"/>
    </xf>
    <xf numFmtId="0" fontId="121" fillId="0" borderId="0" xfId="114" applyFont="1" applyBorder="1" applyAlignment="1">
      <alignment horizontal="justify" vertical="top" wrapText="1"/>
    </xf>
    <xf numFmtId="0" fontId="121" fillId="0" borderId="10" xfId="114" applyFont="1" applyBorder="1" applyAlignment="1">
      <alignment horizontal="justify" vertical="top" wrapText="1"/>
    </xf>
    <xf numFmtId="0" fontId="121" fillId="0" borderId="14" xfId="114" applyFont="1" applyBorder="1" applyAlignment="1">
      <alignment horizontal="justify" vertical="top" wrapText="1"/>
    </xf>
    <xf numFmtId="0" fontId="121" fillId="0" borderId="6" xfId="114" applyFont="1" applyBorder="1" applyAlignment="1">
      <alignment horizontal="justify" vertical="top" wrapText="1"/>
    </xf>
    <xf numFmtId="0" fontId="121" fillId="0" borderId="11" xfId="114" applyFont="1" applyBorder="1" applyAlignment="1">
      <alignment horizontal="justify" vertical="top" wrapText="1"/>
    </xf>
    <xf numFmtId="0" fontId="53" fillId="0" borderId="8" xfId="114" applyFont="1" applyBorder="1" applyAlignment="1">
      <alignment horizontal="left" vertical="top" wrapText="1"/>
    </xf>
    <xf numFmtId="0" fontId="53" fillId="0" borderId="13" xfId="114" applyFont="1" applyBorder="1" applyAlignment="1">
      <alignment horizontal="left" vertical="top" wrapText="1"/>
    </xf>
    <xf numFmtId="0" fontId="53" fillId="0" borderId="9" xfId="114" applyFont="1" applyBorder="1" applyAlignment="1">
      <alignment horizontal="left" vertical="top" wrapText="1"/>
    </xf>
    <xf numFmtId="0" fontId="53" fillId="0" borderId="14" xfId="114" applyFont="1" applyBorder="1" applyAlignment="1">
      <alignment horizontal="left" vertical="top" wrapText="1"/>
    </xf>
    <xf numFmtId="0" fontId="53" fillId="0" borderId="6" xfId="114" applyFont="1" applyBorder="1" applyAlignment="1">
      <alignment horizontal="left" vertical="top" wrapText="1"/>
    </xf>
    <xf numFmtId="0" fontId="53" fillId="0" borderId="11" xfId="114" applyFont="1" applyBorder="1" applyAlignment="1">
      <alignment horizontal="left" vertical="top" wrapText="1"/>
    </xf>
    <xf numFmtId="0" fontId="53" fillId="0" borderId="15" xfId="114" applyFont="1" applyBorder="1" applyAlignment="1">
      <alignment horizontal="justify" vertical="top" wrapText="1"/>
    </xf>
    <xf numFmtId="0" fontId="53" fillId="0" borderId="0" xfId="114" applyFont="1" applyBorder="1" applyAlignment="1">
      <alignment horizontal="justify" vertical="top" wrapText="1"/>
    </xf>
    <xf numFmtId="0" fontId="53" fillId="0" borderId="10" xfId="114" applyFont="1" applyBorder="1" applyAlignment="1">
      <alignment horizontal="justify" vertical="top" wrapText="1"/>
    </xf>
    <xf numFmtId="0" fontId="121" fillId="0" borderId="15" xfId="114" applyFont="1" applyBorder="1" applyAlignment="1">
      <alignment horizontal="left" vertical="top" wrapText="1"/>
    </xf>
    <xf numFmtId="0" fontId="121" fillId="0" borderId="0" xfId="114" applyFont="1" applyBorder="1" applyAlignment="1">
      <alignment horizontal="left" vertical="top"/>
    </xf>
    <xf numFmtId="0" fontId="121" fillId="0" borderId="10" xfId="114" applyFont="1" applyBorder="1" applyAlignment="1">
      <alignment horizontal="left" vertical="top"/>
    </xf>
    <xf numFmtId="0" fontId="121" fillId="0" borderId="8" xfId="114" applyFont="1" applyBorder="1" applyAlignment="1">
      <alignment horizontal="justify" vertical="top" wrapText="1"/>
    </xf>
    <xf numFmtId="0" fontId="121" fillId="0" borderId="13" xfId="114" applyFont="1" applyBorder="1" applyAlignment="1">
      <alignment horizontal="justify" vertical="top" wrapText="1"/>
    </xf>
    <xf numFmtId="0" fontId="121" fillId="0" borderId="9" xfId="114" applyFont="1" applyBorder="1" applyAlignment="1">
      <alignment horizontal="justify" vertical="top" wrapText="1"/>
    </xf>
    <xf numFmtId="49" fontId="52" fillId="0" borderId="15" xfId="114" applyNumberFormat="1" applyFont="1" applyBorder="1" applyAlignment="1">
      <alignment horizontal="center" vertical="center"/>
    </xf>
    <xf numFmtId="49" fontId="52" fillId="0" borderId="0" xfId="114" applyNumberFormat="1" applyFont="1" applyBorder="1" applyAlignment="1">
      <alignment horizontal="center" vertical="center"/>
    </xf>
    <xf numFmtId="49" fontId="52" fillId="0" borderId="10" xfId="114" applyNumberFormat="1" applyFont="1" applyBorder="1" applyAlignment="1">
      <alignment horizontal="center" vertical="center"/>
    </xf>
    <xf numFmtId="0" fontId="52" fillId="0" borderId="15" xfId="114" applyFont="1" applyBorder="1" applyAlignment="1">
      <alignment horizontal="center" vertical="center"/>
    </xf>
    <xf numFmtId="0" fontId="52" fillId="0" borderId="0" xfId="114" applyFont="1" applyBorder="1" applyAlignment="1">
      <alignment horizontal="center" vertical="center"/>
    </xf>
    <xf numFmtId="0" fontId="52" fillId="0" borderId="10" xfId="114" applyFont="1" applyBorder="1" applyAlignment="1">
      <alignment horizontal="center" vertical="center"/>
    </xf>
    <xf numFmtId="0" fontId="53" fillId="0" borderId="15" xfId="114" applyFont="1" applyBorder="1" applyAlignment="1">
      <alignment horizontal="center" vertical="center"/>
    </xf>
    <xf numFmtId="0" fontId="53" fillId="0" borderId="0" xfId="114" applyFont="1" applyBorder="1" applyAlignment="1">
      <alignment horizontal="center" vertical="center"/>
    </xf>
    <xf numFmtId="0" fontId="53" fillId="0" borderId="10" xfId="114" applyFont="1" applyBorder="1" applyAlignment="1">
      <alignment horizontal="center" vertical="center"/>
    </xf>
    <xf numFmtId="0" fontId="62" fillId="0" borderId="14" xfId="114" applyFont="1" applyBorder="1" applyAlignment="1">
      <alignment horizontal="center" vertical="center"/>
    </xf>
    <xf numFmtId="0" fontId="62" fillId="0" borderId="6" xfId="114" applyFont="1" applyBorder="1" applyAlignment="1">
      <alignment horizontal="center" vertical="center"/>
    </xf>
    <xf numFmtId="0" fontId="62" fillId="0" borderId="11" xfId="114" applyFont="1" applyBorder="1" applyAlignment="1">
      <alignment horizontal="center" vertical="center"/>
    </xf>
    <xf numFmtId="0" fontId="101" fillId="35" borderId="5" xfId="0" applyFont="1" applyFill="1" applyBorder="1" applyAlignment="1">
      <alignment horizontal="left" vertical="center" wrapText="1"/>
    </xf>
    <xf numFmtId="0" fontId="101" fillId="35" borderId="7" xfId="0" applyFont="1" applyFill="1" applyBorder="1" applyAlignment="1">
      <alignment horizontal="left" vertical="center" wrapText="1"/>
    </xf>
    <xf numFmtId="0" fontId="101" fillId="35" borderId="12" xfId="0" applyFont="1" applyFill="1" applyBorder="1" applyAlignment="1">
      <alignment horizontal="left" vertical="center" wrapText="1"/>
    </xf>
    <xf numFmtId="49" fontId="52" fillId="0" borderId="15" xfId="114" applyNumberFormat="1" applyFont="1" applyFill="1" applyBorder="1" applyAlignment="1">
      <alignment horizontal="center" vertical="center"/>
    </xf>
    <xf numFmtId="49" fontId="52" fillId="0" borderId="0" xfId="114" applyNumberFormat="1" applyFont="1" applyFill="1" applyBorder="1" applyAlignment="1">
      <alignment horizontal="center" vertical="center"/>
    </xf>
    <xf numFmtId="49" fontId="52" fillId="0" borderId="10" xfId="114" applyNumberFormat="1" applyFont="1" applyFill="1" applyBorder="1" applyAlignment="1">
      <alignment horizontal="center" vertical="center"/>
    </xf>
    <xf numFmtId="0" fontId="52" fillId="0" borderId="15" xfId="114" applyFont="1" applyFill="1" applyBorder="1" applyAlignment="1">
      <alignment horizontal="center" vertical="center"/>
    </xf>
    <xf numFmtId="0" fontId="52" fillId="0" borderId="0" xfId="114" applyFont="1" applyFill="1" applyBorder="1" applyAlignment="1">
      <alignment horizontal="center" vertical="center"/>
    </xf>
    <xf numFmtId="0" fontId="52" fillId="0" borderId="10" xfId="114" applyFont="1" applyFill="1" applyBorder="1" applyAlignment="1">
      <alignment horizontal="center" vertical="center"/>
    </xf>
    <xf numFmtId="0" fontId="52" fillId="0" borderId="14" xfId="114" applyFont="1" applyFill="1" applyBorder="1" applyAlignment="1">
      <alignment horizontal="center" vertical="center"/>
    </xf>
    <xf numFmtId="0" fontId="52" fillId="0" borderId="6" xfId="114" applyFont="1" applyFill="1" applyBorder="1" applyAlignment="1">
      <alignment horizontal="center" vertical="center"/>
    </xf>
    <xf numFmtId="0" fontId="52" fillId="0" borderId="11" xfId="114" applyFont="1" applyFill="1" applyBorder="1" applyAlignment="1">
      <alignment horizontal="center" vertical="center"/>
    </xf>
    <xf numFmtId="0" fontId="52" fillId="0" borderId="8" xfId="114" applyFont="1" applyFill="1" applyBorder="1" applyAlignment="1">
      <alignment horizontal="center" vertical="center"/>
    </xf>
    <xf numFmtId="0" fontId="52" fillId="0" borderId="13" xfId="114" applyFont="1" applyFill="1" applyBorder="1" applyAlignment="1">
      <alignment horizontal="center" vertical="center"/>
    </xf>
    <xf numFmtId="0" fontId="52" fillId="0" borderId="9" xfId="114" applyFont="1" applyFill="1" applyBorder="1" applyAlignment="1">
      <alignment horizontal="center" vertical="center"/>
    </xf>
    <xf numFmtId="49" fontId="52" fillId="0" borderId="8" xfId="114" applyNumberFormat="1" applyFont="1" applyFill="1" applyBorder="1" applyAlignment="1">
      <alignment horizontal="center" vertical="center"/>
    </xf>
    <xf numFmtId="49" fontId="52" fillId="0" borderId="13" xfId="114" applyNumberFormat="1" applyFont="1" applyFill="1" applyBorder="1" applyAlignment="1">
      <alignment horizontal="center" vertical="center"/>
    </xf>
    <xf numFmtId="49" fontId="52" fillId="0" borderId="9" xfId="114" applyNumberFormat="1" applyFont="1" applyFill="1" applyBorder="1" applyAlignment="1">
      <alignment horizontal="center" vertical="center"/>
    </xf>
    <xf numFmtId="49" fontId="52" fillId="0" borderId="14" xfId="114" applyNumberFormat="1" applyFont="1" applyFill="1" applyBorder="1" applyAlignment="1">
      <alignment horizontal="center" vertical="center"/>
    </xf>
    <xf numFmtId="49" fontId="52" fillId="0" borderId="6" xfId="114" applyNumberFormat="1" applyFont="1" applyFill="1" applyBorder="1" applyAlignment="1">
      <alignment horizontal="center" vertical="center"/>
    </xf>
    <xf numFmtId="49" fontId="52" fillId="0" borderId="11" xfId="114" applyNumberFormat="1" applyFont="1" applyFill="1" applyBorder="1" applyAlignment="1">
      <alignment horizontal="center" vertical="center"/>
    </xf>
    <xf numFmtId="0" fontId="54" fillId="35" borderId="5" xfId="114" applyFont="1" applyFill="1" applyBorder="1" applyAlignment="1">
      <alignment horizontal="center" vertical="center" wrapText="1"/>
    </xf>
    <xf numFmtId="0" fontId="54" fillId="35" borderId="7" xfId="114" applyFont="1" applyFill="1" applyBorder="1" applyAlignment="1">
      <alignment horizontal="center" vertical="center" wrapText="1"/>
    </xf>
    <xf numFmtId="0" fontId="54" fillId="35" borderId="12" xfId="114" applyFont="1" applyFill="1" applyBorder="1" applyAlignment="1">
      <alignment horizontal="center" vertical="center" wrapText="1"/>
    </xf>
    <xf numFmtId="0" fontId="54" fillId="35" borderId="5" xfId="114" applyFont="1" applyFill="1" applyBorder="1" applyAlignment="1">
      <alignment horizontal="center" wrapText="1"/>
    </xf>
    <xf numFmtId="0" fontId="54" fillId="35" borderId="7" xfId="114" applyFont="1" applyFill="1" applyBorder="1" applyAlignment="1">
      <alignment horizontal="center" wrapText="1"/>
    </xf>
    <xf numFmtId="0" fontId="54" fillId="35" borderId="12" xfId="114" applyFont="1" applyFill="1" applyBorder="1" applyAlignment="1">
      <alignment horizontal="center" wrapText="1"/>
    </xf>
    <xf numFmtId="0" fontId="77" fillId="35" borderId="8" xfId="114" applyFont="1" applyFill="1" applyBorder="1" applyAlignment="1">
      <alignment horizontal="center" vertical="center" wrapText="1"/>
    </xf>
    <xf numFmtId="0" fontId="77" fillId="35" borderId="13" xfId="114" applyFont="1" applyFill="1" applyBorder="1" applyAlignment="1">
      <alignment horizontal="center" vertical="center" wrapText="1"/>
    </xf>
    <xf numFmtId="0" fontId="77" fillId="35" borderId="9" xfId="114" applyFont="1" applyFill="1" applyBorder="1" applyAlignment="1">
      <alignment horizontal="center" vertical="center" wrapText="1"/>
    </xf>
    <xf numFmtId="0" fontId="77" fillId="35" borderId="14" xfId="114" applyFont="1" applyFill="1" applyBorder="1" applyAlignment="1">
      <alignment horizontal="center" vertical="center" wrapText="1"/>
    </xf>
    <xf numFmtId="0" fontId="77" fillId="35" borderId="6" xfId="114" applyFont="1" applyFill="1" applyBorder="1" applyAlignment="1">
      <alignment horizontal="center" vertical="center" wrapText="1"/>
    </xf>
    <xf numFmtId="0" fontId="77" fillId="35" borderId="11" xfId="114" applyFont="1" applyFill="1" applyBorder="1" applyAlignment="1">
      <alignment horizontal="center" vertical="center" wrapText="1"/>
    </xf>
    <xf numFmtId="0" fontId="52" fillId="0" borderId="5" xfId="114" applyFont="1" applyBorder="1" applyAlignment="1">
      <alignment horizontal="justify" vertical="center"/>
    </xf>
    <xf numFmtId="0" fontId="52" fillId="0" borderId="7" xfId="114" applyFont="1" applyBorder="1" applyAlignment="1">
      <alignment horizontal="justify" vertical="center"/>
    </xf>
    <xf numFmtId="0" fontId="52" fillId="0" borderId="12" xfId="114" applyFont="1" applyBorder="1" applyAlignment="1">
      <alignment horizontal="justify" vertical="center"/>
    </xf>
    <xf numFmtId="0" fontId="54" fillId="35" borderId="2" xfId="114" applyFont="1" applyFill="1" applyBorder="1" applyAlignment="1">
      <alignment horizontal="center" vertical="center" wrapText="1"/>
    </xf>
    <xf numFmtId="0" fontId="54" fillId="35" borderId="1" xfId="114" applyFont="1" applyFill="1" applyBorder="1" applyAlignment="1">
      <alignment horizontal="center" vertical="center"/>
    </xf>
    <xf numFmtId="0" fontId="54" fillId="35" borderId="3" xfId="114" applyFont="1" applyFill="1" applyBorder="1" applyAlignment="1">
      <alignment horizontal="center" vertical="center"/>
    </xf>
    <xf numFmtId="0" fontId="54" fillId="35" borderId="8" xfId="114" applyFont="1" applyFill="1" applyBorder="1" applyAlignment="1">
      <alignment horizontal="center" vertical="center" wrapText="1"/>
    </xf>
    <xf numFmtId="0" fontId="54" fillId="35" borderId="13" xfId="114" applyFont="1" applyFill="1" applyBorder="1" applyAlignment="1">
      <alignment horizontal="center" vertical="center" wrapText="1"/>
    </xf>
    <xf numFmtId="0" fontId="54" fillId="35" borderId="9" xfId="114" applyFont="1" applyFill="1" applyBorder="1" applyAlignment="1">
      <alignment horizontal="center" vertical="center" wrapText="1"/>
    </xf>
    <xf numFmtId="0" fontId="54" fillId="35" borderId="15" xfId="114" applyFont="1" applyFill="1" applyBorder="1" applyAlignment="1">
      <alignment horizontal="center" vertical="center" wrapText="1"/>
    </xf>
    <xf numFmtId="0" fontId="54" fillId="35" borderId="0" xfId="114" applyFont="1" applyFill="1" applyBorder="1" applyAlignment="1">
      <alignment horizontal="center" vertical="center" wrapText="1"/>
    </xf>
    <xf numFmtId="0" fontId="54" fillId="35" borderId="10" xfId="114" applyFont="1" applyFill="1" applyBorder="1" applyAlignment="1">
      <alignment horizontal="center" vertical="center" wrapText="1"/>
    </xf>
    <xf numFmtId="0" fontId="54" fillId="35" borderId="14" xfId="114" applyFont="1" applyFill="1" applyBorder="1" applyAlignment="1">
      <alignment horizontal="center" vertical="center" wrapText="1"/>
    </xf>
    <xf numFmtId="0" fontId="54" fillId="35" borderId="6" xfId="114" applyFont="1" applyFill="1" applyBorder="1" applyAlignment="1">
      <alignment horizontal="center" vertical="center" wrapText="1"/>
    </xf>
    <xf numFmtId="0" fontId="54" fillId="35" borderId="11" xfId="114" applyFont="1" applyFill="1" applyBorder="1" applyAlignment="1">
      <alignment horizontal="center" vertical="center" wrapText="1"/>
    </xf>
    <xf numFmtId="0" fontId="54" fillId="35" borderId="1" xfId="114" applyFont="1" applyFill="1" applyBorder="1" applyAlignment="1">
      <alignment horizontal="center" vertical="center" wrapText="1"/>
    </xf>
    <xf numFmtId="0" fontId="56" fillId="35" borderId="1" xfId="114" applyFont="1" applyFill="1" applyBorder="1" applyAlignment="1">
      <alignment horizontal="center" vertical="center" wrapText="1"/>
    </xf>
    <xf numFmtId="0" fontId="56" fillId="35" borderId="3" xfId="114" applyFont="1" applyFill="1" applyBorder="1" applyAlignment="1">
      <alignment horizontal="center" vertical="center" wrapText="1"/>
    </xf>
    <xf numFmtId="0" fontId="39" fillId="0" borderId="14" xfId="114" applyFont="1" applyBorder="1" applyAlignment="1">
      <alignment horizontal="left"/>
    </xf>
    <xf numFmtId="0" fontId="39" fillId="0" borderId="6" xfId="114" applyFont="1" applyBorder="1" applyAlignment="1">
      <alignment horizontal="left"/>
    </xf>
    <xf numFmtId="0" fontId="39" fillId="0" borderId="11" xfId="114" applyFont="1" applyBorder="1" applyAlignment="1">
      <alignment horizontal="left"/>
    </xf>
    <xf numFmtId="0" fontId="53" fillId="0" borderId="15" xfId="114" quotePrefix="1" applyFont="1" applyBorder="1" applyAlignment="1">
      <alignment horizontal="justify" vertical="top" wrapText="1"/>
    </xf>
    <xf numFmtId="0" fontId="53" fillId="0" borderId="0" xfId="114" applyFont="1" applyBorder="1" applyAlignment="1">
      <alignment horizontal="justify" vertical="top"/>
    </xf>
    <xf numFmtId="0" fontId="53" fillId="0" borderId="10" xfId="114" applyFont="1" applyBorder="1" applyAlignment="1">
      <alignment horizontal="justify" vertical="top"/>
    </xf>
    <xf numFmtId="0" fontId="53" fillId="0" borderId="15" xfId="114" applyFont="1" applyBorder="1" applyAlignment="1">
      <alignment horizontal="justify" vertical="top"/>
    </xf>
    <xf numFmtId="0" fontId="43" fillId="0" borderId="15" xfId="114" applyFont="1" applyBorder="1" applyAlignment="1">
      <alignment horizontal="left"/>
    </xf>
    <xf numFmtId="0" fontId="43" fillId="0" borderId="0" xfId="114" applyFont="1" applyBorder="1" applyAlignment="1">
      <alignment horizontal="left"/>
    </xf>
    <xf numFmtId="0" fontId="43" fillId="0" borderId="10" xfId="114" applyFont="1" applyBorder="1" applyAlignment="1">
      <alignment horizontal="left"/>
    </xf>
    <xf numFmtId="0" fontId="53" fillId="0" borderId="15" xfId="114" quotePrefix="1" applyFont="1" applyBorder="1" applyAlignment="1">
      <alignment horizontal="left" vertical="top" wrapText="1"/>
    </xf>
    <xf numFmtId="0" fontId="53" fillId="0" borderId="0" xfId="114" quotePrefix="1" applyFont="1" applyBorder="1" applyAlignment="1">
      <alignment horizontal="left" vertical="top" wrapText="1"/>
    </xf>
    <xf numFmtId="0" fontId="53" fillId="0" borderId="10" xfId="114" quotePrefix="1" applyFont="1" applyBorder="1" applyAlignment="1">
      <alignment horizontal="left" vertical="top" wrapText="1"/>
    </xf>
    <xf numFmtId="0" fontId="120" fillId="34" borderId="15" xfId="253" applyFont="1" applyFill="1" applyBorder="1" applyAlignment="1">
      <alignment horizontal="justify" vertical="top" wrapText="1"/>
    </xf>
    <xf numFmtId="0" fontId="120" fillId="34" borderId="0" xfId="253" applyFont="1" applyFill="1" applyBorder="1" applyAlignment="1">
      <alignment horizontal="justify" vertical="top" wrapText="1"/>
    </xf>
    <xf numFmtId="49" fontId="52" fillId="34" borderId="15" xfId="114" applyNumberFormat="1" applyFont="1" applyFill="1" applyBorder="1" applyAlignment="1">
      <alignment horizontal="center" vertical="center"/>
    </xf>
    <xf numFmtId="49" fontId="52" fillId="34" borderId="0" xfId="114" applyNumberFormat="1" applyFont="1" applyFill="1" applyBorder="1" applyAlignment="1">
      <alignment horizontal="center" vertical="center"/>
    </xf>
    <xf numFmtId="49" fontId="52" fillId="34" borderId="10" xfId="114" applyNumberFormat="1" applyFont="1" applyFill="1" applyBorder="1" applyAlignment="1">
      <alignment horizontal="center" vertical="center"/>
    </xf>
    <xf numFmtId="0" fontId="53" fillId="34" borderId="15" xfId="114" applyFont="1" applyFill="1" applyBorder="1" applyAlignment="1">
      <alignment horizontal="center" vertical="center"/>
    </xf>
    <xf numFmtId="0" fontId="53" fillId="34" borderId="0" xfId="114" applyFont="1" applyFill="1" applyBorder="1" applyAlignment="1">
      <alignment horizontal="center" vertical="center"/>
    </xf>
    <xf numFmtId="0" fontId="53" fillId="34" borderId="10" xfId="114" applyFont="1" applyFill="1" applyBorder="1" applyAlignment="1">
      <alignment horizontal="center" vertical="center"/>
    </xf>
    <xf numFmtId="0" fontId="53" fillId="0" borderId="5" xfId="114" applyFont="1" applyBorder="1" applyAlignment="1">
      <alignment horizontal="left" vertical="top" wrapText="1"/>
    </xf>
    <xf numFmtId="0" fontId="53" fillId="0" borderId="7" xfId="114" applyFont="1" applyBorder="1" applyAlignment="1">
      <alignment horizontal="left" vertical="top" wrapText="1"/>
    </xf>
    <xf numFmtId="0" fontId="53" fillId="0" borderId="12" xfId="114" applyFont="1" applyBorder="1" applyAlignment="1">
      <alignment horizontal="left" vertical="top" wrapText="1"/>
    </xf>
    <xf numFmtId="49" fontId="52" fillId="34" borderId="14" xfId="114" applyNumberFormat="1" applyFont="1" applyFill="1" applyBorder="1" applyAlignment="1">
      <alignment horizontal="center" vertical="center"/>
    </xf>
    <xf numFmtId="49" fontId="52" fillId="34" borderId="6" xfId="114" applyNumberFormat="1" applyFont="1" applyFill="1" applyBorder="1" applyAlignment="1">
      <alignment horizontal="center" vertical="center"/>
    </xf>
    <xf numFmtId="49" fontId="52" fillId="34" borderId="11" xfId="114" applyNumberFormat="1" applyFont="1" applyFill="1" applyBorder="1" applyAlignment="1">
      <alignment horizontal="center" vertical="center"/>
    </xf>
    <xf numFmtId="49" fontId="52" fillId="34" borderId="8" xfId="114" applyNumberFormat="1" applyFont="1" applyFill="1" applyBorder="1" applyAlignment="1">
      <alignment horizontal="center" vertical="center"/>
    </xf>
    <xf numFmtId="49" fontId="52" fillId="34" borderId="13" xfId="114" applyNumberFormat="1" applyFont="1" applyFill="1" applyBorder="1" applyAlignment="1">
      <alignment horizontal="center" vertical="center"/>
    </xf>
    <xf numFmtId="49" fontId="52" fillId="34" borderId="9" xfId="114" applyNumberFormat="1" applyFont="1" applyFill="1" applyBorder="1" applyAlignment="1">
      <alignment horizontal="center" vertical="center"/>
    </xf>
    <xf numFmtId="0" fontId="52" fillId="34" borderId="8" xfId="114" applyFont="1" applyFill="1" applyBorder="1" applyAlignment="1">
      <alignment horizontal="center" vertical="center"/>
    </xf>
    <xf numFmtId="0" fontId="52" fillId="34" borderId="13" xfId="114" applyFont="1" applyFill="1" applyBorder="1" applyAlignment="1">
      <alignment horizontal="center" vertical="center"/>
    </xf>
    <xf numFmtId="0" fontId="52" fillId="34" borderId="9" xfId="114" applyFont="1" applyFill="1" applyBorder="1" applyAlignment="1">
      <alignment horizontal="center" vertical="center"/>
    </xf>
    <xf numFmtId="0" fontId="110" fillId="37" borderId="0" xfId="0" applyFont="1" applyFill="1" applyAlignment="1">
      <alignment horizontal="center"/>
    </xf>
    <xf numFmtId="0" fontId="53" fillId="0" borderId="15" xfId="114" applyFont="1" applyFill="1" applyBorder="1" applyAlignment="1">
      <alignment horizontal="center" vertical="center"/>
    </xf>
    <xf numFmtId="0" fontId="53" fillId="0" borderId="0" xfId="114" applyFont="1" applyFill="1" applyBorder="1" applyAlignment="1">
      <alignment horizontal="center" vertical="center"/>
    </xf>
    <xf numFmtId="0" fontId="53" fillId="0" borderId="10" xfId="114" applyFont="1" applyFill="1" applyBorder="1" applyAlignment="1">
      <alignment horizontal="center" vertical="center"/>
    </xf>
    <xf numFmtId="0" fontId="53" fillId="0" borderId="14" xfId="114" applyFont="1" applyBorder="1" applyAlignment="1">
      <alignment horizontal="justify" vertical="top"/>
    </xf>
    <xf numFmtId="0" fontId="53" fillId="0" borderId="6" xfId="114" applyFont="1" applyBorder="1" applyAlignment="1">
      <alignment horizontal="justify" vertical="top"/>
    </xf>
    <xf numFmtId="0" fontId="53" fillId="0" borderId="11" xfId="114" applyFont="1" applyBorder="1" applyAlignment="1">
      <alignment horizontal="justify" vertical="top"/>
    </xf>
    <xf numFmtId="0" fontId="101" fillId="35" borderId="8" xfId="0" applyFont="1" applyFill="1" applyBorder="1" applyAlignment="1">
      <alignment horizontal="left" vertical="center" wrapText="1"/>
    </xf>
    <xf numFmtId="0" fontId="101" fillId="35" borderId="13" xfId="0" applyFont="1" applyFill="1" applyBorder="1" applyAlignment="1">
      <alignment horizontal="left" vertical="center" wrapText="1"/>
    </xf>
    <xf numFmtId="0" fontId="101" fillId="35" borderId="9" xfId="0" applyFont="1" applyFill="1" applyBorder="1" applyAlignment="1">
      <alignment horizontal="left" vertical="center" wrapText="1"/>
    </xf>
    <xf numFmtId="0" fontId="53" fillId="0" borderId="15" xfId="7" applyFont="1" applyBorder="1" applyAlignment="1">
      <alignment horizontal="center" vertical="center"/>
    </xf>
    <xf numFmtId="0" fontId="53" fillId="0" borderId="0" xfId="7" applyFont="1" applyBorder="1" applyAlignment="1">
      <alignment horizontal="center" vertical="center"/>
    </xf>
    <xf numFmtId="0" fontId="53" fillId="0" borderId="10" xfId="7" applyFont="1" applyBorder="1" applyAlignment="1">
      <alignment horizontal="center" vertical="center"/>
    </xf>
    <xf numFmtId="0" fontId="62" fillId="0" borderId="14" xfId="7" applyFont="1" applyBorder="1" applyAlignment="1">
      <alignment horizontal="center" vertical="center"/>
    </xf>
    <xf numFmtId="0" fontId="62" fillId="0" borderId="6" xfId="7" applyFont="1" applyBorder="1" applyAlignment="1">
      <alignment horizontal="center" vertical="center"/>
    </xf>
    <xf numFmtId="0" fontId="62" fillId="0" borderId="11" xfId="7" applyFont="1" applyBorder="1" applyAlignment="1">
      <alignment horizontal="center" vertical="center"/>
    </xf>
    <xf numFmtId="0" fontId="53" fillId="0" borderId="15" xfId="7" applyFont="1" applyBorder="1" applyAlignment="1">
      <alignment horizontal="justify" vertical="top"/>
    </xf>
    <xf numFmtId="0" fontId="53" fillId="0" borderId="0" xfId="7" applyFont="1" applyBorder="1" applyAlignment="1">
      <alignment horizontal="justify" vertical="top"/>
    </xf>
    <xf numFmtId="0" fontId="53" fillId="0" borderId="10" xfId="7" applyFont="1" applyBorder="1" applyAlignment="1">
      <alignment horizontal="justify" vertical="top"/>
    </xf>
    <xf numFmtId="0" fontId="53" fillId="0" borderId="14" xfId="7" applyFont="1" applyBorder="1" applyAlignment="1">
      <alignment horizontal="justify" vertical="top"/>
    </xf>
    <xf numFmtId="0" fontId="53" fillId="0" borderId="6" xfId="7" applyFont="1" applyBorder="1" applyAlignment="1">
      <alignment horizontal="justify" vertical="top"/>
    </xf>
    <xf numFmtId="0" fontId="53" fillId="0" borderId="11" xfId="7" applyFont="1" applyBorder="1" applyAlignment="1">
      <alignment horizontal="justify" vertical="top"/>
    </xf>
    <xf numFmtId="0" fontId="54" fillId="35" borderId="8" xfId="7" applyFont="1" applyFill="1" applyBorder="1" applyAlignment="1">
      <alignment horizontal="center" vertical="center" wrapText="1"/>
    </xf>
    <xf numFmtId="0" fontId="54" fillId="35" borderId="13" xfId="7" applyFont="1" applyFill="1" applyBorder="1" applyAlignment="1">
      <alignment horizontal="center" vertical="center" wrapText="1"/>
    </xf>
    <xf numFmtId="0" fontId="54" fillId="35" borderId="9" xfId="7" applyFont="1" applyFill="1" applyBorder="1" applyAlignment="1">
      <alignment horizontal="center" vertical="center" wrapText="1"/>
    </xf>
    <xf numFmtId="0" fontId="54" fillId="35" borderId="15" xfId="7" applyFont="1" applyFill="1" applyBorder="1" applyAlignment="1">
      <alignment horizontal="center" vertical="center" wrapText="1"/>
    </xf>
    <xf numFmtId="0" fontId="54" fillId="35" borderId="0" xfId="7" applyFont="1" applyFill="1" applyBorder="1" applyAlignment="1">
      <alignment horizontal="center" vertical="center" wrapText="1"/>
    </xf>
    <xf numFmtId="0" fontId="54" fillId="35" borderId="10" xfId="7" applyFont="1" applyFill="1" applyBorder="1" applyAlignment="1">
      <alignment horizontal="center" vertical="center" wrapText="1"/>
    </xf>
    <xf numFmtId="0" fontId="54" fillId="35" borderId="14" xfId="7" applyFont="1" applyFill="1" applyBorder="1" applyAlignment="1">
      <alignment horizontal="center" vertical="center" wrapText="1"/>
    </xf>
    <xf numFmtId="0" fontId="54" fillId="35" borderId="6" xfId="7" applyFont="1" applyFill="1" applyBorder="1" applyAlignment="1">
      <alignment horizontal="center" vertical="center" wrapText="1"/>
    </xf>
    <xf numFmtId="0" fontId="54" fillId="35" borderId="11" xfId="7" applyFont="1" applyFill="1" applyBorder="1" applyAlignment="1">
      <alignment horizontal="center" vertical="center" wrapText="1"/>
    </xf>
    <xf numFmtId="0" fontId="52" fillId="0" borderId="8" xfId="7" applyFont="1" applyBorder="1" applyAlignment="1">
      <alignment horizontal="center" vertical="center"/>
    </xf>
    <xf numFmtId="0" fontId="52" fillId="0" borderId="13" xfId="7" applyFont="1" applyBorder="1" applyAlignment="1">
      <alignment horizontal="center" vertical="center"/>
    </xf>
    <xf numFmtId="0" fontId="52" fillId="0" borderId="9" xfId="7" applyFont="1" applyBorder="1" applyAlignment="1">
      <alignment horizontal="center" vertical="center"/>
    </xf>
    <xf numFmtId="0" fontId="54" fillId="35" borderId="1" xfId="7" applyFont="1" applyFill="1" applyBorder="1" applyAlignment="1">
      <alignment horizontal="center" vertical="center" wrapText="1"/>
    </xf>
    <xf numFmtId="0" fontId="56" fillId="35" borderId="1" xfId="7" applyFont="1" applyFill="1" applyBorder="1" applyAlignment="1">
      <alignment horizontal="center" vertical="center" wrapText="1"/>
    </xf>
    <xf numFmtId="0" fontId="56" fillId="35" borderId="3" xfId="7" applyFont="1" applyFill="1" applyBorder="1" applyAlignment="1">
      <alignment horizontal="center" vertical="center" wrapText="1"/>
    </xf>
    <xf numFmtId="0" fontId="54" fillId="35" borderId="5" xfId="7" applyFont="1" applyFill="1" applyBorder="1" applyAlignment="1">
      <alignment horizontal="center" vertical="center" wrapText="1"/>
    </xf>
    <xf numFmtId="0" fontId="54" fillId="35" borderId="7" xfId="7" applyFont="1" applyFill="1" applyBorder="1" applyAlignment="1">
      <alignment horizontal="center" vertical="center" wrapText="1"/>
    </xf>
    <xf numFmtId="0" fontId="54" fillId="35" borderId="12" xfId="7" applyFont="1" applyFill="1" applyBorder="1" applyAlignment="1">
      <alignment horizontal="center" vertical="center" wrapText="1"/>
    </xf>
    <xf numFmtId="0" fontId="54" fillId="35" borderId="5" xfId="7" applyFont="1" applyFill="1" applyBorder="1" applyAlignment="1">
      <alignment horizontal="center" wrapText="1"/>
    </xf>
    <xf numFmtId="0" fontId="54" fillId="35" borderId="7" xfId="7" applyFont="1" applyFill="1" applyBorder="1" applyAlignment="1">
      <alignment horizontal="center" wrapText="1"/>
    </xf>
    <xf numFmtId="0" fontId="54" fillId="35" borderId="12" xfId="7" applyFont="1" applyFill="1" applyBorder="1" applyAlignment="1">
      <alignment horizontal="center" wrapText="1"/>
    </xf>
    <xf numFmtId="0" fontId="77" fillId="35" borderId="8" xfId="7" applyFont="1" applyFill="1" applyBorder="1" applyAlignment="1">
      <alignment horizontal="center" vertical="center" wrapText="1"/>
    </xf>
    <xf numFmtId="0" fontId="77" fillId="35" borderId="13" xfId="7" applyFont="1" applyFill="1" applyBorder="1" applyAlignment="1">
      <alignment horizontal="center" vertical="center" wrapText="1"/>
    </xf>
    <xf numFmtId="0" fontId="77" fillId="35" borderId="9" xfId="7" applyFont="1" applyFill="1" applyBorder="1" applyAlignment="1">
      <alignment horizontal="center" vertical="center" wrapText="1"/>
    </xf>
    <xf numFmtId="0" fontId="52" fillId="0" borderId="5" xfId="7" applyFont="1" applyBorder="1" applyAlignment="1">
      <alignment horizontal="justify" vertical="center"/>
    </xf>
    <xf numFmtId="0" fontId="52" fillId="0" borderId="7" xfId="7" applyFont="1" applyBorder="1" applyAlignment="1">
      <alignment horizontal="justify" vertical="center"/>
    </xf>
    <xf numFmtId="0" fontId="52" fillId="0" borderId="12" xfId="7" applyFont="1" applyBorder="1" applyAlignment="1">
      <alignment horizontal="justify" vertical="center"/>
    </xf>
    <xf numFmtId="0" fontId="54" fillId="35" borderId="2" xfId="7" applyFont="1" applyFill="1" applyBorder="1" applyAlignment="1">
      <alignment horizontal="center" vertical="center" wrapText="1"/>
    </xf>
    <xf numFmtId="0" fontId="54" fillId="35" borderId="1" xfId="7" applyFont="1" applyFill="1" applyBorder="1" applyAlignment="1">
      <alignment horizontal="center" vertical="center"/>
    </xf>
    <xf numFmtId="0" fontId="54" fillId="35" borderId="3" xfId="7" applyFont="1" applyFill="1" applyBorder="1" applyAlignment="1">
      <alignment horizontal="center" vertical="center"/>
    </xf>
    <xf numFmtId="0" fontId="52" fillId="0" borderId="5" xfId="0" applyFont="1" applyBorder="1" applyAlignment="1">
      <alignment horizontal="left" vertical="center" wrapText="1"/>
    </xf>
    <xf numFmtId="0" fontId="52" fillId="0" borderId="7" xfId="0" applyFont="1" applyBorder="1" applyAlignment="1">
      <alignment horizontal="left" vertical="center" wrapText="1"/>
    </xf>
    <xf numFmtId="0" fontId="52" fillId="0" borderId="12" xfId="0" applyFont="1" applyBorder="1" applyAlignment="1">
      <alignment horizontal="left" vertical="center" wrapText="1"/>
    </xf>
    <xf numFmtId="0" fontId="78" fillId="35" borderId="8" xfId="109" applyFont="1" applyFill="1" applyBorder="1" applyAlignment="1">
      <alignment horizontal="center" vertical="center" wrapText="1"/>
    </xf>
    <xf numFmtId="0" fontId="78" fillId="35" borderId="13" xfId="109" applyFont="1" applyFill="1" applyBorder="1" applyAlignment="1">
      <alignment horizontal="center" vertical="center" wrapText="1"/>
    </xf>
    <xf numFmtId="0" fontId="78" fillId="35" borderId="9" xfId="109" applyFont="1" applyFill="1" applyBorder="1" applyAlignment="1">
      <alignment horizontal="center" vertical="center" wrapText="1"/>
    </xf>
    <xf numFmtId="0" fontId="78" fillId="35" borderId="14" xfId="109" applyFont="1" applyFill="1" applyBorder="1" applyAlignment="1">
      <alignment horizontal="center" vertical="center" wrapText="1"/>
    </xf>
    <xf numFmtId="0" fontId="78" fillId="35" borderId="6" xfId="109" applyFont="1" applyFill="1" applyBorder="1" applyAlignment="1">
      <alignment horizontal="center" vertical="center" wrapText="1"/>
    </xf>
    <xf numFmtId="0" fontId="78" fillId="35" borderId="11" xfId="109" applyFont="1" applyFill="1" applyBorder="1" applyAlignment="1">
      <alignment horizontal="center" vertical="center" wrapText="1"/>
    </xf>
    <xf numFmtId="0" fontId="54" fillId="35" borderId="2" xfId="109" applyFont="1" applyFill="1" applyBorder="1" applyAlignment="1">
      <alignment horizontal="center" vertical="center" wrapText="1"/>
    </xf>
    <xf numFmtId="0" fontId="56" fillId="35" borderId="1" xfId="109" applyFont="1" applyFill="1" applyBorder="1" applyAlignment="1">
      <alignment horizontal="center" vertical="center" wrapText="1"/>
    </xf>
    <xf numFmtId="0" fontId="54" fillId="35" borderId="3" xfId="109" applyFont="1" applyFill="1" applyBorder="1" applyAlignment="1">
      <alignment horizontal="center" vertical="center" wrapText="1"/>
    </xf>
    <xf numFmtId="0" fontId="54" fillId="35" borderId="8" xfId="109" applyFont="1" applyFill="1" applyBorder="1" applyAlignment="1">
      <alignment horizontal="center" vertical="center" wrapText="1"/>
    </xf>
    <xf numFmtId="0" fontId="54" fillId="35" borderId="13" xfId="109" applyFont="1" applyFill="1" applyBorder="1" applyAlignment="1">
      <alignment horizontal="center" vertical="center" wrapText="1"/>
    </xf>
    <xf numFmtId="0" fontId="54" fillId="35" borderId="9" xfId="109" applyFont="1" applyFill="1" applyBorder="1" applyAlignment="1">
      <alignment horizontal="center" vertical="center" wrapText="1"/>
    </xf>
    <xf numFmtId="0" fontId="54" fillId="35" borderId="5" xfId="109" applyFont="1" applyFill="1" applyBorder="1" applyAlignment="1">
      <alignment horizontal="center" vertical="center" wrapText="1"/>
    </xf>
    <xf numFmtId="0" fontId="54" fillId="35" borderId="7" xfId="109" applyFont="1" applyFill="1" applyBorder="1" applyAlignment="1">
      <alignment horizontal="center" vertical="center" wrapText="1"/>
    </xf>
    <xf numFmtId="0" fontId="54" fillId="35" borderId="12" xfId="109" applyFont="1" applyFill="1" applyBorder="1" applyAlignment="1">
      <alignment horizontal="center" vertical="center" wrapText="1"/>
    </xf>
    <xf numFmtId="0" fontId="54" fillId="35" borderId="1" xfId="109" applyFont="1" applyFill="1" applyBorder="1" applyAlignment="1">
      <alignment horizontal="center" vertical="center" wrapText="1"/>
    </xf>
    <xf numFmtId="0" fontId="54" fillId="35" borderId="15" xfId="109" applyFont="1" applyFill="1" applyBorder="1" applyAlignment="1">
      <alignment horizontal="center" vertical="center" wrapText="1"/>
    </xf>
    <xf numFmtId="0" fontId="54" fillId="35" borderId="0" xfId="109" applyFont="1" applyFill="1" applyBorder="1" applyAlignment="1">
      <alignment horizontal="center" vertical="center" wrapText="1"/>
    </xf>
    <xf numFmtId="0" fontId="54" fillId="35" borderId="10" xfId="109" applyFont="1" applyFill="1" applyBorder="1" applyAlignment="1">
      <alignment horizontal="center" vertical="center" wrapText="1"/>
    </xf>
    <xf numFmtId="0" fontId="54" fillId="35" borderId="14" xfId="109" applyFont="1" applyFill="1" applyBorder="1" applyAlignment="1">
      <alignment horizontal="center" vertical="center" wrapText="1"/>
    </xf>
    <xf numFmtId="0" fontId="54" fillId="35" borderId="6" xfId="109" applyFont="1" applyFill="1" applyBorder="1" applyAlignment="1">
      <alignment horizontal="center" vertical="center" wrapText="1"/>
    </xf>
    <xf numFmtId="0" fontId="54" fillId="35" borderId="11" xfId="109" applyFont="1" applyFill="1" applyBorder="1" applyAlignment="1">
      <alignment horizontal="center" vertical="center" wrapText="1"/>
    </xf>
    <xf numFmtId="0" fontId="47" fillId="0" borderId="0" xfId="109" applyFont="1" applyAlignment="1">
      <alignment horizontal="left"/>
    </xf>
    <xf numFmtId="0" fontId="47" fillId="0" borderId="0" xfId="109" applyFont="1" applyAlignment="1">
      <alignment horizontal="center"/>
    </xf>
    <xf numFmtId="0" fontId="46" fillId="0" borderId="13" xfId="109" applyFont="1" applyBorder="1" applyAlignment="1">
      <alignment horizontal="left" vertical="top" wrapText="1" indent="10"/>
    </xf>
    <xf numFmtId="0" fontId="46" fillId="0" borderId="13" xfId="109" applyFont="1" applyBorder="1" applyAlignment="1">
      <alignment horizontal="left" vertical="top" wrapText="1" indent="8"/>
    </xf>
    <xf numFmtId="0" fontId="46" fillId="0" borderId="13" xfId="109" applyFont="1" applyBorder="1" applyAlignment="1">
      <alignment horizontal="left" vertical="top" wrapText="1" indent="12"/>
    </xf>
    <xf numFmtId="1" fontId="52" fillId="0" borderId="8" xfId="109" applyNumberFormat="1" applyFont="1" applyBorder="1" applyAlignment="1">
      <alignment horizontal="center"/>
    </xf>
    <xf numFmtId="1" fontId="52" fillId="0" borderId="13" xfId="109" applyNumberFormat="1" applyFont="1" applyBorder="1" applyAlignment="1">
      <alignment horizontal="center"/>
    </xf>
    <xf numFmtId="1" fontId="52" fillId="0" borderId="9" xfId="109" applyNumberFormat="1" applyFont="1" applyBorder="1" applyAlignment="1">
      <alignment horizontal="center"/>
    </xf>
    <xf numFmtId="1" fontId="52" fillId="0" borderId="15" xfId="109" quotePrefix="1" applyNumberFormat="1" applyFont="1" applyBorder="1" applyAlignment="1">
      <alignment horizontal="center"/>
    </xf>
    <xf numFmtId="1" fontId="52" fillId="0" borderId="0" xfId="109" quotePrefix="1" applyNumberFormat="1" applyFont="1" applyBorder="1" applyAlignment="1">
      <alignment horizontal="center"/>
    </xf>
    <xf numFmtId="1" fontId="52" fillId="0" borderId="10" xfId="109" quotePrefix="1" applyNumberFormat="1" applyFont="1" applyBorder="1" applyAlignment="1">
      <alignment horizontal="center"/>
    </xf>
    <xf numFmtId="1" fontId="52" fillId="0" borderId="15" xfId="109" quotePrefix="1" applyNumberFormat="1" applyFont="1" applyBorder="1" applyAlignment="1">
      <alignment horizontal="center" vertical="center"/>
    </xf>
    <xf numFmtId="1" fontId="52" fillId="0" borderId="0" xfId="109" quotePrefix="1" applyNumberFormat="1" applyFont="1" applyBorder="1" applyAlignment="1">
      <alignment horizontal="center" vertical="center"/>
    </xf>
    <xf numFmtId="1" fontId="52" fillId="0" borderId="10" xfId="109" quotePrefix="1" applyNumberFormat="1" applyFont="1" applyBorder="1" applyAlignment="1">
      <alignment horizontal="center" vertical="center"/>
    </xf>
    <xf numFmtId="1" fontId="52" fillId="0" borderId="15" xfId="109" applyNumberFormat="1" applyFont="1" applyBorder="1" applyAlignment="1">
      <alignment horizontal="center"/>
    </xf>
    <xf numFmtId="1" fontId="52" fillId="0" borderId="0" xfId="109" applyNumberFormat="1" applyFont="1" applyBorder="1" applyAlignment="1">
      <alignment horizontal="center"/>
    </xf>
    <xf numFmtId="1" fontId="52" fillId="0" borderId="10" xfId="109" applyNumberFormat="1" applyFont="1" applyBorder="1" applyAlignment="1">
      <alignment horizontal="center"/>
    </xf>
    <xf numFmtId="1" fontId="53" fillId="0" borderId="15" xfId="109" applyNumberFormat="1" applyFont="1" applyBorder="1" applyAlignment="1">
      <alignment horizontal="center"/>
    </xf>
    <xf numFmtId="1" fontId="53" fillId="0" borderId="0" xfId="109" applyNumberFormat="1" applyFont="1" applyBorder="1" applyAlignment="1">
      <alignment horizontal="center"/>
    </xf>
    <xf numFmtId="1" fontId="53" fillId="0" borderId="10" xfId="109" applyNumberFormat="1" applyFont="1" applyBorder="1" applyAlignment="1">
      <alignment horizontal="center"/>
    </xf>
    <xf numFmtId="1" fontId="53" fillId="0" borderId="14" xfId="109" applyNumberFormat="1" applyFont="1" applyBorder="1" applyAlignment="1">
      <alignment horizontal="center"/>
    </xf>
    <xf numFmtId="1" fontId="53" fillId="0" borderId="6" xfId="109" applyNumberFormat="1" applyFont="1" applyBorder="1" applyAlignment="1">
      <alignment horizontal="center"/>
    </xf>
    <xf numFmtId="1" fontId="53" fillId="0" borderId="11" xfId="109" applyNumberFormat="1" applyFont="1" applyBorder="1" applyAlignment="1">
      <alignment horizontal="center"/>
    </xf>
    <xf numFmtId="0" fontId="77" fillId="35" borderId="4" xfId="110" applyFont="1" applyFill="1" applyBorder="1" applyAlignment="1">
      <alignment horizontal="center" vertical="center"/>
    </xf>
    <xf numFmtId="0" fontId="69" fillId="35" borderId="4" xfId="110" applyFont="1" applyFill="1" applyBorder="1" applyAlignment="1">
      <alignment horizontal="center" vertical="center" wrapText="1"/>
    </xf>
    <xf numFmtId="0" fontId="69" fillId="35" borderId="2" xfId="110" applyFont="1" applyFill="1" applyBorder="1" applyAlignment="1">
      <alignment horizontal="center" vertical="center" wrapText="1"/>
    </xf>
    <xf numFmtId="0" fontId="69" fillId="35" borderId="3" xfId="110" applyFont="1" applyFill="1" applyBorder="1" applyAlignment="1">
      <alignment horizontal="center" vertical="center" wrapText="1"/>
    </xf>
    <xf numFmtId="0" fontId="69" fillId="35" borderId="5" xfId="110" applyFont="1" applyFill="1" applyBorder="1" applyAlignment="1">
      <alignment horizontal="center" vertical="center" wrapText="1"/>
    </xf>
    <xf numFmtId="0" fontId="69" fillId="35" borderId="7" xfId="110" applyFont="1" applyFill="1" applyBorder="1" applyAlignment="1">
      <alignment horizontal="center" vertical="center" wrapText="1"/>
    </xf>
    <xf numFmtId="0" fontId="78" fillId="35" borderId="4" xfId="0" applyFont="1" applyFill="1" applyBorder="1" applyAlignment="1">
      <alignment horizontal="center" vertical="center" wrapText="1"/>
    </xf>
    <xf numFmtId="0" fontId="52" fillId="0" borderId="5" xfId="0" applyFont="1" applyBorder="1" applyAlignment="1">
      <alignment horizontal="left" vertical="center"/>
    </xf>
    <xf numFmtId="0" fontId="52" fillId="0" borderId="7" xfId="0" applyFont="1" applyBorder="1" applyAlignment="1">
      <alignment horizontal="left" vertical="center"/>
    </xf>
    <xf numFmtId="0" fontId="52" fillId="0" borderId="12" xfId="0" applyFont="1" applyBorder="1" applyAlignment="1">
      <alignment horizontal="left" vertical="center"/>
    </xf>
    <xf numFmtId="0" fontId="52" fillId="0" borderId="5" xfId="0" applyFont="1" applyFill="1" applyBorder="1" applyAlignment="1">
      <alignment horizontal="left" vertical="center"/>
    </xf>
    <xf numFmtId="0" fontId="52" fillId="0" borderId="7" xfId="0" applyFont="1" applyFill="1" applyBorder="1" applyAlignment="1">
      <alignment horizontal="left" vertical="center"/>
    </xf>
    <xf numFmtId="0" fontId="52" fillId="0" borderId="12" xfId="0" applyFont="1" applyFill="1" applyBorder="1" applyAlignment="1">
      <alignment horizontal="left" vertical="center"/>
    </xf>
    <xf numFmtId="0" fontId="40" fillId="0" borderId="13" xfId="5" applyFont="1" applyBorder="1" applyAlignment="1">
      <alignment horizontal="left" vertical="top" wrapText="1"/>
    </xf>
    <xf numFmtId="0" fontId="53" fillId="0" borderId="2" xfId="109" applyFont="1" applyBorder="1" applyAlignment="1">
      <alignment horizontal="center" vertical="center"/>
    </xf>
    <xf numFmtId="0" fontId="53" fillId="0" borderId="1" xfId="109" applyFont="1" applyBorder="1" applyAlignment="1">
      <alignment horizontal="center" vertical="center"/>
    </xf>
    <xf numFmtId="0" fontId="53" fillId="0" borderId="3" xfId="109" applyFont="1" applyBorder="1" applyAlignment="1">
      <alignment horizontal="center" vertical="center"/>
    </xf>
    <xf numFmtId="0" fontId="53" fillId="0" borderId="2" xfId="109" applyFont="1" applyBorder="1" applyAlignment="1">
      <alignment horizontal="justify"/>
    </xf>
    <xf numFmtId="0" fontId="53" fillId="0" borderId="1" xfId="109" applyFont="1" applyBorder="1" applyAlignment="1">
      <alignment horizontal="justify"/>
    </xf>
    <xf numFmtId="0" fontId="53" fillId="0" borderId="3" xfId="109" applyFont="1" applyBorder="1" applyAlignment="1">
      <alignment horizontal="justify"/>
    </xf>
    <xf numFmtId="0" fontId="52" fillId="0" borderId="2" xfId="109" applyFont="1" applyBorder="1" applyAlignment="1">
      <alignment horizontal="justify"/>
    </xf>
    <xf numFmtId="0" fontId="52" fillId="0" borderId="1" xfId="109" applyFont="1" applyBorder="1" applyAlignment="1">
      <alignment horizontal="justify"/>
    </xf>
    <xf numFmtId="0" fontId="52" fillId="0" borderId="3" xfId="109" applyFont="1" applyBorder="1" applyAlignment="1">
      <alignment horizontal="justify"/>
    </xf>
    <xf numFmtId="43" fontId="53" fillId="0" borderId="2" xfId="109" applyNumberFormat="1" applyFont="1" applyBorder="1" applyAlignment="1">
      <alignment horizontal="center"/>
    </xf>
    <xf numFmtId="43" fontId="53" fillId="0" borderId="1" xfId="109" applyNumberFormat="1" applyFont="1" applyBorder="1" applyAlignment="1">
      <alignment horizontal="center"/>
    </xf>
    <xf numFmtId="43" fontId="53" fillId="0" borderId="3" xfId="109" applyNumberFormat="1" applyFont="1" applyBorder="1" applyAlignment="1">
      <alignment horizontal="center"/>
    </xf>
    <xf numFmtId="0" fontId="101" fillId="35" borderId="1" xfId="109" applyFont="1" applyFill="1" applyBorder="1" applyAlignment="1">
      <alignment horizontal="center" vertical="center" wrapText="1"/>
    </xf>
    <xf numFmtId="0" fontId="157" fillId="0" borderId="8" xfId="109" quotePrefix="1" applyFont="1" applyBorder="1" applyAlignment="1">
      <alignment horizontal="center" vertical="center"/>
    </xf>
    <xf numFmtId="0" fontId="157" fillId="0" borderId="13" xfId="109" quotePrefix="1" applyFont="1" applyBorder="1" applyAlignment="1">
      <alignment horizontal="center" vertical="center"/>
    </xf>
    <xf numFmtId="0" fontId="157" fillId="0" borderId="9" xfId="109" quotePrefix="1" applyFont="1" applyBorder="1" applyAlignment="1">
      <alignment horizontal="center" vertical="center"/>
    </xf>
    <xf numFmtId="43" fontId="53" fillId="0" borderId="14" xfId="109" quotePrefix="1" applyNumberFormat="1" applyFont="1" applyBorder="1" applyAlignment="1">
      <alignment horizontal="left" vertical="center"/>
    </xf>
    <xf numFmtId="43" fontId="53" fillId="0" borderId="11" xfId="109" quotePrefix="1" applyNumberFormat="1" applyFont="1" applyBorder="1" applyAlignment="1">
      <alignment horizontal="left" vertical="center"/>
    </xf>
    <xf numFmtId="43" fontId="52" fillId="0" borderId="14" xfId="109" quotePrefix="1" applyNumberFormat="1" applyFont="1" applyBorder="1" applyAlignment="1">
      <alignment horizontal="center" vertical="center"/>
    </xf>
    <xf numFmtId="43" fontId="52" fillId="0" borderId="11" xfId="109" quotePrefix="1" applyNumberFormat="1" applyFont="1" applyBorder="1" applyAlignment="1">
      <alignment horizontal="center" vertical="center"/>
    </xf>
    <xf numFmtId="0" fontId="69" fillId="35" borderId="5" xfId="109" applyFont="1" applyFill="1" applyBorder="1" applyAlignment="1">
      <alignment horizontal="center" vertical="center" wrapText="1"/>
    </xf>
    <xf numFmtId="0" fontId="92" fillId="35" borderId="7" xfId="109" applyFont="1" applyFill="1" applyBorder="1"/>
    <xf numFmtId="0" fontId="92" fillId="35" borderId="12" xfId="109" applyFont="1" applyFill="1" applyBorder="1"/>
    <xf numFmtId="0" fontId="101" fillId="35" borderId="12" xfId="109" applyFont="1" applyFill="1" applyBorder="1" applyAlignment="1">
      <alignment horizontal="center" vertical="center"/>
    </xf>
    <xf numFmtId="0" fontId="101" fillId="35" borderId="3" xfId="0" applyFont="1" applyFill="1" applyBorder="1" applyAlignment="1">
      <alignment horizontal="center" vertical="center" wrapText="1"/>
    </xf>
    <xf numFmtId="0" fontId="101" fillId="35" borderId="5" xfId="0" applyFont="1" applyFill="1" applyBorder="1" applyAlignment="1">
      <alignment horizontal="center" vertical="center" wrapText="1"/>
    </xf>
    <xf numFmtId="0" fontId="101" fillId="35" borderId="12" xfId="0" applyFont="1" applyFill="1" applyBorder="1" applyAlignment="1">
      <alignment horizontal="center" vertical="center" wrapText="1"/>
    </xf>
    <xf numFmtId="0" fontId="101" fillId="35" borderId="8" xfId="0" applyFont="1" applyFill="1" applyBorder="1" applyAlignment="1">
      <alignment horizontal="center" vertical="center" wrapText="1"/>
    </xf>
    <xf numFmtId="0" fontId="101" fillId="35" borderId="14" xfId="0" applyFont="1" applyFill="1" applyBorder="1" applyAlignment="1">
      <alignment horizontal="center" vertical="center" wrapText="1"/>
    </xf>
    <xf numFmtId="0" fontId="52" fillId="0" borderId="4" xfId="0" applyFont="1" applyBorder="1" applyAlignment="1">
      <alignment horizontal="justify" vertical="center"/>
    </xf>
    <xf numFmtId="0" fontId="101" fillId="35" borderId="7" xfId="0" applyFont="1" applyFill="1" applyBorder="1" applyAlignment="1">
      <alignment horizontal="center" vertical="center" wrapText="1"/>
    </xf>
    <xf numFmtId="0" fontId="43" fillId="0" borderId="14" xfId="109" applyFont="1" applyBorder="1" applyAlignment="1">
      <alignment horizontal="left" vertical="center" wrapText="1"/>
    </xf>
    <xf numFmtId="0" fontId="43" fillId="0" borderId="6" xfId="109" applyFont="1" applyBorder="1" applyAlignment="1">
      <alignment horizontal="left" vertical="center" wrapText="1"/>
    </xf>
    <xf numFmtId="0" fontId="43" fillId="0" borderId="11" xfId="109" applyFont="1" applyBorder="1" applyAlignment="1">
      <alignment horizontal="left" vertical="center" wrapText="1"/>
    </xf>
    <xf numFmtId="0" fontId="101" fillId="35" borderId="5" xfId="6" applyFont="1" applyFill="1" applyBorder="1" applyAlignment="1">
      <alignment horizontal="center" vertical="center" wrapText="1"/>
    </xf>
    <xf numFmtId="0" fontId="101" fillId="35" borderId="7" xfId="6" applyFont="1" applyFill="1" applyBorder="1" applyAlignment="1">
      <alignment horizontal="center" vertical="center" wrapText="1"/>
    </xf>
    <xf numFmtId="0" fontId="101" fillId="35" borderId="12" xfId="6" applyFont="1" applyFill="1" applyBorder="1" applyAlignment="1">
      <alignment horizontal="center" vertical="center" wrapText="1"/>
    </xf>
    <xf numFmtId="0" fontId="52" fillId="0" borderId="5" xfId="6" applyFont="1" applyBorder="1" applyAlignment="1">
      <alignment horizontal="justify" vertical="center" wrapText="1"/>
    </xf>
    <xf numFmtId="0" fontId="52" fillId="0" borderId="12" xfId="6" applyFont="1" applyBorder="1" applyAlignment="1">
      <alignment horizontal="justify" vertical="center" wrapText="1"/>
    </xf>
    <xf numFmtId="0" fontId="53" fillId="0" borderId="12" xfId="6" applyFont="1" applyBorder="1"/>
    <xf numFmtId="0" fontId="77" fillId="35" borderId="5" xfId="6" applyFont="1" applyFill="1" applyBorder="1" applyAlignment="1">
      <alignment horizontal="center" vertical="center" wrapText="1"/>
    </xf>
    <xf numFmtId="0" fontId="77" fillId="35" borderId="7" xfId="6" applyFont="1" applyFill="1" applyBorder="1" applyAlignment="1">
      <alignment horizontal="center" vertical="center" wrapText="1"/>
    </xf>
    <xf numFmtId="0" fontId="77" fillId="35" borderId="12" xfId="6" applyFont="1" applyFill="1" applyBorder="1" applyAlignment="1">
      <alignment horizontal="center" vertical="center" wrapText="1"/>
    </xf>
    <xf numFmtId="0" fontId="53" fillId="0" borderId="12" xfId="6" applyFont="1" applyBorder="1" applyAlignment="1">
      <alignment horizontal="justify" vertical="center" wrapText="1"/>
    </xf>
    <xf numFmtId="0" fontId="62" fillId="0" borderId="7" xfId="6" applyFont="1" applyBorder="1" applyAlignment="1">
      <alignment horizontal="center"/>
    </xf>
    <xf numFmtId="0" fontId="69" fillId="35" borderId="2" xfId="6" applyFont="1" applyFill="1" applyBorder="1" applyAlignment="1">
      <alignment horizontal="center" vertical="center" wrapText="1"/>
    </xf>
    <xf numFmtId="0" fontId="69" fillId="35" borderId="3" xfId="6" applyFont="1" applyFill="1" applyBorder="1" applyAlignment="1">
      <alignment horizontal="center" vertical="center" wrapText="1"/>
    </xf>
    <xf numFmtId="0" fontId="69" fillId="35" borderId="7" xfId="109" applyFont="1" applyFill="1" applyBorder="1" applyAlignment="1">
      <alignment horizontal="center" vertical="center" wrapText="1"/>
    </xf>
    <xf numFmtId="0" fontId="69" fillId="35" borderId="12" xfId="109" applyFont="1" applyFill="1" applyBorder="1" applyAlignment="1">
      <alignment horizontal="center" vertical="center" wrapText="1"/>
    </xf>
    <xf numFmtId="0" fontId="69" fillId="35" borderId="2" xfId="11" applyFont="1" applyFill="1" applyBorder="1" applyAlignment="1">
      <alignment horizontal="center" vertical="center" wrapText="1"/>
    </xf>
    <xf numFmtId="0" fontId="69" fillId="35" borderId="3" xfId="11" applyFont="1" applyFill="1" applyBorder="1" applyAlignment="1">
      <alignment horizontal="center" vertical="center" wrapText="1"/>
    </xf>
    <xf numFmtId="0" fontId="40" fillId="0" borderId="13" xfId="0" applyFont="1" applyBorder="1" applyAlignment="1">
      <alignment horizontal="left" vertical="top" wrapText="1"/>
    </xf>
    <xf numFmtId="0" fontId="52" fillId="0" borderId="5" xfId="11" quotePrefix="1" applyFont="1" applyBorder="1" applyAlignment="1">
      <alignment horizontal="center" vertical="center"/>
    </xf>
    <xf numFmtId="0" fontId="52" fillId="0" borderId="7" xfId="11" quotePrefix="1" applyFont="1" applyBorder="1" applyAlignment="1">
      <alignment horizontal="center" vertical="center"/>
    </xf>
    <xf numFmtId="0" fontId="52" fillId="0" borderId="12" xfId="11" quotePrefix="1" applyFont="1" applyBorder="1" applyAlignment="1">
      <alignment horizontal="center" vertical="center"/>
    </xf>
    <xf numFmtId="0" fontId="53" fillId="0" borderId="5" xfId="11" applyFont="1" applyBorder="1" applyAlignment="1">
      <alignment horizontal="center"/>
    </xf>
    <xf numFmtId="0" fontId="53" fillId="0" borderId="7" xfId="11" applyFont="1" applyBorder="1" applyAlignment="1">
      <alignment horizontal="center"/>
    </xf>
    <xf numFmtId="0" fontId="53" fillId="0" borderId="12" xfId="11" applyFont="1" applyBorder="1" applyAlignment="1">
      <alignment horizontal="center"/>
    </xf>
    <xf numFmtId="0" fontId="77" fillId="35" borderId="8" xfId="109" applyFont="1" applyFill="1" applyBorder="1" applyAlignment="1">
      <alignment horizontal="center" vertical="center" wrapText="1"/>
    </xf>
    <xf numFmtId="0" fontId="77" fillId="35" borderId="13" xfId="109" applyFont="1" applyFill="1" applyBorder="1" applyAlignment="1">
      <alignment horizontal="center" vertical="center" wrapText="1"/>
    </xf>
    <xf numFmtId="0" fontId="77" fillId="35" borderId="9" xfId="109" applyFont="1" applyFill="1" applyBorder="1" applyAlignment="1">
      <alignment horizontal="center" vertical="center" wrapText="1"/>
    </xf>
    <xf numFmtId="0" fontId="77" fillId="35" borderId="14" xfId="109" applyFont="1" applyFill="1" applyBorder="1" applyAlignment="1">
      <alignment horizontal="center" vertical="center" wrapText="1"/>
    </xf>
    <xf numFmtId="0" fontId="77" fillId="35" borderId="6" xfId="109" applyFont="1" applyFill="1" applyBorder="1" applyAlignment="1">
      <alignment horizontal="center" vertical="center" wrapText="1"/>
    </xf>
    <xf numFmtId="0" fontId="77" fillId="35" borderId="11" xfId="109" applyFont="1" applyFill="1" applyBorder="1" applyAlignment="1">
      <alignment horizontal="center" vertical="center" wrapText="1"/>
    </xf>
    <xf numFmtId="0" fontId="54" fillId="35" borderId="2" xfId="11" applyFont="1" applyFill="1" applyBorder="1" applyAlignment="1">
      <alignment horizontal="center" vertical="center" wrapText="1"/>
    </xf>
    <xf numFmtId="0" fontId="54" fillId="35" borderId="3" xfId="11" applyFont="1" applyFill="1" applyBorder="1" applyAlignment="1">
      <alignment horizontal="center" vertical="center" wrapText="1"/>
    </xf>
    <xf numFmtId="0" fontId="101" fillId="35" borderId="2" xfId="11" applyFont="1" applyFill="1" applyBorder="1" applyAlignment="1">
      <alignment horizontal="center" vertical="center" wrapText="1"/>
    </xf>
    <xf numFmtId="0" fontId="101" fillId="35" borderId="3" xfId="11" applyFont="1" applyFill="1" applyBorder="1" applyAlignment="1">
      <alignment horizontal="center" vertical="center" wrapText="1"/>
    </xf>
    <xf numFmtId="0" fontId="56" fillId="35" borderId="7" xfId="109" applyFont="1" applyFill="1" applyBorder="1"/>
    <xf numFmtId="0" fontId="54" fillId="35" borderId="8" xfId="11" applyFont="1" applyFill="1" applyBorder="1" applyAlignment="1">
      <alignment horizontal="center" vertical="center" wrapText="1"/>
    </xf>
    <xf numFmtId="0" fontId="54" fillId="35" borderId="13" xfId="11" applyFont="1" applyFill="1" applyBorder="1" applyAlignment="1">
      <alignment horizontal="center" vertical="center" wrapText="1"/>
    </xf>
    <xf numFmtId="0" fontId="54" fillId="35" borderId="9" xfId="11" applyFont="1" applyFill="1" applyBorder="1" applyAlignment="1">
      <alignment horizontal="center" vertical="center" wrapText="1"/>
    </xf>
    <xf numFmtId="0" fontId="54" fillId="35" borderId="14" xfId="11" applyFont="1" applyFill="1" applyBorder="1" applyAlignment="1">
      <alignment horizontal="center" vertical="center" wrapText="1"/>
    </xf>
    <xf numFmtId="0" fontId="54" fillId="35" borderId="6" xfId="11" applyFont="1" applyFill="1" applyBorder="1" applyAlignment="1">
      <alignment horizontal="center" vertical="center" wrapText="1"/>
    </xf>
    <xf numFmtId="0" fontId="54" fillId="35" borderId="11" xfId="11" applyFont="1" applyFill="1" applyBorder="1" applyAlignment="1">
      <alignment horizontal="center" vertical="center" wrapText="1"/>
    </xf>
    <xf numFmtId="0" fontId="54" fillId="35" borderId="0" xfId="107" applyFont="1" applyFill="1" applyBorder="1" applyAlignment="1">
      <alignment horizontal="center" vertical="center"/>
    </xf>
    <xf numFmtId="0" fontId="54" fillId="35" borderId="25" xfId="106" applyFont="1" applyFill="1" applyBorder="1" applyAlignment="1">
      <alignment horizontal="center" vertical="center"/>
    </xf>
    <xf numFmtId="0" fontId="54" fillId="35" borderId="26" xfId="106" applyFont="1" applyFill="1" applyBorder="1" applyAlignment="1">
      <alignment horizontal="center" vertical="center"/>
    </xf>
    <xf numFmtId="0" fontId="54" fillId="35" borderId="27" xfId="106" applyFont="1" applyFill="1" applyBorder="1" applyAlignment="1">
      <alignment horizontal="center" vertical="center"/>
    </xf>
    <xf numFmtId="0" fontId="54" fillId="35" borderId="28" xfId="106" applyFont="1" applyFill="1" applyBorder="1" applyAlignment="1">
      <alignment horizontal="center" vertical="center"/>
    </xf>
    <xf numFmtId="0" fontId="54" fillId="35" borderId="0" xfId="106" applyFont="1" applyFill="1" applyBorder="1" applyAlignment="1">
      <alignment horizontal="center" vertical="center"/>
    </xf>
    <xf numFmtId="0" fontId="54" fillId="35" borderId="29" xfId="106" applyFont="1" applyFill="1" applyBorder="1" applyAlignment="1">
      <alignment horizontal="center" vertical="center"/>
    </xf>
    <xf numFmtId="0" fontId="54" fillId="35" borderId="29" xfId="107" applyFont="1" applyFill="1" applyBorder="1" applyAlignment="1">
      <alignment horizontal="center" vertical="center"/>
    </xf>
    <xf numFmtId="0" fontId="54" fillId="35" borderId="0" xfId="107" applyFont="1" applyFill="1" applyBorder="1" applyAlignment="1">
      <alignment horizontal="center" vertical="center" wrapText="1"/>
    </xf>
    <xf numFmtId="0" fontId="138" fillId="35" borderId="3" xfId="109" applyFont="1" applyFill="1" applyBorder="1" applyAlignment="1">
      <alignment horizontal="center"/>
    </xf>
    <xf numFmtId="0" fontId="42" fillId="0" borderId="0" xfId="109" applyFont="1" applyBorder="1" applyAlignment="1">
      <alignment horizontal="left" vertical="top" wrapText="1"/>
    </xf>
    <xf numFmtId="0" fontId="132" fillId="35" borderId="5" xfId="109" applyFont="1" applyFill="1" applyBorder="1" applyAlignment="1">
      <alignment horizontal="center" vertical="center" wrapText="1"/>
    </xf>
    <xf numFmtId="0" fontId="132" fillId="35" borderId="7" xfId="109" applyFont="1" applyFill="1" applyBorder="1" applyAlignment="1">
      <alignment horizontal="center" vertical="center" wrapText="1"/>
    </xf>
    <xf numFmtId="0" fontId="132" fillId="35" borderId="12" xfId="109" applyFont="1" applyFill="1" applyBorder="1" applyAlignment="1">
      <alignment horizontal="center" vertical="center" wrapText="1"/>
    </xf>
    <xf numFmtId="0" fontId="40" fillId="0" borderId="5" xfId="114" applyFont="1" applyBorder="1" applyAlignment="1">
      <alignment horizontal="left" vertical="center"/>
    </xf>
    <xf numFmtId="0" fontId="40" fillId="0" borderId="7" xfId="114" applyFont="1" applyBorder="1" applyAlignment="1">
      <alignment horizontal="left" vertical="center"/>
    </xf>
    <xf numFmtId="0" fontId="40" fillId="0" borderId="12" xfId="114" applyFont="1" applyBorder="1" applyAlignment="1">
      <alignment horizontal="left" vertical="center"/>
    </xf>
    <xf numFmtId="0" fontId="40" fillId="0" borderId="0" xfId="109" applyFont="1" applyBorder="1" applyAlignment="1">
      <alignment horizontal="justify" vertical="center"/>
    </xf>
    <xf numFmtId="0" fontId="132" fillId="35" borderId="4" xfId="109" applyFont="1" applyFill="1" applyBorder="1" applyAlignment="1">
      <alignment horizontal="center" vertical="center" wrapText="1"/>
    </xf>
    <xf numFmtId="0" fontId="132" fillId="35" borderId="4" xfId="109" applyFont="1" applyFill="1" applyBorder="1" applyAlignment="1">
      <alignment horizontal="center" vertical="center"/>
    </xf>
    <xf numFmtId="0" fontId="134" fillId="35" borderId="4" xfId="109" applyFont="1" applyFill="1" applyBorder="1" applyAlignment="1">
      <alignment horizontal="center" vertical="center" wrapText="1"/>
    </xf>
    <xf numFmtId="0" fontId="134" fillId="35" borderId="5" xfId="109" applyFont="1" applyFill="1" applyBorder="1" applyAlignment="1">
      <alignment horizontal="center" vertical="center" wrapText="1"/>
    </xf>
    <xf numFmtId="0" fontId="134" fillId="35" borderId="12" xfId="109" applyFont="1" applyFill="1" applyBorder="1" applyAlignment="1">
      <alignment horizontal="center" vertical="center" wrapText="1"/>
    </xf>
    <xf numFmtId="0" fontId="140" fillId="0" borderId="0" xfId="111" applyFont="1" applyAlignment="1">
      <alignment horizontal="center"/>
    </xf>
    <xf numFmtId="0" fontId="141" fillId="0" borderId="0" xfId="111" applyFont="1" applyAlignment="1">
      <alignment horizontal="center" wrapText="1"/>
    </xf>
    <xf numFmtId="0" fontId="142" fillId="0" borderId="0" xfId="111" applyFont="1" applyAlignment="1">
      <alignment horizontal="center"/>
    </xf>
    <xf numFmtId="0" fontId="42" fillId="0" borderId="0" xfId="111" applyFont="1" applyAlignment="1">
      <alignment horizontal="right"/>
    </xf>
    <xf numFmtId="0" fontId="143" fillId="0" borderId="0" xfId="111" applyFont="1" applyBorder="1" applyAlignment="1">
      <alignment horizontal="left" vertical="top" wrapText="1"/>
    </xf>
    <xf numFmtId="0" fontId="143" fillId="0" borderId="0" xfId="111" applyFont="1" applyBorder="1" applyAlignment="1">
      <alignment horizontal="left" vertical="top"/>
    </xf>
    <xf numFmtId="0" fontId="144" fillId="35" borderId="5" xfId="114" applyFont="1" applyFill="1" applyBorder="1" applyAlignment="1">
      <alignment horizontal="center" vertical="center" wrapText="1"/>
    </xf>
    <xf numFmtId="0" fontId="144" fillId="35" borderId="7" xfId="114" applyFont="1" applyFill="1" applyBorder="1" applyAlignment="1">
      <alignment horizontal="center" vertical="center" wrapText="1"/>
    </xf>
    <xf numFmtId="0" fontId="144" fillId="35" borderId="12" xfId="114" applyFont="1" applyFill="1" applyBorder="1" applyAlignment="1">
      <alignment horizontal="center" vertical="center" wrapText="1"/>
    </xf>
    <xf numFmtId="0" fontId="145" fillId="35" borderId="5" xfId="114" applyFont="1" applyFill="1" applyBorder="1" applyAlignment="1">
      <alignment horizontal="center" vertical="center"/>
    </xf>
    <xf numFmtId="0" fontId="145" fillId="35" borderId="7" xfId="114" applyFont="1" applyFill="1" applyBorder="1" applyAlignment="1">
      <alignment horizontal="center" vertical="center"/>
    </xf>
    <xf numFmtId="0" fontId="145" fillId="35" borderId="12" xfId="114" applyFont="1" applyFill="1" applyBorder="1" applyAlignment="1">
      <alignment horizontal="center" vertical="center"/>
    </xf>
    <xf numFmtId="0" fontId="146" fillId="0" borderId="5" xfId="114" applyFont="1" applyBorder="1" applyAlignment="1">
      <alignment horizontal="left" vertical="center"/>
    </xf>
    <xf numFmtId="0" fontId="146" fillId="0" borderId="7" xfId="114" applyFont="1" applyBorder="1" applyAlignment="1">
      <alignment horizontal="left" vertical="center"/>
    </xf>
    <xf numFmtId="0" fontId="146" fillId="0" borderId="12" xfId="114" applyFont="1" applyBorder="1" applyAlignment="1">
      <alignment horizontal="left" vertical="center"/>
    </xf>
    <xf numFmtId="0" fontId="40" fillId="0" borderId="8" xfId="114" quotePrefix="1" applyNumberFormat="1" applyFont="1" applyBorder="1" applyAlignment="1">
      <alignment horizontal="center" vertical="center"/>
    </xf>
    <xf numFmtId="0" fontId="40" fillId="0" borderId="13" xfId="114" quotePrefix="1" applyNumberFormat="1" applyFont="1" applyBorder="1" applyAlignment="1">
      <alignment horizontal="center" vertical="center"/>
    </xf>
    <xf numFmtId="0" fontId="40" fillId="0" borderId="9" xfId="114" quotePrefix="1" applyNumberFormat="1" applyFont="1" applyBorder="1" applyAlignment="1">
      <alignment horizontal="center" vertical="center"/>
    </xf>
    <xf numFmtId="0" fontId="40" fillId="0" borderId="14" xfId="114" quotePrefix="1" applyNumberFormat="1" applyFont="1" applyBorder="1" applyAlignment="1">
      <alignment horizontal="center" vertical="center"/>
    </xf>
    <xf numFmtId="0" fontId="40" fillId="0" borderId="6" xfId="114" quotePrefix="1" applyNumberFormat="1" applyFont="1" applyBorder="1" applyAlignment="1">
      <alignment horizontal="center" vertical="center"/>
    </xf>
    <xf numFmtId="0" fontId="40" fillId="0" borderId="11" xfId="114" quotePrefix="1" applyNumberFormat="1" applyFont="1" applyBorder="1" applyAlignment="1">
      <alignment horizontal="center" vertical="center"/>
    </xf>
    <xf numFmtId="0" fontId="40" fillId="0" borderId="2" xfId="114" quotePrefix="1" applyNumberFormat="1" applyFont="1" applyBorder="1" applyAlignment="1">
      <alignment horizontal="center" vertical="center"/>
    </xf>
    <xf numFmtId="0" fontId="40" fillId="0" borderId="3" xfId="114" quotePrefix="1" applyNumberFormat="1" applyFont="1" applyBorder="1" applyAlignment="1">
      <alignment horizontal="center" vertical="center"/>
    </xf>
    <xf numFmtId="0" fontId="146" fillId="0" borderId="8" xfId="114" quotePrefix="1" applyNumberFormat="1" applyFont="1" applyBorder="1" applyAlignment="1">
      <alignment horizontal="center" vertical="center" wrapText="1"/>
    </xf>
    <xf numFmtId="0" fontId="146" fillId="0" borderId="13" xfId="114" quotePrefix="1" applyNumberFormat="1" applyFont="1" applyBorder="1" applyAlignment="1">
      <alignment horizontal="center" vertical="center" wrapText="1"/>
    </xf>
    <xf numFmtId="0" fontId="146" fillId="0" borderId="14" xfId="114" quotePrefix="1" applyNumberFormat="1" applyFont="1" applyBorder="1" applyAlignment="1">
      <alignment horizontal="center" vertical="center" wrapText="1"/>
    </xf>
    <xf numFmtId="0" fontId="146" fillId="0" borderId="6" xfId="114" quotePrefix="1" applyNumberFormat="1" applyFont="1" applyBorder="1" applyAlignment="1">
      <alignment horizontal="center" vertical="center" wrapText="1"/>
    </xf>
    <xf numFmtId="0" fontId="146" fillId="0" borderId="9" xfId="114" quotePrefix="1" applyNumberFormat="1" applyFont="1" applyBorder="1" applyAlignment="1">
      <alignment horizontal="center" vertical="center" wrapText="1"/>
    </xf>
    <xf numFmtId="0" fontId="146" fillId="0" borderId="11" xfId="114" quotePrefix="1" applyNumberFormat="1" applyFont="1" applyBorder="1" applyAlignment="1">
      <alignment horizontal="center" vertical="center" wrapText="1"/>
    </xf>
    <xf numFmtId="0" fontId="145" fillId="35" borderId="5" xfId="114" applyFont="1" applyFill="1" applyBorder="1" applyAlignment="1">
      <alignment horizontal="center" vertical="center" wrapText="1"/>
    </xf>
    <xf numFmtId="0" fontId="145" fillId="35" borderId="7" xfId="114" applyFont="1" applyFill="1" applyBorder="1" applyAlignment="1">
      <alignment horizontal="center" vertical="center" wrapText="1"/>
    </xf>
    <xf numFmtId="0" fontId="145" fillId="35" borderId="12" xfId="114" applyFont="1" applyFill="1" applyBorder="1" applyAlignment="1">
      <alignment horizontal="center" vertical="center" wrapText="1"/>
    </xf>
    <xf numFmtId="0" fontId="146" fillId="0" borderId="8" xfId="114" applyFont="1" applyFill="1" applyBorder="1" applyAlignment="1">
      <alignment horizontal="left" vertical="center" wrapText="1"/>
    </xf>
    <xf numFmtId="0" fontId="146" fillId="0" borderId="13" xfId="114" applyFont="1" applyFill="1" applyBorder="1" applyAlignment="1">
      <alignment horizontal="left" vertical="center" wrapText="1"/>
    </xf>
    <xf numFmtId="0" fontId="146" fillId="0" borderId="9" xfId="114" applyFont="1" applyFill="1" applyBorder="1" applyAlignment="1">
      <alignment horizontal="left" vertical="center" wrapText="1"/>
    </xf>
    <xf numFmtId="0" fontId="146" fillId="0" borderId="15" xfId="114" applyFont="1" applyFill="1" applyBorder="1" applyAlignment="1">
      <alignment horizontal="left" vertical="center" wrapText="1"/>
    </xf>
    <xf numFmtId="0" fontId="146" fillId="0" borderId="0" xfId="114" applyFont="1" applyFill="1" applyBorder="1" applyAlignment="1">
      <alignment horizontal="left" vertical="center" wrapText="1"/>
    </xf>
    <xf numFmtId="0" fontId="146" fillId="0" borderId="10" xfId="114" applyFont="1" applyFill="1" applyBorder="1" applyAlignment="1">
      <alignment horizontal="left" vertical="center" wrapText="1"/>
    </xf>
    <xf numFmtId="0" fontId="146" fillId="0" borderId="14" xfId="114" applyFont="1" applyFill="1" applyBorder="1" applyAlignment="1">
      <alignment horizontal="left" vertical="center" wrapText="1"/>
    </xf>
    <xf numFmtId="0" fontId="146" fillId="0" borderId="6" xfId="114" applyFont="1" applyFill="1" applyBorder="1" applyAlignment="1">
      <alignment horizontal="left" vertical="center" wrapText="1"/>
    </xf>
    <xf numFmtId="0" fontId="146" fillId="0" borderId="11" xfId="114" applyFont="1" applyFill="1" applyBorder="1" applyAlignment="1">
      <alignment horizontal="left" vertical="center" wrapText="1"/>
    </xf>
    <xf numFmtId="0" fontId="146" fillId="0" borderId="5" xfId="114" applyFont="1" applyBorder="1" applyAlignment="1">
      <alignment horizontal="left" vertical="center" wrapText="1"/>
    </xf>
    <xf numFmtId="0" fontId="145" fillId="35" borderId="2" xfId="114" applyFont="1" applyFill="1" applyBorder="1" applyAlignment="1">
      <alignment horizontal="center" vertical="center" wrapText="1"/>
    </xf>
    <xf numFmtId="0" fontId="145" fillId="35" borderId="3" xfId="114" applyFont="1" applyFill="1" applyBorder="1" applyAlignment="1">
      <alignment horizontal="center" vertical="center" wrapText="1"/>
    </xf>
    <xf numFmtId="0" fontId="145" fillId="35" borderId="8" xfId="114" applyFont="1" applyFill="1" applyBorder="1" applyAlignment="1">
      <alignment horizontal="center" vertical="center" wrapText="1"/>
    </xf>
    <xf numFmtId="0" fontId="145" fillId="35" borderId="13" xfId="114" applyFont="1" applyFill="1" applyBorder="1" applyAlignment="1">
      <alignment horizontal="center" vertical="center" wrapText="1"/>
    </xf>
    <xf numFmtId="0" fontId="145" fillId="35" borderId="9" xfId="114" applyFont="1" applyFill="1" applyBorder="1" applyAlignment="1">
      <alignment horizontal="center" vertical="center" wrapText="1"/>
    </xf>
    <xf numFmtId="0" fontId="145" fillId="35" borderId="14" xfId="114" applyFont="1" applyFill="1" applyBorder="1" applyAlignment="1">
      <alignment horizontal="center" vertical="center" wrapText="1"/>
    </xf>
    <xf numFmtId="0" fontId="145" fillId="35" borderId="6" xfId="114" applyFont="1" applyFill="1" applyBorder="1" applyAlignment="1">
      <alignment horizontal="center" vertical="center" wrapText="1"/>
    </xf>
    <xf numFmtId="0" fontId="145" fillId="35" borderId="11" xfId="114" applyFont="1" applyFill="1" applyBorder="1" applyAlignment="1">
      <alignment horizontal="center" vertical="center" wrapText="1"/>
    </xf>
    <xf numFmtId="0" fontId="40" fillId="0" borderId="5" xfId="114" quotePrefix="1" applyFont="1" applyBorder="1" applyAlignment="1">
      <alignment horizontal="center" vertical="top"/>
    </xf>
    <xf numFmtId="0" fontId="40" fillId="0" borderId="12" xfId="114" quotePrefix="1" applyFont="1" applyBorder="1" applyAlignment="1">
      <alignment horizontal="center" vertical="top"/>
    </xf>
    <xf numFmtId="0" fontId="40" fillId="0" borderId="5" xfId="114" quotePrefix="1" applyFont="1" applyBorder="1" applyAlignment="1">
      <alignment horizontal="center" vertical="top" wrapText="1"/>
    </xf>
    <xf numFmtId="0" fontId="40" fillId="0" borderId="12" xfId="114" quotePrefix="1" applyFont="1" applyBorder="1" applyAlignment="1">
      <alignment horizontal="center" vertical="top" wrapText="1"/>
    </xf>
    <xf numFmtId="49" fontId="40" fillId="34" borderId="5" xfId="575" quotePrefix="1" applyNumberFormat="1" applyFont="1" applyFill="1" applyBorder="1" applyAlignment="1">
      <alignment horizontal="center" vertical="top"/>
    </xf>
    <xf numFmtId="49" fontId="40" fillId="34" borderId="7" xfId="575" quotePrefix="1" applyNumberFormat="1" applyFont="1" applyFill="1" applyBorder="1" applyAlignment="1">
      <alignment horizontal="center" vertical="top"/>
    </xf>
    <xf numFmtId="49" fontId="40" fillId="34" borderId="12" xfId="575" quotePrefix="1" applyNumberFormat="1" applyFont="1" applyFill="1" applyBorder="1" applyAlignment="1">
      <alignment horizontal="center" vertical="top"/>
    </xf>
    <xf numFmtId="0" fontId="147" fillId="0" borderId="15" xfId="114" quotePrefix="1" applyFont="1" applyBorder="1" applyAlignment="1">
      <alignment horizontal="left" vertical="top" wrapText="1"/>
    </xf>
    <xf numFmtId="0" fontId="147" fillId="0" borderId="0" xfId="114" quotePrefix="1" applyFont="1" applyBorder="1" applyAlignment="1">
      <alignment horizontal="left" vertical="top" wrapText="1"/>
    </xf>
    <xf numFmtId="0" fontId="147" fillId="0" borderId="10" xfId="114" quotePrefix="1" applyFont="1" applyBorder="1" applyAlignment="1">
      <alignment horizontal="left" vertical="top" wrapText="1"/>
    </xf>
    <xf numFmtId="0" fontId="147" fillId="0" borderId="14" xfId="114" quotePrefix="1" applyFont="1" applyBorder="1" applyAlignment="1">
      <alignment horizontal="left" vertical="top" wrapText="1"/>
    </xf>
    <xf numFmtId="0" fontId="147" fillId="0" borderId="6" xfId="114" quotePrefix="1" applyFont="1" applyBorder="1" applyAlignment="1">
      <alignment horizontal="left" vertical="top" wrapText="1"/>
    </xf>
    <xf numFmtId="0" fontId="147" fillId="0" borderId="11" xfId="114" quotePrefix="1" applyFont="1" applyBorder="1" applyAlignment="1">
      <alignment horizontal="left" vertical="top" wrapText="1"/>
    </xf>
    <xf numFmtId="43" fontId="145" fillId="35" borderId="5" xfId="117" applyFont="1" applyFill="1" applyBorder="1" applyAlignment="1">
      <alignment horizontal="center" vertical="center" wrapText="1"/>
    </xf>
    <xf numFmtId="43" fontId="145" fillId="35" borderId="7" xfId="117" applyFont="1" applyFill="1" applyBorder="1" applyAlignment="1">
      <alignment horizontal="center" vertical="center" wrapText="1"/>
    </xf>
    <xf numFmtId="43" fontId="145" fillId="35" borderId="12" xfId="117" applyFont="1" applyFill="1" applyBorder="1" applyAlignment="1">
      <alignment horizontal="center" vertical="center" wrapText="1"/>
    </xf>
    <xf numFmtId="0" fontId="40" fillId="0" borderId="5" xfId="114" applyFont="1" applyBorder="1" applyAlignment="1">
      <alignment horizontal="left" vertical="top" wrapText="1"/>
    </xf>
    <xf numFmtId="0" fontId="40" fillId="0" borderId="7" xfId="114" applyFont="1" applyBorder="1" applyAlignment="1">
      <alignment horizontal="left" vertical="top"/>
    </xf>
    <xf numFmtId="0" fontId="40" fillId="0" borderId="12" xfId="114" applyFont="1" applyBorder="1" applyAlignment="1">
      <alignment horizontal="left" vertical="top"/>
    </xf>
    <xf numFmtId="0" fontId="40" fillId="0" borderId="8" xfId="114" quotePrefix="1" applyNumberFormat="1" applyFont="1" applyBorder="1" applyAlignment="1">
      <alignment horizontal="center" vertical="center" wrapText="1"/>
    </xf>
    <xf numFmtId="0" fontId="40" fillId="0" borderId="13" xfId="114" quotePrefix="1" applyNumberFormat="1" applyFont="1" applyBorder="1" applyAlignment="1">
      <alignment horizontal="center" vertical="center" wrapText="1"/>
    </xf>
    <xf numFmtId="0" fontId="40" fillId="0" borderId="9" xfId="114" quotePrefix="1" applyNumberFormat="1" applyFont="1" applyBorder="1" applyAlignment="1">
      <alignment horizontal="center" vertical="center" wrapText="1"/>
    </xf>
    <xf numFmtId="0" fontId="40" fillId="0" borderId="14" xfId="114" quotePrefix="1" applyNumberFormat="1" applyFont="1" applyBorder="1" applyAlignment="1">
      <alignment horizontal="center" vertical="center" wrapText="1"/>
    </xf>
    <xf numFmtId="0" fontId="40" fillId="0" borderId="6" xfId="114" quotePrefix="1" applyNumberFormat="1" applyFont="1" applyBorder="1" applyAlignment="1">
      <alignment horizontal="center" vertical="center" wrapText="1"/>
    </xf>
    <xf numFmtId="0" fontId="40" fillId="0" borderId="11" xfId="114" quotePrefix="1" applyNumberFormat="1" applyFont="1" applyBorder="1" applyAlignment="1">
      <alignment horizontal="center" vertical="center" wrapText="1"/>
    </xf>
    <xf numFmtId="0" fontId="40" fillId="0" borderId="8" xfId="114" applyFont="1" applyFill="1" applyBorder="1" applyAlignment="1">
      <alignment horizontal="left" vertical="top" wrapText="1"/>
    </xf>
    <xf numFmtId="0" fontId="40" fillId="0" borderId="13" xfId="114" applyFont="1" applyFill="1" applyBorder="1" applyAlignment="1">
      <alignment horizontal="left" vertical="top"/>
    </xf>
    <xf numFmtId="0" fontId="40" fillId="0" borderId="9" xfId="114" applyFont="1" applyFill="1" applyBorder="1" applyAlignment="1">
      <alignment horizontal="left" vertical="top"/>
    </xf>
    <xf numFmtId="0" fontId="40" fillId="0" borderId="15" xfId="114" applyFont="1" applyFill="1" applyBorder="1" applyAlignment="1">
      <alignment horizontal="left" vertical="top" wrapText="1"/>
    </xf>
    <xf numFmtId="0" fontId="40" fillId="0" borderId="0" xfId="114" applyFont="1" applyFill="1" applyBorder="1" applyAlignment="1">
      <alignment horizontal="left" vertical="top" wrapText="1"/>
    </xf>
    <xf numFmtId="0" fontId="40" fillId="0" borderId="10" xfId="114" applyFont="1" applyFill="1" applyBorder="1" applyAlignment="1">
      <alignment horizontal="left" vertical="top" wrapText="1"/>
    </xf>
    <xf numFmtId="0" fontId="40" fillId="0" borderId="14" xfId="114" applyFont="1" applyFill="1" applyBorder="1" applyAlignment="1">
      <alignment horizontal="left" vertical="top" wrapText="1"/>
    </xf>
    <xf numFmtId="0" fontId="40" fillId="0" borderId="6" xfId="114" applyFont="1" applyFill="1" applyBorder="1" applyAlignment="1">
      <alignment horizontal="left" vertical="top" wrapText="1"/>
    </xf>
    <xf numFmtId="0" fontId="40" fillId="0" borderId="11" xfId="114" applyFont="1" applyFill="1" applyBorder="1" applyAlignment="1">
      <alignment horizontal="left" vertical="top" wrapText="1"/>
    </xf>
    <xf numFmtId="0" fontId="40" fillId="0" borderId="7" xfId="114" applyFont="1" applyBorder="1" applyAlignment="1">
      <alignment horizontal="left" vertical="top" wrapText="1"/>
    </xf>
    <xf numFmtId="0" fontId="40" fillId="0" borderId="12" xfId="114" applyFont="1" applyBorder="1" applyAlignment="1">
      <alignment horizontal="left" vertical="top" wrapText="1"/>
    </xf>
    <xf numFmtId="43" fontId="40" fillId="34" borderId="5" xfId="575" quotePrefix="1" applyFont="1" applyFill="1" applyBorder="1" applyAlignment="1">
      <alignment horizontal="center" vertical="top"/>
    </xf>
    <xf numFmtId="43" fontId="40" fillId="34" borderId="7" xfId="575" quotePrefix="1" applyFont="1" applyFill="1" applyBorder="1" applyAlignment="1">
      <alignment horizontal="center" vertical="top"/>
    </xf>
    <xf numFmtId="43" fontId="40" fillId="34" borderId="12" xfId="575" quotePrefix="1" applyFont="1" applyFill="1" applyBorder="1" applyAlignment="1">
      <alignment horizontal="center" vertical="top"/>
    </xf>
    <xf numFmtId="0" fontId="146" fillId="0" borderId="8" xfId="114" quotePrefix="1" applyFont="1" applyBorder="1" applyAlignment="1">
      <alignment horizontal="left" vertical="top" wrapText="1"/>
    </xf>
    <xf numFmtId="0" fontId="146" fillId="0" borderId="13" xfId="114" quotePrefix="1" applyFont="1" applyBorder="1" applyAlignment="1">
      <alignment horizontal="left" vertical="top"/>
    </xf>
    <xf numFmtId="0" fontId="146" fillId="0" borderId="9" xfId="114" quotePrefix="1" applyFont="1" applyBorder="1" applyAlignment="1">
      <alignment horizontal="left" vertical="top"/>
    </xf>
    <xf numFmtId="0" fontId="146" fillId="0" borderId="15" xfId="114" quotePrefix="1" applyFont="1" applyBorder="1" applyAlignment="1">
      <alignment horizontal="left" vertical="top"/>
    </xf>
    <xf numFmtId="0" fontId="146" fillId="0" borderId="0" xfId="114" quotePrefix="1" applyFont="1" applyBorder="1" applyAlignment="1">
      <alignment horizontal="left" vertical="top"/>
    </xf>
    <xf numFmtId="0" fontId="146" fillId="0" borderId="10" xfId="114" quotePrefix="1" applyFont="1" applyBorder="1" applyAlignment="1">
      <alignment horizontal="left" vertical="top"/>
    </xf>
    <xf numFmtId="0" fontId="146" fillId="0" borderId="14" xfId="114" quotePrefix="1" applyFont="1" applyBorder="1" applyAlignment="1">
      <alignment horizontal="left" vertical="top"/>
    </xf>
    <xf numFmtId="0" fontId="146" fillId="0" borderId="6" xfId="114" quotePrefix="1" applyFont="1" applyBorder="1" applyAlignment="1">
      <alignment horizontal="left" vertical="top"/>
    </xf>
    <xf numFmtId="0" fontId="146" fillId="0" borderId="11" xfId="114" quotePrefix="1" applyFont="1" applyBorder="1" applyAlignment="1">
      <alignment horizontal="left" vertical="top"/>
    </xf>
    <xf numFmtId="43" fontId="145" fillId="35" borderId="5" xfId="636" applyFont="1" applyFill="1" applyBorder="1" applyAlignment="1">
      <alignment horizontal="center" vertical="center" wrapText="1"/>
    </xf>
    <xf numFmtId="43" fontId="145" fillId="35" borderId="7" xfId="636" applyFont="1" applyFill="1" applyBorder="1" applyAlignment="1">
      <alignment horizontal="center" vertical="center" wrapText="1"/>
    </xf>
    <xf numFmtId="43" fontId="145" fillId="35" borderId="12" xfId="636" applyFont="1" applyFill="1" applyBorder="1" applyAlignment="1">
      <alignment horizontal="center" vertical="center" wrapText="1"/>
    </xf>
    <xf numFmtId="3" fontId="40" fillId="0" borderId="5" xfId="114" quotePrefix="1" applyNumberFormat="1" applyFont="1" applyBorder="1" applyAlignment="1">
      <alignment horizontal="center" vertical="top"/>
    </xf>
    <xf numFmtId="3" fontId="40" fillId="0" borderId="12" xfId="114" quotePrefix="1" applyNumberFormat="1" applyFont="1" applyBorder="1" applyAlignment="1">
      <alignment horizontal="center" vertical="top"/>
    </xf>
    <xf numFmtId="3" fontId="40" fillId="0" borderId="5" xfId="114" quotePrefix="1" applyNumberFormat="1" applyFont="1" applyBorder="1" applyAlignment="1">
      <alignment horizontal="center" vertical="top" wrapText="1"/>
    </xf>
    <xf numFmtId="3" fontId="40" fillId="0" borderId="12" xfId="114" quotePrefix="1" applyNumberFormat="1" applyFont="1" applyBorder="1" applyAlignment="1">
      <alignment horizontal="center" vertical="top" wrapText="1"/>
    </xf>
    <xf numFmtId="0" fontId="148" fillId="35" borderId="5" xfId="0" applyFont="1" applyFill="1" applyBorder="1" applyAlignment="1">
      <alignment horizontal="center" vertical="center" wrapText="1"/>
    </xf>
    <xf numFmtId="0" fontId="148" fillId="35" borderId="7" xfId="0" applyFont="1" applyFill="1" applyBorder="1" applyAlignment="1">
      <alignment horizontal="center" vertical="center" wrapText="1"/>
    </xf>
    <xf numFmtId="0" fontId="148" fillId="35" borderId="12" xfId="0" applyFont="1" applyFill="1" applyBorder="1" applyAlignment="1">
      <alignment horizontal="center" vertical="center" wrapText="1"/>
    </xf>
    <xf numFmtId="0" fontId="40" fillId="0" borderId="5" xfId="0" applyFont="1" applyBorder="1" applyAlignment="1">
      <alignment horizontal="left" vertical="center"/>
    </xf>
    <xf numFmtId="0" fontId="40" fillId="0" borderId="7" xfId="0" applyFont="1" applyBorder="1" applyAlignment="1">
      <alignment horizontal="left" vertical="center"/>
    </xf>
    <xf numFmtId="0" fontId="40" fillId="0" borderId="12" xfId="0" applyFont="1" applyBorder="1" applyAlignment="1">
      <alignment horizontal="left" vertical="center"/>
    </xf>
    <xf numFmtId="0" fontId="145" fillId="35" borderId="5" xfId="235" applyFont="1" applyFill="1" applyBorder="1" applyAlignment="1">
      <alignment horizontal="left" vertical="center" wrapText="1"/>
    </xf>
    <xf numFmtId="0" fontId="145" fillId="35" borderId="7" xfId="235" applyFont="1" applyFill="1" applyBorder="1" applyAlignment="1">
      <alignment horizontal="left" vertical="center" wrapText="1"/>
    </xf>
    <xf numFmtId="0" fontId="145" fillId="35" borderId="12" xfId="235" applyFont="1" applyFill="1" applyBorder="1" applyAlignment="1">
      <alignment horizontal="left" vertical="center" wrapText="1"/>
    </xf>
    <xf numFmtId="0" fontId="144" fillId="35" borderId="5" xfId="631" applyFont="1" applyFill="1" applyBorder="1" applyAlignment="1">
      <alignment horizontal="center" vertical="center" wrapText="1"/>
    </xf>
    <xf numFmtId="0" fontId="144" fillId="35" borderId="7" xfId="631" applyFont="1" applyFill="1" applyBorder="1" applyAlignment="1">
      <alignment horizontal="center" vertical="center" wrapText="1"/>
    </xf>
    <xf numFmtId="0" fontId="144" fillId="35" borderId="12" xfId="631" applyFont="1" applyFill="1" applyBorder="1" applyAlignment="1">
      <alignment horizontal="center" vertical="center" wrapText="1"/>
    </xf>
    <xf numFmtId="0" fontId="40" fillId="0" borderId="5" xfId="631" applyFont="1" applyBorder="1" applyAlignment="1">
      <alignment horizontal="justify" vertical="center"/>
    </xf>
    <xf numFmtId="0" fontId="40" fillId="0" borderId="7" xfId="631" applyFont="1" applyBorder="1" applyAlignment="1">
      <alignment horizontal="justify" vertical="center"/>
    </xf>
    <xf numFmtId="0" fontId="40" fillId="0" borderId="12" xfId="631" applyFont="1" applyBorder="1" applyAlignment="1">
      <alignment horizontal="justify" vertical="center"/>
    </xf>
    <xf numFmtId="0" fontId="145" fillId="35" borderId="2" xfId="631" applyFont="1" applyFill="1" applyBorder="1" applyAlignment="1">
      <alignment horizontal="center" vertical="center" wrapText="1"/>
    </xf>
    <xf numFmtId="0" fontId="145" fillId="35" borderId="3" xfId="631" applyFont="1" applyFill="1" applyBorder="1" applyAlignment="1">
      <alignment horizontal="center" vertical="center" wrapText="1"/>
    </xf>
    <xf numFmtId="0" fontId="145" fillId="35" borderId="5" xfId="631" applyFont="1" applyFill="1" applyBorder="1" applyAlignment="1">
      <alignment horizontal="center" vertical="center"/>
    </xf>
    <xf numFmtId="0" fontId="145" fillId="35" borderId="7" xfId="631" applyFont="1" applyFill="1" applyBorder="1" applyAlignment="1">
      <alignment horizontal="center" vertical="center"/>
    </xf>
    <xf numFmtId="0" fontId="145" fillId="35" borderId="12" xfId="631" applyFont="1" applyFill="1" applyBorder="1" applyAlignment="1">
      <alignment horizontal="center" vertical="center"/>
    </xf>
    <xf numFmtId="0" fontId="145" fillId="35" borderId="8" xfId="631" applyFont="1" applyFill="1" applyBorder="1" applyAlignment="1">
      <alignment horizontal="justify" vertical="center" wrapText="1"/>
    </xf>
    <xf numFmtId="0" fontId="145" fillId="35" borderId="9" xfId="631" applyFont="1" applyFill="1" applyBorder="1" applyAlignment="1">
      <alignment horizontal="justify" vertical="center" wrapText="1"/>
    </xf>
    <xf numFmtId="0" fontId="145" fillId="35" borderId="14" xfId="631" applyFont="1" applyFill="1" applyBorder="1" applyAlignment="1">
      <alignment horizontal="justify" vertical="center" wrapText="1"/>
    </xf>
    <xf numFmtId="0" fontId="145" fillId="35" borderId="11" xfId="631" applyFont="1" applyFill="1" applyBorder="1" applyAlignment="1">
      <alignment horizontal="justify" vertical="center" wrapText="1"/>
    </xf>
    <xf numFmtId="0" fontId="144" fillId="35" borderId="5" xfId="109" applyFont="1" applyFill="1" applyBorder="1" applyAlignment="1">
      <alignment horizontal="center" vertical="center" wrapText="1"/>
    </xf>
    <xf numFmtId="0" fontId="144" fillId="35" borderId="7" xfId="109" applyFont="1" applyFill="1" applyBorder="1" applyAlignment="1">
      <alignment horizontal="center" vertical="center" wrapText="1"/>
    </xf>
    <xf numFmtId="0" fontId="145" fillId="35" borderId="2" xfId="109" applyFont="1" applyFill="1" applyBorder="1" applyAlignment="1">
      <alignment horizontal="center" vertical="center" wrapText="1"/>
    </xf>
    <xf numFmtId="0" fontId="145" fillId="35" borderId="3" xfId="109" applyFont="1" applyFill="1" applyBorder="1" applyAlignment="1">
      <alignment horizontal="center" vertical="center" wrapText="1"/>
    </xf>
    <xf numFmtId="0" fontId="145" fillId="35" borderId="8" xfId="109" applyFont="1" applyFill="1" applyBorder="1" applyAlignment="1">
      <alignment horizontal="center" vertical="center" wrapText="1"/>
    </xf>
    <xf numFmtId="0" fontId="145" fillId="35" borderId="13" xfId="109" applyFont="1" applyFill="1" applyBorder="1" applyAlignment="1">
      <alignment horizontal="center" vertical="center" wrapText="1"/>
    </xf>
    <xf numFmtId="0" fontId="145" fillId="35" borderId="9" xfId="109" applyFont="1" applyFill="1" applyBorder="1" applyAlignment="1">
      <alignment horizontal="center" vertical="center" wrapText="1"/>
    </xf>
    <xf numFmtId="0" fontId="145" fillId="35" borderId="14" xfId="109" applyFont="1" applyFill="1" applyBorder="1" applyAlignment="1">
      <alignment horizontal="center" vertical="center" wrapText="1"/>
    </xf>
    <xf numFmtId="0" fontId="145" fillId="35" borderId="6" xfId="109" applyFont="1" applyFill="1" applyBorder="1" applyAlignment="1">
      <alignment horizontal="center" vertical="center" wrapText="1"/>
    </xf>
    <xf numFmtId="0" fontId="145" fillId="35" borderId="11" xfId="109" applyFont="1" applyFill="1" applyBorder="1" applyAlignment="1">
      <alignment horizontal="center" vertical="center" wrapText="1"/>
    </xf>
    <xf numFmtId="0" fontId="46" fillId="0" borderId="14" xfId="109" applyFont="1" applyBorder="1" applyAlignment="1">
      <alignment horizontal="center" vertical="top"/>
    </xf>
    <xf numFmtId="0" fontId="46" fillId="0" borderId="6" xfId="109" applyFont="1" applyBorder="1" applyAlignment="1">
      <alignment horizontal="center" vertical="top"/>
    </xf>
    <xf numFmtId="0" fontId="46" fillId="0" borderId="11" xfId="109" applyFont="1" applyBorder="1" applyAlignment="1">
      <alignment horizontal="center" vertical="top"/>
    </xf>
    <xf numFmtId="0" fontId="46" fillId="0" borderId="15" xfId="109" applyFont="1" applyBorder="1" applyAlignment="1">
      <alignment horizontal="left" vertical="top" wrapText="1"/>
    </xf>
    <xf numFmtId="0" fontId="46" fillId="0" borderId="0" xfId="109" applyFont="1" applyBorder="1" applyAlignment="1">
      <alignment horizontal="left" vertical="top" wrapText="1"/>
    </xf>
    <xf numFmtId="0" fontId="46" fillId="0" borderId="10" xfId="109" applyFont="1" applyBorder="1" applyAlignment="1">
      <alignment horizontal="left" vertical="top" wrapText="1"/>
    </xf>
    <xf numFmtId="0" fontId="40" fillId="0" borderId="15" xfId="109" applyFont="1" applyBorder="1" applyAlignment="1">
      <alignment vertical="top"/>
    </xf>
    <xf numFmtId="0" fontId="40" fillId="0" borderId="0" xfId="109" applyFont="1" applyBorder="1" applyAlignment="1">
      <alignment vertical="top"/>
    </xf>
    <xf numFmtId="0" fontId="40" fillId="0" borderId="10" xfId="109" applyFont="1" applyBorder="1" applyAlignment="1">
      <alignment vertical="top"/>
    </xf>
    <xf numFmtId="0" fontId="40" fillId="0" borderId="4" xfId="109" applyFont="1" applyBorder="1" applyAlignment="1">
      <alignment horizontal="left" vertical="center"/>
    </xf>
    <xf numFmtId="49" fontId="146" fillId="0" borderId="5" xfId="109" applyNumberFormat="1" applyFont="1" applyBorder="1" applyAlignment="1">
      <alignment horizontal="center" vertical="center" wrapText="1"/>
    </xf>
    <xf numFmtId="49" fontId="146" fillId="0" borderId="7" xfId="109" applyNumberFormat="1" applyFont="1" applyBorder="1" applyAlignment="1">
      <alignment horizontal="center" vertical="center" wrapText="1"/>
    </xf>
    <xf numFmtId="49" fontId="146" fillId="0" borderId="12" xfId="109" applyNumberFormat="1" applyFont="1" applyBorder="1" applyAlignment="1">
      <alignment horizontal="center" vertical="center" wrapText="1"/>
    </xf>
    <xf numFmtId="0" fontId="145" fillId="35" borderId="4" xfId="109" applyFont="1" applyFill="1" applyBorder="1" applyAlignment="1">
      <alignment horizontal="center" vertical="center" wrapText="1"/>
    </xf>
    <xf numFmtId="0" fontId="153" fillId="35" borderId="4" xfId="109" applyFont="1" applyFill="1" applyBorder="1" applyAlignment="1">
      <alignment horizontal="center" vertical="center" wrapText="1"/>
    </xf>
    <xf numFmtId="0" fontId="46" fillId="0" borderId="15" xfId="109" applyFont="1" applyBorder="1" applyAlignment="1">
      <alignment horizontal="center" vertical="top"/>
    </xf>
    <xf numFmtId="0" fontId="46" fillId="0" borderId="0" xfId="109" applyFont="1" applyBorder="1" applyAlignment="1">
      <alignment horizontal="center" vertical="top"/>
    </xf>
    <xf numFmtId="0" fontId="46" fillId="0" borderId="10" xfId="109" applyFont="1" applyBorder="1" applyAlignment="1">
      <alignment horizontal="center" vertical="top"/>
    </xf>
    <xf numFmtId="0" fontId="46" fillId="0" borderId="0" xfId="109" applyFont="1" applyBorder="1" applyAlignment="1">
      <alignment horizontal="left" vertical="top"/>
    </xf>
    <xf numFmtId="0" fontId="46" fillId="0" borderId="10" xfId="109" applyFont="1" applyBorder="1" applyAlignment="1">
      <alignment horizontal="left" vertical="top"/>
    </xf>
    <xf numFmtId="43" fontId="145" fillId="35" borderId="9" xfId="636" applyFont="1" applyFill="1" applyBorder="1" applyAlignment="1">
      <alignment horizontal="center" vertical="center" wrapText="1"/>
    </xf>
    <xf numFmtId="43" fontId="145" fillId="35" borderId="11" xfId="636" applyFont="1" applyFill="1" applyBorder="1" applyAlignment="1">
      <alignment horizontal="center" vertical="center" wrapText="1"/>
    </xf>
    <xf numFmtId="0" fontId="160" fillId="0" borderId="5" xfId="1718" applyFont="1" applyBorder="1" applyAlignment="1">
      <alignment horizontal="justify" vertical="center"/>
    </xf>
    <xf numFmtId="0" fontId="160" fillId="0" borderId="7" xfId="1718" applyFont="1" applyBorder="1" applyAlignment="1">
      <alignment horizontal="justify" vertical="center"/>
    </xf>
    <xf numFmtId="0" fontId="160" fillId="0" borderId="12" xfId="1718" applyFont="1" applyBorder="1" applyAlignment="1">
      <alignment horizontal="justify" vertical="center"/>
    </xf>
    <xf numFmtId="0" fontId="144" fillId="35" borderId="5" xfId="1718" applyFont="1" applyFill="1" applyBorder="1" applyAlignment="1">
      <alignment horizontal="center" vertical="center" wrapText="1"/>
    </xf>
    <xf numFmtId="0" fontId="144" fillId="35" borderId="7" xfId="1718" applyFont="1" applyFill="1" applyBorder="1" applyAlignment="1">
      <alignment horizontal="center" vertical="center" wrapText="1"/>
    </xf>
    <xf numFmtId="0" fontId="144" fillId="35" borderId="12" xfId="1718" applyFont="1" applyFill="1" applyBorder="1" applyAlignment="1">
      <alignment horizontal="center" vertical="center" wrapText="1"/>
    </xf>
    <xf numFmtId="43" fontId="144" fillId="35" borderId="5" xfId="1714" applyFont="1" applyFill="1" applyBorder="1" applyAlignment="1">
      <alignment horizontal="center" vertical="center" wrapText="1"/>
    </xf>
    <xf numFmtId="43" fontId="144" fillId="35" borderId="7" xfId="1714" applyFont="1" applyFill="1" applyBorder="1" applyAlignment="1">
      <alignment horizontal="center" vertical="center" wrapText="1"/>
    </xf>
    <xf numFmtId="43" fontId="144" fillId="35" borderId="12" xfId="1714" applyFont="1" applyFill="1" applyBorder="1" applyAlignment="1">
      <alignment horizontal="center" vertical="center" wrapText="1"/>
    </xf>
    <xf numFmtId="43" fontId="144" fillId="35" borderId="2" xfId="1714" applyFont="1" applyFill="1" applyBorder="1" applyAlignment="1">
      <alignment horizontal="center" vertical="center" wrapText="1"/>
    </xf>
    <xf numFmtId="43" fontId="144" fillId="35" borderId="3" xfId="1714" applyFont="1" applyFill="1" applyBorder="1" applyAlignment="1">
      <alignment horizontal="center" vertical="center" wrapText="1"/>
    </xf>
    <xf numFmtId="49" fontId="160" fillId="0" borderId="5" xfId="1717" applyNumberFormat="1" applyFont="1" applyFill="1" applyBorder="1" applyAlignment="1">
      <alignment horizontal="left" vertical="center" wrapText="1"/>
    </xf>
    <xf numFmtId="49" fontId="160" fillId="0" borderId="7" xfId="1717" applyNumberFormat="1" applyFont="1" applyFill="1" applyBorder="1" applyAlignment="1">
      <alignment horizontal="left" vertical="center" wrapText="1"/>
    </xf>
    <xf numFmtId="49" fontId="160" fillId="0" borderId="12" xfId="1717" applyNumberFormat="1" applyFont="1" applyFill="1" applyBorder="1" applyAlignment="1">
      <alignment horizontal="left" vertical="center" wrapText="1"/>
    </xf>
    <xf numFmtId="49" fontId="160" fillId="34" borderId="5" xfId="1717" applyNumberFormat="1" applyFont="1" applyFill="1" applyBorder="1" applyAlignment="1">
      <alignment horizontal="center" vertical="center"/>
    </xf>
    <xf numFmtId="49" fontId="160" fillId="34" borderId="7" xfId="1717" applyNumberFormat="1" applyFont="1" applyFill="1" applyBorder="1" applyAlignment="1">
      <alignment horizontal="center" vertical="center"/>
    </xf>
    <xf numFmtId="49" fontId="160" fillId="34" borderId="12" xfId="1717" applyNumberFormat="1" applyFont="1" applyFill="1" applyBorder="1" applyAlignment="1">
      <alignment horizontal="center" vertical="center"/>
    </xf>
    <xf numFmtId="0" fontId="162" fillId="34" borderId="5" xfId="1717" applyNumberFormat="1" applyFont="1" applyFill="1" applyBorder="1" applyAlignment="1">
      <alignment horizontal="justify" vertical="justify"/>
    </xf>
    <xf numFmtId="0" fontId="163" fillId="0" borderId="7" xfId="1724" applyFont="1" applyBorder="1" applyAlignment="1">
      <alignment horizontal="justify" vertical="justify"/>
    </xf>
    <xf numFmtId="0" fontId="163" fillId="0" borderId="12" xfId="1724" applyFont="1" applyBorder="1" applyAlignment="1">
      <alignment horizontal="justify" vertical="justify"/>
    </xf>
    <xf numFmtId="0" fontId="144" fillId="35" borderId="5" xfId="1717" applyFont="1" applyFill="1" applyBorder="1" applyAlignment="1">
      <alignment horizontal="center" vertical="center" wrapText="1"/>
    </xf>
    <xf numFmtId="0" fontId="144" fillId="35" borderId="7" xfId="1717" applyFont="1" applyFill="1" applyBorder="1" applyAlignment="1">
      <alignment horizontal="center" vertical="center" wrapText="1"/>
    </xf>
    <xf numFmtId="0" fontId="144" fillId="35" borderId="12" xfId="1717" applyFont="1" applyFill="1" applyBorder="1" applyAlignment="1">
      <alignment horizontal="center" vertical="center" wrapText="1"/>
    </xf>
    <xf numFmtId="0" fontId="144" fillId="35" borderId="5" xfId="1717" applyFont="1" applyFill="1" applyBorder="1" applyAlignment="1">
      <alignment horizontal="center" vertical="center"/>
    </xf>
    <xf numFmtId="0" fontId="144" fillId="35" borderId="7" xfId="1717" applyFont="1" applyFill="1" applyBorder="1" applyAlignment="1">
      <alignment horizontal="center" vertical="center"/>
    </xf>
    <xf numFmtId="0" fontId="144" fillId="35" borderId="12" xfId="1717" applyFont="1" applyFill="1" applyBorder="1" applyAlignment="1">
      <alignment horizontal="center" vertical="center"/>
    </xf>
    <xf numFmtId="0" fontId="144" fillId="35" borderId="8" xfId="1717" applyFont="1" applyFill="1" applyBorder="1" applyAlignment="1">
      <alignment horizontal="center" vertical="center" wrapText="1"/>
    </xf>
    <xf numFmtId="0" fontId="144" fillId="35" borderId="9" xfId="1717" applyFont="1" applyFill="1" applyBorder="1" applyAlignment="1">
      <alignment horizontal="center" vertical="center" wrapText="1"/>
    </xf>
    <xf numFmtId="0" fontId="144" fillId="35" borderId="14" xfId="1717" applyFont="1" applyFill="1" applyBorder="1" applyAlignment="1">
      <alignment horizontal="center" vertical="center" wrapText="1"/>
    </xf>
    <xf numFmtId="0" fontId="144" fillId="35" borderId="11" xfId="1717" applyFont="1" applyFill="1" applyBorder="1" applyAlignment="1">
      <alignment horizontal="center" vertical="center" wrapText="1"/>
    </xf>
    <xf numFmtId="0" fontId="160" fillId="0" borderId="4" xfId="1717" applyFont="1" applyFill="1" applyBorder="1" applyAlignment="1">
      <alignment horizontal="left" vertical="center" wrapText="1"/>
    </xf>
    <xf numFmtId="0" fontId="158" fillId="0" borderId="0" xfId="1717" applyFont="1" applyBorder="1" applyAlignment="1">
      <alignment horizontal="center"/>
    </xf>
    <xf numFmtId="0" fontId="160" fillId="34" borderId="5" xfId="1717" applyNumberFormat="1" applyFont="1" applyFill="1" applyBorder="1" applyAlignment="1">
      <alignment horizontal="left" vertical="center" wrapText="1"/>
    </xf>
    <xf numFmtId="0" fontId="160" fillId="34" borderId="7" xfId="1717" applyNumberFormat="1" applyFont="1" applyFill="1" applyBorder="1" applyAlignment="1">
      <alignment horizontal="left" vertical="center" wrapText="1"/>
    </xf>
    <xf numFmtId="0" fontId="160" fillId="34" borderId="12" xfId="1717" applyNumberFormat="1" applyFont="1" applyFill="1" applyBorder="1" applyAlignment="1">
      <alignment horizontal="left" vertical="center" wrapText="1"/>
    </xf>
    <xf numFmtId="49" fontId="161" fillId="0" borderId="5" xfId="1717" applyNumberFormat="1" applyFont="1" applyFill="1" applyBorder="1" applyAlignment="1">
      <alignment horizontal="left" vertical="center" wrapText="1"/>
    </xf>
    <xf numFmtId="0" fontId="144" fillId="35" borderId="4" xfId="1718" applyFont="1" applyFill="1" applyBorder="1" applyAlignment="1">
      <alignment horizontal="center" vertical="center" wrapText="1"/>
    </xf>
    <xf numFmtId="0" fontId="166" fillId="34" borderId="13" xfId="111" applyFont="1" applyFill="1" applyBorder="1" applyAlignment="1">
      <alignment horizontal="left" vertical="top" wrapText="1"/>
    </xf>
    <xf numFmtId="0" fontId="159" fillId="34" borderId="13" xfId="111" applyFont="1" applyFill="1" applyBorder="1" applyAlignment="1">
      <alignment horizontal="left" vertical="top" wrapText="1"/>
    </xf>
    <xf numFmtId="49" fontId="164" fillId="0" borderId="7" xfId="1717" applyNumberFormat="1" applyFont="1" applyFill="1" applyBorder="1" applyAlignment="1">
      <alignment horizontal="left" vertical="center" wrapText="1"/>
    </xf>
    <xf numFmtId="49" fontId="164" fillId="0" borderId="12" xfId="1717" applyNumberFormat="1" applyFont="1" applyFill="1" applyBorder="1" applyAlignment="1">
      <alignment horizontal="left" vertical="center" wrapText="1"/>
    </xf>
    <xf numFmtId="49" fontId="160" fillId="0" borderId="5" xfId="1717" applyNumberFormat="1" applyFont="1" applyFill="1" applyBorder="1" applyAlignment="1">
      <alignment horizontal="center" vertical="center" wrapText="1"/>
    </xf>
    <xf numFmtId="49" fontId="160" fillId="0" borderId="7" xfId="1717" applyNumberFormat="1" applyFont="1" applyFill="1" applyBorder="1" applyAlignment="1">
      <alignment horizontal="center" vertical="center" wrapText="1"/>
    </xf>
    <xf numFmtId="49" fontId="160" fillId="0" borderId="12" xfId="1717" applyNumberFormat="1" applyFont="1" applyFill="1" applyBorder="1" applyAlignment="1">
      <alignment horizontal="center" vertical="center" wrapText="1"/>
    </xf>
    <xf numFmtId="0" fontId="160" fillId="0" borderId="5" xfId="1718" quotePrefix="1" applyNumberFormat="1" applyFont="1" applyBorder="1" applyAlignment="1">
      <alignment horizontal="center" vertical="center"/>
    </xf>
    <xf numFmtId="0" fontId="160" fillId="0" borderId="12" xfId="1718" quotePrefix="1" applyNumberFormat="1" applyFont="1" applyBorder="1" applyAlignment="1">
      <alignment horizontal="center" vertical="center"/>
    </xf>
    <xf numFmtId="0" fontId="158" fillId="34" borderId="7" xfId="111" applyFont="1" applyFill="1" applyBorder="1" applyAlignment="1">
      <alignment horizontal="center"/>
    </xf>
    <xf numFmtId="43" fontId="144" fillId="35" borderId="4" xfId="1715" applyFont="1" applyFill="1" applyBorder="1" applyAlignment="1">
      <alignment horizontal="center" vertical="center" wrapText="1"/>
    </xf>
    <xf numFmtId="0" fontId="159" fillId="0" borderId="0" xfId="1717" applyFont="1" applyBorder="1" applyAlignment="1">
      <alignment horizontal="center"/>
    </xf>
    <xf numFmtId="0" fontId="65" fillId="34" borderId="0" xfId="1718" applyFont="1" applyFill="1" applyBorder="1" applyAlignment="1">
      <alignment horizontal="center" vertical="center"/>
    </xf>
  </cellXfs>
  <cellStyles count="1726">
    <cellStyle name="20% - Énfasis1 2" xfId="15"/>
    <cellStyle name="20% - Énfasis1 2 2" xfId="199"/>
    <cellStyle name="20% - Énfasis1 2 2 2" xfId="333"/>
    <cellStyle name="20% - Énfasis1 2 2 2 2" xfId="879"/>
    <cellStyle name="20% - Énfasis1 2 2 2 3" xfId="1417"/>
    <cellStyle name="20% - Énfasis1 2 2 3" xfId="518"/>
    <cellStyle name="20% - Énfasis1 2 2 3 2" xfId="1061"/>
    <cellStyle name="20% - Énfasis1 2 2 3 3" xfId="1599"/>
    <cellStyle name="20% - Énfasis1 2 2 4" xfId="756"/>
    <cellStyle name="20% - Énfasis1 2 2 5" xfId="1294"/>
    <cellStyle name="20% - Énfasis1 2 3" xfId="127"/>
    <cellStyle name="20% - Énfasis1 2 3 2" xfId="457"/>
    <cellStyle name="20% - Énfasis1 2 3 2 2" xfId="1001"/>
    <cellStyle name="20% - Énfasis1 2 3 2 3" xfId="1539"/>
    <cellStyle name="20% - Énfasis1 2 3 3" xfId="696"/>
    <cellStyle name="20% - Énfasis1 2 3 4" xfId="1234"/>
    <cellStyle name="20% - Énfasis1 2 4" xfId="273"/>
    <cellStyle name="20% - Énfasis1 2 4 2" xfId="819"/>
    <cellStyle name="20% - Énfasis1 2 4 3" xfId="1357"/>
    <cellStyle name="20% - Énfasis1 2 5" xfId="404"/>
    <cellStyle name="20% - Énfasis1 2 5 2" xfId="949"/>
    <cellStyle name="20% - Énfasis1 2 5 3" xfId="1487"/>
    <cellStyle name="20% - Énfasis1 2 6" xfId="584"/>
    <cellStyle name="20% - Énfasis1 2 6 2" xfId="1126"/>
    <cellStyle name="20% - Énfasis1 2 6 3" xfId="1664"/>
    <cellStyle name="20% - Énfasis1 2 7" xfId="642"/>
    <cellStyle name="20% - Énfasis1 2 8" xfId="1180"/>
    <cellStyle name="20% - Énfasis2 2" xfId="16"/>
    <cellStyle name="20% - Énfasis2 2 2" xfId="200"/>
    <cellStyle name="20% - Énfasis2 2 2 2" xfId="334"/>
    <cellStyle name="20% - Énfasis2 2 2 2 2" xfId="880"/>
    <cellStyle name="20% - Énfasis2 2 2 2 3" xfId="1418"/>
    <cellStyle name="20% - Énfasis2 2 2 3" xfId="519"/>
    <cellStyle name="20% - Énfasis2 2 2 3 2" xfId="1062"/>
    <cellStyle name="20% - Énfasis2 2 2 3 3" xfId="1600"/>
    <cellStyle name="20% - Énfasis2 2 2 4" xfId="757"/>
    <cellStyle name="20% - Énfasis2 2 2 5" xfId="1295"/>
    <cellStyle name="20% - Énfasis2 2 3" xfId="128"/>
    <cellStyle name="20% - Énfasis2 2 3 2" xfId="458"/>
    <cellStyle name="20% - Énfasis2 2 3 2 2" xfId="1002"/>
    <cellStyle name="20% - Énfasis2 2 3 2 3" xfId="1540"/>
    <cellStyle name="20% - Énfasis2 2 3 3" xfId="697"/>
    <cellStyle name="20% - Énfasis2 2 3 4" xfId="1235"/>
    <cellStyle name="20% - Énfasis2 2 4" xfId="274"/>
    <cellStyle name="20% - Énfasis2 2 4 2" xfId="820"/>
    <cellStyle name="20% - Énfasis2 2 4 3" xfId="1358"/>
    <cellStyle name="20% - Énfasis2 2 5" xfId="405"/>
    <cellStyle name="20% - Énfasis2 2 5 2" xfId="950"/>
    <cellStyle name="20% - Énfasis2 2 5 3" xfId="1488"/>
    <cellStyle name="20% - Énfasis2 2 6" xfId="585"/>
    <cellStyle name="20% - Énfasis2 2 6 2" xfId="1127"/>
    <cellStyle name="20% - Énfasis2 2 6 3" xfId="1665"/>
    <cellStyle name="20% - Énfasis2 2 7" xfId="643"/>
    <cellStyle name="20% - Énfasis2 2 8" xfId="1181"/>
    <cellStyle name="20% - Énfasis3 2" xfId="17"/>
    <cellStyle name="20% - Énfasis3 2 2" xfId="201"/>
    <cellStyle name="20% - Énfasis3 2 2 2" xfId="335"/>
    <cellStyle name="20% - Énfasis3 2 2 2 2" xfId="881"/>
    <cellStyle name="20% - Énfasis3 2 2 2 3" xfId="1419"/>
    <cellStyle name="20% - Énfasis3 2 2 3" xfId="520"/>
    <cellStyle name="20% - Énfasis3 2 2 3 2" xfId="1063"/>
    <cellStyle name="20% - Énfasis3 2 2 3 3" xfId="1601"/>
    <cellStyle name="20% - Énfasis3 2 2 4" xfId="758"/>
    <cellStyle name="20% - Énfasis3 2 2 5" xfId="1296"/>
    <cellStyle name="20% - Énfasis3 2 3" xfId="129"/>
    <cellStyle name="20% - Énfasis3 2 3 2" xfId="459"/>
    <cellStyle name="20% - Énfasis3 2 3 2 2" xfId="1003"/>
    <cellStyle name="20% - Énfasis3 2 3 2 3" xfId="1541"/>
    <cellStyle name="20% - Énfasis3 2 3 3" xfId="698"/>
    <cellStyle name="20% - Énfasis3 2 3 4" xfId="1236"/>
    <cellStyle name="20% - Énfasis3 2 4" xfId="275"/>
    <cellStyle name="20% - Énfasis3 2 4 2" xfId="821"/>
    <cellStyle name="20% - Énfasis3 2 4 3" xfId="1359"/>
    <cellStyle name="20% - Énfasis3 2 5" xfId="406"/>
    <cellStyle name="20% - Énfasis3 2 5 2" xfId="951"/>
    <cellStyle name="20% - Énfasis3 2 5 3" xfId="1489"/>
    <cellStyle name="20% - Énfasis3 2 6" xfId="586"/>
    <cellStyle name="20% - Énfasis3 2 6 2" xfId="1128"/>
    <cellStyle name="20% - Énfasis3 2 6 3" xfId="1666"/>
    <cellStyle name="20% - Énfasis3 2 7" xfId="644"/>
    <cellStyle name="20% - Énfasis3 2 8" xfId="1182"/>
    <cellStyle name="20% - Énfasis4 2" xfId="18"/>
    <cellStyle name="20% - Énfasis4 2 2" xfId="202"/>
    <cellStyle name="20% - Énfasis4 2 2 2" xfId="336"/>
    <cellStyle name="20% - Énfasis4 2 2 2 2" xfId="882"/>
    <cellStyle name="20% - Énfasis4 2 2 2 3" xfId="1420"/>
    <cellStyle name="20% - Énfasis4 2 2 3" xfId="521"/>
    <cellStyle name="20% - Énfasis4 2 2 3 2" xfId="1064"/>
    <cellStyle name="20% - Énfasis4 2 2 3 3" xfId="1602"/>
    <cellStyle name="20% - Énfasis4 2 2 4" xfId="759"/>
    <cellStyle name="20% - Énfasis4 2 2 5" xfId="1297"/>
    <cellStyle name="20% - Énfasis4 2 3" xfId="130"/>
    <cellStyle name="20% - Énfasis4 2 3 2" xfId="460"/>
    <cellStyle name="20% - Énfasis4 2 3 2 2" xfId="1004"/>
    <cellStyle name="20% - Énfasis4 2 3 2 3" xfId="1542"/>
    <cellStyle name="20% - Énfasis4 2 3 3" xfId="699"/>
    <cellStyle name="20% - Énfasis4 2 3 4" xfId="1237"/>
    <cellStyle name="20% - Énfasis4 2 4" xfId="276"/>
    <cellStyle name="20% - Énfasis4 2 4 2" xfId="822"/>
    <cellStyle name="20% - Énfasis4 2 4 3" xfId="1360"/>
    <cellStyle name="20% - Énfasis4 2 5" xfId="407"/>
    <cellStyle name="20% - Énfasis4 2 5 2" xfId="952"/>
    <cellStyle name="20% - Énfasis4 2 5 3" xfId="1490"/>
    <cellStyle name="20% - Énfasis4 2 6" xfId="587"/>
    <cellStyle name="20% - Énfasis4 2 6 2" xfId="1129"/>
    <cellStyle name="20% - Énfasis4 2 6 3" xfId="1667"/>
    <cellStyle name="20% - Énfasis4 2 7" xfId="645"/>
    <cellStyle name="20% - Énfasis4 2 8" xfId="1183"/>
    <cellStyle name="20% - Énfasis5 2" xfId="19"/>
    <cellStyle name="20% - Énfasis5 2 2" xfId="203"/>
    <cellStyle name="20% - Énfasis5 2 2 2" xfId="337"/>
    <cellStyle name="20% - Énfasis5 2 2 2 2" xfId="883"/>
    <cellStyle name="20% - Énfasis5 2 2 2 3" xfId="1421"/>
    <cellStyle name="20% - Énfasis5 2 2 3" xfId="522"/>
    <cellStyle name="20% - Énfasis5 2 2 3 2" xfId="1065"/>
    <cellStyle name="20% - Énfasis5 2 2 3 3" xfId="1603"/>
    <cellStyle name="20% - Énfasis5 2 2 4" xfId="760"/>
    <cellStyle name="20% - Énfasis5 2 2 5" xfId="1298"/>
    <cellStyle name="20% - Énfasis5 2 3" xfId="131"/>
    <cellStyle name="20% - Énfasis5 2 3 2" xfId="461"/>
    <cellStyle name="20% - Énfasis5 2 3 2 2" xfId="1005"/>
    <cellStyle name="20% - Énfasis5 2 3 2 3" xfId="1543"/>
    <cellStyle name="20% - Énfasis5 2 3 3" xfId="700"/>
    <cellStyle name="20% - Énfasis5 2 3 4" xfId="1238"/>
    <cellStyle name="20% - Énfasis5 2 4" xfId="277"/>
    <cellStyle name="20% - Énfasis5 2 4 2" xfId="823"/>
    <cellStyle name="20% - Énfasis5 2 4 3" xfId="1361"/>
    <cellStyle name="20% - Énfasis5 2 5" xfId="408"/>
    <cellStyle name="20% - Énfasis5 2 5 2" xfId="953"/>
    <cellStyle name="20% - Énfasis5 2 5 3" xfId="1491"/>
    <cellStyle name="20% - Énfasis5 2 6" xfId="588"/>
    <cellStyle name="20% - Énfasis5 2 6 2" xfId="1130"/>
    <cellStyle name="20% - Énfasis5 2 6 3" xfId="1668"/>
    <cellStyle name="20% - Énfasis5 2 7" xfId="646"/>
    <cellStyle name="20% - Énfasis5 2 8" xfId="1184"/>
    <cellStyle name="20% - Énfasis5 3" xfId="20"/>
    <cellStyle name="20% - Énfasis5 3 2" xfId="204"/>
    <cellStyle name="20% - Énfasis5 3 2 2" xfId="338"/>
    <cellStyle name="20% - Énfasis5 3 2 2 2" xfId="884"/>
    <cellStyle name="20% - Énfasis5 3 2 2 3" xfId="1422"/>
    <cellStyle name="20% - Énfasis5 3 2 3" xfId="523"/>
    <cellStyle name="20% - Énfasis5 3 2 3 2" xfId="1066"/>
    <cellStyle name="20% - Énfasis5 3 2 3 3" xfId="1604"/>
    <cellStyle name="20% - Énfasis5 3 2 4" xfId="761"/>
    <cellStyle name="20% - Énfasis5 3 2 5" xfId="1299"/>
    <cellStyle name="20% - Énfasis5 3 3" xfId="132"/>
    <cellStyle name="20% - Énfasis5 3 3 2" xfId="462"/>
    <cellStyle name="20% - Énfasis5 3 3 2 2" xfId="1006"/>
    <cellStyle name="20% - Énfasis5 3 3 2 3" xfId="1544"/>
    <cellStyle name="20% - Énfasis5 3 3 3" xfId="701"/>
    <cellStyle name="20% - Énfasis5 3 3 4" xfId="1239"/>
    <cellStyle name="20% - Énfasis5 3 4" xfId="278"/>
    <cellStyle name="20% - Énfasis5 3 4 2" xfId="824"/>
    <cellStyle name="20% - Énfasis5 3 4 3" xfId="1362"/>
    <cellStyle name="20% - Énfasis5 3 5" xfId="409"/>
    <cellStyle name="20% - Énfasis5 3 5 2" xfId="954"/>
    <cellStyle name="20% - Énfasis5 3 5 3" xfId="1492"/>
    <cellStyle name="20% - Énfasis5 3 6" xfId="589"/>
    <cellStyle name="20% - Énfasis5 3 6 2" xfId="1131"/>
    <cellStyle name="20% - Énfasis5 3 6 3" xfId="1669"/>
    <cellStyle name="20% - Énfasis5 3 7" xfId="647"/>
    <cellStyle name="20% - Énfasis5 3 8" xfId="1185"/>
    <cellStyle name="20% - Énfasis6 2" xfId="21"/>
    <cellStyle name="20% - Énfasis6 2 2" xfId="205"/>
    <cellStyle name="20% - Énfasis6 2 2 2" xfId="339"/>
    <cellStyle name="20% - Énfasis6 2 2 2 2" xfId="885"/>
    <cellStyle name="20% - Énfasis6 2 2 2 3" xfId="1423"/>
    <cellStyle name="20% - Énfasis6 2 2 3" xfId="524"/>
    <cellStyle name="20% - Énfasis6 2 2 3 2" xfId="1067"/>
    <cellStyle name="20% - Énfasis6 2 2 3 3" xfId="1605"/>
    <cellStyle name="20% - Énfasis6 2 2 4" xfId="762"/>
    <cellStyle name="20% - Énfasis6 2 2 5" xfId="1300"/>
    <cellStyle name="20% - Énfasis6 2 3" xfId="133"/>
    <cellStyle name="20% - Énfasis6 2 3 2" xfId="463"/>
    <cellStyle name="20% - Énfasis6 2 3 2 2" xfId="1007"/>
    <cellStyle name="20% - Énfasis6 2 3 2 3" xfId="1545"/>
    <cellStyle name="20% - Énfasis6 2 3 3" xfId="702"/>
    <cellStyle name="20% - Énfasis6 2 3 4" xfId="1240"/>
    <cellStyle name="20% - Énfasis6 2 4" xfId="279"/>
    <cellStyle name="20% - Énfasis6 2 4 2" xfId="825"/>
    <cellStyle name="20% - Énfasis6 2 4 3" xfId="1363"/>
    <cellStyle name="20% - Énfasis6 2 5" xfId="410"/>
    <cellStyle name="20% - Énfasis6 2 5 2" xfId="955"/>
    <cellStyle name="20% - Énfasis6 2 5 3" xfId="1493"/>
    <cellStyle name="20% - Énfasis6 2 6" xfId="590"/>
    <cellStyle name="20% - Énfasis6 2 6 2" xfId="1132"/>
    <cellStyle name="20% - Énfasis6 2 6 3" xfId="1670"/>
    <cellStyle name="20% - Énfasis6 2 7" xfId="648"/>
    <cellStyle name="20% - Énfasis6 2 8" xfId="1186"/>
    <cellStyle name="20% - Énfasis6 3" xfId="22"/>
    <cellStyle name="20% - Énfasis6 3 2" xfId="206"/>
    <cellStyle name="20% - Énfasis6 3 2 2" xfId="340"/>
    <cellStyle name="20% - Énfasis6 3 2 2 2" xfId="886"/>
    <cellStyle name="20% - Énfasis6 3 2 2 3" xfId="1424"/>
    <cellStyle name="20% - Énfasis6 3 2 3" xfId="525"/>
    <cellStyle name="20% - Énfasis6 3 2 3 2" xfId="1068"/>
    <cellStyle name="20% - Énfasis6 3 2 3 3" xfId="1606"/>
    <cellStyle name="20% - Énfasis6 3 2 4" xfId="763"/>
    <cellStyle name="20% - Énfasis6 3 2 5" xfId="1301"/>
    <cellStyle name="20% - Énfasis6 3 3" xfId="134"/>
    <cellStyle name="20% - Énfasis6 3 3 2" xfId="464"/>
    <cellStyle name="20% - Énfasis6 3 3 2 2" xfId="1008"/>
    <cellStyle name="20% - Énfasis6 3 3 2 3" xfId="1546"/>
    <cellStyle name="20% - Énfasis6 3 3 3" xfId="703"/>
    <cellStyle name="20% - Énfasis6 3 3 4" xfId="1241"/>
    <cellStyle name="20% - Énfasis6 3 4" xfId="280"/>
    <cellStyle name="20% - Énfasis6 3 4 2" xfId="826"/>
    <cellStyle name="20% - Énfasis6 3 4 3" xfId="1364"/>
    <cellStyle name="20% - Énfasis6 3 5" xfId="411"/>
    <cellStyle name="20% - Énfasis6 3 5 2" xfId="956"/>
    <cellStyle name="20% - Énfasis6 3 5 3" xfId="1494"/>
    <cellStyle name="20% - Énfasis6 3 6" xfId="591"/>
    <cellStyle name="20% - Énfasis6 3 6 2" xfId="1133"/>
    <cellStyle name="20% - Énfasis6 3 6 3" xfId="1671"/>
    <cellStyle name="20% - Énfasis6 3 7" xfId="649"/>
    <cellStyle name="20% - Énfasis6 3 8" xfId="1187"/>
    <cellStyle name="40% - Énfasis1 2" xfId="23"/>
    <cellStyle name="40% - Énfasis1 2 2" xfId="207"/>
    <cellStyle name="40% - Énfasis1 2 2 2" xfId="341"/>
    <cellStyle name="40% - Énfasis1 2 2 2 2" xfId="887"/>
    <cellStyle name="40% - Énfasis1 2 2 2 3" xfId="1425"/>
    <cellStyle name="40% - Énfasis1 2 2 3" xfId="526"/>
    <cellStyle name="40% - Énfasis1 2 2 3 2" xfId="1069"/>
    <cellStyle name="40% - Énfasis1 2 2 3 3" xfId="1607"/>
    <cellStyle name="40% - Énfasis1 2 2 4" xfId="764"/>
    <cellStyle name="40% - Énfasis1 2 2 5" xfId="1302"/>
    <cellStyle name="40% - Énfasis1 2 3" xfId="135"/>
    <cellStyle name="40% - Énfasis1 2 3 2" xfId="465"/>
    <cellStyle name="40% - Énfasis1 2 3 2 2" xfId="1009"/>
    <cellStyle name="40% - Énfasis1 2 3 2 3" xfId="1547"/>
    <cellStyle name="40% - Énfasis1 2 3 3" xfId="704"/>
    <cellStyle name="40% - Énfasis1 2 3 4" xfId="1242"/>
    <cellStyle name="40% - Énfasis1 2 4" xfId="281"/>
    <cellStyle name="40% - Énfasis1 2 4 2" xfId="827"/>
    <cellStyle name="40% - Énfasis1 2 4 3" xfId="1365"/>
    <cellStyle name="40% - Énfasis1 2 5" xfId="412"/>
    <cellStyle name="40% - Énfasis1 2 5 2" xfId="957"/>
    <cellStyle name="40% - Énfasis1 2 5 3" xfId="1495"/>
    <cellStyle name="40% - Énfasis1 2 6" xfId="592"/>
    <cellStyle name="40% - Énfasis1 2 6 2" xfId="1134"/>
    <cellStyle name="40% - Énfasis1 2 6 3" xfId="1672"/>
    <cellStyle name="40% - Énfasis1 2 7" xfId="650"/>
    <cellStyle name="40% - Énfasis1 2 8" xfId="1188"/>
    <cellStyle name="40% - Énfasis1 3" xfId="24"/>
    <cellStyle name="40% - Énfasis1 3 2" xfId="208"/>
    <cellStyle name="40% - Énfasis1 3 2 2" xfId="342"/>
    <cellStyle name="40% - Énfasis1 3 2 2 2" xfId="888"/>
    <cellStyle name="40% - Énfasis1 3 2 2 3" xfId="1426"/>
    <cellStyle name="40% - Énfasis1 3 2 3" xfId="527"/>
    <cellStyle name="40% - Énfasis1 3 2 3 2" xfId="1070"/>
    <cellStyle name="40% - Énfasis1 3 2 3 3" xfId="1608"/>
    <cellStyle name="40% - Énfasis1 3 2 4" xfId="765"/>
    <cellStyle name="40% - Énfasis1 3 2 5" xfId="1303"/>
    <cellStyle name="40% - Énfasis1 3 3" xfId="136"/>
    <cellStyle name="40% - Énfasis1 3 3 2" xfId="466"/>
    <cellStyle name="40% - Énfasis1 3 3 2 2" xfId="1010"/>
    <cellStyle name="40% - Énfasis1 3 3 2 3" xfId="1548"/>
    <cellStyle name="40% - Énfasis1 3 3 3" xfId="705"/>
    <cellStyle name="40% - Énfasis1 3 3 4" xfId="1243"/>
    <cellStyle name="40% - Énfasis1 3 4" xfId="282"/>
    <cellStyle name="40% - Énfasis1 3 4 2" xfId="828"/>
    <cellStyle name="40% - Énfasis1 3 4 3" xfId="1366"/>
    <cellStyle name="40% - Énfasis1 3 5" xfId="413"/>
    <cellStyle name="40% - Énfasis1 3 5 2" xfId="958"/>
    <cellStyle name="40% - Énfasis1 3 5 3" xfId="1496"/>
    <cellStyle name="40% - Énfasis1 3 6" xfId="593"/>
    <cellStyle name="40% - Énfasis1 3 6 2" xfId="1135"/>
    <cellStyle name="40% - Énfasis1 3 6 3" xfId="1673"/>
    <cellStyle name="40% - Énfasis1 3 7" xfId="651"/>
    <cellStyle name="40% - Énfasis1 3 8" xfId="1189"/>
    <cellStyle name="40% - Énfasis2 2" xfId="25"/>
    <cellStyle name="40% - Énfasis2 2 2" xfId="209"/>
    <cellStyle name="40% - Énfasis2 2 2 2" xfId="343"/>
    <cellStyle name="40% - Énfasis2 2 2 2 2" xfId="889"/>
    <cellStyle name="40% - Énfasis2 2 2 2 3" xfId="1427"/>
    <cellStyle name="40% - Énfasis2 2 2 3" xfId="528"/>
    <cellStyle name="40% - Énfasis2 2 2 3 2" xfId="1071"/>
    <cellStyle name="40% - Énfasis2 2 2 3 3" xfId="1609"/>
    <cellStyle name="40% - Énfasis2 2 2 4" xfId="766"/>
    <cellStyle name="40% - Énfasis2 2 2 5" xfId="1304"/>
    <cellStyle name="40% - Énfasis2 2 3" xfId="137"/>
    <cellStyle name="40% - Énfasis2 2 3 2" xfId="467"/>
    <cellStyle name="40% - Énfasis2 2 3 2 2" xfId="1011"/>
    <cellStyle name="40% - Énfasis2 2 3 2 3" xfId="1549"/>
    <cellStyle name="40% - Énfasis2 2 3 3" xfId="706"/>
    <cellStyle name="40% - Énfasis2 2 3 4" xfId="1244"/>
    <cellStyle name="40% - Énfasis2 2 4" xfId="283"/>
    <cellStyle name="40% - Énfasis2 2 4 2" xfId="829"/>
    <cellStyle name="40% - Énfasis2 2 4 3" xfId="1367"/>
    <cellStyle name="40% - Énfasis2 2 5" xfId="414"/>
    <cellStyle name="40% - Énfasis2 2 5 2" xfId="959"/>
    <cellStyle name="40% - Énfasis2 2 5 3" xfId="1497"/>
    <cellStyle name="40% - Énfasis2 2 6" xfId="594"/>
    <cellStyle name="40% - Énfasis2 2 6 2" xfId="1136"/>
    <cellStyle name="40% - Énfasis2 2 6 3" xfId="1674"/>
    <cellStyle name="40% - Énfasis2 2 7" xfId="652"/>
    <cellStyle name="40% - Énfasis2 2 8" xfId="1190"/>
    <cellStyle name="40% - Énfasis2 3" xfId="26"/>
    <cellStyle name="40% - Énfasis2 3 2" xfId="210"/>
    <cellStyle name="40% - Énfasis2 3 2 2" xfId="344"/>
    <cellStyle name="40% - Énfasis2 3 2 2 2" xfId="890"/>
    <cellStyle name="40% - Énfasis2 3 2 2 3" xfId="1428"/>
    <cellStyle name="40% - Énfasis2 3 2 3" xfId="529"/>
    <cellStyle name="40% - Énfasis2 3 2 3 2" xfId="1072"/>
    <cellStyle name="40% - Énfasis2 3 2 3 3" xfId="1610"/>
    <cellStyle name="40% - Énfasis2 3 2 4" xfId="767"/>
    <cellStyle name="40% - Énfasis2 3 2 5" xfId="1305"/>
    <cellStyle name="40% - Énfasis2 3 3" xfId="138"/>
    <cellStyle name="40% - Énfasis2 3 3 2" xfId="468"/>
    <cellStyle name="40% - Énfasis2 3 3 2 2" xfId="1012"/>
    <cellStyle name="40% - Énfasis2 3 3 2 3" xfId="1550"/>
    <cellStyle name="40% - Énfasis2 3 3 3" xfId="707"/>
    <cellStyle name="40% - Énfasis2 3 3 4" xfId="1245"/>
    <cellStyle name="40% - Énfasis2 3 4" xfId="284"/>
    <cellStyle name="40% - Énfasis2 3 4 2" xfId="830"/>
    <cellStyle name="40% - Énfasis2 3 4 3" xfId="1368"/>
    <cellStyle name="40% - Énfasis2 3 5" xfId="415"/>
    <cellStyle name="40% - Énfasis2 3 5 2" xfId="960"/>
    <cellStyle name="40% - Énfasis2 3 5 3" xfId="1498"/>
    <cellStyle name="40% - Énfasis2 3 6" xfId="595"/>
    <cellStyle name="40% - Énfasis2 3 6 2" xfId="1137"/>
    <cellStyle name="40% - Énfasis2 3 6 3" xfId="1675"/>
    <cellStyle name="40% - Énfasis2 3 7" xfId="653"/>
    <cellStyle name="40% - Énfasis2 3 8" xfId="1191"/>
    <cellStyle name="40% - Énfasis3 2" xfId="27"/>
    <cellStyle name="40% - Énfasis3 2 2" xfId="211"/>
    <cellStyle name="40% - Énfasis3 2 2 2" xfId="345"/>
    <cellStyle name="40% - Énfasis3 2 2 2 2" xfId="891"/>
    <cellStyle name="40% - Énfasis3 2 2 2 3" xfId="1429"/>
    <cellStyle name="40% - Énfasis3 2 2 3" xfId="530"/>
    <cellStyle name="40% - Énfasis3 2 2 3 2" xfId="1073"/>
    <cellStyle name="40% - Énfasis3 2 2 3 3" xfId="1611"/>
    <cellStyle name="40% - Énfasis3 2 2 4" xfId="768"/>
    <cellStyle name="40% - Énfasis3 2 2 5" xfId="1306"/>
    <cellStyle name="40% - Énfasis3 2 3" xfId="139"/>
    <cellStyle name="40% - Énfasis3 2 3 2" xfId="469"/>
    <cellStyle name="40% - Énfasis3 2 3 2 2" xfId="1013"/>
    <cellStyle name="40% - Énfasis3 2 3 2 3" xfId="1551"/>
    <cellStyle name="40% - Énfasis3 2 3 3" xfId="708"/>
    <cellStyle name="40% - Énfasis3 2 3 4" xfId="1246"/>
    <cellStyle name="40% - Énfasis3 2 4" xfId="285"/>
    <cellStyle name="40% - Énfasis3 2 4 2" xfId="831"/>
    <cellStyle name="40% - Énfasis3 2 4 3" xfId="1369"/>
    <cellStyle name="40% - Énfasis3 2 5" xfId="416"/>
    <cellStyle name="40% - Énfasis3 2 5 2" xfId="961"/>
    <cellStyle name="40% - Énfasis3 2 5 3" xfId="1499"/>
    <cellStyle name="40% - Énfasis3 2 6" xfId="596"/>
    <cellStyle name="40% - Énfasis3 2 6 2" xfId="1138"/>
    <cellStyle name="40% - Énfasis3 2 6 3" xfId="1676"/>
    <cellStyle name="40% - Énfasis3 2 7" xfId="654"/>
    <cellStyle name="40% - Énfasis3 2 8" xfId="1192"/>
    <cellStyle name="40% - Énfasis4 2" xfId="28"/>
    <cellStyle name="40% - Énfasis4 2 2" xfId="212"/>
    <cellStyle name="40% - Énfasis4 2 2 2" xfId="346"/>
    <cellStyle name="40% - Énfasis4 2 2 2 2" xfId="892"/>
    <cellStyle name="40% - Énfasis4 2 2 2 3" xfId="1430"/>
    <cellStyle name="40% - Énfasis4 2 2 3" xfId="531"/>
    <cellStyle name="40% - Énfasis4 2 2 3 2" xfId="1074"/>
    <cellStyle name="40% - Énfasis4 2 2 3 3" xfId="1612"/>
    <cellStyle name="40% - Énfasis4 2 2 4" xfId="769"/>
    <cellStyle name="40% - Énfasis4 2 2 5" xfId="1307"/>
    <cellStyle name="40% - Énfasis4 2 3" xfId="140"/>
    <cellStyle name="40% - Énfasis4 2 3 2" xfId="470"/>
    <cellStyle name="40% - Énfasis4 2 3 2 2" xfId="1014"/>
    <cellStyle name="40% - Énfasis4 2 3 2 3" xfId="1552"/>
    <cellStyle name="40% - Énfasis4 2 3 3" xfId="709"/>
    <cellStyle name="40% - Énfasis4 2 3 4" xfId="1247"/>
    <cellStyle name="40% - Énfasis4 2 4" xfId="286"/>
    <cellStyle name="40% - Énfasis4 2 4 2" xfId="832"/>
    <cellStyle name="40% - Énfasis4 2 4 3" xfId="1370"/>
    <cellStyle name="40% - Énfasis4 2 5" xfId="417"/>
    <cellStyle name="40% - Énfasis4 2 5 2" xfId="962"/>
    <cellStyle name="40% - Énfasis4 2 5 3" xfId="1500"/>
    <cellStyle name="40% - Énfasis4 2 6" xfId="597"/>
    <cellStyle name="40% - Énfasis4 2 6 2" xfId="1139"/>
    <cellStyle name="40% - Énfasis4 2 6 3" xfId="1677"/>
    <cellStyle name="40% - Énfasis4 2 7" xfId="655"/>
    <cellStyle name="40% - Énfasis4 2 8" xfId="1193"/>
    <cellStyle name="40% - Énfasis4 3" xfId="29"/>
    <cellStyle name="40% - Énfasis4 3 2" xfId="213"/>
    <cellStyle name="40% - Énfasis4 3 2 2" xfId="347"/>
    <cellStyle name="40% - Énfasis4 3 2 2 2" xfId="893"/>
    <cellStyle name="40% - Énfasis4 3 2 2 3" xfId="1431"/>
    <cellStyle name="40% - Énfasis4 3 2 3" xfId="532"/>
    <cellStyle name="40% - Énfasis4 3 2 3 2" xfId="1075"/>
    <cellStyle name="40% - Énfasis4 3 2 3 3" xfId="1613"/>
    <cellStyle name="40% - Énfasis4 3 2 4" xfId="770"/>
    <cellStyle name="40% - Énfasis4 3 2 5" xfId="1308"/>
    <cellStyle name="40% - Énfasis4 3 3" xfId="141"/>
    <cellStyle name="40% - Énfasis4 3 3 2" xfId="471"/>
    <cellStyle name="40% - Énfasis4 3 3 2 2" xfId="1015"/>
    <cellStyle name="40% - Énfasis4 3 3 2 3" xfId="1553"/>
    <cellStyle name="40% - Énfasis4 3 3 3" xfId="710"/>
    <cellStyle name="40% - Énfasis4 3 3 4" xfId="1248"/>
    <cellStyle name="40% - Énfasis4 3 4" xfId="287"/>
    <cellStyle name="40% - Énfasis4 3 4 2" xfId="833"/>
    <cellStyle name="40% - Énfasis4 3 4 3" xfId="1371"/>
    <cellStyle name="40% - Énfasis4 3 5" xfId="418"/>
    <cellStyle name="40% - Énfasis4 3 5 2" xfId="963"/>
    <cellStyle name="40% - Énfasis4 3 5 3" xfId="1501"/>
    <cellStyle name="40% - Énfasis4 3 6" xfId="598"/>
    <cellStyle name="40% - Énfasis4 3 6 2" xfId="1140"/>
    <cellStyle name="40% - Énfasis4 3 6 3" xfId="1678"/>
    <cellStyle name="40% - Énfasis4 3 7" xfId="656"/>
    <cellStyle name="40% - Énfasis4 3 8" xfId="1194"/>
    <cellStyle name="40% - Énfasis5 2" xfId="30"/>
    <cellStyle name="40% - Énfasis5 2 2" xfId="214"/>
    <cellStyle name="40% - Énfasis5 2 2 2" xfId="348"/>
    <cellStyle name="40% - Énfasis5 2 2 2 2" xfId="894"/>
    <cellStyle name="40% - Énfasis5 2 2 2 3" xfId="1432"/>
    <cellStyle name="40% - Énfasis5 2 2 3" xfId="533"/>
    <cellStyle name="40% - Énfasis5 2 2 3 2" xfId="1076"/>
    <cellStyle name="40% - Énfasis5 2 2 3 3" xfId="1614"/>
    <cellStyle name="40% - Énfasis5 2 2 4" xfId="771"/>
    <cellStyle name="40% - Énfasis5 2 2 5" xfId="1309"/>
    <cellStyle name="40% - Énfasis5 2 3" xfId="142"/>
    <cellStyle name="40% - Énfasis5 2 3 2" xfId="472"/>
    <cellStyle name="40% - Énfasis5 2 3 2 2" xfId="1016"/>
    <cellStyle name="40% - Énfasis5 2 3 2 3" xfId="1554"/>
    <cellStyle name="40% - Énfasis5 2 3 3" xfId="711"/>
    <cellStyle name="40% - Énfasis5 2 3 4" xfId="1249"/>
    <cellStyle name="40% - Énfasis5 2 4" xfId="288"/>
    <cellStyle name="40% - Énfasis5 2 4 2" xfId="834"/>
    <cellStyle name="40% - Énfasis5 2 4 3" xfId="1372"/>
    <cellStyle name="40% - Énfasis5 2 5" xfId="419"/>
    <cellStyle name="40% - Énfasis5 2 5 2" xfId="964"/>
    <cellStyle name="40% - Énfasis5 2 5 3" xfId="1502"/>
    <cellStyle name="40% - Énfasis5 2 6" xfId="599"/>
    <cellStyle name="40% - Énfasis5 2 6 2" xfId="1141"/>
    <cellStyle name="40% - Énfasis5 2 6 3" xfId="1679"/>
    <cellStyle name="40% - Énfasis5 2 7" xfId="657"/>
    <cellStyle name="40% - Énfasis5 2 8" xfId="1195"/>
    <cellStyle name="40% - Énfasis5 3" xfId="31"/>
    <cellStyle name="40% - Énfasis5 3 2" xfId="215"/>
    <cellStyle name="40% - Énfasis5 3 2 2" xfId="349"/>
    <cellStyle name="40% - Énfasis5 3 2 2 2" xfId="895"/>
    <cellStyle name="40% - Énfasis5 3 2 2 3" xfId="1433"/>
    <cellStyle name="40% - Énfasis5 3 2 3" xfId="534"/>
    <cellStyle name="40% - Énfasis5 3 2 3 2" xfId="1077"/>
    <cellStyle name="40% - Énfasis5 3 2 3 3" xfId="1615"/>
    <cellStyle name="40% - Énfasis5 3 2 4" xfId="772"/>
    <cellStyle name="40% - Énfasis5 3 2 5" xfId="1310"/>
    <cellStyle name="40% - Énfasis5 3 3" xfId="143"/>
    <cellStyle name="40% - Énfasis5 3 3 2" xfId="473"/>
    <cellStyle name="40% - Énfasis5 3 3 2 2" xfId="1017"/>
    <cellStyle name="40% - Énfasis5 3 3 2 3" xfId="1555"/>
    <cellStyle name="40% - Énfasis5 3 3 3" xfId="712"/>
    <cellStyle name="40% - Énfasis5 3 3 4" xfId="1250"/>
    <cellStyle name="40% - Énfasis5 3 4" xfId="289"/>
    <cellStyle name="40% - Énfasis5 3 4 2" xfId="835"/>
    <cellStyle name="40% - Énfasis5 3 4 3" xfId="1373"/>
    <cellStyle name="40% - Énfasis5 3 5" xfId="420"/>
    <cellStyle name="40% - Énfasis5 3 5 2" xfId="965"/>
    <cellStyle name="40% - Énfasis5 3 5 3" xfId="1503"/>
    <cellStyle name="40% - Énfasis5 3 6" xfId="600"/>
    <cellStyle name="40% - Énfasis5 3 6 2" xfId="1142"/>
    <cellStyle name="40% - Énfasis5 3 6 3" xfId="1680"/>
    <cellStyle name="40% - Énfasis5 3 7" xfId="658"/>
    <cellStyle name="40% - Énfasis5 3 8" xfId="1196"/>
    <cellStyle name="40% - Énfasis6 2" xfId="32"/>
    <cellStyle name="40% - Énfasis6 2 2" xfId="216"/>
    <cellStyle name="40% - Énfasis6 2 2 2" xfId="350"/>
    <cellStyle name="40% - Énfasis6 2 2 2 2" xfId="896"/>
    <cellStyle name="40% - Énfasis6 2 2 2 3" xfId="1434"/>
    <cellStyle name="40% - Énfasis6 2 2 3" xfId="535"/>
    <cellStyle name="40% - Énfasis6 2 2 3 2" xfId="1078"/>
    <cellStyle name="40% - Énfasis6 2 2 3 3" xfId="1616"/>
    <cellStyle name="40% - Énfasis6 2 2 4" xfId="773"/>
    <cellStyle name="40% - Énfasis6 2 2 5" xfId="1311"/>
    <cellStyle name="40% - Énfasis6 2 3" xfId="144"/>
    <cellStyle name="40% - Énfasis6 2 3 2" xfId="474"/>
    <cellStyle name="40% - Énfasis6 2 3 2 2" xfId="1018"/>
    <cellStyle name="40% - Énfasis6 2 3 2 3" xfId="1556"/>
    <cellStyle name="40% - Énfasis6 2 3 3" xfId="713"/>
    <cellStyle name="40% - Énfasis6 2 3 4" xfId="1251"/>
    <cellStyle name="40% - Énfasis6 2 4" xfId="290"/>
    <cellStyle name="40% - Énfasis6 2 4 2" xfId="836"/>
    <cellStyle name="40% - Énfasis6 2 4 3" xfId="1374"/>
    <cellStyle name="40% - Énfasis6 2 5" xfId="421"/>
    <cellStyle name="40% - Énfasis6 2 5 2" xfId="966"/>
    <cellStyle name="40% - Énfasis6 2 5 3" xfId="1504"/>
    <cellStyle name="40% - Énfasis6 2 6" xfId="601"/>
    <cellStyle name="40% - Énfasis6 2 6 2" xfId="1143"/>
    <cellStyle name="40% - Énfasis6 2 6 3" xfId="1681"/>
    <cellStyle name="40% - Énfasis6 2 7" xfId="659"/>
    <cellStyle name="40% - Énfasis6 2 8" xfId="1197"/>
    <cellStyle name="40% - Énfasis6 3" xfId="33"/>
    <cellStyle name="40% - Énfasis6 3 2" xfId="217"/>
    <cellStyle name="40% - Énfasis6 3 2 2" xfId="351"/>
    <cellStyle name="40% - Énfasis6 3 2 2 2" xfId="897"/>
    <cellStyle name="40% - Énfasis6 3 2 2 3" xfId="1435"/>
    <cellStyle name="40% - Énfasis6 3 2 3" xfId="536"/>
    <cellStyle name="40% - Énfasis6 3 2 3 2" xfId="1079"/>
    <cellStyle name="40% - Énfasis6 3 2 3 3" xfId="1617"/>
    <cellStyle name="40% - Énfasis6 3 2 4" xfId="774"/>
    <cellStyle name="40% - Énfasis6 3 2 5" xfId="1312"/>
    <cellStyle name="40% - Énfasis6 3 3" xfId="145"/>
    <cellStyle name="40% - Énfasis6 3 3 2" xfId="475"/>
    <cellStyle name="40% - Énfasis6 3 3 2 2" xfId="1019"/>
    <cellStyle name="40% - Énfasis6 3 3 2 3" xfId="1557"/>
    <cellStyle name="40% - Énfasis6 3 3 3" xfId="714"/>
    <cellStyle name="40% - Énfasis6 3 3 4" xfId="1252"/>
    <cellStyle name="40% - Énfasis6 3 4" xfId="291"/>
    <cellStyle name="40% - Énfasis6 3 4 2" xfId="837"/>
    <cellStyle name="40% - Énfasis6 3 4 3" xfId="1375"/>
    <cellStyle name="40% - Énfasis6 3 5" xfId="422"/>
    <cellStyle name="40% - Énfasis6 3 5 2" xfId="967"/>
    <cellStyle name="40% - Énfasis6 3 5 3" xfId="1505"/>
    <cellStyle name="40% - Énfasis6 3 6" xfId="602"/>
    <cellStyle name="40% - Énfasis6 3 6 2" xfId="1144"/>
    <cellStyle name="40% - Énfasis6 3 6 3" xfId="1682"/>
    <cellStyle name="40% - Énfasis6 3 7" xfId="660"/>
    <cellStyle name="40% - Énfasis6 3 8" xfId="1198"/>
    <cellStyle name="60% - Énfasis1 2" xfId="34"/>
    <cellStyle name="60% - Énfasis2 2" xfId="35"/>
    <cellStyle name="60% - Énfasis3 2" xfId="36"/>
    <cellStyle name="60% - Énfasis4 2" xfId="37"/>
    <cellStyle name="60% - Énfasis5 2" xfId="38"/>
    <cellStyle name="60% - Énfasis6 2" xfId="39"/>
    <cellStyle name="Buena 2" xfId="40"/>
    <cellStyle name="Cálculo 2" xfId="41"/>
    <cellStyle name="Celda de comprobación 2" xfId="42"/>
    <cellStyle name="Celda vinculada 2" xfId="43"/>
    <cellStyle name="Encabezado 4 2" xfId="44"/>
    <cellStyle name="Énfasis1 2" xfId="45"/>
    <cellStyle name="Énfasis2 2" xfId="46"/>
    <cellStyle name="Énfasis3 2" xfId="47"/>
    <cellStyle name="Énfasis4 2" xfId="48"/>
    <cellStyle name="Énfasis5 2" xfId="49"/>
    <cellStyle name="Énfasis6 2" xfId="50"/>
    <cellStyle name="Entrada 2" xfId="51"/>
    <cellStyle name="Euro" xfId="52"/>
    <cellStyle name="Excel Built-in Normal" xfId="53"/>
    <cellStyle name="Incorrecto 2" xfId="54"/>
    <cellStyle name="Millares" xfId="118" builtinId="3"/>
    <cellStyle name="Millares 10" xfId="265"/>
    <cellStyle name="Millares 10 2" xfId="388"/>
    <cellStyle name="Millares 10 2 2" xfId="934"/>
    <cellStyle name="Millares 10 2 3" xfId="1472"/>
    <cellStyle name="Millares 10 3" xfId="573"/>
    <cellStyle name="Millares 10 3 2" xfId="1116"/>
    <cellStyle name="Millares 10 3 3" xfId="1654"/>
    <cellStyle name="Millares 10 4" xfId="811"/>
    <cellStyle name="Millares 10 5" xfId="1349"/>
    <cellStyle name="Millares 11" xfId="575"/>
    <cellStyle name="Millares 11 2" xfId="1118"/>
    <cellStyle name="Millares 11 3" xfId="1656"/>
    <cellStyle name="Millares 12" xfId="395"/>
    <cellStyle name="Millares 12 2" xfId="941"/>
    <cellStyle name="Millares 12 3" xfId="1479"/>
    <cellStyle name="Millares 13" xfId="635"/>
    <cellStyle name="Millares 14" xfId="688"/>
    <cellStyle name="Millares 15" xfId="1226"/>
    <cellStyle name="Millares 16" xfId="1713"/>
    <cellStyle name="Millares 2" xfId="1"/>
    <cellStyle name="Millares 2 10" xfId="636"/>
    <cellStyle name="Millares 2 11" xfId="1174"/>
    <cellStyle name="Millares 2 12" xfId="1714"/>
    <cellStyle name="Millares 2 2" xfId="2"/>
    <cellStyle name="Millares 2 2 2" xfId="193"/>
    <cellStyle name="Millares 2 2 2 2" xfId="328"/>
    <cellStyle name="Millares 2 2 2 2 2" xfId="874"/>
    <cellStyle name="Millares 2 2 2 2 3" xfId="1412"/>
    <cellStyle name="Millares 2 2 2 3" xfId="513"/>
    <cellStyle name="Millares 2 2 2 3 2" xfId="1056"/>
    <cellStyle name="Millares 2 2 2 3 3" xfId="1594"/>
    <cellStyle name="Millares 2 2 2 4" xfId="751"/>
    <cellStyle name="Millares 2 2 2 5" xfId="1289"/>
    <cellStyle name="Millares 2 2 3" xfId="121"/>
    <cellStyle name="Millares 2 2 3 2" xfId="452"/>
    <cellStyle name="Millares 2 2 3 2 2" xfId="996"/>
    <cellStyle name="Millares 2 2 3 2 3" xfId="1534"/>
    <cellStyle name="Millares 2 2 3 3" xfId="691"/>
    <cellStyle name="Millares 2 2 3 4" xfId="1229"/>
    <cellStyle name="Millares 2 2 4" xfId="268"/>
    <cellStyle name="Millares 2 2 4 2" xfId="814"/>
    <cellStyle name="Millares 2 2 4 3" xfId="1352"/>
    <cellStyle name="Millares 2 2 5" xfId="399"/>
    <cellStyle name="Millares 2 2 5 2" xfId="944"/>
    <cellStyle name="Millares 2 2 5 3" xfId="1482"/>
    <cellStyle name="Millares 2 2 6" xfId="579"/>
    <cellStyle name="Millares 2 2 6 2" xfId="1121"/>
    <cellStyle name="Millares 2 2 6 3" xfId="1659"/>
    <cellStyle name="Millares 2 2 7" xfId="637"/>
    <cellStyle name="Millares 2 2 8" xfId="1175"/>
    <cellStyle name="Millares 2 2 9" xfId="1715"/>
    <cellStyle name="Millares 2 3" xfId="55"/>
    <cellStyle name="Millares 2 3 2" xfId="218"/>
    <cellStyle name="Millares 2 3 3" xfId="266"/>
    <cellStyle name="Millares 2 3 3 2" xfId="389"/>
    <cellStyle name="Millares 2 3 3 2 2" xfId="935"/>
    <cellStyle name="Millares 2 3 3 2 3" xfId="1473"/>
    <cellStyle name="Millares 2 3 3 3" xfId="574"/>
    <cellStyle name="Millares 2 3 3 3 2" xfId="1117"/>
    <cellStyle name="Millares 2 3 3 3 3" xfId="1655"/>
    <cellStyle name="Millares 2 3 3 4" xfId="812"/>
    <cellStyle name="Millares 2 3 3 5" xfId="1350"/>
    <cellStyle name="Millares 2 3 4" xfId="146"/>
    <cellStyle name="Millares 2 4" xfId="117"/>
    <cellStyle name="Millares 2 4 2" xfId="254"/>
    <cellStyle name="Millares 2 4 2 2" xfId="378"/>
    <cellStyle name="Millares 2 4 2 2 2" xfId="924"/>
    <cellStyle name="Millares 2 4 2 2 3" xfId="1462"/>
    <cellStyle name="Millares 2 4 2 3" xfId="563"/>
    <cellStyle name="Millares 2 4 2 3 2" xfId="1106"/>
    <cellStyle name="Millares 2 4 2 3 3" xfId="1644"/>
    <cellStyle name="Millares 2 4 2 4" xfId="801"/>
    <cellStyle name="Millares 2 4 2 5" xfId="1339"/>
    <cellStyle name="Millares 2 4 3" xfId="182"/>
    <cellStyle name="Millares 2 4 3 2" xfId="503"/>
    <cellStyle name="Millares 2 4 3 2 2" xfId="1046"/>
    <cellStyle name="Millares 2 4 3 2 3" xfId="1584"/>
    <cellStyle name="Millares 2 4 3 3" xfId="741"/>
    <cellStyle name="Millares 2 4 3 4" xfId="1279"/>
    <cellStyle name="Millares 2 4 4" xfId="318"/>
    <cellStyle name="Millares 2 4 4 2" xfId="450"/>
    <cellStyle name="Millares 2 4 4 2 2" xfId="994"/>
    <cellStyle name="Millares 2 4 4 2 3" xfId="1532"/>
    <cellStyle name="Millares 2 4 4 3" xfId="864"/>
    <cellStyle name="Millares 2 4 4 4" xfId="1402"/>
    <cellStyle name="Millares 2 4 5" xfId="396"/>
    <cellStyle name="Millares 2 4 5 2" xfId="942"/>
    <cellStyle name="Millares 2 4 5 3" xfId="1480"/>
    <cellStyle name="Millares 2 4 6" xfId="629"/>
    <cellStyle name="Millares 2 4 6 2" xfId="1171"/>
    <cellStyle name="Millares 2 4 6 3" xfId="1709"/>
    <cellStyle name="Millares 2 4 7" xfId="687"/>
    <cellStyle name="Millares 2 4 8" xfId="1225"/>
    <cellStyle name="Millares 2 4 9" xfId="1725"/>
    <cellStyle name="Millares 2 5" xfId="192"/>
    <cellStyle name="Millares 2 5 2" xfId="327"/>
    <cellStyle name="Millares 2 5 2 2" xfId="873"/>
    <cellStyle name="Millares 2 5 2 3" xfId="1411"/>
    <cellStyle name="Millares 2 5 3" xfId="512"/>
    <cellStyle name="Millares 2 5 3 2" xfId="1055"/>
    <cellStyle name="Millares 2 5 3 3" xfId="1593"/>
    <cellStyle name="Millares 2 5 4" xfId="750"/>
    <cellStyle name="Millares 2 5 5" xfId="1288"/>
    <cellStyle name="Millares 2 6" xfId="120"/>
    <cellStyle name="Millares 2 6 2" xfId="451"/>
    <cellStyle name="Millares 2 6 2 2" xfId="995"/>
    <cellStyle name="Millares 2 6 2 3" xfId="1533"/>
    <cellStyle name="Millares 2 6 3" xfId="690"/>
    <cellStyle name="Millares 2 6 4" xfId="1228"/>
    <cellStyle name="Millares 2 7" xfId="267"/>
    <cellStyle name="Millares 2 7 2" xfId="813"/>
    <cellStyle name="Millares 2 7 3" xfId="1351"/>
    <cellStyle name="Millares 2 8" xfId="398"/>
    <cellStyle name="Millares 2 8 2" xfId="943"/>
    <cellStyle name="Millares 2 8 3" xfId="1481"/>
    <cellStyle name="Millares 2 9" xfId="578"/>
    <cellStyle name="Millares 2 9 2" xfId="1120"/>
    <cellStyle name="Millares 2 9 3" xfId="1658"/>
    <cellStyle name="Millares 3" xfId="3"/>
    <cellStyle name="Millares 3 10" xfId="1716"/>
    <cellStyle name="Millares 3 2" xfId="56"/>
    <cellStyle name="Millares 3 2 2" xfId="219"/>
    <cellStyle name="Millares 3 2 2 2" xfId="352"/>
    <cellStyle name="Millares 3 2 2 2 2" xfId="898"/>
    <cellStyle name="Millares 3 2 2 2 3" xfId="1436"/>
    <cellStyle name="Millares 3 2 2 3" xfId="537"/>
    <cellStyle name="Millares 3 2 2 3 2" xfId="1080"/>
    <cellStyle name="Millares 3 2 2 3 3" xfId="1618"/>
    <cellStyle name="Millares 3 2 2 4" xfId="775"/>
    <cellStyle name="Millares 3 2 2 5" xfId="1313"/>
    <cellStyle name="Millares 3 2 3" xfId="147"/>
    <cellStyle name="Millares 3 2 3 2" xfId="476"/>
    <cellStyle name="Millares 3 2 3 2 2" xfId="1020"/>
    <cellStyle name="Millares 3 2 3 2 3" xfId="1558"/>
    <cellStyle name="Millares 3 2 3 3" xfId="715"/>
    <cellStyle name="Millares 3 2 3 4" xfId="1253"/>
    <cellStyle name="Millares 3 2 4" xfId="292"/>
    <cellStyle name="Millares 3 2 4 2" xfId="838"/>
    <cellStyle name="Millares 3 2 4 3" xfId="1376"/>
    <cellStyle name="Millares 3 2 5" xfId="423"/>
    <cellStyle name="Millares 3 2 5 2" xfId="968"/>
    <cellStyle name="Millares 3 2 5 3" xfId="1506"/>
    <cellStyle name="Millares 3 2 6" xfId="603"/>
    <cellStyle name="Millares 3 2 6 2" xfId="1145"/>
    <cellStyle name="Millares 3 2 6 3" xfId="1683"/>
    <cellStyle name="Millares 3 2 7" xfId="661"/>
    <cellStyle name="Millares 3 2 8" xfId="1199"/>
    <cellStyle name="Millares 3 3" xfId="194"/>
    <cellStyle name="Millares 3 3 2" xfId="329"/>
    <cellStyle name="Millares 3 3 2 2" xfId="875"/>
    <cellStyle name="Millares 3 3 2 3" xfId="1413"/>
    <cellStyle name="Millares 3 3 3" xfId="514"/>
    <cellStyle name="Millares 3 3 3 2" xfId="1057"/>
    <cellStyle name="Millares 3 3 3 3" xfId="1595"/>
    <cellStyle name="Millares 3 3 4" xfId="752"/>
    <cellStyle name="Millares 3 3 5" xfId="1290"/>
    <cellStyle name="Millares 3 4" xfId="122"/>
    <cellStyle name="Millares 3 4 2" xfId="453"/>
    <cellStyle name="Millares 3 4 2 2" xfId="997"/>
    <cellStyle name="Millares 3 4 2 3" xfId="1535"/>
    <cellStyle name="Millares 3 4 3" xfId="692"/>
    <cellStyle name="Millares 3 4 4" xfId="1230"/>
    <cellStyle name="Millares 3 5" xfId="269"/>
    <cellStyle name="Millares 3 5 2" xfId="815"/>
    <cellStyle name="Millares 3 5 3" xfId="1353"/>
    <cellStyle name="Millares 3 6" xfId="400"/>
    <cellStyle name="Millares 3 6 2" xfId="945"/>
    <cellStyle name="Millares 3 6 3" xfId="1483"/>
    <cellStyle name="Millares 3 7" xfId="580"/>
    <cellStyle name="Millares 3 7 2" xfId="1122"/>
    <cellStyle name="Millares 3 7 3" xfId="1660"/>
    <cellStyle name="Millares 3 8" xfId="638"/>
    <cellStyle name="Millares 3 9" xfId="1176"/>
    <cellStyle name="Millares 4" xfId="4"/>
    <cellStyle name="Millares 4 2" xfId="188"/>
    <cellStyle name="Millares 4 2 2" xfId="260"/>
    <cellStyle name="Millares 4 2 2 2" xfId="384"/>
    <cellStyle name="Millares 4 2 2 2 2" xfId="930"/>
    <cellStyle name="Millares 4 2 2 2 3" xfId="1468"/>
    <cellStyle name="Millares 4 2 2 3" xfId="569"/>
    <cellStyle name="Millares 4 2 2 3 2" xfId="1112"/>
    <cellStyle name="Millares 4 2 2 3 3" xfId="1650"/>
    <cellStyle name="Millares 4 2 2 4" xfId="807"/>
    <cellStyle name="Millares 4 2 2 5" xfId="1345"/>
    <cellStyle name="Millares 4 2 3" xfId="324"/>
    <cellStyle name="Millares 4 2 3 2" xfId="870"/>
    <cellStyle name="Millares 4 2 3 3" xfId="1408"/>
    <cellStyle name="Millares 4 2 4" xfId="509"/>
    <cellStyle name="Millares 4 2 4 2" xfId="1052"/>
    <cellStyle name="Millares 4 2 4 3" xfId="1590"/>
    <cellStyle name="Millares 4 2 5" xfId="747"/>
    <cellStyle name="Millares 4 2 6" xfId="1285"/>
    <cellStyle name="Millares 4 3" xfId="195"/>
    <cellStyle name="Millares 4 3 2" xfId="330"/>
    <cellStyle name="Millares 4 3 2 2" xfId="876"/>
    <cellStyle name="Millares 4 3 2 3" xfId="1414"/>
    <cellStyle name="Millares 4 3 3" xfId="515"/>
    <cellStyle name="Millares 4 3 3 2" xfId="1058"/>
    <cellStyle name="Millares 4 3 3 3" xfId="1596"/>
    <cellStyle name="Millares 4 3 4" xfId="753"/>
    <cellStyle name="Millares 4 3 5" xfId="1291"/>
    <cellStyle name="Millares 4 4" xfId="123"/>
    <cellStyle name="Millares 4 4 2" xfId="454"/>
    <cellStyle name="Millares 4 4 2 2" xfId="998"/>
    <cellStyle name="Millares 4 4 2 3" xfId="1536"/>
    <cellStyle name="Millares 4 4 3" xfId="693"/>
    <cellStyle name="Millares 4 4 4" xfId="1231"/>
    <cellStyle name="Millares 4 5" xfId="270"/>
    <cellStyle name="Millares 4 5 2" xfId="816"/>
    <cellStyle name="Millares 4 5 3" xfId="1354"/>
    <cellStyle name="Millares 4 6" xfId="401"/>
    <cellStyle name="Millares 4 6 2" xfId="946"/>
    <cellStyle name="Millares 4 6 3" xfId="1484"/>
    <cellStyle name="Millares 4 7" xfId="581"/>
    <cellStyle name="Millares 4 7 2" xfId="1123"/>
    <cellStyle name="Millares 4 7 3" xfId="1661"/>
    <cellStyle name="Millares 4 8" xfId="639"/>
    <cellStyle name="Millares 4 9" xfId="1177"/>
    <cellStyle name="Millares 5" xfId="57"/>
    <cellStyle name="Millares 5 2" xfId="220"/>
    <cellStyle name="Millares 5 2 2" xfId="353"/>
    <cellStyle name="Millares 5 2 2 2" xfId="899"/>
    <cellStyle name="Millares 5 2 2 3" xfId="1437"/>
    <cellStyle name="Millares 5 2 3" xfId="538"/>
    <cellStyle name="Millares 5 2 3 2" xfId="1081"/>
    <cellStyle name="Millares 5 2 3 3" xfId="1619"/>
    <cellStyle name="Millares 5 2 4" xfId="776"/>
    <cellStyle name="Millares 5 2 5" xfId="1314"/>
    <cellStyle name="Millares 5 3" xfId="148"/>
    <cellStyle name="Millares 5 3 2" xfId="477"/>
    <cellStyle name="Millares 5 3 2 2" xfId="1021"/>
    <cellStyle name="Millares 5 3 2 3" xfId="1559"/>
    <cellStyle name="Millares 5 3 3" xfId="716"/>
    <cellStyle name="Millares 5 3 4" xfId="1254"/>
    <cellStyle name="Millares 5 4" xfId="293"/>
    <cellStyle name="Millares 5 4 2" xfId="839"/>
    <cellStyle name="Millares 5 4 3" xfId="1377"/>
    <cellStyle name="Millares 5 5" xfId="424"/>
    <cellStyle name="Millares 5 5 2" xfId="969"/>
    <cellStyle name="Millares 5 5 3" xfId="1507"/>
    <cellStyle name="Millares 5 6" xfId="604"/>
    <cellStyle name="Millares 5 6 2" xfId="1146"/>
    <cellStyle name="Millares 5 6 3" xfId="1684"/>
    <cellStyle name="Millares 5 7" xfId="662"/>
    <cellStyle name="Millares 5 8" xfId="1200"/>
    <cellStyle name="Millares 6" xfId="58"/>
    <cellStyle name="Millares 6 2" xfId="221"/>
    <cellStyle name="Millares 6 3" xfId="149"/>
    <cellStyle name="Millares 7" xfId="59"/>
    <cellStyle name="Millares 7 10" xfId="1201"/>
    <cellStyle name="Millares 7 2" xfId="60"/>
    <cellStyle name="Millares 7 2 2" xfId="223"/>
    <cellStyle name="Millares 7 2 2 2" xfId="355"/>
    <cellStyle name="Millares 7 2 2 2 2" xfId="901"/>
    <cellStyle name="Millares 7 2 2 2 3" xfId="1439"/>
    <cellStyle name="Millares 7 2 2 3" xfId="540"/>
    <cellStyle name="Millares 7 2 2 3 2" xfId="1083"/>
    <cellStyle name="Millares 7 2 2 3 3" xfId="1621"/>
    <cellStyle name="Millares 7 2 2 4" xfId="778"/>
    <cellStyle name="Millares 7 2 2 5" xfId="1316"/>
    <cellStyle name="Millares 7 2 3" xfId="151"/>
    <cellStyle name="Millares 7 2 3 2" xfId="479"/>
    <cellStyle name="Millares 7 2 3 2 2" xfId="1023"/>
    <cellStyle name="Millares 7 2 3 2 3" xfId="1561"/>
    <cellStyle name="Millares 7 2 3 3" xfId="718"/>
    <cellStyle name="Millares 7 2 3 4" xfId="1256"/>
    <cellStyle name="Millares 7 2 4" xfId="295"/>
    <cellStyle name="Millares 7 2 4 2" xfId="841"/>
    <cellStyle name="Millares 7 2 4 3" xfId="1379"/>
    <cellStyle name="Millares 7 2 5" xfId="426"/>
    <cellStyle name="Millares 7 2 5 2" xfId="971"/>
    <cellStyle name="Millares 7 2 5 3" xfId="1509"/>
    <cellStyle name="Millares 7 2 6" xfId="606"/>
    <cellStyle name="Millares 7 2 6 2" xfId="1148"/>
    <cellStyle name="Millares 7 2 6 3" xfId="1686"/>
    <cellStyle name="Millares 7 2 7" xfId="664"/>
    <cellStyle name="Millares 7 2 8" xfId="1202"/>
    <cellStyle name="Millares 7 3" xfId="112"/>
    <cellStyle name="Millares 7 3 2" xfId="187"/>
    <cellStyle name="Millares 7 3 2 2" xfId="259"/>
    <cellStyle name="Millares 7 3 2 2 2" xfId="383"/>
    <cellStyle name="Millares 7 3 2 2 2 2" xfId="929"/>
    <cellStyle name="Millares 7 3 2 2 2 3" xfId="1467"/>
    <cellStyle name="Millares 7 3 2 2 3" xfId="568"/>
    <cellStyle name="Millares 7 3 2 2 3 2" xfId="1111"/>
    <cellStyle name="Millares 7 3 2 2 3 3" xfId="1649"/>
    <cellStyle name="Millares 7 3 2 2 4" xfId="806"/>
    <cellStyle name="Millares 7 3 2 2 5" xfId="1344"/>
    <cellStyle name="Millares 7 3 2 3" xfId="323"/>
    <cellStyle name="Millares 7 3 2 3 2" xfId="869"/>
    <cellStyle name="Millares 7 3 2 3 3" xfId="1407"/>
    <cellStyle name="Millares 7 3 2 4" xfId="391"/>
    <cellStyle name="Millares 7 3 2 4 2" xfId="937"/>
    <cellStyle name="Millares 7 3 2 4 3" xfId="1475"/>
    <cellStyle name="Millares 7 3 2 5" xfId="508"/>
    <cellStyle name="Millares 7 3 2 5 2" xfId="1051"/>
    <cellStyle name="Millares 7 3 2 5 3" xfId="1589"/>
    <cellStyle name="Millares 7 3 2 6" xfId="746"/>
    <cellStyle name="Millares 7 3 2 7" xfId="1284"/>
    <cellStyle name="Millares 7 3 3" xfId="252"/>
    <cellStyle name="Millares 7 3 3 2" xfId="377"/>
    <cellStyle name="Millares 7 3 3 2 2" xfId="923"/>
    <cellStyle name="Millares 7 3 3 2 3" xfId="1461"/>
    <cellStyle name="Millares 7 3 3 3" xfId="562"/>
    <cellStyle name="Millares 7 3 3 3 2" xfId="1105"/>
    <cellStyle name="Millares 7 3 3 3 3" xfId="1643"/>
    <cellStyle name="Millares 7 3 3 4" xfId="800"/>
    <cellStyle name="Millares 7 3 3 5" xfId="1338"/>
    <cellStyle name="Millares 7 3 4" xfId="180"/>
    <cellStyle name="Millares 7 3 4 2" xfId="502"/>
    <cellStyle name="Millares 7 3 4 2 2" xfId="1045"/>
    <cellStyle name="Millares 7 3 4 2 3" xfId="1583"/>
    <cellStyle name="Millares 7 3 4 3" xfId="740"/>
    <cellStyle name="Millares 7 3 4 4" xfId="1278"/>
    <cellStyle name="Millares 7 3 5" xfId="317"/>
    <cellStyle name="Millares 7 3 5 2" xfId="863"/>
    <cellStyle name="Millares 7 3 5 3" xfId="1401"/>
    <cellStyle name="Millares 7 3 6" xfId="449"/>
    <cellStyle name="Millares 7 3 6 2" xfId="993"/>
    <cellStyle name="Millares 7 3 6 3" xfId="1531"/>
    <cellStyle name="Millares 7 3 7" xfId="628"/>
    <cellStyle name="Millares 7 3 7 2" xfId="1170"/>
    <cellStyle name="Millares 7 3 7 3" xfId="1708"/>
    <cellStyle name="Millares 7 3 8" xfId="686"/>
    <cellStyle name="Millares 7 3 9" xfId="1224"/>
    <cellStyle name="Millares 7 4" xfId="222"/>
    <cellStyle name="Millares 7 4 2" xfId="354"/>
    <cellStyle name="Millares 7 4 2 2" xfId="900"/>
    <cellStyle name="Millares 7 4 2 3" xfId="1438"/>
    <cellStyle name="Millares 7 4 3" xfId="539"/>
    <cellStyle name="Millares 7 4 3 2" xfId="1082"/>
    <cellStyle name="Millares 7 4 3 3" xfId="1620"/>
    <cellStyle name="Millares 7 4 4" xfId="777"/>
    <cellStyle name="Millares 7 4 5" xfId="1315"/>
    <cellStyle name="Millares 7 5" xfId="150"/>
    <cellStyle name="Millares 7 5 2" xfId="478"/>
    <cellStyle name="Millares 7 5 2 2" xfId="1022"/>
    <cellStyle name="Millares 7 5 2 3" xfId="1560"/>
    <cellStyle name="Millares 7 5 3" xfId="717"/>
    <cellStyle name="Millares 7 5 4" xfId="1255"/>
    <cellStyle name="Millares 7 6" xfId="294"/>
    <cellStyle name="Millares 7 6 2" xfId="840"/>
    <cellStyle name="Millares 7 6 3" xfId="1378"/>
    <cellStyle name="Millares 7 7" xfId="425"/>
    <cellStyle name="Millares 7 7 2" xfId="970"/>
    <cellStyle name="Millares 7 7 3" xfId="1508"/>
    <cellStyle name="Millares 7 8" xfId="605"/>
    <cellStyle name="Millares 7 8 2" xfId="1147"/>
    <cellStyle name="Millares 7 8 3" xfId="1685"/>
    <cellStyle name="Millares 7 9" xfId="663"/>
    <cellStyle name="Millares 8" xfId="108"/>
    <cellStyle name="Millares 8 2" xfId="189"/>
    <cellStyle name="Millares 8 2 2" xfId="261"/>
    <cellStyle name="Millares 8 2 2 2" xfId="385"/>
    <cellStyle name="Millares 8 2 2 2 2" xfId="931"/>
    <cellStyle name="Millares 8 2 2 2 3" xfId="1469"/>
    <cellStyle name="Millares 8 2 2 3" xfId="570"/>
    <cellStyle name="Millares 8 2 2 3 2" xfId="1113"/>
    <cellStyle name="Millares 8 2 2 3 3" xfId="1651"/>
    <cellStyle name="Millares 8 2 2 4" xfId="808"/>
    <cellStyle name="Millares 8 2 2 5" xfId="1346"/>
    <cellStyle name="Millares 8 2 3" xfId="325"/>
    <cellStyle name="Millares 8 2 3 2" xfId="871"/>
    <cellStyle name="Millares 8 2 3 3" xfId="1409"/>
    <cellStyle name="Millares 8 2 4" xfId="392"/>
    <cellStyle name="Millares 8 2 4 2" xfId="938"/>
    <cellStyle name="Millares 8 2 4 3" xfId="1476"/>
    <cellStyle name="Millares 8 2 5" xfId="510"/>
    <cellStyle name="Millares 8 2 5 2" xfId="1053"/>
    <cellStyle name="Millares 8 2 5 3" xfId="1591"/>
    <cellStyle name="Millares 8 2 6" xfId="748"/>
    <cellStyle name="Millares 8 2 7" xfId="1286"/>
    <cellStyle name="Millares 8 3" xfId="250"/>
    <cellStyle name="Millares 8 3 2" xfId="375"/>
    <cellStyle name="Millares 8 3 2 2" xfId="921"/>
    <cellStyle name="Millares 8 3 2 3" xfId="1459"/>
    <cellStyle name="Millares 8 3 3" xfId="560"/>
    <cellStyle name="Millares 8 3 3 2" xfId="1103"/>
    <cellStyle name="Millares 8 3 3 3" xfId="1641"/>
    <cellStyle name="Millares 8 3 4" xfId="798"/>
    <cellStyle name="Millares 8 3 5" xfId="1336"/>
    <cellStyle name="Millares 8 4" xfId="178"/>
    <cellStyle name="Millares 8 4 2" xfId="500"/>
    <cellStyle name="Millares 8 4 2 2" xfId="1043"/>
    <cellStyle name="Millares 8 4 2 3" xfId="1581"/>
    <cellStyle name="Millares 8 4 3" xfId="738"/>
    <cellStyle name="Millares 8 4 4" xfId="1276"/>
    <cellStyle name="Millares 8 5" xfId="315"/>
    <cellStyle name="Millares 8 5 2" xfId="861"/>
    <cellStyle name="Millares 8 5 3" xfId="1399"/>
    <cellStyle name="Millares 8 6" xfId="447"/>
    <cellStyle name="Millares 8 6 2" xfId="991"/>
    <cellStyle name="Millares 8 6 3" xfId="1529"/>
    <cellStyle name="Millares 8 7" xfId="626"/>
    <cellStyle name="Millares 8 7 2" xfId="1168"/>
    <cellStyle name="Millares 8 7 3" xfId="1706"/>
    <cellStyle name="Millares 8 8" xfId="684"/>
    <cellStyle name="Millares 8 9" xfId="1222"/>
    <cellStyle name="Millares 9" xfId="119"/>
    <cellStyle name="Millares 9 2" xfId="255"/>
    <cellStyle name="Millares 9 2 2" xfId="379"/>
    <cellStyle name="Millares 9 2 2 2" xfId="925"/>
    <cellStyle name="Millares 9 2 2 3" xfId="1463"/>
    <cellStyle name="Millares 9 2 3" xfId="564"/>
    <cellStyle name="Millares 9 2 3 2" xfId="1107"/>
    <cellStyle name="Millares 9 2 3 3" xfId="1645"/>
    <cellStyle name="Millares 9 2 4" xfId="802"/>
    <cellStyle name="Millares 9 2 5" xfId="1340"/>
    <cellStyle name="Millares 9 3" xfId="183"/>
    <cellStyle name="Millares 9 3 2" xfId="742"/>
    <cellStyle name="Millares 9 3 3" xfId="1280"/>
    <cellStyle name="Millares 9 4" xfId="319"/>
    <cellStyle name="Millares 9 4 2" xfId="865"/>
    <cellStyle name="Millares 9 4 3" xfId="1403"/>
    <cellStyle name="Millares 9 5" xfId="504"/>
    <cellStyle name="Millares 9 5 2" xfId="1047"/>
    <cellStyle name="Millares 9 5 3" xfId="1585"/>
    <cellStyle name="Millares 9 6" xfId="577"/>
    <cellStyle name="Millares 9 6 2" xfId="1119"/>
    <cellStyle name="Millares 9 6 3" xfId="1657"/>
    <cellStyle name="Millares 9 7" xfId="632"/>
    <cellStyle name="Millares 9 7 2" xfId="1173"/>
    <cellStyle name="Millares 9 7 3" xfId="1711"/>
    <cellStyle name="Millares 9 8" xfId="689"/>
    <cellStyle name="Millares 9 9" xfId="1227"/>
    <cellStyle name="Millares_Formatos del Instructivo E-S  2008" xfId="113"/>
    <cellStyle name="Moneda 2" xfId="61"/>
    <cellStyle name="Moneda 2 2" xfId="224"/>
    <cellStyle name="Moneda 2 3" xfId="152"/>
    <cellStyle name="Moneda 2 4" xfId="427"/>
    <cellStyle name="Moneda 2 5" xfId="397"/>
    <cellStyle name="Moneda 3" xfId="62"/>
    <cellStyle name="Moneda 3 2" xfId="480"/>
    <cellStyle name="Moneda 4" xfId="576"/>
    <cellStyle name="Neutral 2" xfId="63"/>
    <cellStyle name="Normal" xfId="0" builtinId="0"/>
    <cellStyle name="Normal 10" xfId="64"/>
    <cellStyle name="Normal 10 2" xfId="65"/>
    <cellStyle name="Normal 10 2 2" xfId="109"/>
    <cellStyle name="Normal 11" xfId="66"/>
    <cellStyle name="Normal 11 2" xfId="225"/>
    <cellStyle name="Normal 11 2 2" xfId="356"/>
    <cellStyle name="Normal 11 2 2 2" xfId="902"/>
    <cellStyle name="Normal 11 2 2 3" xfId="1440"/>
    <cellStyle name="Normal 11 2 3" xfId="541"/>
    <cellStyle name="Normal 11 2 3 2" xfId="1084"/>
    <cellStyle name="Normal 11 2 3 3" xfId="1622"/>
    <cellStyle name="Normal 11 2 4" xfId="779"/>
    <cellStyle name="Normal 11 2 5" xfId="1317"/>
    <cellStyle name="Normal 11 3" xfId="153"/>
    <cellStyle name="Normal 11 3 2" xfId="481"/>
    <cellStyle name="Normal 11 3 2 2" xfId="1024"/>
    <cellStyle name="Normal 11 3 2 3" xfId="1562"/>
    <cellStyle name="Normal 11 3 3" xfId="719"/>
    <cellStyle name="Normal 11 3 4" xfId="1257"/>
    <cellStyle name="Normal 11 4" xfId="296"/>
    <cellStyle name="Normal 11 4 2" xfId="842"/>
    <cellStyle name="Normal 11 4 3" xfId="1380"/>
    <cellStyle name="Normal 11 5" xfId="428"/>
    <cellStyle name="Normal 11 5 2" xfId="972"/>
    <cellStyle name="Normal 11 5 3" xfId="1510"/>
    <cellStyle name="Normal 11 6" xfId="607"/>
    <cellStyle name="Normal 11 6 2" xfId="1149"/>
    <cellStyle name="Normal 11 6 3" xfId="1687"/>
    <cellStyle name="Normal 11 7" xfId="665"/>
    <cellStyle name="Normal 11 8" xfId="1203"/>
    <cellStyle name="Normal 12" xfId="67"/>
    <cellStyle name="Normal 12 2" xfId="68"/>
    <cellStyle name="Normal 12 2 2" xfId="227"/>
    <cellStyle name="Normal 12 2 2 2" xfId="358"/>
    <cellStyle name="Normal 12 2 2 2 2" xfId="904"/>
    <cellStyle name="Normal 12 2 2 2 3" xfId="1442"/>
    <cellStyle name="Normal 12 2 2 3" xfId="543"/>
    <cellStyle name="Normal 12 2 2 3 2" xfId="1086"/>
    <cellStyle name="Normal 12 2 2 3 3" xfId="1624"/>
    <cellStyle name="Normal 12 2 2 4" xfId="781"/>
    <cellStyle name="Normal 12 2 2 5" xfId="1319"/>
    <cellStyle name="Normal 12 2 3" xfId="155"/>
    <cellStyle name="Normal 12 2 3 2" xfId="483"/>
    <cellStyle name="Normal 12 2 3 2 2" xfId="1026"/>
    <cellStyle name="Normal 12 2 3 2 3" xfId="1564"/>
    <cellStyle name="Normal 12 2 3 3" xfId="721"/>
    <cellStyle name="Normal 12 2 3 4" xfId="1259"/>
    <cellStyle name="Normal 12 2 4" xfId="298"/>
    <cellStyle name="Normal 12 2 4 2" xfId="844"/>
    <cellStyle name="Normal 12 2 4 3" xfId="1382"/>
    <cellStyle name="Normal 12 2 5" xfId="430"/>
    <cellStyle name="Normal 12 2 5 2" xfId="974"/>
    <cellStyle name="Normal 12 2 5 3" xfId="1512"/>
    <cellStyle name="Normal 12 2 6" xfId="609"/>
    <cellStyle name="Normal 12 2 6 2" xfId="1151"/>
    <cellStyle name="Normal 12 2 6 3" xfId="1689"/>
    <cellStyle name="Normal 12 2 7" xfId="667"/>
    <cellStyle name="Normal 12 2 8" xfId="1205"/>
    <cellStyle name="Normal 12 3" xfId="226"/>
    <cellStyle name="Normal 12 3 2" xfId="357"/>
    <cellStyle name="Normal 12 3 2 2" xfId="903"/>
    <cellStyle name="Normal 12 3 2 3" xfId="1441"/>
    <cellStyle name="Normal 12 3 3" xfId="542"/>
    <cellStyle name="Normal 12 3 3 2" xfId="1085"/>
    <cellStyle name="Normal 12 3 3 3" xfId="1623"/>
    <cellStyle name="Normal 12 3 4" xfId="780"/>
    <cellStyle name="Normal 12 3 5" xfId="1318"/>
    <cellStyle name="Normal 12 4" xfId="154"/>
    <cellStyle name="Normal 12 4 2" xfId="482"/>
    <cellStyle name="Normal 12 4 2 2" xfId="1025"/>
    <cellStyle name="Normal 12 4 2 3" xfId="1563"/>
    <cellStyle name="Normal 12 4 3" xfId="720"/>
    <cellStyle name="Normal 12 4 4" xfId="1258"/>
    <cellStyle name="Normal 12 5" xfId="297"/>
    <cellStyle name="Normal 12 5 2" xfId="843"/>
    <cellStyle name="Normal 12 5 3" xfId="1381"/>
    <cellStyle name="Normal 12 6" xfId="429"/>
    <cellStyle name="Normal 12 6 2" xfId="973"/>
    <cellStyle name="Normal 12 6 3" xfId="1511"/>
    <cellStyle name="Normal 12 7" xfId="608"/>
    <cellStyle name="Normal 12 7 2" xfId="1150"/>
    <cellStyle name="Normal 12 7 3" xfId="1688"/>
    <cellStyle name="Normal 12 8" xfId="666"/>
    <cellStyle name="Normal 12 9" xfId="1204"/>
    <cellStyle name="Normal 13" xfId="69"/>
    <cellStyle name="Normal 13 2" xfId="70"/>
    <cellStyle name="Normal 13 2 2" xfId="229"/>
    <cellStyle name="Normal 13 2 3" xfId="157"/>
    <cellStyle name="Normal 13 3" xfId="228"/>
    <cellStyle name="Normal 13 3 2" xfId="359"/>
    <cellStyle name="Normal 13 3 2 2" xfId="905"/>
    <cellStyle name="Normal 13 3 2 3" xfId="1443"/>
    <cellStyle name="Normal 13 3 3" xfId="544"/>
    <cellStyle name="Normal 13 3 3 2" xfId="1087"/>
    <cellStyle name="Normal 13 3 3 3" xfId="1625"/>
    <cellStyle name="Normal 13 3 4" xfId="782"/>
    <cellStyle name="Normal 13 3 5" xfId="1320"/>
    <cellStyle name="Normal 13 4" xfId="156"/>
    <cellStyle name="Normal 13 4 2" xfId="484"/>
    <cellStyle name="Normal 13 4 2 2" xfId="1027"/>
    <cellStyle name="Normal 13 4 2 3" xfId="1565"/>
    <cellStyle name="Normal 13 4 3" xfId="722"/>
    <cellStyle name="Normal 13 4 4" xfId="1260"/>
    <cellStyle name="Normal 13 5" xfId="299"/>
    <cellStyle name="Normal 13 5 2" xfId="845"/>
    <cellStyle name="Normal 13 5 3" xfId="1383"/>
    <cellStyle name="Normal 13 6" xfId="431"/>
    <cellStyle name="Normal 13 6 2" xfId="975"/>
    <cellStyle name="Normal 13 6 3" xfId="1513"/>
    <cellStyle name="Normal 13 7" xfId="610"/>
    <cellStyle name="Normal 13 7 2" xfId="1152"/>
    <cellStyle name="Normal 13 7 3" xfId="1690"/>
    <cellStyle name="Normal 13 8" xfId="668"/>
    <cellStyle name="Normal 13 9" xfId="1206"/>
    <cellStyle name="Normal 14" xfId="71"/>
    <cellStyle name="Normal 14 2" xfId="230"/>
    <cellStyle name="Normal 14 2 2" xfId="360"/>
    <cellStyle name="Normal 14 2 2 2" xfId="906"/>
    <cellStyle name="Normal 14 2 2 3" xfId="1444"/>
    <cellStyle name="Normal 14 2 3" xfId="545"/>
    <cellStyle name="Normal 14 2 3 2" xfId="1088"/>
    <cellStyle name="Normal 14 2 3 3" xfId="1626"/>
    <cellStyle name="Normal 14 2 4" xfId="783"/>
    <cellStyle name="Normal 14 2 5" xfId="1321"/>
    <cellStyle name="Normal 14 3" xfId="158"/>
    <cellStyle name="Normal 14 3 2" xfId="485"/>
    <cellStyle name="Normal 14 3 2 2" xfId="1028"/>
    <cellStyle name="Normal 14 3 2 3" xfId="1566"/>
    <cellStyle name="Normal 14 3 3" xfId="723"/>
    <cellStyle name="Normal 14 3 4" xfId="1261"/>
    <cellStyle name="Normal 14 4" xfId="300"/>
    <cellStyle name="Normal 14 4 2" xfId="846"/>
    <cellStyle name="Normal 14 4 3" xfId="1384"/>
    <cellStyle name="Normal 14 5" xfId="432"/>
    <cellStyle name="Normal 14 5 2" xfId="976"/>
    <cellStyle name="Normal 14 5 3" xfId="1514"/>
    <cellStyle name="Normal 14 6" xfId="611"/>
    <cellStyle name="Normal 14 6 2" xfId="1153"/>
    <cellStyle name="Normal 14 6 3" xfId="1691"/>
    <cellStyle name="Normal 14 7" xfId="669"/>
    <cellStyle name="Normal 14 8" xfId="1207"/>
    <cellStyle name="Normal 15" xfId="72"/>
    <cellStyle name="Normal 15 2" xfId="231"/>
    <cellStyle name="Normal 15 2 2" xfId="361"/>
    <cellStyle name="Normal 15 2 2 2" xfId="907"/>
    <cellStyle name="Normal 15 2 2 3" xfId="1445"/>
    <cellStyle name="Normal 15 2 3" xfId="546"/>
    <cellStyle name="Normal 15 2 3 2" xfId="1089"/>
    <cellStyle name="Normal 15 2 3 3" xfId="1627"/>
    <cellStyle name="Normal 15 2 4" xfId="784"/>
    <cellStyle name="Normal 15 2 5" xfId="1322"/>
    <cellStyle name="Normal 15 3" xfId="159"/>
    <cellStyle name="Normal 15 3 2" xfId="486"/>
    <cellStyle name="Normal 15 3 2 2" xfId="1029"/>
    <cellStyle name="Normal 15 3 2 3" xfId="1567"/>
    <cellStyle name="Normal 15 3 3" xfId="724"/>
    <cellStyle name="Normal 15 3 4" xfId="1262"/>
    <cellStyle name="Normal 15 4" xfId="301"/>
    <cellStyle name="Normal 15 4 2" xfId="847"/>
    <cellStyle name="Normal 15 4 3" xfId="1385"/>
    <cellStyle name="Normal 15 5" xfId="433"/>
    <cellStyle name="Normal 15 5 2" xfId="977"/>
    <cellStyle name="Normal 15 5 3" xfId="1515"/>
    <cellStyle name="Normal 15 6" xfId="612"/>
    <cellStyle name="Normal 15 6 2" xfId="1154"/>
    <cellStyle name="Normal 15 6 3" xfId="1692"/>
    <cellStyle name="Normal 15 7" xfId="670"/>
    <cellStyle name="Normal 15 8" xfId="1208"/>
    <cellStyle name="Normal 16" xfId="73"/>
    <cellStyle name="Normal 16 2" xfId="232"/>
    <cellStyle name="Normal 16 2 2" xfId="362"/>
    <cellStyle name="Normal 16 2 2 2" xfId="908"/>
    <cellStyle name="Normal 16 2 2 3" xfId="1446"/>
    <cellStyle name="Normal 16 2 3" xfId="547"/>
    <cellStyle name="Normal 16 2 3 2" xfId="1090"/>
    <cellStyle name="Normal 16 2 3 3" xfId="1628"/>
    <cellStyle name="Normal 16 2 4" xfId="785"/>
    <cellStyle name="Normal 16 2 5" xfId="1323"/>
    <cellStyle name="Normal 16 3" xfId="160"/>
    <cellStyle name="Normal 16 3 2" xfId="487"/>
    <cellStyle name="Normal 16 3 2 2" xfId="1030"/>
    <cellStyle name="Normal 16 3 2 3" xfId="1568"/>
    <cellStyle name="Normal 16 3 3" xfId="725"/>
    <cellStyle name="Normal 16 3 4" xfId="1263"/>
    <cellStyle name="Normal 16 4" xfId="302"/>
    <cellStyle name="Normal 16 4 2" xfId="848"/>
    <cellStyle name="Normal 16 4 3" xfId="1386"/>
    <cellStyle name="Normal 16 5" xfId="434"/>
    <cellStyle name="Normal 16 5 2" xfId="978"/>
    <cellStyle name="Normal 16 5 3" xfId="1516"/>
    <cellStyle name="Normal 16 6" xfId="613"/>
    <cellStyle name="Normal 16 6 2" xfId="1155"/>
    <cellStyle name="Normal 16 6 3" xfId="1693"/>
    <cellStyle name="Normal 16 7" xfId="671"/>
    <cellStyle name="Normal 16 8" xfId="1209"/>
    <cellStyle name="Normal 17" xfId="74"/>
    <cellStyle name="Normal 17 10" xfId="1210"/>
    <cellStyle name="Normal 17 2" xfId="75"/>
    <cellStyle name="Normal 17 2 2" xfId="234"/>
    <cellStyle name="Normal 17 2 2 2" xfId="364"/>
    <cellStyle name="Normal 17 2 2 2 2" xfId="910"/>
    <cellStyle name="Normal 17 2 2 2 3" xfId="1448"/>
    <cellStyle name="Normal 17 2 2 3" xfId="549"/>
    <cellStyle name="Normal 17 2 2 3 2" xfId="1092"/>
    <cellStyle name="Normal 17 2 2 3 3" xfId="1630"/>
    <cellStyle name="Normal 17 2 2 4" xfId="787"/>
    <cellStyle name="Normal 17 2 2 5" xfId="1325"/>
    <cellStyle name="Normal 17 2 3" xfId="162"/>
    <cellStyle name="Normal 17 2 3 2" xfId="489"/>
    <cellStyle name="Normal 17 2 3 2 2" xfId="1032"/>
    <cellStyle name="Normal 17 2 3 2 3" xfId="1570"/>
    <cellStyle name="Normal 17 2 3 3" xfId="727"/>
    <cellStyle name="Normal 17 2 3 4" xfId="1265"/>
    <cellStyle name="Normal 17 2 4" xfId="304"/>
    <cellStyle name="Normal 17 2 4 2" xfId="850"/>
    <cellStyle name="Normal 17 2 4 3" xfId="1388"/>
    <cellStyle name="Normal 17 2 5" xfId="436"/>
    <cellStyle name="Normal 17 2 5 2" xfId="980"/>
    <cellStyle name="Normal 17 2 5 3" xfId="1518"/>
    <cellStyle name="Normal 17 2 6" xfId="615"/>
    <cellStyle name="Normal 17 2 6 2" xfId="1157"/>
    <cellStyle name="Normal 17 2 6 3" xfId="1695"/>
    <cellStyle name="Normal 17 2 7" xfId="673"/>
    <cellStyle name="Normal 17 2 8" xfId="1211"/>
    <cellStyle name="Normal 17 3" xfId="110"/>
    <cellStyle name="Normal 17 3 2" xfId="186"/>
    <cellStyle name="Normal 17 3 2 2" xfId="258"/>
    <cellStyle name="Normal 17 3 2 2 2" xfId="382"/>
    <cellStyle name="Normal 17 3 2 2 2 2" xfId="928"/>
    <cellStyle name="Normal 17 3 2 2 2 3" xfId="1466"/>
    <cellStyle name="Normal 17 3 2 2 3" xfId="567"/>
    <cellStyle name="Normal 17 3 2 2 3 2" xfId="1110"/>
    <cellStyle name="Normal 17 3 2 2 3 3" xfId="1648"/>
    <cellStyle name="Normal 17 3 2 2 4" xfId="805"/>
    <cellStyle name="Normal 17 3 2 2 5" xfId="1343"/>
    <cellStyle name="Normal 17 3 2 3" xfId="322"/>
    <cellStyle name="Normal 17 3 2 3 2" xfId="868"/>
    <cellStyle name="Normal 17 3 2 3 3" xfId="1406"/>
    <cellStyle name="Normal 17 3 2 4" xfId="390"/>
    <cellStyle name="Normal 17 3 2 4 2" xfId="936"/>
    <cellStyle name="Normal 17 3 2 4 3" xfId="1474"/>
    <cellStyle name="Normal 17 3 2 5" xfId="507"/>
    <cellStyle name="Normal 17 3 2 5 2" xfId="1050"/>
    <cellStyle name="Normal 17 3 2 5 3" xfId="1588"/>
    <cellStyle name="Normal 17 3 2 6" xfId="745"/>
    <cellStyle name="Normal 17 3 2 7" xfId="1283"/>
    <cellStyle name="Normal 17 3 3" xfId="251"/>
    <cellStyle name="Normal 17 3 3 2" xfId="376"/>
    <cellStyle name="Normal 17 3 3 2 2" xfId="922"/>
    <cellStyle name="Normal 17 3 3 2 3" xfId="1460"/>
    <cellStyle name="Normal 17 3 3 3" xfId="561"/>
    <cellStyle name="Normal 17 3 3 3 2" xfId="1104"/>
    <cellStyle name="Normal 17 3 3 3 3" xfId="1642"/>
    <cellStyle name="Normal 17 3 3 4" xfId="799"/>
    <cellStyle name="Normal 17 3 3 5" xfId="1337"/>
    <cellStyle name="Normal 17 3 4" xfId="179"/>
    <cellStyle name="Normal 17 3 4 2" xfId="501"/>
    <cellStyle name="Normal 17 3 4 2 2" xfId="1044"/>
    <cellStyle name="Normal 17 3 4 2 3" xfId="1582"/>
    <cellStyle name="Normal 17 3 4 3" xfId="739"/>
    <cellStyle name="Normal 17 3 4 4" xfId="1277"/>
    <cellStyle name="Normal 17 3 5" xfId="316"/>
    <cellStyle name="Normal 17 3 5 2" xfId="862"/>
    <cellStyle name="Normal 17 3 5 3" xfId="1400"/>
    <cellStyle name="Normal 17 3 6" xfId="448"/>
    <cellStyle name="Normal 17 3 6 2" xfId="992"/>
    <cellStyle name="Normal 17 3 6 3" xfId="1530"/>
    <cellStyle name="Normal 17 3 7" xfId="627"/>
    <cellStyle name="Normal 17 3 7 2" xfId="1169"/>
    <cellStyle name="Normal 17 3 7 3" xfId="1707"/>
    <cellStyle name="Normal 17 3 8" xfId="685"/>
    <cellStyle name="Normal 17 3 9" xfId="1223"/>
    <cellStyle name="Normal 17 4" xfId="233"/>
    <cellStyle name="Normal 17 4 2" xfId="363"/>
    <cellStyle name="Normal 17 4 2 2" xfId="909"/>
    <cellStyle name="Normal 17 4 2 3" xfId="1447"/>
    <cellStyle name="Normal 17 4 3" xfId="548"/>
    <cellStyle name="Normal 17 4 3 2" xfId="1091"/>
    <cellStyle name="Normal 17 4 3 3" xfId="1629"/>
    <cellStyle name="Normal 17 4 4" xfId="786"/>
    <cellStyle name="Normal 17 4 5" xfId="1324"/>
    <cellStyle name="Normal 17 5" xfId="161"/>
    <cellStyle name="Normal 17 5 2" xfId="488"/>
    <cellStyle name="Normal 17 5 2 2" xfId="1031"/>
    <cellStyle name="Normal 17 5 2 3" xfId="1569"/>
    <cellStyle name="Normal 17 5 3" xfId="726"/>
    <cellStyle name="Normal 17 5 4" xfId="1264"/>
    <cellStyle name="Normal 17 6" xfId="303"/>
    <cellStyle name="Normal 17 6 2" xfId="849"/>
    <cellStyle name="Normal 17 6 3" xfId="1387"/>
    <cellStyle name="Normal 17 7" xfId="435"/>
    <cellStyle name="Normal 17 7 2" xfId="979"/>
    <cellStyle name="Normal 17 7 3" xfId="1517"/>
    <cellStyle name="Normal 17 8" xfId="614"/>
    <cellStyle name="Normal 17 8 2" xfId="1156"/>
    <cellStyle name="Normal 17 8 3" xfId="1694"/>
    <cellStyle name="Normal 17 9" xfId="672"/>
    <cellStyle name="Normal 18" xfId="76"/>
    <cellStyle name="Normal 19" xfId="105"/>
    <cellStyle name="Normal 19 2" xfId="190"/>
    <cellStyle name="Normal 19 2 2" xfId="262"/>
    <cellStyle name="Normal 19 2 2 2" xfId="386"/>
    <cellStyle name="Normal 19 2 2 2 2" xfId="932"/>
    <cellStyle name="Normal 19 2 2 2 3" xfId="1470"/>
    <cellStyle name="Normal 19 2 2 3" xfId="571"/>
    <cellStyle name="Normal 19 2 2 3 2" xfId="1114"/>
    <cellStyle name="Normal 19 2 2 3 3" xfId="1652"/>
    <cellStyle name="Normal 19 2 2 4" xfId="809"/>
    <cellStyle name="Normal 19 2 2 5" xfId="1347"/>
    <cellStyle name="Normal 19 2 3" xfId="326"/>
    <cellStyle name="Normal 19 2 3 2" xfId="872"/>
    <cellStyle name="Normal 19 2 3 3" xfId="1410"/>
    <cellStyle name="Normal 19 2 4" xfId="393"/>
    <cellStyle name="Normal 19 2 4 2" xfId="939"/>
    <cellStyle name="Normal 19 2 4 3" xfId="1477"/>
    <cellStyle name="Normal 19 2 5" xfId="511"/>
    <cellStyle name="Normal 19 2 5 2" xfId="1054"/>
    <cellStyle name="Normal 19 2 5 3" xfId="1592"/>
    <cellStyle name="Normal 19 2 6" xfId="749"/>
    <cellStyle name="Normal 19 2 7" xfId="1287"/>
    <cellStyle name="Normal 19 3" xfId="249"/>
    <cellStyle name="Normal 19 3 2" xfId="374"/>
    <cellStyle name="Normal 19 3 2 2" xfId="920"/>
    <cellStyle name="Normal 19 3 2 3" xfId="1458"/>
    <cellStyle name="Normal 19 3 3" xfId="559"/>
    <cellStyle name="Normal 19 3 3 2" xfId="1102"/>
    <cellStyle name="Normal 19 3 3 3" xfId="1640"/>
    <cellStyle name="Normal 19 3 4" xfId="797"/>
    <cellStyle name="Normal 19 3 5" xfId="1335"/>
    <cellStyle name="Normal 19 4" xfId="177"/>
    <cellStyle name="Normal 19 4 2" xfId="499"/>
    <cellStyle name="Normal 19 4 2 2" xfId="1042"/>
    <cellStyle name="Normal 19 4 2 3" xfId="1580"/>
    <cellStyle name="Normal 19 4 3" xfId="737"/>
    <cellStyle name="Normal 19 4 4" xfId="1275"/>
    <cellStyle name="Normal 19 5" xfId="314"/>
    <cellStyle name="Normal 19 5 2" xfId="860"/>
    <cellStyle name="Normal 19 5 3" xfId="1398"/>
    <cellStyle name="Normal 19 6" xfId="446"/>
    <cellStyle name="Normal 19 6 2" xfId="990"/>
    <cellStyle name="Normal 19 6 3" xfId="1528"/>
    <cellStyle name="Normal 19 7" xfId="625"/>
    <cellStyle name="Normal 19 7 2" xfId="1167"/>
    <cellStyle name="Normal 19 7 3" xfId="1705"/>
    <cellStyle name="Normal 19 8" xfId="683"/>
    <cellStyle name="Normal 19 9" xfId="1221"/>
    <cellStyle name="Normal 2" xfId="5"/>
    <cellStyle name="Normal 2 10" xfId="115"/>
    <cellStyle name="Normal 2 10 2" xfId="253"/>
    <cellStyle name="Normal 2 10 3" xfId="181"/>
    <cellStyle name="Normal 2 2" xfId="6"/>
    <cellStyle name="Normal 2 2 2" xfId="77"/>
    <cellStyle name="Normal 2 2 2 2" xfId="111"/>
    <cellStyle name="Normal 2 3" xfId="78"/>
    <cellStyle name="Normal 2 3 2" xfId="235"/>
    <cellStyle name="Normal 2 3 3" xfId="163"/>
    <cellStyle name="Normal 2 4" xfId="79"/>
    <cellStyle name="Normal 2 4 2" xfId="236"/>
    <cellStyle name="Normal 2 4 2 2" xfId="365"/>
    <cellStyle name="Normal 2 4 2 2 2" xfId="911"/>
    <cellStyle name="Normal 2 4 2 2 3" xfId="1449"/>
    <cellStyle name="Normal 2 4 2 3" xfId="550"/>
    <cellStyle name="Normal 2 4 2 3 2" xfId="1093"/>
    <cellStyle name="Normal 2 4 2 3 3" xfId="1631"/>
    <cellStyle name="Normal 2 4 2 4" xfId="788"/>
    <cellStyle name="Normal 2 4 2 5" xfId="1326"/>
    <cellStyle name="Normal 2 4 3" xfId="164"/>
    <cellStyle name="Normal 2 4 3 2" xfId="490"/>
    <cellStyle name="Normal 2 4 3 2 2" xfId="1033"/>
    <cellStyle name="Normal 2 4 3 2 3" xfId="1571"/>
    <cellStyle name="Normal 2 4 3 3" xfId="728"/>
    <cellStyle name="Normal 2 4 3 4" xfId="1266"/>
    <cellStyle name="Normal 2 4 4" xfId="305"/>
    <cellStyle name="Normal 2 4 4 2" xfId="851"/>
    <cellStyle name="Normal 2 4 4 3" xfId="1389"/>
    <cellStyle name="Normal 2 4 5" xfId="437"/>
    <cellStyle name="Normal 2 4 5 2" xfId="981"/>
    <cellStyle name="Normal 2 4 5 3" xfId="1519"/>
    <cellStyle name="Normal 2 4 6" xfId="616"/>
    <cellStyle name="Normal 2 4 6 2" xfId="1158"/>
    <cellStyle name="Normal 2 4 6 3" xfId="1696"/>
    <cellStyle name="Normal 2 4 7" xfId="674"/>
    <cellStyle name="Normal 2 4 8" xfId="1212"/>
    <cellStyle name="Normal 2 5" xfId="80"/>
    <cellStyle name="Normal 2 5 2" xfId="237"/>
    <cellStyle name="Normal 2 5 2 2" xfId="366"/>
    <cellStyle name="Normal 2 5 2 2 2" xfId="912"/>
    <cellStyle name="Normal 2 5 2 2 3" xfId="1450"/>
    <cellStyle name="Normal 2 5 2 3" xfId="551"/>
    <cellStyle name="Normal 2 5 2 3 2" xfId="1094"/>
    <cellStyle name="Normal 2 5 2 3 3" xfId="1632"/>
    <cellStyle name="Normal 2 5 2 4" xfId="789"/>
    <cellStyle name="Normal 2 5 2 5" xfId="1327"/>
    <cellStyle name="Normal 2 5 3" xfId="165"/>
    <cellStyle name="Normal 2 5 3 2" xfId="491"/>
    <cellStyle name="Normal 2 5 3 2 2" xfId="1034"/>
    <cellStyle name="Normal 2 5 3 2 3" xfId="1572"/>
    <cellStyle name="Normal 2 5 3 3" xfId="729"/>
    <cellStyle name="Normal 2 5 3 4" xfId="1267"/>
    <cellStyle name="Normal 2 5 4" xfId="306"/>
    <cellStyle name="Normal 2 5 4 2" xfId="852"/>
    <cellStyle name="Normal 2 5 4 3" xfId="1390"/>
    <cellStyle name="Normal 2 5 5" xfId="438"/>
    <cellStyle name="Normal 2 5 5 2" xfId="982"/>
    <cellStyle name="Normal 2 5 5 3" xfId="1520"/>
    <cellStyle name="Normal 2 5 6" xfId="617"/>
    <cellStyle name="Normal 2 5 6 2" xfId="1159"/>
    <cellStyle name="Normal 2 5 6 3" xfId="1697"/>
    <cellStyle name="Normal 2 5 7" xfId="675"/>
    <cellStyle name="Normal 2 5 8" xfId="1213"/>
    <cellStyle name="Normal 2 6" xfId="81"/>
    <cellStyle name="Normal 2 6 2" xfId="238"/>
    <cellStyle name="Normal 2 6 2 2" xfId="367"/>
    <cellStyle name="Normal 2 6 2 2 2" xfId="913"/>
    <cellStyle name="Normal 2 6 2 2 3" xfId="1451"/>
    <cellStyle name="Normal 2 6 2 3" xfId="552"/>
    <cellStyle name="Normal 2 6 2 3 2" xfId="1095"/>
    <cellStyle name="Normal 2 6 2 3 3" xfId="1633"/>
    <cellStyle name="Normal 2 6 2 4" xfId="790"/>
    <cellStyle name="Normal 2 6 2 5" xfId="1328"/>
    <cellStyle name="Normal 2 6 3" xfId="166"/>
    <cellStyle name="Normal 2 6 3 2" xfId="492"/>
    <cellStyle name="Normal 2 6 3 2 2" xfId="1035"/>
    <cellStyle name="Normal 2 6 3 2 3" xfId="1573"/>
    <cellStyle name="Normal 2 6 3 3" xfId="730"/>
    <cellStyle name="Normal 2 6 3 4" xfId="1268"/>
    <cellStyle name="Normal 2 6 4" xfId="307"/>
    <cellStyle name="Normal 2 6 4 2" xfId="853"/>
    <cellStyle name="Normal 2 6 4 3" xfId="1391"/>
    <cellStyle name="Normal 2 6 5" xfId="439"/>
    <cellStyle name="Normal 2 6 5 2" xfId="983"/>
    <cellStyle name="Normal 2 6 5 3" xfId="1521"/>
    <cellStyle name="Normal 2 6 6" xfId="618"/>
    <cellStyle name="Normal 2 6 6 2" xfId="1160"/>
    <cellStyle name="Normal 2 6 6 3" xfId="1698"/>
    <cellStyle name="Normal 2 6 7" xfId="676"/>
    <cellStyle name="Normal 2 6 8" xfId="1214"/>
    <cellStyle name="Normal 2 7" xfId="82"/>
    <cellStyle name="Normal 2 7 2" xfId="239"/>
    <cellStyle name="Normal 2 7 2 2" xfId="368"/>
    <cellStyle name="Normal 2 7 2 2 2" xfId="914"/>
    <cellStyle name="Normal 2 7 2 2 3" xfId="1452"/>
    <cellStyle name="Normal 2 7 2 3" xfId="553"/>
    <cellStyle name="Normal 2 7 2 3 2" xfId="1096"/>
    <cellStyle name="Normal 2 7 2 3 3" xfId="1634"/>
    <cellStyle name="Normal 2 7 2 4" xfId="791"/>
    <cellStyle name="Normal 2 7 2 5" xfId="1329"/>
    <cellStyle name="Normal 2 7 3" xfId="167"/>
    <cellStyle name="Normal 2 7 3 2" xfId="493"/>
    <cellStyle name="Normal 2 7 3 2 2" xfId="1036"/>
    <cellStyle name="Normal 2 7 3 2 3" xfId="1574"/>
    <cellStyle name="Normal 2 7 3 3" xfId="731"/>
    <cellStyle name="Normal 2 7 3 4" xfId="1269"/>
    <cellStyle name="Normal 2 7 4" xfId="308"/>
    <cellStyle name="Normal 2 7 4 2" xfId="854"/>
    <cellStyle name="Normal 2 7 4 3" xfId="1392"/>
    <cellStyle name="Normal 2 7 5" xfId="440"/>
    <cellStyle name="Normal 2 7 5 2" xfId="984"/>
    <cellStyle name="Normal 2 7 5 3" xfId="1522"/>
    <cellStyle name="Normal 2 7 6" xfId="619"/>
    <cellStyle name="Normal 2 7 6 2" xfId="1161"/>
    <cellStyle name="Normal 2 7 6 3" xfId="1699"/>
    <cellStyle name="Normal 2 7 7" xfId="677"/>
    <cellStyle name="Normal 2 7 8" xfId="1215"/>
    <cellStyle name="Normal 2 8" xfId="83"/>
    <cellStyle name="Normal 2 8 2" xfId="240"/>
    <cellStyle name="Normal 2 8 2 2" xfId="369"/>
    <cellStyle name="Normal 2 8 2 2 2" xfId="915"/>
    <cellStyle name="Normal 2 8 2 2 3" xfId="1453"/>
    <cellStyle name="Normal 2 8 2 3" xfId="554"/>
    <cellStyle name="Normal 2 8 2 3 2" xfId="1097"/>
    <cellStyle name="Normal 2 8 2 3 3" xfId="1635"/>
    <cellStyle name="Normal 2 8 2 4" xfId="792"/>
    <cellStyle name="Normal 2 8 2 5" xfId="1330"/>
    <cellStyle name="Normal 2 8 3" xfId="168"/>
    <cellStyle name="Normal 2 8 3 2" xfId="494"/>
    <cellStyle name="Normal 2 8 3 2 2" xfId="1037"/>
    <cellStyle name="Normal 2 8 3 2 3" xfId="1575"/>
    <cellStyle name="Normal 2 8 3 3" xfId="732"/>
    <cellStyle name="Normal 2 8 3 4" xfId="1270"/>
    <cellStyle name="Normal 2 8 4" xfId="309"/>
    <cellStyle name="Normal 2 8 4 2" xfId="855"/>
    <cellStyle name="Normal 2 8 4 3" xfId="1393"/>
    <cellStyle name="Normal 2 8 5" xfId="441"/>
    <cellStyle name="Normal 2 8 5 2" xfId="985"/>
    <cellStyle name="Normal 2 8 5 3" xfId="1523"/>
    <cellStyle name="Normal 2 8 6" xfId="620"/>
    <cellStyle name="Normal 2 8 6 2" xfId="1162"/>
    <cellStyle name="Normal 2 8 6 3" xfId="1700"/>
    <cellStyle name="Normal 2 8 7" xfId="678"/>
    <cellStyle name="Normal 2 8 8" xfId="1216"/>
    <cellStyle name="Normal 2 9" xfId="106"/>
    <cellStyle name="Normal 2_BASE 2010 B" xfId="84"/>
    <cellStyle name="Normal 2_INDICADORES BLOQUE 5 2" xfId="1717"/>
    <cellStyle name="Normal 20" xfId="116"/>
    <cellStyle name="Normal 21" xfId="184"/>
    <cellStyle name="Normal 21 2" xfId="191"/>
    <cellStyle name="Normal 21 3" xfId="256"/>
    <cellStyle name="Normal 21 3 2" xfId="380"/>
    <cellStyle name="Normal 21 3 2 2" xfId="926"/>
    <cellStyle name="Normal 21 3 2 3" xfId="1464"/>
    <cellStyle name="Normal 21 3 3" xfId="565"/>
    <cellStyle name="Normal 21 3 3 2" xfId="1108"/>
    <cellStyle name="Normal 21 3 3 3" xfId="1646"/>
    <cellStyle name="Normal 21 3 4" xfId="803"/>
    <cellStyle name="Normal 21 3 5" xfId="1341"/>
    <cellStyle name="Normal 21 4" xfId="320"/>
    <cellStyle name="Normal 21 4 2" xfId="866"/>
    <cellStyle name="Normal 21 4 3" xfId="1404"/>
    <cellStyle name="Normal 21 5" xfId="505"/>
    <cellStyle name="Normal 21 5 2" xfId="1048"/>
    <cellStyle name="Normal 21 5 3" xfId="1586"/>
    <cellStyle name="Normal 21 6" xfId="743"/>
    <cellStyle name="Normal 21 7" xfId="1281"/>
    <cellStyle name="Normal 22" xfId="185"/>
    <cellStyle name="Normal 22 2" xfId="257"/>
    <cellStyle name="Normal 22 2 2" xfId="381"/>
    <cellStyle name="Normal 22 2 2 2" xfId="927"/>
    <cellStyle name="Normal 22 2 2 3" xfId="1465"/>
    <cellStyle name="Normal 22 2 3" xfId="566"/>
    <cellStyle name="Normal 22 2 3 2" xfId="1109"/>
    <cellStyle name="Normal 22 2 3 3" xfId="1647"/>
    <cellStyle name="Normal 22 2 4" xfId="804"/>
    <cellStyle name="Normal 22 2 5" xfId="1342"/>
    <cellStyle name="Normal 22 3" xfId="321"/>
    <cellStyle name="Normal 22 3 2" xfId="867"/>
    <cellStyle name="Normal 22 3 3" xfId="1405"/>
    <cellStyle name="Normal 22 4" xfId="506"/>
    <cellStyle name="Normal 22 4 2" xfId="1049"/>
    <cellStyle name="Normal 22 4 3" xfId="1587"/>
    <cellStyle name="Normal 22 5" xfId="744"/>
    <cellStyle name="Normal 22 6" xfId="1282"/>
    <cellStyle name="Normal 23" xfId="394"/>
    <cellStyle name="Normal 23 2" xfId="940"/>
    <cellStyle name="Normal 23 3" xfId="1478"/>
    <cellStyle name="Normal 24" xfId="633"/>
    <cellStyle name="Normal 25" xfId="634"/>
    <cellStyle name="Normal 26" xfId="1712"/>
    <cellStyle name="Normal 27" xfId="1720"/>
    <cellStyle name="Normal 28" xfId="1721"/>
    <cellStyle name="Normal 29" xfId="1722"/>
    <cellStyle name="Normal 3" xfId="7"/>
    <cellStyle name="Normal 3 2" xfId="8"/>
    <cellStyle name="Normal 3 2 10" xfId="1718"/>
    <cellStyle name="Normal 3 2 2" xfId="196"/>
    <cellStyle name="Normal 3 2 2 2" xfId="331"/>
    <cellStyle name="Normal 3 2 2 2 2" xfId="877"/>
    <cellStyle name="Normal 3 2 2 2 3" xfId="1415"/>
    <cellStyle name="Normal 3 2 2 3" xfId="516"/>
    <cellStyle name="Normal 3 2 2 3 2" xfId="1059"/>
    <cellStyle name="Normal 3 2 2 3 3" xfId="1597"/>
    <cellStyle name="Normal 3 2 2 4" xfId="630"/>
    <cellStyle name="Normal 3 2 2 4 2" xfId="1172"/>
    <cellStyle name="Normal 3 2 2 4 3" xfId="1710"/>
    <cellStyle name="Normal 3 2 2 5" xfId="754"/>
    <cellStyle name="Normal 3 2 2 6" xfId="1292"/>
    <cellStyle name="Normal 3 2 3" xfId="263"/>
    <cellStyle name="Normal 3 2 3 2" xfId="387"/>
    <cellStyle name="Normal 3 2 3 2 2" xfId="933"/>
    <cellStyle name="Normal 3 2 3 2 3" xfId="1471"/>
    <cellStyle name="Normal 3 2 3 3" xfId="572"/>
    <cellStyle name="Normal 3 2 3 3 2" xfId="1115"/>
    <cellStyle name="Normal 3 2 3 3 3" xfId="1653"/>
    <cellStyle name="Normal 3 2 3 4" xfId="810"/>
    <cellStyle name="Normal 3 2 3 5" xfId="1348"/>
    <cellStyle name="Normal 3 2 4" xfId="124"/>
    <cellStyle name="Normal 3 2 4 2" xfId="455"/>
    <cellStyle name="Normal 3 2 4 2 2" xfId="999"/>
    <cellStyle name="Normal 3 2 4 2 3" xfId="1537"/>
    <cellStyle name="Normal 3 2 4 3" xfId="694"/>
    <cellStyle name="Normal 3 2 4 4" xfId="1232"/>
    <cellStyle name="Normal 3 2 5" xfId="271"/>
    <cellStyle name="Normal 3 2 5 2" xfId="817"/>
    <cellStyle name="Normal 3 2 5 3" xfId="1355"/>
    <cellStyle name="Normal 3 2 6" xfId="402"/>
    <cellStyle name="Normal 3 2 6 2" xfId="947"/>
    <cellStyle name="Normal 3 2 6 3" xfId="1485"/>
    <cellStyle name="Normal 3 2 7" xfId="582"/>
    <cellStyle name="Normal 3 2 7 2" xfId="1124"/>
    <cellStyle name="Normal 3 2 7 3" xfId="1662"/>
    <cellStyle name="Normal 3 2 8" xfId="640"/>
    <cellStyle name="Normal 3 2 9" xfId="1178"/>
    <cellStyle name="Normal 3 3" xfId="85"/>
    <cellStyle name="Normal 3 3 2" xfId="241"/>
    <cellStyle name="Normal 3 3 2 2" xfId="370"/>
    <cellStyle name="Normal 3 3 2 2 2" xfId="916"/>
    <cellStyle name="Normal 3 3 2 2 3" xfId="1454"/>
    <cellStyle name="Normal 3 3 2 3" xfId="555"/>
    <cellStyle name="Normal 3 3 2 3 2" xfId="1098"/>
    <cellStyle name="Normal 3 3 2 3 3" xfId="1636"/>
    <cellStyle name="Normal 3 3 2 4" xfId="793"/>
    <cellStyle name="Normal 3 3 2 5" xfId="1331"/>
    <cellStyle name="Normal 3 3 3" xfId="169"/>
    <cellStyle name="Normal 3 3 3 2" xfId="495"/>
    <cellStyle name="Normal 3 3 3 2 2" xfId="1038"/>
    <cellStyle name="Normal 3 3 3 2 3" xfId="1576"/>
    <cellStyle name="Normal 3 3 3 3" xfId="733"/>
    <cellStyle name="Normal 3 3 3 4" xfId="1271"/>
    <cellStyle name="Normal 3 3 4" xfId="310"/>
    <cellStyle name="Normal 3 3 4 2" xfId="856"/>
    <cellStyle name="Normal 3 3 4 3" xfId="1394"/>
    <cellStyle name="Normal 3 3 5" xfId="442"/>
    <cellStyle name="Normal 3 3 5 2" xfId="986"/>
    <cellStyle name="Normal 3 3 5 3" xfId="1524"/>
    <cellStyle name="Normal 3 3 6" xfId="621"/>
    <cellStyle name="Normal 3 3 6 2" xfId="1163"/>
    <cellStyle name="Normal 3 3 6 3" xfId="1701"/>
    <cellStyle name="Normal 3 3 7" xfId="679"/>
    <cellStyle name="Normal 3 3 8" xfId="1217"/>
    <cellStyle name="Normal 3 4" xfId="86"/>
    <cellStyle name="Normal 3 4 2" xfId="242"/>
    <cellStyle name="Normal 3 4 2 2" xfId="371"/>
    <cellStyle name="Normal 3 4 2 2 2" xfId="917"/>
    <cellStyle name="Normal 3 4 2 2 3" xfId="1455"/>
    <cellStyle name="Normal 3 4 2 3" xfId="556"/>
    <cellStyle name="Normal 3 4 2 3 2" xfId="1099"/>
    <cellStyle name="Normal 3 4 2 3 3" xfId="1637"/>
    <cellStyle name="Normal 3 4 2 4" xfId="794"/>
    <cellStyle name="Normal 3 4 2 5" xfId="1332"/>
    <cellStyle name="Normal 3 4 3" xfId="170"/>
    <cellStyle name="Normal 3 4 3 2" xfId="496"/>
    <cellStyle name="Normal 3 4 3 2 2" xfId="1039"/>
    <cellStyle name="Normal 3 4 3 2 3" xfId="1577"/>
    <cellStyle name="Normal 3 4 3 3" xfId="734"/>
    <cellStyle name="Normal 3 4 3 4" xfId="1272"/>
    <cellStyle name="Normal 3 4 4" xfId="311"/>
    <cellStyle name="Normal 3 4 4 2" xfId="857"/>
    <cellStyle name="Normal 3 4 4 3" xfId="1395"/>
    <cellStyle name="Normal 3 4 5" xfId="443"/>
    <cellStyle name="Normal 3 4 5 2" xfId="987"/>
    <cellStyle name="Normal 3 4 5 3" xfId="1525"/>
    <cellStyle name="Normal 3 4 6" xfId="622"/>
    <cellStyle name="Normal 3 4 6 2" xfId="1164"/>
    <cellStyle name="Normal 3 4 6 3" xfId="1702"/>
    <cellStyle name="Normal 3 4 7" xfId="680"/>
    <cellStyle name="Normal 3 4 8" xfId="1218"/>
    <cellStyle name="Normal 3 5" xfId="87"/>
    <cellStyle name="Normal 3 5 2" xfId="114"/>
    <cellStyle name="Normal 30" xfId="1723"/>
    <cellStyle name="Normal 31" xfId="1724"/>
    <cellStyle name="Normal 4" xfId="9"/>
    <cellStyle name="Normal 4 2" xfId="88"/>
    <cellStyle name="Normal 4 2 2" xfId="243"/>
    <cellStyle name="Normal 4 2 3" xfId="171"/>
    <cellStyle name="Normal 4 3" xfId="197"/>
    <cellStyle name="Normal 4 4" xfId="125"/>
    <cellStyle name="Normal 5" xfId="10"/>
    <cellStyle name="Normal 5 10" xfId="1179"/>
    <cellStyle name="Normal 5 11" xfId="1719"/>
    <cellStyle name="Normal 5 2" xfId="89"/>
    <cellStyle name="Normal 5 2 2" xfId="244"/>
    <cellStyle name="Normal 5 2 3" xfId="172"/>
    <cellStyle name="Normal 5 3" xfId="90"/>
    <cellStyle name="Normal 5 3 2" xfId="245"/>
    <cellStyle name="Normal 5 3 3" xfId="173"/>
    <cellStyle name="Normal 5 4" xfId="198"/>
    <cellStyle name="Normal 5 4 2" xfId="332"/>
    <cellStyle name="Normal 5 4 2 2" xfId="878"/>
    <cellStyle name="Normal 5 4 2 3" xfId="1416"/>
    <cellStyle name="Normal 5 4 3" xfId="517"/>
    <cellStyle name="Normal 5 4 3 2" xfId="1060"/>
    <cellStyle name="Normal 5 4 3 3" xfId="1598"/>
    <cellStyle name="Normal 5 4 4" xfId="755"/>
    <cellStyle name="Normal 5 4 5" xfId="1293"/>
    <cellStyle name="Normal 5 5" xfId="126"/>
    <cellStyle name="Normal 5 5 2" xfId="456"/>
    <cellStyle name="Normal 5 5 2 2" xfId="1000"/>
    <cellStyle name="Normal 5 5 2 3" xfId="1538"/>
    <cellStyle name="Normal 5 5 3" xfId="695"/>
    <cellStyle name="Normal 5 5 4" xfId="1233"/>
    <cellStyle name="Normal 5 6" xfId="272"/>
    <cellStyle name="Normal 5 6 2" xfId="818"/>
    <cellStyle name="Normal 5 6 3" xfId="1356"/>
    <cellStyle name="Normal 5 7" xfId="403"/>
    <cellStyle name="Normal 5 7 2" xfId="948"/>
    <cellStyle name="Normal 5 7 3" xfId="1486"/>
    <cellStyle name="Normal 5 8" xfId="583"/>
    <cellStyle name="Normal 5 8 2" xfId="1125"/>
    <cellStyle name="Normal 5 8 3" xfId="1663"/>
    <cellStyle name="Normal 5 9" xfId="641"/>
    <cellStyle name="Normal 6" xfId="91"/>
    <cellStyle name="Normal 6 2" xfId="246"/>
    <cellStyle name="Normal 6 2 2" xfId="372"/>
    <cellStyle name="Normal 6 2 2 2" xfId="918"/>
    <cellStyle name="Normal 6 2 2 3" xfId="1456"/>
    <cellStyle name="Normal 6 2 3" xfId="557"/>
    <cellStyle name="Normal 6 2 3 2" xfId="1100"/>
    <cellStyle name="Normal 6 2 3 3" xfId="1638"/>
    <cellStyle name="Normal 6 2 4" xfId="631"/>
    <cellStyle name="Normal 6 2 5" xfId="795"/>
    <cellStyle name="Normal 6 2 6" xfId="1333"/>
    <cellStyle name="Normal 6 3" xfId="264"/>
    <cellStyle name="Normal 6 4" xfId="174"/>
    <cellStyle name="Normal 6 4 2" xfId="497"/>
    <cellStyle name="Normal 6 4 2 2" xfId="1040"/>
    <cellStyle name="Normal 6 4 2 3" xfId="1578"/>
    <cellStyle name="Normal 6 4 3" xfId="735"/>
    <cellStyle name="Normal 6 4 4" xfId="1273"/>
    <cellStyle name="Normal 6 5" xfId="312"/>
    <cellStyle name="Normal 6 5 2" xfId="858"/>
    <cellStyle name="Normal 6 5 3" xfId="1396"/>
    <cellStyle name="Normal 6 6" xfId="444"/>
    <cellStyle name="Normal 6 6 2" xfId="988"/>
    <cellStyle name="Normal 6 6 3" xfId="1526"/>
    <cellStyle name="Normal 6 7" xfId="623"/>
    <cellStyle name="Normal 6 7 2" xfId="1165"/>
    <cellStyle name="Normal 6 7 3" xfId="1703"/>
    <cellStyle name="Normal 6 8" xfId="681"/>
    <cellStyle name="Normal 6 9" xfId="1219"/>
    <cellStyle name="Normal 7" xfId="92"/>
    <cellStyle name="Normal 8" xfId="93"/>
    <cellStyle name="Normal 8 2" xfId="247"/>
    <cellStyle name="Normal 8 3" xfId="175"/>
    <cellStyle name="Normal 9" xfId="94"/>
    <cellStyle name="Normal_FORMATO IAIE IAT" xfId="11"/>
    <cellStyle name="Normal_Formatos E-M  2008 Benito Juárez" xfId="12"/>
    <cellStyle name="Normal_Invi_07_LEER" xfId="107"/>
    <cellStyle name="Notas 2" xfId="95"/>
    <cellStyle name="Notas 2 2" xfId="248"/>
    <cellStyle name="Notas 2 2 2" xfId="373"/>
    <cellStyle name="Notas 2 2 2 2" xfId="919"/>
    <cellStyle name="Notas 2 2 2 3" xfId="1457"/>
    <cellStyle name="Notas 2 2 3" xfId="558"/>
    <cellStyle name="Notas 2 2 3 2" xfId="1101"/>
    <cellStyle name="Notas 2 2 3 3" xfId="1639"/>
    <cellStyle name="Notas 2 2 4" xfId="796"/>
    <cellStyle name="Notas 2 2 5" xfId="1334"/>
    <cellStyle name="Notas 2 3" xfId="176"/>
    <cellStyle name="Notas 2 3 2" xfId="498"/>
    <cellStyle name="Notas 2 3 2 2" xfId="1041"/>
    <cellStyle name="Notas 2 3 2 3" xfId="1579"/>
    <cellStyle name="Notas 2 3 3" xfId="736"/>
    <cellStyle name="Notas 2 3 4" xfId="1274"/>
    <cellStyle name="Notas 2 4" xfId="313"/>
    <cellStyle name="Notas 2 4 2" xfId="859"/>
    <cellStyle name="Notas 2 4 3" xfId="1397"/>
    <cellStyle name="Notas 2 5" xfId="445"/>
    <cellStyle name="Notas 2 5 2" xfId="989"/>
    <cellStyle name="Notas 2 5 3" xfId="1527"/>
    <cellStyle name="Notas 2 6" xfId="624"/>
    <cellStyle name="Notas 2 6 2" xfId="1166"/>
    <cellStyle name="Notas 2 6 3" xfId="1704"/>
    <cellStyle name="Notas 2 7" xfId="682"/>
    <cellStyle name="Notas 2 8" xfId="1220"/>
    <cellStyle name="Notas 3" xfId="96"/>
    <cellStyle name="Porcentual 2" xfId="13"/>
    <cellStyle name="Porcentual 2 2" xfId="14"/>
    <cellStyle name="Salida 2" xfId="97"/>
    <cellStyle name="Texto de advertencia 2" xfId="98"/>
    <cellStyle name="Texto explicativo 2" xfId="99"/>
    <cellStyle name="Título 1 2" xfId="100"/>
    <cellStyle name="Título 2 2" xfId="101"/>
    <cellStyle name="Título 3 2" xfId="102"/>
    <cellStyle name="Título 4" xfId="103"/>
    <cellStyle name="Total 2" xfId="104"/>
  </cellStyles>
  <dxfs count="35">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theme="0"/>
      </font>
    </dxf>
    <dxf>
      <font>
        <color theme="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numFmt numFmtId="4" formatCode="#,##0.00"/>
    </dxf>
    <dxf>
      <numFmt numFmtId="4" formatCode="#,##0.00"/>
    </dxf>
    <dxf>
      <fill>
        <patternFill>
          <bgColor theme="5"/>
        </patternFill>
      </fill>
    </dxf>
    <dxf>
      <fill>
        <patternFill patternType="solid">
          <bgColor theme="5"/>
        </patternFill>
      </fill>
    </dxf>
    <dxf>
      <fill>
        <patternFill patternType="solid">
          <bgColor theme="5"/>
        </patternFill>
      </fill>
    </dxf>
    <dxf>
      <fill>
        <patternFill patternType="solid">
          <bgColor theme="5"/>
        </patternFill>
      </fill>
    </dxf>
    <dxf>
      <numFmt numFmtId="4" formatCode="#,##0.00"/>
    </dxf>
    <dxf>
      <numFmt numFmtId="4" formatCode="#,##0.00"/>
    </dxf>
    <dxf>
      <fill>
        <patternFill>
          <bgColor theme="5"/>
        </patternFill>
      </fill>
    </dxf>
    <dxf>
      <fill>
        <patternFill patternType="solid">
          <bgColor theme="5"/>
        </patternFill>
      </fill>
    </dxf>
    <dxf>
      <fill>
        <patternFill patternType="solid">
          <bgColor theme="5"/>
        </patternFill>
      </fill>
    </dxf>
    <dxf>
      <fill>
        <patternFill patternType="solid">
          <bgColor theme="5"/>
        </patternFill>
      </fill>
    </dxf>
  </dxfs>
  <tableStyles count="0" defaultTableStyle="TableStyleMedium9" defaultPivotStyle="PivotStyleLight16"/>
  <colors>
    <mruColors>
      <color rgb="FFD2D3D5"/>
      <color rgb="FFCC0000"/>
      <color rgb="FF00AE42"/>
      <color rgb="FF89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8.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3.png"/></Relationships>
</file>

<file path=xl/drawings/_rels/vmlDrawing6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0.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7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7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79.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80.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2.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3.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4.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5.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6.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7.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8.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89.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11.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xdr:col>
      <xdr:colOff>533400</xdr:colOff>
      <xdr:row>11</xdr:row>
      <xdr:rowOff>85725</xdr:rowOff>
    </xdr:from>
    <xdr:to>
      <xdr:col>8</xdr:col>
      <xdr:colOff>952500</xdr:colOff>
      <xdr:row>15</xdr:row>
      <xdr:rowOff>152400</xdr:rowOff>
    </xdr:to>
    <xdr:sp macro="" textlink="">
      <xdr:nvSpPr>
        <xdr:cNvPr id="2" name="CuadroTexto 1"/>
        <xdr:cNvSpPr txBox="1"/>
      </xdr:nvSpPr>
      <xdr:spPr>
        <a:xfrm>
          <a:off x="3209925" y="2867025"/>
          <a:ext cx="4143375" cy="1019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5400" b="1"/>
            <a:t>NO</a:t>
          </a:r>
          <a:r>
            <a:rPr lang="es-ES" sz="5400" b="1" baseline="0"/>
            <a:t> APLICA </a:t>
          </a:r>
          <a:endParaRPr lang="es-ES" sz="54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884464</xdr:colOff>
      <xdr:row>19</xdr:row>
      <xdr:rowOff>176893</xdr:rowOff>
    </xdr:from>
    <xdr:to>
      <xdr:col>1</xdr:col>
      <xdr:colOff>2503714</xdr:colOff>
      <xdr:row>19</xdr:row>
      <xdr:rowOff>176893</xdr:rowOff>
    </xdr:to>
    <xdr:cxnSp macro="">
      <xdr:nvCxnSpPr>
        <xdr:cNvPr id="2" name="Conector recto 1">
          <a:extLst>
            <a:ext uri="{FF2B5EF4-FFF2-40B4-BE49-F238E27FC236}">
              <a16:creationId xmlns:a16="http://schemas.microsoft.com/office/drawing/2014/main" xmlns="" id="{00000000-0008-0000-0000-000003000000}"/>
            </a:ext>
          </a:extLst>
        </xdr:cNvPr>
        <xdr:cNvCxnSpPr/>
      </xdr:nvCxnSpPr>
      <xdr:spPr>
        <a:xfrm>
          <a:off x="884464" y="6387193"/>
          <a:ext cx="29527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1074964</xdr:colOff>
      <xdr:row>19</xdr:row>
      <xdr:rowOff>204107</xdr:rowOff>
    </xdr:from>
    <xdr:to>
      <xdr:col>6</xdr:col>
      <xdr:colOff>721179</xdr:colOff>
      <xdr:row>19</xdr:row>
      <xdr:rowOff>204107</xdr:rowOff>
    </xdr:to>
    <xdr:cxnSp macro="">
      <xdr:nvCxnSpPr>
        <xdr:cNvPr id="3" name="Conector recto 2">
          <a:extLst>
            <a:ext uri="{FF2B5EF4-FFF2-40B4-BE49-F238E27FC236}">
              <a16:creationId xmlns:a16="http://schemas.microsoft.com/office/drawing/2014/main" xmlns="" id="{00000000-0008-0000-0000-000005000000}"/>
            </a:ext>
          </a:extLst>
        </xdr:cNvPr>
        <xdr:cNvCxnSpPr/>
      </xdr:nvCxnSpPr>
      <xdr:spPr>
        <a:xfrm>
          <a:off x="11990614" y="6414407"/>
          <a:ext cx="29323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423334</xdr:colOff>
      <xdr:row>14</xdr:row>
      <xdr:rowOff>127000</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6455834" y="352425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16</xdr:row>
      <xdr:rowOff>0</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4362450" y="31146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762000</xdr:colOff>
      <xdr:row>13</xdr:row>
      <xdr:rowOff>28575</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3143250" y="298132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904875</xdr:colOff>
      <xdr:row>11</xdr:row>
      <xdr:rowOff>161925</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3619500" y="31908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1885950</xdr:colOff>
      <xdr:row>11</xdr:row>
      <xdr:rowOff>180975</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4705350" y="220980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47625</xdr:colOff>
      <xdr:row>11</xdr:row>
      <xdr:rowOff>228600</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5153025" y="31908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7</xdr:col>
      <xdr:colOff>3133725</xdr:colOff>
      <xdr:row>12</xdr:row>
      <xdr:rowOff>142875</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5267325" y="323850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2390775</xdr:colOff>
      <xdr:row>13</xdr:row>
      <xdr:rowOff>66675</xdr:rowOff>
    </xdr:from>
    <xdr:ext cx="3657600" cy="571500"/>
    <xdr:sp macro="" textlink="">
      <xdr:nvSpPr>
        <xdr:cNvPr id="2" name="CuadroTexto 1">
          <a:extLst>
            <a:ext uri="{FF2B5EF4-FFF2-40B4-BE49-F238E27FC236}">
              <a16:creationId xmlns:a16="http://schemas.microsoft.com/office/drawing/2014/main" xmlns="" id="{00000000-0008-0000-5E00-000002000000}"/>
            </a:ext>
          </a:extLst>
        </xdr:cNvPr>
        <xdr:cNvSpPr txBox="1"/>
      </xdr:nvSpPr>
      <xdr:spPr>
        <a:xfrm>
          <a:off x="4524375" y="305752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NDRES\Documents\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NDRES\Documents\Users\Finanzas\AppData\Local\Microsoft\Windows\Temporary%20Internet%20Files\Content.Outlook\64HL10I4\ESTADO%20ANAL&#205;TICO%20DEL%20EJERCIC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54.133\tere\Users\Finanzas\AppData\Local\Microsoft\Windows\Temporary%20Internet%20Files\Content.Outlook\64HL10I4\ESTADO%20ANAL&#205;TICO%20DEL%20EJERCIC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rosas\tere\Documents%20and%20Settings\SFINANZAS\Mis%20documentos\EJERCICIO%202009\GU&#205;A%20IAT2009\GU&#205;A%20E-J%202009\GUIA%20IAT%20ENERO-DICIEMBRE\GU&#205;A%20ULTIMA\Copia%20de%20IAT%20ver%2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DRES\Documents\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54.133\tere\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FINANZAS/Configuraci&#243;n%20local/Archivos%20temporales%20de%20Internet/Content.Outlook/P59IK4FR/Mis%20documentos/2008/Macros/IAT/IAT%20ver%20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SFINANZAS/Configuraci&#243;n%20local/Archivos%20temporales%20de%20Internet/Content.Outlook/P59IK4FR/GUIA%20IAT%20ENERO-DICIEMBRE/GU&#205;A%20ULTIMA/Copia%20de%20IAT%20ver%2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07F25E32\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AY5" t="str">
            <v>ASAMBLEA LEGISLATIVA DEL DF</v>
          </cell>
          <cell r="AZ5" t="str">
            <v>UNIDAD RESPONSABLE: 17 L0 00 ASAMBLEA LEGISLATIVA DEL DF</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AY6" t="str">
            <v>AUTORIDAD DEL CENTRO HISTÓRICO</v>
          </cell>
          <cell r="AZ6" t="str">
            <v>UNIDAD RESPONSABLE: 01 CD 01 AUTORIDAD DEL CENTRO HISTÓRICO</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AY7" t="str">
            <v>CAJA DE PREVISIÓN DE LA POLICÍA AUXILIAR DEL DF</v>
          </cell>
          <cell r="AZ7" t="str">
            <v>UNIDAD RESPONSABLE: 11 PD PA CAJA DE PREVISIÓN DE LA POLICÍA AUXILIAR DEL DF</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AY8" t="str">
            <v>CAJA DE PREVISIÓN DE LA POLICÍA PREVENTIVA</v>
          </cell>
          <cell r="AZ8" t="str">
            <v>UNIDAD RESPONSABLE: 12 PD PP CAJA DE PREVISIÓN DE LA POLICÍA PREVENTIVA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AY9" t="str">
            <v>CAJA DE PREVISIÓN PARA TRABAJADORES A LISTA DE RAYA DEL GDF</v>
          </cell>
          <cell r="AZ9" t="str">
            <v>UNIDAD RESPONSABLE: 12 PD LR CAJA DE PREVISIÓN PARA TRABAJADORES A LISTA DE RAYA DEL GDF</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AY10" t="str">
            <v>COMISIÓN DE DERECHOS HUMANOS DEL DF</v>
          </cell>
          <cell r="AZ10" t="str">
            <v>UNIDAD RESPONSABLE: 23 A0 00 COMISIÓN DE DERECHOS HUMANOS DEL DF</v>
          </cell>
          <cell r="DE10" t="str">
            <v>COMISIÓN DE DERECHOS HUMANOS DEL DF</v>
          </cell>
          <cell r="DF10" t="str">
            <v>NO</v>
          </cell>
          <cell r="DH10" t="str">
            <v>COMISIÓN DE DERECHOS HUMANOS DEL DF</v>
          </cell>
          <cell r="DI10" t="str">
            <v>NO</v>
          </cell>
        </row>
        <row r="11">
          <cell r="Y11" t="str">
            <v>CONSEJO DE EVALUACIÓN DEL DESARROLLO SOCIAL DEL DF</v>
          </cell>
          <cell r="AA11" t="str">
            <v>VAYA A LA HOJA INICIO Y SELECIONE LA UNIDAD RESPONSABLE CORRESPONDIENTE A ESTE INFORME</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AY11" t="str">
            <v>CONSEJERÍA JURÍDICA Y SERVICIOS LEGALES</v>
          </cell>
          <cell r="AZ11" t="str">
            <v>UNIDAD RESPONSABLE: 25 C0 01 CONSEJERÍA JURÍDICA Y SERVICIOS LEGALES</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AY12" t="str">
            <v>CONSEJO DE EVALUACIÓN DEL DESARROLLO SOCIAL DEL DF</v>
          </cell>
          <cell r="AZ12" t="str">
            <v>UNIDAD RESPONSABLE: 08 PD CE CONSEJO DE EVALUACIÓN DEL DESARROLLO SOCIAL DEL DF</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AY13" t="str">
            <v>CONSEJO DE LA JUDICATURA DEL DF</v>
          </cell>
          <cell r="AZ13" t="str">
            <v>UNIDAD RESPONSABLE: 20 J0 00 CONSEJO DE LA JUDICATURA DEL DF</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AY14" t="str">
            <v>CONTADURÍA MAYOR DE HACIENDA DE LA ALDF</v>
          </cell>
          <cell r="AZ14" t="str">
            <v>UNIDAD RESPONSABLE: 18 L0 00 CONTADURÍA MAYOR DE HACIENDA DE LA ALDF</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AY15" t="str">
            <v>CONTRALORÍA GENERAL</v>
          </cell>
          <cell r="AZ15" t="str">
            <v>UNIDAD RESPONSABLE: 13 C0 01 CONTRALORÍA GENERAL</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AY16" t="str">
            <v>CORPORACIÓN MEXICANA DE IMPRESIÓN S.A. DE C.V.</v>
          </cell>
          <cell r="AZ16" t="str">
            <v>UNIDAD RESPONSABLE: 12 PE CM CORPORACIÓN MEXICANA DE IMPRESIÓN S.A. DE C.V.</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AY17" t="str">
            <v>DELEGACIÓN ÁLVARO OBREGÓN</v>
          </cell>
          <cell r="AZ17" t="str">
            <v>UNIDAD RESPONSABLE: 02 CD 01 DELEGACIÓN ÁLVARO OBREGÓN</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AY18" t="str">
            <v>DELEGACIÓN AZCAPOTZALCO</v>
          </cell>
          <cell r="AZ18" t="str">
            <v>UNIDAD RESPONSABLE: 02 CD 02 DELEGACIÓN AZCAPOTZALCO</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AY19" t="str">
            <v>DELEGACIÓN BENITO JUÁREZ</v>
          </cell>
          <cell r="AZ19" t="str">
            <v>UNIDAD RESPONSABLE: 02 CD 03 DELEGACIÓN BENITO JUÁREZ</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AY20" t="str">
            <v>DELEGACIÓN COYOACÁN</v>
          </cell>
          <cell r="AZ20" t="str">
            <v>UNIDAD RESPONSABLE: 02 CD 04 DELEGACIÓN COYOACÁN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AY21" t="str">
            <v>DELEGACIÓN CUAJIMALPA DE MORELOS</v>
          </cell>
          <cell r="AZ21" t="str">
            <v>UNIDAD RESPONSABLE: 02 CD 05 DELEGACIÓN CUAJIMALPA DE MORELOS</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AY22" t="str">
            <v>DELEGACIÓN CUAUHTÉMOC</v>
          </cell>
          <cell r="AZ22" t="str">
            <v>UNIDAD RESPONSABLE: 02 CD 06 DELEGACIÓN CUAUHTÉMOC</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AY23" t="str">
            <v>DELEGACIÓN GUSTAVO A. MADERO</v>
          </cell>
          <cell r="AZ23" t="str">
            <v>UNIDAD RESPONSABLE: 02 CD 07 DELEGACIÓN GUSTAVO A. MADERO</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AY24" t="str">
            <v>DELEGACIÓN IZTACALCO</v>
          </cell>
          <cell r="AZ24" t="str">
            <v>UNIDAD RESPONSABLE: 02 CD 08 DELEGACIÓN IZTACALCO</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AY25" t="str">
            <v>DELEGACIÓN IZTAPALAPA</v>
          </cell>
          <cell r="AZ25" t="str">
            <v>UNIDAD RESPONSABLE: 02 CD 09 DELEGACIÓN IZTAPALAPA</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AY26" t="str">
            <v>DELEGACIÓN MAGDALENA CONTRERAS</v>
          </cell>
          <cell r="AZ26" t="str">
            <v>UNIDAD RESPONSABLE: 02 CD 10 DELEGACIÓN MAGDALENA CONTRERAS</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AY27" t="str">
            <v>DELEGACIÓN MIGUEL HIDALGO</v>
          </cell>
          <cell r="AZ27" t="str">
            <v>UNIDAD RESPONSABLE: 02 CD 11 DELEGACIÓN MIGUEL HIDALGO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AY28" t="str">
            <v>DELEGACIÓN MILPA ALTA</v>
          </cell>
          <cell r="AZ28" t="str">
            <v>UNIDAD RESPONSABLE: 02 CD 12 DELEGACIÓN MILPA ALTA</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AY29" t="str">
            <v>DELEGACIÓN TLÁHUAC</v>
          </cell>
          <cell r="AZ29" t="str">
            <v>UNIDAD RESPONSABLE: 02 CD 13 DELEGACIÓN TLÁHUAC</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AY30" t="str">
            <v>DELEGACIÓN TLALPAN</v>
          </cell>
          <cell r="AZ30" t="str">
            <v>UNIDAD RESPONSABLE: 02 CD 14 DELEGACIÓN TLALPAN</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AY31" t="str">
            <v>DELEGACIÓN VENUSTIANO CARRANZA</v>
          </cell>
          <cell r="AZ31" t="str">
            <v>UNIDAD RESPONSABLE: 02 CD 15 DELEGACIÓN VENUSTIANO CARRANZA</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AY32" t="str">
            <v>DELEGACIÓN XOCHIMILCO</v>
          </cell>
          <cell r="AZ32" t="str">
            <v>UNIDAD RESPONSABLE: 02 CD 16 DELEGACIÓN XOCHIMILCO</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AY33" t="str">
            <v>DEUDA PÚBLICA DEL DF</v>
          </cell>
          <cell r="AZ33" t="str">
            <v>UNIDAD RESPONSABLE: 16 C0 00 DEUDA PÚBLICA DEL DF</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AY34" t="str">
            <v>FIDEICOMISO DE RECUPERACIÓN CREDITICIA DEL DF</v>
          </cell>
          <cell r="AZ34" t="str">
            <v>UNIDAD RESPONSABLE: 09 PF RC FIDEICOMISO DE RECUPERACIÓN CREDITICIA DEL DF</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AY35" t="str">
            <v>FIDEICOMISO DEL CENTRO HISTÓRICO</v>
          </cell>
          <cell r="AZ35" t="str">
            <v>UNIDAD RESPONSABLE: 07 PF CH FIDEICOMISO DEL CENTRO HISTÓRICO</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AY36" t="str">
            <v>FIDEICOMISO EDUCACIÓN GARANTIZADA DEL DF</v>
          </cell>
          <cell r="AZ36" t="str">
            <v>UNIDAD RESPONSABLE: 36 PF EG FIDEICOMISO EDUCACIÓN GARANTIZADA DEL DF</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AY37" t="str">
            <v>FIDEICOMISO MUSEO DE ARTE POPULAR</v>
          </cell>
          <cell r="AZ37" t="str">
            <v>UNIDAD RESPONSABLE: 31 PF MA FIDEICOMISO MUSEO DE ARTE POPULAR</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AY38" t="str">
            <v>FIDEICOMISO MUSEO DEL ESTANQUILLO</v>
          </cell>
          <cell r="AZ38" t="str">
            <v>UNIDAD RESPONSABLE: 31 PF ME FIDEICOMISO MUSEO DEL ESTANQUILLO</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AY39" t="str">
            <v>FIDEICOMISO PARA EL FONDO DE PROMOCIÓN PARA EL FINANCIAMIENTO DEL TRANSPORTE PÚBLICO</v>
          </cell>
          <cell r="AZ39" t="str">
            <v>UNIDAD RESPONSABLE: 10 P0 TP FIDEICOMISO PARA EL FONDO DE PROMOCIÓN PARA EL FINANCIAMIENTO DEL TRANSPORTE PÚBLICO</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AY40" t="str">
            <v>FIDEICOMISO PARA EL MEJORAMIENTO DE LAS VÍAS DE COMUNICACIÓN DEL DF</v>
          </cell>
          <cell r="AZ40" t="str">
            <v>UNIDAD RESPONSABLE: 07 PF MV FIDEICOMISO PARA EL MEJORAMIENTO DE LAS VÍAS DE COMUNICACIÓN DEL DF</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AY41" t="str">
            <v>FIDEICOMISO PÚBLICO "CIUDAD DIGITAL"</v>
          </cell>
          <cell r="AZ41" t="str">
            <v>UNIDAD RESPONSABLE: 09 PF CD FIDEICOMISO PÚBLICO "CIUDAD DIGITAL"</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AY42" t="str">
            <v>FIDEICOMISO PÚBLICO COMPLEJO AMBIENTAL "XOCHIMILCO"</v>
          </cell>
          <cell r="AZ42" t="str">
            <v>UNIDAD RESPONSABLE: 12 PF CX FIDEICOMISO PÚBLICO COMPLEJO AMBIENTAL "XOCHIMILCO"</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AY43" t="str">
            <v>FONDO AMBIENTAL PÚBLICO DEL DF</v>
          </cell>
          <cell r="AZ43" t="str">
            <v>UNIDAD RESPONSABLE: 06 P0 FA FONDO AMBIENTAL PÚBLICO DEL DF</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AY44" t="str">
            <v>FONDO DE COINVERSIÓN</v>
          </cell>
          <cell r="AZ44" t="str">
            <v>UNIDAD RESPONSABLE: 15 C0 00 FONDO DE COINVERSIÓN</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AY45" t="str">
            <v>FONDO DE DESARROLLO ECONÓMICO DEL DF</v>
          </cell>
          <cell r="AZ45" t="str">
            <v>UNIDAD RESPONSABLE: 12 P0 DE FONDO DE DESARROLLO ECONÓMICO DEL DF</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AY46" t="str">
            <v>FONDO DE SEGURIDAD PÚBLICA DEL DF</v>
          </cell>
          <cell r="AZ46" t="str">
            <v>UNIDAD RESPONSABLE: 14 P0 FS FONDO DE SEGURIDAD PÚBLICA DEL DF</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AY47" t="str">
            <v>FONDO MIXTO DE PROMOCIÓN TURÍSTICA</v>
          </cell>
          <cell r="AZ47" t="str">
            <v>UNIDAD RESPONSABLE: 05 P0 PT FONDO MIXTO DE PROMOCIÓN TURÍSTICA</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AY48" t="str">
            <v>FONDO PARA EL DESARROLLO SOCIAL DE LA CIUDAD DE MÉXICO</v>
          </cell>
          <cell r="AZ48" t="str">
            <v>UNIDAD RESPONSABLE: 04 P0 DS FONDO PARA EL DESARROLLO SOCIAL DE LA CIUDAD DE MÉXICO</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AY49" t="str">
            <v>FONDO PARA LA ATENCIÓN Y APOYO A LAS VÍCTIMAS DEL DELITO</v>
          </cell>
          <cell r="AZ49" t="str">
            <v>UNIDAD RESPONSABLE: 14 P0 AV FONDO PARA LA ATENCIÓN Y APOYO A LAS VÍCTIMAS DEL DELITO</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AY50" t="str">
            <v>HEROICO CUERPO DE BOMBEROS DEL DF</v>
          </cell>
          <cell r="AZ50" t="str">
            <v>UNIDAD RESPONSABLE: 34 PD HB HEROICO CUERPO DE BOMBEROS DEL DF</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AY51" t="str">
            <v>INSTITUTO DE ACCESO A LA INFORMACIÓN PÚBLICA DEL DF</v>
          </cell>
          <cell r="AZ51" t="str">
            <v>UNIDAD RESPONSABLE: 32 A0 00 INSTITUTO DE ACCESO A LA INFORMACIÓN PÚBLICA DEL DF</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AY52" t="str">
            <v>INSTITUTO DE CIENCIA Y TECNOLOGÍA</v>
          </cell>
          <cell r="AZ52" t="str">
            <v>UNIDAD RESPONSABLE: 37 PD CT INSTITUTO DE CIENCIA Y TECNOLOGÍA</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AY53" t="str">
            <v>INSTITUTO DE EDUCACIÓN MEDIA SUPERIOR</v>
          </cell>
          <cell r="AZ53" t="str">
            <v>UNIDAD RESPONSABLE: 36 PD IE INSTITUTO DE EDUCACIÓN MEDIA SUPERIOR</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AY54" t="str">
            <v>INSTITUTO DE FORMACIÓN PROFESIONAL</v>
          </cell>
          <cell r="AZ54" t="str">
            <v>UNIDAD RESPONSABLE: 14 CD 01 INSTITUTO DE FORMACIÓN PROFESIONAL</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AY55" t="str">
            <v>INSTITUTO DE LA JUVENTUD DEL DF</v>
          </cell>
          <cell r="AZ55" t="str">
            <v>UNIDAD RESPONSABLE: 08 PD IJ INSTITUTO DE LA JUVENTUD DEL DF</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AY56" t="str">
            <v>INSTITUTO DE LAS MUJERES DEL DF</v>
          </cell>
          <cell r="AZ56" t="str">
            <v>UNIDAD RESPONSABLE: 08 PD IM INSTITUTO DE LAS MUJERES DEL DF</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AY57" t="str">
            <v>INSTITUTO DE VIVIENDA DEL DF</v>
          </cell>
          <cell r="AZ57" t="str">
            <v>UNIDAD RESPONSABLE: 03 PD IV INSTITUTO DE VIVIENDA DEL DF</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AY58" t="str">
            <v>INSTITUTO ELECTORAL DEL DF</v>
          </cell>
          <cell r="AZ58" t="str">
            <v>UNIDAD RESPONSABLE: 24 A0 00 INSTITUTO ELECTORAL DEL DF</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AY59" t="str">
            <v>INSTITUTO TÉCNICO DE FORMACIÓN POLICIAL</v>
          </cell>
          <cell r="AZ59" t="str">
            <v>UNIDAD RESPONSABLE: 11 CD 01 INSTITUTO TÉCNICO DE FORMACIÓN POLICIAL</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AY60" t="str">
            <v>JEFATURA DE GOBIERNO DEL DF</v>
          </cell>
          <cell r="AZ60" t="str">
            <v>UNIDAD RESPONSABLE: 01 C0 01 JEFATURA DE GOBIERNO DEL DF</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AY61" t="str">
            <v>JUNTA LOCAL DE CONCILIACIÓN Y ARBITRAJE DEL DF</v>
          </cell>
          <cell r="AZ61" t="str">
            <v>UNIDAD RESPONSABLE: 22 A0 00 JUNTA LOCAL DE CONCILIACIÓN Y ARBITRAJE DEL DF</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AY62" t="str">
            <v>METROBÚS</v>
          </cell>
          <cell r="AZ62" t="str">
            <v>UNIDAD RESPONSABLE: 10 PD MB METROBÚS</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AY63" t="str">
            <v>OFICIALÍA MAYOR</v>
          </cell>
          <cell r="AZ63" t="str">
            <v>UNIDAD RESPONSABLE: 12 C0 01 OFICIALÍA MAYOR</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AY64" t="str">
            <v>POLICÍA AUXILIAR DEL DF</v>
          </cell>
          <cell r="AZ64" t="str">
            <v>UNIDAD RESPONSABLE: 11 CD 02 POLICÍA AUXILIAR DEL DF</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AY65" t="str">
            <v>POLICÍA BANCARIA E INDUSTRIAL</v>
          </cell>
          <cell r="AZ65" t="str">
            <v>UNIDAD RESPONSABLE: 11 CD 03 POLICÍA BANCARIA E INDUSTRIAL</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AY66" t="str">
            <v>PROCURADURÍA AMBIENTAL Y DEL ORDENAMIENTO TERRITORIAL DEL DF</v>
          </cell>
          <cell r="AZ66" t="str">
            <v>UNIDAD RESPONSABLE: 30 PD PA PROCURADURÍA AMBIENTAL Y DEL ORDENAMIENTO TERRITORIAL DEL DF</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AY67" t="str">
            <v>PROCURADURÍA GENERAL DE JUSTICIA DEL DF</v>
          </cell>
          <cell r="AZ67" t="str">
            <v>UNIDAD RESPONSABLE: 14 C0 00 PROCURADURÍA GENERAL DE JUSTICIA DEL DF</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AY68" t="str">
            <v>PROCURADURÍA SOCIAL DEL DF</v>
          </cell>
          <cell r="AZ68" t="str">
            <v>UNIDAD RESPONSABLE: 08 PD PS PROCURADURÍA SOCIAL DEL DF</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AY69" t="str">
            <v>RED DE TRANSPORTE DE PASAJEROS DEL DF</v>
          </cell>
          <cell r="AZ69" t="str">
            <v>UNIDAD RESPONSABLE: 10 PD RT RED DE TRANSPORTE DE PASAJEROS DEL DF</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AY70" t="str">
            <v>SECRETARÍA DE CULTURA</v>
          </cell>
          <cell r="AZ70" t="str">
            <v>UNIDAD RESPONSABLE: 31 C0 00 SECRETARÍA DE CULTURA</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AY71" t="str">
            <v>SECRETARÍA DE DESARROLLO ECONÓMICO</v>
          </cell>
          <cell r="AZ71" t="str">
            <v>UNIDAD RESPONSABLE: 04 C0 01 SECRETARÍA DE DESARROLLO ECONÓMICO</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AY72" t="str">
            <v>SECRETARÍA DE DESARROLLO RURAL Y EQUIDAD PARA LAS COMUNIDADES</v>
          </cell>
          <cell r="AZ72" t="str">
            <v>UNIDAD RESPONSABLE: 35 C0 01 SECRETARÍA DE DESARROLLO RURAL Y EQUIDAD PARA LAS COMUNIDADES</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AY73" t="str">
            <v>SECRETARÍA DE DESARROLLO SOCIAL</v>
          </cell>
          <cell r="AZ73" t="str">
            <v>UNIDAD RESPONSABLE: 08 C0 01 SECRETARÍA DE DESARROLLO SOCIAL</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AY74" t="str">
            <v>SECRETARÍA DE DESARROLLO URBANO Y VIVIENDA</v>
          </cell>
          <cell r="AZ74" t="str">
            <v>UNIDAD RESPONSABLE: 03 C0 01 SECRETARÍA DE DESARROLLO URBANO Y VIVIENDA</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AY75" t="str">
            <v>SECRETARÍA DE EDUCACIÓN</v>
          </cell>
          <cell r="AZ75" t="str">
            <v>UNIDAD RESPONSABLE: 36 C0 01 SECRETARÍA DE EDUCACIÓN</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AY76" t="str">
            <v>SECRETARÍA DE FINANZAS</v>
          </cell>
          <cell r="AZ76" t="str">
            <v>UNIDAD RESPONSABLE: 09 C0 01 SECRETARÍA DE FINANZAS</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AY77" t="str">
            <v>SECRETARÍA DE GOBIERNO</v>
          </cell>
          <cell r="AZ77" t="str">
            <v>UNIDAD RESPONSABLE: 02 C0 01 SECRETARÍA DE GOBIERNO</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AY78" t="str">
            <v>SECRETARÍA DE MEDIO AMBIENTE</v>
          </cell>
          <cell r="AZ78" t="str">
            <v>UNIDAD RESPONSABLE: 06 C0 01 SECRETARÍA DE MEDIO AMBIENTE</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AY79" t="str">
            <v>SECRETARÍA DE OBRAS Y SERVICIOS</v>
          </cell>
          <cell r="AZ79" t="str">
            <v>UNIDAD RESPONSABLE: 07 C0 01 SECRETARÍA DE OBRAS Y SERVICIOS</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AY80" t="str">
            <v>SECRETARÍA DE PROTECCIÓN CIVIL</v>
          </cell>
          <cell r="AZ80" t="str">
            <v>UNIDAD RESPONSABLE: 34 C0 01 SECRETARÍA DE PROTECCIÓN CIVIL</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AY81" t="str">
            <v>SECRETARÍA DE SALUD</v>
          </cell>
          <cell r="AZ81" t="str">
            <v>UNIDAD RESPONSABLE: 26 C0 01 SECRETARÍA DE SALUD</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AY82" t="str">
            <v>SECRETARÍA DE SEGURIDAD PÚBLICA</v>
          </cell>
          <cell r="AZ82" t="str">
            <v>UNIDAD RESPONSABLE: 11 C0 01 SECRETARÍA DE SEGURIDAD PÚBLICA</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AY83" t="str">
            <v>SECRETARÍA DE TRANSPORTE Y VIALIDAD</v>
          </cell>
          <cell r="AZ83" t="str">
            <v>UNIDAD RESPONSABLE: 10 C0 01 SECRETARÍA DE TRANSPORTE Y VIALIDAD</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AY84" t="str">
            <v>SECRETARÍA DE TURISMO</v>
          </cell>
          <cell r="AZ84" t="str">
            <v>UNIDAD RESPONSABLE: 05 C0 01 SECRETARÍA DE TURISMO</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AY85" t="str">
            <v>SECRETARÍA DEL TRABAJO Y FOMENTO AL EMPLEO</v>
          </cell>
          <cell r="AZ85" t="str">
            <v>UNIDAD RESPONSABLE: 33 C0 01 SECRETARÍA DEL TRABAJO Y FOMENTO AL EMPLEO</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AY86" t="str">
            <v>SERVICIO DE TRANSPORTES ELÉCTRICOS DEL DF</v>
          </cell>
          <cell r="AZ86" t="str">
            <v>UNIDAD RESPONSABLE: 10 PD TE SERVICIO DE TRANSPORTES ELÉCTRICOS DEL DF</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AY87" t="str">
            <v>SERVICIOS DE SALUD PÚBLICA DEL DF</v>
          </cell>
          <cell r="AZ87" t="str">
            <v>UNIDAD RESPONSABLE: 26 PD SP SERVICIOS DE SALUD PÚBLICA DEL DF</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AY88" t="str">
            <v>SERVICIOS METROPOLITANOS  S.A. DE C.V.</v>
          </cell>
          <cell r="AZ88" t="str">
            <v>UNIDAD RESPONSABLE: 12 PE SM SERVICIOS METROPOLITANOS  S.A. DE C.V.</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AY89" t="str">
            <v>SISTEMA DE AGUAS DE LA CIUDAD DE MÉXICO</v>
          </cell>
          <cell r="AZ89" t="str">
            <v>UNIDAD RESPONSABLE: 06 CD 03 SISTEMA DE AGUAS DE LA CIUDAD DE MÉXICO</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AY90" t="str">
            <v>SISTEMA DE RADIO Y TELEVISIÓN DIGITAL DEL GDF</v>
          </cell>
          <cell r="AZ90" t="str">
            <v>UNIDAD RESPONSABLE: 02 CD 17 SISTEMA DE RADIO Y TELEVISIÓN DIGITAL DEL GDF</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AY91" t="str">
            <v>SISTEMA DE RADIO Y TELEVISIÓN DIGITAL DEL GDF</v>
          </cell>
          <cell r="AZ91" t="str">
            <v>UNIDAD RESPONSABLE: 02 OD 03 SISTEMA DE RADIO Y TELEVISIÓN DIGITAL DEL GDF</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AY92" t="str">
            <v>SISTEMA DE TRANSPORTE COLECTIVO (METRO)</v>
          </cell>
          <cell r="AZ92" t="str">
            <v>UNIDAD RESPONSABLE: 10 PD ME SISTEMA DE TRANSPORTE COLECTIVO (METRO)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AY93" t="str">
            <v>SISTEMA PARA EL DESARROLLO INTEGRAL DE LA FAMILIA DEL DF</v>
          </cell>
          <cell r="AZ93" t="str">
            <v>UNIDAD RESPONSABLE: 01 PD DF SISTEMA PARA EL DESARROLLO INTEGRAL DE LA FAMILIA DEL DF</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AY94" t="str">
            <v>TRIBUNAL DE LO CONTENCIOSO ADMINISTRATIVO DEL DF</v>
          </cell>
          <cell r="AZ94" t="str">
            <v>UNIDAD RESPONSABLE: 21 A0 00 TRIBUNAL DE LO CONTENCIOSO ADMINISTRATIVO DEL DF</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AY95" t="str">
            <v>TRIBUNAL ELECTORAL DEL DF</v>
          </cell>
          <cell r="AZ95" t="str">
            <v>UNIDAD RESPONSABLE: 27 A0 00 TRIBUNAL ELECTORAL DEL DF</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AY96" t="str">
            <v>TRIBUNAL SUPERIOR DE JUSTICIA DEL DF</v>
          </cell>
          <cell r="AZ96" t="str">
            <v>UNIDAD RESPONSABLE: 19 J0 00 TRIBUNAL SUPERIOR DE JUSTICIA DEL DF</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cell r="AY97" t="str">
            <v>UNIVERSIDAD AUTÓNOMA DE LA CIUDAD DE MÉXICO</v>
          </cell>
          <cell r="AZ97" t="str">
            <v>UNIDAD RESPONSABLE: 29 A0 00 UNIVERSIDAD AUTÓNOMA DE LA CIUDAD DE MÉXICO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úl" refreshedDate="44033.578065740738" createdVersion="6" refreshedVersion="6" minRefreshableVersion="3" recordCount="603">
  <cacheSource type="worksheet">
    <worksheetSource ref="B4:T607" sheet="EVOLUCION 21072020"/>
  </cacheSource>
  <cacheFields count="19">
    <cacheField name="AREA PP" numFmtId="49">
      <sharedItems count="71">
        <s v="123272E118"/>
        <s v="124003P001"/>
        <s v="124004P002"/>
        <s v="131001O001"/>
        <s v="131104M001"/>
        <s v="138177P048"/>
        <s v="171063E118"/>
        <s v="171063S140"/>
        <s v="172002N001"/>
        <s v="172104M001"/>
        <s v="211084E123"/>
        <s v="215092E122"/>
        <s v="221001O001"/>
        <s v="221024K015"/>
        <s v="221049E124"/>
        <s v="221049K016"/>
        <s v="221071O001"/>
        <s v="221104M001"/>
        <s v="222166P049"/>
        <s v="223081G021"/>
        <s v="223089E120"/>
        <s v="223089S134"/>
        <s v="223200K014"/>
        <s v="223202K014"/>
        <s v="223202K016"/>
        <s v="224012K016"/>
        <s v="225104M001"/>
        <s v="225243E130"/>
        <s v="232104M001"/>
        <s v="233104M001"/>
        <s v="235064E127"/>
        <s v="235072S205"/>
        <s v="241046F032"/>
        <s v="241046S138"/>
        <s v="241046S202"/>
        <s v="241046S203"/>
        <s v="241046S204"/>
        <s v="241101E131"/>
        <s v="241244S199"/>
        <s v="242040S200"/>
        <s v="242078F031"/>
        <s v="242135K016"/>
        <s v="242135S133"/>
        <s v="255024K013"/>
        <s v="255129S124"/>
        <s v="255129S125"/>
        <s v="255129S127"/>
        <s v="255129S129"/>
        <s v="255129S130"/>
        <s v="255129S131"/>
        <s v="255129S132"/>
        <s v="255129S206"/>
        <s v="255129S207"/>
        <s v="255129S208"/>
        <s v="255129U024"/>
        <s v="262122E143"/>
        <s v="262122S126"/>
        <s v="264105P050"/>
        <s v="264105S135"/>
        <s v="264105S137"/>
        <s v="264127E140"/>
        <s v="265143E142"/>
        <s v="268117S136"/>
        <s v="268149E134"/>
        <s v="268149E137"/>
        <s v="268149S128"/>
        <s v="268244S201"/>
        <s v="271117E133"/>
        <s v="321102F029"/>
        <s v="321275F033"/>
        <s v="321275S139"/>
      </sharedItems>
    </cacheField>
    <cacheField name="AREA" numFmtId="0">
      <sharedItems containsSemiMixedTypes="0" containsString="0" containsNumber="1" containsInteger="1" minValue="123272" maxValue="321275"/>
    </cacheField>
    <cacheField name="PP" numFmtId="0">
      <sharedItems/>
    </cacheField>
    <cacheField name="FONDO" numFmtId="0">
      <sharedItems containsMixedTypes="1" containsNumber="1" containsInteger="1" minValue="111100" maxValue="111200" count="12">
        <s v="15O200"/>
        <s v="25P100"/>
        <n v="111100"/>
        <s v="15O300"/>
        <s v="15O400"/>
        <s v="25A103"/>
        <n v="111200"/>
        <s v="15O600"/>
        <s v="15OB00"/>
        <s v="15O500"/>
        <s v="25P600"/>
        <s v="15OC00"/>
      </sharedItems>
    </cacheField>
    <cacheField name="PARTIDA" numFmtId="0">
      <sharedItems containsSemiMixedTypes="0" containsString="0" containsNumber="1" containsInteger="1" minValue="1131" maxValue="6141"/>
    </cacheField>
    <cacheField name="TG" numFmtId="0">
      <sharedItems containsSemiMixedTypes="0" containsString="0" containsNumber="1" containsInteger="1" minValue="1" maxValue="2" count="2">
        <n v="1"/>
        <n v="2"/>
      </sharedItems>
    </cacheField>
    <cacheField name="DI" numFmtId="0">
      <sharedItems containsSemiMixedTypes="0" containsString="0" containsNumber="1" containsInteger="1" minValue="1" maxValue="2" count="2">
        <n v="2"/>
        <n v="1"/>
      </sharedItems>
    </cacheField>
    <cacheField name="DG" numFmtId="0">
      <sharedItems containsSemiMixedTypes="0" containsString="0" containsNumber="1" containsInteger="1" minValue="0" maxValue="87"/>
    </cacheField>
    <cacheField name="PY" numFmtId="0">
      <sharedItems containsBlank="1" count="51">
        <m/>
        <s v="A20NR0201"/>
        <s v="A20NR0185"/>
        <s v="A20NR0207"/>
        <s v="A20NR0209"/>
        <s v="A20NR0208"/>
        <s v="A20NR0190"/>
        <s v="O20NR0213"/>
        <s v="O20NR0214"/>
        <s v="O20NR0215"/>
        <s v="O20NR0205"/>
        <s v="O20NR0208"/>
        <s v="O20NR0209"/>
        <s v="O20NR0210"/>
        <s v="A20NR0191"/>
        <s v="O20NR0207"/>
        <s v="O20NR0206"/>
        <s v="A20NR0205"/>
        <s v="A20NR0192"/>
        <s v="A20NR0193"/>
        <s v="A20NR0194"/>
        <s v="O20NR0221"/>
        <s v="O20NR0222"/>
        <s v="O20NR0223"/>
        <s v="O20NR0224"/>
        <s v="O20NR0225"/>
        <s v="A20NR0195"/>
        <s v="A20NR0187"/>
        <s v="A20NR0196"/>
        <s v="A20NR0197"/>
        <s v="O20NR0220"/>
        <s v="A20NR0186"/>
        <s v="A20NR0183"/>
        <s v="A20NR0184"/>
        <s v="A20NR0188"/>
        <s v="A20NR0486"/>
        <s v="A20NR0204"/>
        <s v="A20NR0203"/>
        <s v="O20NR0211"/>
        <s v="A20NR0199"/>
        <s v="A20NR0189"/>
        <s v="O20NR0219"/>
        <s v="O20NR0216"/>
        <s v="O20NR0217"/>
        <s v="O20NR0218"/>
        <s v="O20NR0212"/>
        <s v="A20NR0198"/>
        <s v="A20NR0210"/>
        <s v="A20NR0202"/>
        <s v="A20NR0206"/>
        <s v="A20NR0200"/>
      </sharedItems>
    </cacheField>
    <cacheField name="CAP" numFmtId="0">
      <sharedItems containsSemiMixedTypes="0" containsString="0" containsNumber="1" containsInteger="1" minValue="1" maxValue="6" count="6">
        <n v="3"/>
        <n v="2"/>
        <n v="4"/>
        <n v="5"/>
        <n v="1"/>
        <n v="6"/>
      </sharedItems>
    </cacheField>
    <cacheField name="ORIGINAL" numFmtId="43">
      <sharedItems containsSemiMixedTypes="0" containsString="0" containsNumber="1" containsInteger="1" minValue="0" maxValue="166880899"/>
    </cacheField>
    <cacheField name="MODIFICADO" numFmtId="43">
      <sharedItems containsSemiMixedTypes="0" containsString="0" containsNumber="1" minValue="0" maxValue="166880899"/>
    </cacheField>
    <cacheField name="COMPROMISO" numFmtId="43">
      <sharedItems containsString="0" containsBlank="1" containsNumber="1" minValue="0" maxValue="132720917"/>
    </cacheField>
    <cacheField name="PROGRAMADO JUNIO" numFmtId="43">
      <sharedItems containsSemiMixedTypes="0" containsString="0" containsNumber="1" minValue="0" maxValue="75486883"/>
    </cacheField>
    <cacheField name="EJERCIDO" numFmtId="43">
      <sharedItems containsSemiMixedTypes="0" containsString="0" containsNumber="1" minValue="0" maxValue="64295153"/>
    </cacheField>
    <cacheField name="PAGADO" numFmtId="43">
      <sharedItems containsString="0" containsBlank="1" containsNumber="1" minValue="0" maxValue="64295153.000000007"/>
    </cacheField>
    <cacheField name="MOD-COM" numFmtId="43">
      <sharedItems containsSemiMixedTypes="0" containsString="0" containsNumber="1" minValue="0" maxValue="102585746"/>
    </cacheField>
    <cacheField name="COMP-EJE" numFmtId="43">
      <sharedItems containsSemiMixedTypes="0" containsString="0" containsNumber="1" minValue="0" maxValue="71758525.539999992"/>
    </cacheField>
    <cacheField name="EJE-PAG" numFmtId="43">
      <sharedItems containsSemiMixedTypes="0" containsString="0" containsNumber="1" minValue="0" maxValue="226973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3">
  <r>
    <x v="0"/>
    <n v="123272"/>
    <s v="E118"/>
    <x v="0"/>
    <n v="3381"/>
    <x v="0"/>
    <x v="0"/>
    <n v="0"/>
    <x v="0"/>
    <x v="0"/>
    <n v="94623981"/>
    <n v="94623981"/>
    <n v="47311992"/>
    <n v="47311992"/>
    <n v="47311992"/>
    <n v="40254900"/>
    <n v="47311989"/>
    <n v="0"/>
    <n v="7057092"/>
  </r>
  <r>
    <x v="1"/>
    <n v="124003"/>
    <s v="P001"/>
    <x v="1"/>
    <n v="2141"/>
    <x v="0"/>
    <x v="1"/>
    <n v="0"/>
    <x v="0"/>
    <x v="1"/>
    <n v="250000"/>
    <n v="250000"/>
    <m/>
    <n v="250000"/>
    <n v="0"/>
    <m/>
    <n v="250000"/>
    <n v="0"/>
    <n v="0"/>
  </r>
  <r>
    <x v="1"/>
    <n v="124003"/>
    <s v="P001"/>
    <x v="1"/>
    <n v="2311"/>
    <x v="0"/>
    <x v="1"/>
    <n v="0"/>
    <x v="0"/>
    <x v="1"/>
    <n v="700000"/>
    <n v="700000"/>
    <m/>
    <n v="280000"/>
    <n v="0"/>
    <m/>
    <n v="700000"/>
    <n v="0"/>
    <n v="0"/>
  </r>
  <r>
    <x v="2"/>
    <n v="124004"/>
    <s v="P002"/>
    <x v="2"/>
    <n v="4412"/>
    <x v="0"/>
    <x v="1"/>
    <n v="0"/>
    <x v="0"/>
    <x v="2"/>
    <n v="2000000"/>
    <n v="1500000"/>
    <n v="1500000"/>
    <n v="800000"/>
    <n v="600000"/>
    <m/>
    <n v="0"/>
    <n v="900000"/>
    <n v="600000"/>
  </r>
  <r>
    <x v="2"/>
    <n v="124004"/>
    <s v="P002"/>
    <x v="3"/>
    <n v="5211"/>
    <x v="1"/>
    <x v="1"/>
    <n v="0"/>
    <x v="1"/>
    <x v="3"/>
    <n v="50000"/>
    <n v="50000"/>
    <m/>
    <n v="20000"/>
    <n v="0"/>
    <m/>
    <n v="50000"/>
    <n v="0"/>
    <n v="0"/>
  </r>
  <r>
    <x v="2"/>
    <n v="124004"/>
    <s v="P002"/>
    <x v="4"/>
    <n v="4419"/>
    <x v="0"/>
    <x v="1"/>
    <n v="0"/>
    <x v="0"/>
    <x v="2"/>
    <n v="400000"/>
    <n v="0"/>
    <m/>
    <n v="0"/>
    <n v="0"/>
    <m/>
    <n v="0"/>
    <n v="0"/>
    <n v="0"/>
  </r>
  <r>
    <x v="2"/>
    <n v="124004"/>
    <s v="P002"/>
    <x v="1"/>
    <n v="2111"/>
    <x v="0"/>
    <x v="1"/>
    <n v="0"/>
    <x v="0"/>
    <x v="1"/>
    <n v="40000"/>
    <n v="40000"/>
    <n v="12818"/>
    <n v="40000"/>
    <n v="11792.56"/>
    <n v="11792.56"/>
    <n v="27182"/>
    <n v="1025.4400000000005"/>
    <n v="0"/>
  </r>
  <r>
    <x v="2"/>
    <n v="124004"/>
    <s v="P002"/>
    <x v="1"/>
    <n v="2211"/>
    <x v="0"/>
    <x v="1"/>
    <n v="0"/>
    <x v="0"/>
    <x v="1"/>
    <n v="50000"/>
    <n v="50000"/>
    <n v="50000"/>
    <n v="20000"/>
    <n v="0"/>
    <m/>
    <n v="0"/>
    <n v="50000"/>
    <n v="0"/>
  </r>
  <r>
    <x v="2"/>
    <n v="124004"/>
    <s v="P002"/>
    <x v="1"/>
    <n v="2711"/>
    <x v="0"/>
    <x v="0"/>
    <n v="0"/>
    <x v="0"/>
    <x v="1"/>
    <n v="30000"/>
    <n v="30000"/>
    <n v="0"/>
    <n v="12000"/>
    <n v="0"/>
    <m/>
    <n v="30000"/>
    <n v="0"/>
    <n v="0"/>
  </r>
  <r>
    <x v="2"/>
    <n v="124004"/>
    <s v="P002"/>
    <x v="1"/>
    <n v="3112"/>
    <x v="0"/>
    <x v="0"/>
    <n v="0"/>
    <x v="0"/>
    <x v="0"/>
    <n v="0"/>
    <n v="80000"/>
    <n v="0"/>
    <n v="32000"/>
    <n v="0"/>
    <m/>
    <n v="80000"/>
    <n v="0"/>
    <n v="0"/>
  </r>
  <r>
    <x v="2"/>
    <n v="124004"/>
    <s v="P002"/>
    <x v="1"/>
    <n v="3291"/>
    <x v="0"/>
    <x v="1"/>
    <n v="0"/>
    <x v="0"/>
    <x v="0"/>
    <n v="40000"/>
    <n v="0"/>
    <m/>
    <n v="0"/>
    <n v="0"/>
    <m/>
    <n v="0"/>
    <n v="0"/>
    <n v="0"/>
  </r>
  <r>
    <x v="2"/>
    <n v="124004"/>
    <s v="P002"/>
    <x v="1"/>
    <n v="3581"/>
    <x v="0"/>
    <x v="1"/>
    <n v="0"/>
    <x v="0"/>
    <x v="0"/>
    <n v="0"/>
    <n v="73000"/>
    <m/>
    <n v="13000"/>
    <n v="0"/>
    <m/>
    <n v="73000"/>
    <n v="0"/>
    <n v="0"/>
  </r>
  <r>
    <x v="2"/>
    <n v="124004"/>
    <s v="P002"/>
    <x v="1"/>
    <n v="3661"/>
    <x v="0"/>
    <x v="1"/>
    <n v="0"/>
    <x v="0"/>
    <x v="0"/>
    <n v="40000"/>
    <n v="0"/>
    <m/>
    <n v="0"/>
    <n v="0"/>
    <m/>
    <n v="0"/>
    <n v="0"/>
    <n v="0"/>
  </r>
  <r>
    <x v="2"/>
    <n v="124004"/>
    <s v="P002"/>
    <x v="1"/>
    <n v="3821"/>
    <x v="0"/>
    <x v="1"/>
    <n v="0"/>
    <x v="0"/>
    <x v="0"/>
    <n v="100000"/>
    <n v="27000"/>
    <m/>
    <n v="0"/>
    <n v="0"/>
    <m/>
    <n v="27000"/>
    <n v="0"/>
    <n v="0"/>
  </r>
  <r>
    <x v="3"/>
    <n v="131001"/>
    <s v="O001"/>
    <x v="1"/>
    <n v="2152"/>
    <x v="0"/>
    <x v="1"/>
    <n v="0"/>
    <x v="0"/>
    <x v="1"/>
    <n v="1500000"/>
    <n v="1500000"/>
    <m/>
    <n v="1250000"/>
    <n v="0"/>
    <m/>
    <n v="1500000"/>
    <n v="0"/>
    <n v="0"/>
  </r>
  <r>
    <x v="4"/>
    <n v="131104"/>
    <s v="M001"/>
    <x v="0"/>
    <n v="3981"/>
    <x v="0"/>
    <x v="0"/>
    <n v="0"/>
    <x v="0"/>
    <x v="0"/>
    <n v="10357906"/>
    <n v="10357906"/>
    <n v="3508150"/>
    <n v="4716852"/>
    <n v="3508150"/>
    <n v="3508150"/>
    <n v="6849756"/>
    <n v="0"/>
    <n v="0"/>
  </r>
  <r>
    <x v="4"/>
    <n v="131104"/>
    <s v="M001"/>
    <x v="0"/>
    <n v="3981"/>
    <x v="0"/>
    <x v="0"/>
    <n v="8"/>
    <x v="0"/>
    <x v="0"/>
    <n v="945079"/>
    <n v="945079"/>
    <n v="448066"/>
    <n v="448103"/>
    <n v="448066"/>
    <n v="448066"/>
    <n v="497013"/>
    <n v="0"/>
    <n v="0"/>
  </r>
  <r>
    <x v="4"/>
    <n v="131104"/>
    <s v="M001"/>
    <x v="0"/>
    <n v="3981"/>
    <x v="1"/>
    <x v="0"/>
    <n v="0"/>
    <x v="0"/>
    <x v="0"/>
    <n v="6905270"/>
    <n v="6905270"/>
    <n v="3260614"/>
    <n v="4116303"/>
    <n v="3260614"/>
    <n v="3260614"/>
    <n v="3644656"/>
    <n v="0"/>
    <n v="0"/>
  </r>
  <r>
    <x v="4"/>
    <n v="131104"/>
    <s v="M001"/>
    <x v="0"/>
    <n v="3981"/>
    <x v="1"/>
    <x v="0"/>
    <n v="8"/>
    <x v="0"/>
    <x v="0"/>
    <n v="630053"/>
    <n v="630053"/>
    <n v="284421"/>
    <n v="284449"/>
    <n v="284421"/>
    <n v="284421"/>
    <n v="345632"/>
    <n v="0"/>
    <n v="0"/>
  </r>
  <r>
    <x v="4"/>
    <n v="131104"/>
    <s v="M001"/>
    <x v="0"/>
    <n v="3982"/>
    <x v="0"/>
    <x v="1"/>
    <n v="0"/>
    <x v="0"/>
    <x v="0"/>
    <n v="5247034"/>
    <n v="5247034"/>
    <n v="1247754.5900000001"/>
    <n v="1791694"/>
    <n v="1247754.5900000001"/>
    <n v="1117331.0399999998"/>
    <n v="3999279.41"/>
    <n v="0"/>
    <n v="130423.55000000028"/>
  </r>
  <r>
    <x v="4"/>
    <n v="131104"/>
    <s v="M001"/>
    <x v="0"/>
    <n v="3982"/>
    <x v="0"/>
    <x v="1"/>
    <n v="8"/>
    <x v="0"/>
    <x v="0"/>
    <n v="356025"/>
    <n v="356025"/>
    <m/>
    <n v="60000"/>
    <n v="0"/>
    <m/>
    <n v="356025"/>
    <n v="0"/>
    <n v="0"/>
  </r>
  <r>
    <x v="4"/>
    <n v="131104"/>
    <s v="M001"/>
    <x v="0"/>
    <n v="3982"/>
    <x v="1"/>
    <x v="1"/>
    <n v="0"/>
    <x v="0"/>
    <x v="0"/>
    <n v="3498023"/>
    <n v="3498023"/>
    <n v="913265.36"/>
    <n v="1026463"/>
    <n v="911855.62"/>
    <n v="911855.62"/>
    <n v="2584757.64"/>
    <n v="1409.7399999999907"/>
    <n v="0"/>
  </r>
  <r>
    <x v="4"/>
    <n v="131104"/>
    <s v="M001"/>
    <x v="0"/>
    <n v="3982"/>
    <x v="1"/>
    <x v="1"/>
    <n v="8"/>
    <x v="0"/>
    <x v="0"/>
    <n v="237350"/>
    <n v="237350"/>
    <n v="18440.25"/>
    <n v="40000"/>
    <n v="18440.25"/>
    <n v="18440.25"/>
    <n v="218909.75"/>
    <n v="0"/>
    <n v="0"/>
  </r>
  <r>
    <x v="5"/>
    <n v="138177"/>
    <s v="P048"/>
    <x v="3"/>
    <n v="4419"/>
    <x v="0"/>
    <x v="1"/>
    <n v="0"/>
    <x v="0"/>
    <x v="2"/>
    <n v="24297717"/>
    <n v="24297717"/>
    <n v="24297000"/>
    <n v="19474420"/>
    <n v="6040000"/>
    <m/>
    <n v="717"/>
    <n v="18257000"/>
    <n v="6040000"/>
  </r>
  <r>
    <x v="5"/>
    <n v="138177"/>
    <s v="P048"/>
    <x v="1"/>
    <n v="2111"/>
    <x v="0"/>
    <x v="0"/>
    <n v="0"/>
    <x v="0"/>
    <x v="1"/>
    <n v="900000"/>
    <n v="900000"/>
    <n v="311864"/>
    <n v="570000"/>
    <n v="311864"/>
    <n v="311864"/>
    <n v="588136"/>
    <n v="0"/>
    <n v="0"/>
  </r>
  <r>
    <x v="5"/>
    <n v="138177"/>
    <s v="P048"/>
    <x v="1"/>
    <n v="2161"/>
    <x v="0"/>
    <x v="1"/>
    <n v="0"/>
    <x v="0"/>
    <x v="1"/>
    <n v="800000"/>
    <n v="800000"/>
    <n v="800000"/>
    <n v="800000"/>
    <n v="0"/>
    <m/>
    <n v="0"/>
    <n v="800000"/>
    <n v="0"/>
  </r>
  <r>
    <x v="5"/>
    <n v="138177"/>
    <s v="P048"/>
    <x v="1"/>
    <n v="2171"/>
    <x v="0"/>
    <x v="1"/>
    <n v="0"/>
    <x v="0"/>
    <x v="1"/>
    <n v="150000"/>
    <n v="0"/>
    <m/>
    <n v="0"/>
    <n v="0"/>
    <m/>
    <n v="0"/>
    <n v="0"/>
    <n v="0"/>
  </r>
  <r>
    <x v="5"/>
    <n v="138177"/>
    <s v="P048"/>
    <x v="1"/>
    <n v="2211"/>
    <x v="0"/>
    <x v="1"/>
    <n v="0"/>
    <x v="0"/>
    <x v="1"/>
    <n v="900000"/>
    <n v="900000"/>
    <n v="429000"/>
    <n v="650000"/>
    <n v="428370.88"/>
    <n v="428370.88"/>
    <n v="471000"/>
    <n v="629.11999999999534"/>
    <n v="0"/>
  </r>
  <r>
    <x v="5"/>
    <n v="138177"/>
    <s v="P048"/>
    <x v="1"/>
    <n v="2531"/>
    <x v="0"/>
    <x v="1"/>
    <n v="0"/>
    <x v="0"/>
    <x v="1"/>
    <n v="30000"/>
    <n v="30000"/>
    <m/>
    <n v="15000"/>
    <n v="0"/>
    <m/>
    <n v="30000"/>
    <n v="0"/>
    <n v="0"/>
  </r>
  <r>
    <x v="5"/>
    <n v="138177"/>
    <s v="P048"/>
    <x v="1"/>
    <n v="2611"/>
    <x v="0"/>
    <x v="0"/>
    <n v="0"/>
    <x v="0"/>
    <x v="1"/>
    <n v="1250000"/>
    <n v="1250000"/>
    <n v="0"/>
    <n v="738650"/>
    <n v="0"/>
    <m/>
    <n v="1250000"/>
    <n v="0"/>
    <n v="0"/>
  </r>
  <r>
    <x v="5"/>
    <n v="138177"/>
    <s v="P048"/>
    <x v="1"/>
    <n v="2711"/>
    <x v="0"/>
    <x v="0"/>
    <n v="0"/>
    <x v="0"/>
    <x v="1"/>
    <n v="1000000"/>
    <n v="1000000"/>
    <n v="311657.32"/>
    <n v="590900"/>
    <n v="311657.32"/>
    <n v="311657.32"/>
    <n v="688342.67999999993"/>
    <n v="0"/>
    <n v="0"/>
  </r>
  <r>
    <x v="5"/>
    <n v="138177"/>
    <s v="P048"/>
    <x v="1"/>
    <n v="2911"/>
    <x v="0"/>
    <x v="1"/>
    <n v="0"/>
    <x v="0"/>
    <x v="1"/>
    <n v="282000"/>
    <n v="0"/>
    <m/>
    <n v="0"/>
    <n v="0"/>
    <m/>
    <n v="0"/>
    <n v="0"/>
    <n v="0"/>
  </r>
  <r>
    <x v="5"/>
    <n v="138177"/>
    <s v="P048"/>
    <x v="1"/>
    <n v="2961"/>
    <x v="0"/>
    <x v="1"/>
    <n v="0"/>
    <x v="0"/>
    <x v="1"/>
    <n v="1000000"/>
    <n v="1000000"/>
    <n v="1000000"/>
    <n v="750000"/>
    <n v="750000"/>
    <n v="750000"/>
    <n v="0"/>
    <n v="250000"/>
    <n v="0"/>
  </r>
  <r>
    <x v="5"/>
    <n v="138177"/>
    <s v="P048"/>
    <x v="1"/>
    <n v="3112"/>
    <x v="0"/>
    <x v="0"/>
    <n v="0"/>
    <x v="0"/>
    <x v="0"/>
    <n v="0"/>
    <n v="2022000"/>
    <n v="0"/>
    <n v="706002"/>
    <n v="0"/>
    <m/>
    <n v="2022000"/>
    <n v="0"/>
    <n v="0"/>
  </r>
  <r>
    <x v="5"/>
    <n v="138177"/>
    <s v="P048"/>
    <x v="1"/>
    <n v="3291"/>
    <x v="0"/>
    <x v="1"/>
    <n v="0"/>
    <x v="0"/>
    <x v="0"/>
    <n v="2000000"/>
    <n v="610000"/>
    <n v="429000"/>
    <n v="610000"/>
    <n v="428171.91"/>
    <n v="428171.91000000003"/>
    <n v="181000"/>
    <n v="828.09000000002561"/>
    <n v="0"/>
  </r>
  <r>
    <x v="5"/>
    <n v="138177"/>
    <s v="P048"/>
    <x v="1"/>
    <n v="3341"/>
    <x v="0"/>
    <x v="1"/>
    <n v="0"/>
    <x v="0"/>
    <x v="0"/>
    <n v="200000"/>
    <n v="0"/>
    <m/>
    <n v="0"/>
    <n v="0"/>
    <m/>
    <n v="0"/>
    <n v="0"/>
    <n v="0"/>
  </r>
  <r>
    <x v="5"/>
    <n v="138177"/>
    <s v="P048"/>
    <x v="1"/>
    <n v="3552"/>
    <x v="0"/>
    <x v="1"/>
    <n v="0"/>
    <x v="0"/>
    <x v="0"/>
    <n v="0"/>
    <n v="594187"/>
    <m/>
    <n v="194189"/>
    <n v="0"/>
    <m/>
    <n v="594187"/>
    <n v="0"/>
    <n v="0"/>
  </r>
  <r>
    <x v="5"/>
    <n v="138177"/>
    <s v="P048"/>
    <x v="1"/>
    <n v="3611"/>
    <x v="0"/>
    <x v="1"/>
    <n v="0"/>
    <x v="0"/>
    <x v="0"/>
    <n v="800000"/>
    <n v="205813"/>
    <n v="205813"/>
    <n v="205813"/>
    <n v="78300"/>
    <n v="78300"/>
    <n v="0"/>
    <n v="127513"/>
    <n v="0"/>
  </r>
  <r>
    <x v="5"/>
    <n v="138177"/>
    <s v="P048"/>
    <x v="1"/>
    <n v="3722"/>
    <x v="0"/>
    <x v="1"/>
    <n v="0"/>
    <x v="0"/>
    <x v="0"/>
    <n v="1039190"/>
    <n v="1039190"/>
    <n v="1039190"/>
    <n v="1019797"/>
    <n v="1019797"/>
    <n v="1019797"/>
    <n v="0"/>
    <n v="19393"/>
    <n v="0"/>
  </r>
  <r>
    <x v="6"/>
    <n v="171063"/>
    <s v="E118"/>
    <x v="3"/>
    <n v="5151"/>
    <x v="1"/>
    <x v="1"/>
    <n v="0"/>
    <x v="2"/>
    <x v="3"/>
    <n v="18000000"/>
    <n v="18000000"/>
    <m/>
    <n v="7200000"/>
    <n v="0"/>
    <m/>
    <n v="18000000"/>
    <n v="0"/>
    <n v="0"/>
  </r>
  <r>
    <x v="6"/>
    <n v="171063"/>
    <s v="E118"/>
    <x v="5"/>
    <n v="3391"/>
    <x v="0"/>
    <x v="1"/>
    <n v="0"/>
    <x v="0"/>
    <x v="0"/>
    <n v="0"/>
    <n v="2329711.6"/>
    <m/>
    <n v="2329711.6"/>
    <n v="0"/>
    <m/>
    <n v="2329711.6"/>
    <n v="0"/>
    <n v="0"/>
  </r>
  <r>
    <x v="6"/>
    <n v="171063"/>
    <s v="E118"/>
    <x v="1"/>
    <n v="3381"/>
    <x v="0"/>
    <x v="0"/>
    <n v="0"/>
    <x v="0"/>
    <x v="0"/>
    <n v="0"/>
    <n v="2000000"/>
    <n v="0"/>
    <n v="800000"/>
    <n v="0"/>
    <m/>
    <n v="2000000"/>
    <n v="0"/>
    <n v="0"/>
  </r>
  <r>
    <x v="6"/>
    <n v="171063"/>
    <s v="E118"/>
    <x v="1"/>
    <n v="3391"/>
    <x v="0"/>
    <x v="1"/>
    <n v="0"/>
    <x v="0"/>
    <x v="0"/>
    <n v="2000000"/>
    <n v="0"/>
    <m/>
    <n v="0"/>
    <n v="0"/>
    <m/>
    <n v="0"/>
    <n v="0"/>
    <n v="0"/>
  </r>
  <r>
    <x v="6"/>
    <n v="171063"/>
    <s v="E118"/>
    <x v="1"/>
    <n v="3581"/>
    <x v="0"/>
    <x v="1"/>
    <n v="0"/>
    <x v="0"/>
    <x v="0"/>
    <n v="2000000"/>
    <n v="2000000"/>
    <n v="1197446.69"/>
    <n v="1400000"/>
    <n v="1197446.6599999999"/>
    <n v="1197446.6600000001"/>
    <n v="802553.31"/>
    <n v="3.0000000027939677E-2"/>
    <n v="0"/>
  </r>
  <r>
    <x v="7"/>
    <n v="171063"/>
    <s v="S140"/>
    <x v="3"/>
    <n v="4419"/>
    <x v="0"/>
    <x v="1"/>
    <n v="77"/>
    <x v="0"/>
    <x v="2"/>
    <n v="11000000"/>
    <n v="11000000"/>
    <n v="10999989"/>
    <n v="4400000"/>
    <n v="3999996"/>
    <m/>
    <n v="11"/>
    <n v="6999993"/>
    <n v="3999996"/>
  </r>
  <r>
    <x v="8"/>
    <n v="172002"/>
    <s v="N001"/>
    <x v="2"/>
    <n v="4412"/>
    <x v="0"/>
    <x v="1"/>
    <n v="0"/>
    <x v="0"/>
    <x v="2"/>
    <n v="1400000"/>
    <n v="1400000"/>
    <m/>
    <n v="560000"/>
    <n v="0"/>
    <m/>
    <n v="1400000"/>
    <n v="0"/>
    <n v="0"/>
  </r>
  <r>
    <x v="8"/>
    <n v="172002"/>
    <s v="N001"/>
    <x v="0"/>
    <n v="4412"/>
    <x v="0"/>
    <x v="1"/>
    <n v="0"/>
    <x v="0"/>
    <x v="2"/>
    <n v="1500000"/>
    <n v="1500000"/>
    <m/>
    <n v="600000"/>
    <n v="0"/>
    <m/>
    <n v="1500000"/>
    <n v="0"/>
    <n v="0"/>
  </r>
  <r>
    <x v="8"/>
    <n v="172002"/>
    <s v="N001"/>
    <x v="3"/>
    <n v="5211"/>
    <x v="1"/>
    <x v="1"/>
    <n v="0"/>
    <x v="3"/>
    <x v="3"/>
    <n v="81000"/>
    <n v="81000"/>
    <m/>
    <n v="32400"/>
    <n v="0"/>
    <m/>
    <n v="81000"/>
    <n v="0"/>
    <n v="0"/>
  </r>
  <r>
    <x v="8"/>
    <n v="172002"/>
    <s v="N001"/>
    <x v="3"/>
    <n v="5411"/>
    <x v="1"/>
    <x v="1"/>
    <n v="0"/>
    <x v="4"/>
    <x v="3"/>
    <n v="800000"/>
    <n v="800000"/>
    <m/>
    <n v="320000"/>
    <n v="0"/>
    <m/>
    <n v="800000"/>
    <n v="0"/>
    <n v="0"/>
  </r>
  <r>
    <x v="8"/>
    <n v="172002"/>
    <s v="N001"/>
    <x v="3"/>
    <n v="5651"/>
    <x v="1"/>
    <x v="1"/>
    <n v="0"/>
    <x v="5"/>
    <x v="3"/>
    <n v="83000"/>
    <n v="83000"/>
    <m/>
    <n v="33200"/>
    <n v="0"/>
    <m/>
    <n v="83000"/>
    <n v="0"/>
    <n v="0"/>
  </r>
  <r>
    <x v="8"/>
    <n v="172002"/>
    <s v="N001"/>
    <x v="3"/>
    <n v="5671"/>
    <x v="1"/>
    <x v="1"/>
    <n v="0"/>
    <x v="5"/>
    <x v="3"/>
    <n v="81000"/>
    <n v="81000"/>
    <m/>
    <n v="32400"/>
    <n v="0"/>
    <m/>
    <n v="81000"/>
    <n v="0"/>
    <n v="0"/>
  </r>
  <r>
    <x v="8"/>
    <n v="172002"/>
    <s v="N001"/>
    <x v="1"/>
    <n v="2441"/>
    <x v="0"/>
    <x v="1"/>
    <n v="0"/>
    <x v="0"/>
    <x v="1"/>
    <n v="100000"/>
    <n v="100000"/>
    <m/>
    <n v="40000"/>
    <n v="0"/>
    <m/>
    <n v="100000"/>
    <n v="0"/>
    <n v="0"/>
  </r>
  <r>
    <x v="8"/>
    <n v="172002"/>
    <s v="N001"/>
    <x v="1"/>
    <n v="2481"/>
    <x v="0"/>
    <x v="1"/>
    <n v="0"/>
    <x v="0"/>
    <x v="1"/>
    <n v="50000"/>
    <n v="50000"/>
    <m/>
    <n v="20000"/>
    <n v="0"/>
    <m/>
    <n v="50000"/>
    <n v="0"/>
    <n v="0"/>
  </r>
  <r>
    <x v="8"/>
    <n v="172002"/>
    <s v="N001"/>
    <x v="1"/>
    <n v="2491"/>
    <x v="0"/>
    <x v="1"/>
    <n v="0"/>
    <x v="0"/>
    <x v="1"/>
    <n v="90000"/>
    <n v="90000"/>
    <m/>
    <n v="36000"/>
    <n v="0"/>
    <m/>
    <n v="90000"/>
    <n v="0"/>
    <n v="0"/>
  </r>
  <r>
    <x v="8"/>
    <n v="172002"/>
    <s v="N001"/>
    <x v="1"/>
    <n v="2531"/>
    <x v="0"/>
    <x v="1"/>
    <n v="0"/>
    <x v="0"/>
    <x v="1"/>
    <n v="150000"/>
    <n v="150000"/>
    <n v="92805.24"/>
    <n v="60000"/>
    <n v="0"/>
    <m/>
    <n v="57194.759999999995"/>
    <n v="92805.24"/>
    <n v="0"/>
  </r>
  <r>
    <x v="8"/>
    <n v="172002"/>
    <s v="N001"/>
    <x v="1"/>
    <n v="2541"/>
    <x v="0"/>
    <x v="1"/>
    <n v="0"/>
    <x v="0"/>
    <x v="1"/>
    <n v="120000"/>
    <n v="120000"/>
    <m/>
    <n v="48000"/>
    <n v="0"/>
    <m/>
    <n v="120000"/>
    <n v="0"/>
    <n v="0"/>
  </r>
  <r>
    <x v="8"/>
    <n v="172002"/>
    <s v="N001"/>
    <x v="1"/>
    <n v="2561"/>
    <x v="0"/>
    <x v="1"/>
    <n v="0"/>
    <x v="0"/>
    <x v="1"/>
    <n v="60000"/>
    <n v="0"/>
    <m/>
    <n v="0"/>
    <n v="0"/>
    <m/>
    <n v="0"/>
    <n v="0"/>
    <n v="0"/>
  </r>
  <r>
    <x v="8"/>
    <n v="172002"/>
    <s v="N001"/>
    <x v="1"/>
    <n v="2711"/>
    <x v="0"/>
    <x v="0"/>
    <n v="0"/>
    <x v="0"/>
    <x v="1"/>
    <n v="150000"/>
    <n v="150000"/>
    <n v="0"/>
    <n v="60000"/>
    <n v="0"/>
    <m/>
    <n v="150000"/>
    <n v="0"/>
    <n v="0"/>
  </r>
  <r>
    <x v="8"/>
    <n v="172002"/>
    <s v="N001"/>
    <x v="1"/>
    <n v="2721"/>
    <x v="0"/>
    <x v="0"/>
    <n v="0"/>
    <x v="0"/>
    <x v="1"/>
    <n v="7366110"/>
    <n v="7366110"/>
    <n v="0"/>
    <n v="2946444"/>
    <n v="0"/>
    <m/>
    <n v="7366110"/>
    <n v="0"/>
    <n v="0"/>
  </r>
  <r>
    <x v="8"/>
    <n v="172002"/>
    <s v="N001"/>
    <x v="1"/>
    <n v="2911"/>
    <x v="0"/>
    <x v="1"/>
    <n v="0"/>
    <x v="0"/>
    <x v="1"/>
    <n v="60000"/>
    <n v="0"/>
    <m/>
    <n v="0"/>
    <n v="0"/>
    <m/>
    <n v="0"/>
    <n v="0"/>
    <n v="0"/>
  </r>
  <r>
    <x v="8"/>
    <n v="172002"/>
    <s v="N001"/>
    <x v="1"/>
    <n v="3112"/>
    <x v="0"/>
    <x v="0"/>
    <n v="0"/>
    <x v="0"/>
    <x v="0"/>
    <n v="0"/>
    <n v="3080000"/>
    <n v="0"/>
    <n v="1232000"/>
    <n v="0"/>
    <m/>
    <n v="3080000"/>
    <n v="0"/>
    <n v="0"/>
  </r>
  <r>
    <x v="8"/>
    <n v="172002"/>
    <s v="N001"/>
    <x v="1"/>
    <n v="3391"/>
    <x v="0"/>
    <x v="1"/>
    <n v="0"/>
    <x v="0"/>
    <x v="0"/>
    <n v="2900000"/>
    <n v="0"/>
    <m/>
    <n v="0"/>
    <n v="0"/>
    <m/>
    <n v="0"/>
    <n v="0"/>
    <n v="0"/>
  </r>
  <r>
    <x v="8"/>
    <n v="172002"/>
    <s v="N001"/>
    <x v="1"/>
    <n v="3521"/>
    <x v="0"/>
    <x v="1"/>
    <n v="0"/>
    <x v="0"/>
    <x v="0"/>
    <n v="189360"/>
    <n v="189360"/>
    <m/>
    <n v="75744"/>
    <n v="0"/>
    <m/>
    <n v="189360"/>
    <n v="0"/>
    <n v="0"/>
  </r>
  <r>
    <x v="8"/>
    <n v="172002"/>
    <s v="N001"/>
    <x v="1"/>
    <n v="3761"/>
    <x v="0"/>
    <x v="1"/>
    <n v="0"/>
    <x v="0"/>
    <x v="0"/>
    <n v="60000"/>
    <n v="0"/>
    <m/>
    <n v="0"/>
    <n v="0"/>
    <m/>
    <n v="0"/>
    <n v="0"/>
    <n v="0"/>
  </r>
  <r>
    <x v="9"/>
    <n v="172104"/>
    <s v="M001"/>
    <x v="2"/>
    <n v="1211"/>
    <x v="0"/>
    <x v="1"/>
    <n v="0"/>
    <x v="0"/>
    <x v="4"/>
    <n v="7331224"/>
    <n v="7331224"/>
    <n v="3350523"/>
    <n v="3858790"/>
    <n v="3322645"/>
    <n v="2771194"/>
    <n v="3980701"/>
    <n v="27878"/>
    <n v="551451"/>
  </r>
  <r>
    <x v="9"/>
    <n v="172104"/>
    <s v="M001"/>
    <x v="6"/>
    <n v="1211"/>
    <x v="0"/>
    <x v="1"/>
    <n v="24"/>
    <x v="0"/>
    <x v="4"/>
    <n v="54789047"/>
    <n v="41889047"/>
    <n v="41889047"/>
    <n v="16540154.779999999"/>
    <n v="12240154.779999999"/>
    <m/>
    <n v="0"/>
    <n v="29648892.219999999"/>
    <n v="12240154.779999999"/>
  </r>
  <r>
    <x v="9"/>
    <n v="172104"/>
    <s v="M001"/>
    <x v="0"/>
    <n v="1131"/>
    <x v="0"/>
    <x v="1"/>
    <n v="0"/>
    <x v="0"/>
    <x v="4"/>
    <n v="80197402"/>
    <n v="79910947.579999998"/>
    <n v="36599624.899999999"/>
    <n v="39895275.270000003"/>
    <n v="36599624.899999999"/>
    <n v="31241760.179999996"/>
    <n v="43311322.68"/>
    <n v="0"/>
    <n v="5357864.7200000025"/>
  </r>
  <r>
    <x v="9"/>
    <n v="172104"/>
    <s v="M001"/>
    <x v="0"/>
    <n v="1131"/>
    <x v="1"/>
    <x v="1"/>
    <n v="0"/>
    <x v="0"/>
    <x v="4"/>
    <n v="53464935"/>
    <n v="53464935"/>
    <n v="29816762.629999999"/>
    <n v="29822182"/>
    <n v="29816762.629999999"/>
    <n v="29662527.629999995"/>
    <n v="23648172.370000001"/>
    <n v="0"/>
    <n v="154235.00000000373"/>
  </r>
  <r>
    <x v="9"/>
    <n v="172104"/>
    <s v="M001"/>
    <x v="0"/>
    <n v="1211"/>
    <x v="0"/>
    <x v="1"/>
    <n v="87"/>
    <x v="0"/>
    <x v="4"/>
    <n v="0"/>
    <n v="12900000"/>
    <n v="8498185"/>
    <n v="12900000"/>
    <n v="8375623"/>
    <n v="8375623"/>
    <n v="4401815"/>
    <n v="122562"/>
    <n v="0"/>
  </r>
  <r>
    <x v="9"/>
    <n v="172104"/>
    <s v="M001"/>
    <x v="0"/>
    <n v="1221"/>
    <x v="0"/>
    <x v="1"/>
    <n v="8"/>
    <x v="0"/>
    <x v="4"/>
    <n v="28552321"/>
    <n v="28552321"/>
    <n v="19212461.489999998"/>
    <n v="19212461.489999998"/>
    <n v="19212461.489999998"/>
    <n v="16823090.489999998"/>
    <n v="9339859.5100000016"/>
    <n v="0"/>
    <n v="2389371"/>
  </r>
  <r>
    <x v="9"/>
    <n v="172104"/>
    <s v="M001"/>
    <x v="0"/>
    <n v="1221"/>
    <x v="1"/>
    <x v="1"/>
    <n v="8"/>
    <x v="0"/>
    <x v="4"/>
    <n v="19034880"/>
    <n v="19027880"/>
    <n v="10444441"/>
    <n v="10444441"/>
    <n v="10444441"/>
    <n v="10337245.760000002"/>
    <n v="8583439"/>
    <n v="0"/>
    <n v="107195.23999999836"/>
  </r>
  <r>
    <x v="9"/>
    <n v="172104"/>
    <s v="M001"/>
    <x v="0"/>
    <n v="1231"/>
    <x v="0"/>
    <x v="1"/>
    <n v="6"/>
    <x v="0"/>
    <x v="4"/>
    <n v="1060900"/>
    <n v="1060900"/>
    <n v="72000"/>
    <n v="600000"/>
    <n v="72000"/>
    <n v="72000"/>
    <n v="988900"/>
    <n v="0"/>
    <n v="0"/>
  </r>
  <r>
    <x v="9"/>
    <n v="172104"/>
    <s v="M001"/>
    <x v="0"/>
    <n v="1311"/>
    <x v="0"/>
    <x v="1"/>
    <n v="0"/>
    <x v="0"/>
    <x v="4"/>
    <n v="1908941"/>
    <n v="1908941"/>
    <n v="837933.94"/>
    <n v="1073131"/>
    <n v="837933.94"/>
    <n v="727933.94000000006"/>
    <n v="1071007.06"/>
    <n v="0"/>
    <n v="109999.99999999988"/>
  </r>
  <r>
    <x v="9"/>
    <n v="172104"/>
    <s v="M001"/>
    <x v="0"/>
    <n v="1311"/>
    <x v="1"/>
    <x v="1"/>
    <n v="0"/>
    <x v="0"/>
    <x v="4"/>
    <n v="1272627"/>
    <n v="1272627"/>
    <n v="706923.2"/>
    <n v="715423"/>
    <n v="706923.2"/>
    <n v="686269.86999999988"/>
    <n v="565703.80000000005"/>
    <n v="0"/>
    <n v="20653.330000000075"/>
  </r>
  <r>
    <x v="9"/>
    <n v="172104"/>
    <s v="M001"/>
    <x v="0"/>
    <n v="1321"/>
    <x v="0"/>
    <x v="1"/>
    <n v="0"/>
    <x v="0"/>
    <x v="4"/>
    <n v="5645686"/>
    <n v="5645686"/>
    <n v="2502351.84"/>
    <n v="3018886"/>
    <n v="2502351.84"/>
    <n v="2502351.84"/>
    <n v="3143334.16"/>
    <n v="0"/>
    <n v="0"/>
  </r>
  <r>
    <x v="9"/>
    <n v="172104"/>
    <s v="M001"/>
    <x v="0"/>
    <n v="1321"/>
    <x v="1"/>
    <x v="1"/>
    <n v="0"/>
    <x v="0"/>
    <x v="4"/>
    <n v="3763790"/>
    <n v="3763790"/>
    <n v="1946096.47"/>
    <n v="2063790"/>
    <n v="1946096.47"/>
    <n v="1946096.4700000002"/>
    <n v="1817693.53"/>
    <n v="0"/>
    <n v="0"/>
  </r>
  <r>
    <x v="9"/>
    <n v="172104"/>
    <s v="M001"/>
    <x v="0"/>
    <n v="1322"/>
    <x v="0"/>
    <x v="1"/>
    <n v="0"/>
    <x v="0"/>
    <x v="4"/>
    <n v="86853"/>
    <n v="86853"/>
    <n v="31275.42"/>
    <n v="69026"/>
    <n v="31275.42"/>
    <n v="21215.659999999996"/>
    <n v="55577.58"/>
    <n v="0"/>
    <n v="10059.760000000002"/>
  </r>
  <r>
    <x v="9"/>
    <n v="172104"/>
    <s v="M001"/>
    <x v="0"/>
    <n v="1322"/>
    <x v="1"/>
    <x v="1"/>
    <n v="0"/>
    <x v="0"/>
    <x v="4"/>
    <n v="57902"/>
    <n v="57902"/>
    <n v="42767.33"/>
    <n v="44684"/>
    <n v="42767.33"/>
    <n v="42767.329999999994"/>
    <n v="15134.669999999998"/>
    <n v="0"/>
    <n v="0"/>
  </r>
  <r>
    <x v="9"/>
    <n v="172104"/>
    <s v="M001"/>
    <x v="0"/>
    <n v="1323"/>
    <x v="0"/>
    <x v="1"/>
    <n v="0"/>
    <x v="0"/>
    <x v="4"/>
    <n v="21100755"/>
    <n v="12500755"/>
    <n v="419311.82"/>
    <n v="800000"/>
    <n v="419311.82"/>
    <n v="419311.82"/>
    <n v="12081443.18"/>
    <n v="0"/>
    <n v="0"/>
  </r>
  <r>
    <x v="9"/>
    <n v="172104"/>
    <s v="M001"/>
    <x v="0"/>
    <n v="1323"/>
    <x v="0"/>
    <x v="1"/>
    <n v="8"/>
    <x v="0"/>
    <x v="4"/>
    <n v="2729322"/>
    <n v="2729322"/>
    <n v="6185.18"/>
    <n v="100000"/>
    <n v="6185.18"/>
    <n v="6185.18"/>
    <n v="2723136.82"/>
    <n v="0"/>
    <n v="0"/>
  </r>
  <r>
    <x v="9"/>
    <n v="172104"/>
    <s v="M001"/>
    <x v="0"/>
    <n v="1323"/>
    <x v="1"/>
    <x v="1"/>
    <n v="0"/>
    <x v="0"/>
    <x v="4"/>
    <n v="8498035"/>
    <n v="8498035"/>
    <m/>
    <n v="0"/>
    <n v="0"/>
    <m/>
    <n v="8498035"/>
    <n v="0"/>
    <n v="0"/>
  </r>
  <r>
    <x v="9"/>
    <n v="172104"/>
    <s v="M001"/>
    <x v="0"/>
    <n v="1323"/>
    <x v="1"/>
    <x v="1"/>
    <n v="8"/>
    <x v="0"/>
    <x v="4"/>
    <n v="1966877"/>
    <n v="1966877"/>
    <m/>
    <n v="0"/>
    <n v="0"/>
    <m/>
    <n v="1966877"/>
    <n v="0"/>
    <n v="0"/>
  </r>
  <r>
    <x v="10"/>
    <n v="211084"/>
    <s v="E123"/>
    <x v="2"/>
    <n v="2611"/>
    <x v="0"/>
    <x v="1"/>
    <n v="0"/>
    <x v="0"/>
    <x v="1"/>
    <n v="100000"/>
    <n v="100000"/>
    <m/>
    <n v="40000"/>
    <n v="0"/>
    <m/>
    <n v="100000"/>
    <n v="0"/>
    <n v="0"/>
  </r>
  <r>
    <x v="10"/>
    <n v="211084"/>
    <s v="E123"/>
    <x v="0"/>
    <n v="2611"/>
    <x v="0"/>
    <x v="0"/>
    <n v="0"/>
    <x v="0"/>
    <x v="1"/>
    <n v="20162665"/>
    <n v="20162665"/>
    <n v="8048801"/>
    <n v="8065068"/>
    <n v="8048801"/>
    <n v="1490936.88"/>
    <n v="12113864"/>
    <n v="0"/>
    <n v="6557864.1200000001"/>
  </r>
  <r>
    <x v="10"/>
    <n v="211084"/>
    <s v="E123"/>
    <x v="0"/>
    <n v="2611"/>
    <x v="1"/>
    <x v="0"/>
    <n v="0"/>
    <x v="0"/>
    <x v="1"/>
    <n v="16000000"/>
    <n v="16000000"/>
    <n v="6400000"/>
    <n v="6400000"/>
    <n v="6400000"/>
    <m/>
    <n v="9600000"/>
    <n v="0"/>
    <n v="6400000"/>
  </r>
  <r>
    <x v="10"/>
    <n v="211084"/>
    <s v="E123"/>
    <x v="3"/>
    <n v="5412"/>
    <x v="1"/>
    <x v="0"/>
    <n v="0"/>
    <x v="6"/>
    <x v="3"/>
    <n v="20000000"/>
    <n v="20000000"/>
    <n v="0"/>
    <n v="8000000"/>
    <n v="0"/>
    <m/>
    <n v="20000000"/>
    <n v="0"/>
    <n v="0"/>
  </r>
  <r>
    <x v="10"/>
    <n v="211084"/>
    <s v="E123"/>
    <x v="1"/>
    <n v="2311"/>
    <x v="0"/>
    <x v="1"/>
    <n v="0"/>
    <x v="0"/>
    <x v="1"/>
    <n v="3226161"/>
    <n v="3226161"/>
    <n v="3173990"/>
    <n v="1290464"/>
    <n v="1189990"/>
    <n v="1189990"/>
    <n v="52171"/>
    <n v="1984000"/>
    <n v="0"/>
  </r>
  <r>
    <x v="10"/>
    <n v="211084"/>
    <s v="E123"/>
    <x v="1"/>
    <n v="2461"/>
    <x v="0"/>
    <x v="1"/>
    <n v="0"/>
    <x v="0"/>
    <x v="1"/>
    <n v="100000"/>
    <n v="100000"/>
    <m/>
    <n v="40000"/>
    <n v="0"/>
    <m/>
    <n v="100000"/>
    <n v="0"/>
    <n v="0"/>
  </r>
  <r>
    <x v="10"/>
    <n v="211084"/>
    <s v="E123"/>
    <x v="1"/>
    <n v="2471"/>
    <x v="0"/>
    <x v="1"/>
    <n v="0"/>
    <x v="0"/>
    <x v="1"/>
    <n v="700000"/>
    <n v="525879.63"/>
    <m/>
    <n v="280000"/>
    <n v="0"/>
    <m/>
    <n v="525879.63"/>
    <n v="0"/>
    <n v="0"/>
  </r>
  <r>
    <x v="10"/>
    <n v="211084"/>
    <s v="E123"/>
    <x v="1"/>
    <n v="2561"/>
    <x v="0"/>
    <x v="1"/>
    <n v="0"/>
    <x v="0"/>
    <x v="1"/>
    <n v="150000"/>
    <n v="150000"/>
    <m/>
    <n v="60000"/>
    <n v="0"/>
    <m/>
    <n v="150000"/>
    <n v="0"/>
    <n v="0"/>
  </r>
  <r>
    <x v="10"/>
    <n v="211084"/>
    <s v="E123"/>
    <x v="1"/>
    <n v="2611"/>
    <x v="0"/>
    <x v="0"/>
    <n v="0"/>
    <x v="0"/>
    <x v="1"/>
    <n v="28095456"/>
    <n v="28095456"/>
    <n v="11175320.49"/>
    <n v="11238184"/>
    <n v="11175320.49"/>
    <n v="11175320.489999998"/>
    <n v="16920135.509999998"/>
    <n v="0"/>
    <n v="0"/>
  </r>
  <r>
    <x v="10"/>
    <n v="211084"/>
    <s v="E123"/>
    <x v="1"/>
    <n v="2961"/>
    <x v="0"/>
    <x v="1"/>
    <n v="0"/>
    <x v="0"/>
    <x v="1"/>
    <n v="0"/>
    <n v="463933"/>
    <n v="463933"/>
    <n v="151933"/>
    <n v="0"/>
    <m/>
    <n v="0"/>
    <n v="463933"/>
    <n v="0"/>
  </r>
  <r>
    <x v="10"/>
    <n v="211084"/>
    <s v="E123"/>
    <x v="1"/>
    <n v="2981"/>
    <x v="0"/>
    <x v="1"/>
    <n v="0"/>
    <x v="0"/>
    <x v="1"/>
    <n v="520000"/>
    <n v="56067"/>
    <m/>
    <n v="56067"/>
    <n v="0"/>
    <m/>
    <n v="56067"/>
    <n v="0"/>
    <n v="0"/>
  </r>
  <r>
    <x v="10"/>
    <n v="211084"/>
    <s v="E123"/>
    <x v="1"/>
    <n v="3581"/>
    <x v="0"/>
    <x v="1"/>
    <n v="0"/>
    <x v="0"/>
    <x v="0"/>
    <n v="720000"/>
    <n v="894120.37"/>
    <n v="619600"/>
    <n v="288000"/>
    <n v="222300"/>
    <n v="222300"/>
    <n v="274520.37"/>
    <n v="397300"/>
    <n v="0"/>
  </r>
  <r>
    <x v="11"/>
    <n v="215092"/>
    <s v="E122"/>
    <x v="0"/>
    <n v="3112"/>
    <x v="0"/>
    <x v="0"/>
    <n v="0"/>
    <x v="0"/>
    <x v="0"/>
    <n v="166880899"/>
    <n v="166880899"/>
    <n v="64295153"/>
    <n v="75486883"/>
    <n v="64295153"/>
    <n v="64295153.000000007"/>
    <n v="102585746"/>
    <n v="0"/>
    <n v="0"/>
  </r>
  <r>
    <x v="11"/>
    <n v="215092"/>
    <s v="E122"/>
    <x v="0"/>
    <n v="3131"/>
    <x v="0"/>
    <x v="0"/>
    <n v="0"/>
    <x v="0"/>
    <x v="0"/>
    <n v="3434469"/>
    <n v="3434469"/>
    <n v="1192699"/>
    <n v="1373788"/>
    <n v="1192699"/>
    <n v="1192699"/>
    <n v="2241770"/>
    <n v="0"/>
    <n v="0"/>
  </r>
  <r>
    <x v="11"/>
    <n v="215092"/>
    <s v="E122"/>
    <x v="0"/>
    <n v="3581"/>
    <x v="0"/>
    <x v="1"/>
    <n v="0"/>
    <x v="0"/>
    <x v="0"/>
    <n v="0"/>
    <n v="3000000"/>
    <n v="1462358.66"/>
    <n v="3000000"/>
    <n v="862358.57"/>
    <m/>
    <n v="1537641.34"/>
    <n v="600000.09"/>
    <n v="862358.57"/>
  </r>
  <r>
    <x v="11"/>
    <n v="215092"/>
    <s v="E122"/>
    <x v="0"/>
    <n v="4419"/>
    <x v="0"/>
    <x v="1"/>
    <n v="0"/>
    <x v="0"/>
    <x v="2"/>
    <n v="15000000"/>
    <n v="12000000"/>
    <n v="12000000"/>
    <n v="8496360"/>
    <n v="4503640"/>
    <m/>
    <n v="0"/>
    <n v="7496360"/>
    <n v="4503640"/>
  </r>
  <r>
    <x v="11"/>
    <n v="215092"/>
    <s v="E122"/>
    <x v="3"/>
    <n v="3112"/>
    <x v="0"/>
    <x v="0"/>
    <n v="0"/>
    <x v="0"/>
    <x v="0"/>
    <n v="43652591"/>
    <n v="43652591"/>
    <n v="16836329.039999999"/>
    <n v="17461036"/>
    <n v="16836329.039999999"/>
    <n v="13890481.040000001"/>
    <n v="26816261.960000001"/>
    <n v="0"/>
    <n v="2945847.9999999981"/>
  </r>
  <r>
    <x v="11"/>
    <n v="215092"/>
    <s v="E122"/>
    <x v="1"/>
    <n v="2141"/>
    <x v="0"/>
    <x v="1"/>
    <n v="0"/>
    <x v="0"/>
    <x v="1"/>
    <n v="78021"/>
    <n v="78021"/>
    <m/>
    <n v="31208"/>
    <n v="0"/>
    <m/>
    <n v="78021"/>
    <n v="0"/>
    <n v="0"/>
  </r>
  <r>
    <x v="11"/>
    <n v="215092"/>
    <s v="E122"/>
    <x v="1"/>
    <n v="2151"/>
    <x v="0"/>
    <x v="1"/>
    <n v="0"/>
    <x v="0"/>
    <x v="1"/>
    <n v="48666"/>
    <n v="0"/>
    <m/>
    <n v="0"/>
    <n v="0"/>
    <m/>
    <n v="0"/>
    <n v="0"/>
    <n v="0"/>
  </r>
  <r>
    <x v="11"/>
    <n v="215092"/>
    <s v="E122"/>
    <x v="1"/>
    <n v="2161"/>
    <x v="0"/>
    <x v="1"/>
    <n v="0"/>
    <x v="0"/>
    <x v="1"/>
    <n v="35865"/>
    <n v="35865"/>
    <n v="35865"/>
    <n v="14348"/>
    <n v="0"/>
    <m/>
    <n v="0"/>
    <n v="35865"/>
    <n v="0"/>
  </r>
  <r>
    <x v="11"/>
    <n v="215092"/>
    <s v="E122"/>
    <x v="1"/>
    <n v="2171"/>
    <x v="0"/>
    <x v="1"/>
    <n v="0"/>
    <x v="0"/>
    <x v="1"/>
    <n v="35750"/>
    <n v="0"/>
    <m/>
    <n v="0"/>
    <n v="0"/>
    <m/>
    <n v="0"/>
    <n v="0"/>
    <n v="0"/>
  </r>
  <r>
    <x v="11"/>
    <n v="215092"/>
    <s v="E122"/>
    <x v="1"/>
    <n v="2221"/>
    <x v="0"/>
    <x v="1"/>
    <n v="0"/>
    <x v="0"/>
    <x v="1"/>
    <n v="70400"/>
    <n v="70400"/>
    <n v="70156.800000000003"/>
    <n v="28160"/>
    <n v="0"/>
    <m/>
    <n v="243.19999999999709"/>
    <n v="70156.800000000003"/>
    <n v="0"/>
  </r>
  <r>
    <x v="11"/>
    <n v="215092"/>
    <s v="E122"/>
    <x v="1"/>
    <n v="2311"/>
    <x v="0"/>
    <x v="1"/>
    <n v="0"/>
    <x v="0"/>
    <x v="1"/>
    <n v="88600"/>
    <n v="88600"/>
    <m/>
    <n v="35440"/>
    <n v="0"/>
    <m/>
    <n v="88600"/>
    <n v="0"/>
    <n v="0"/>
  </r>
  <r>
    <x v="11"/>
    <n v="215092"/>
    <s v="E122"/>
    <x v="1"/>
    <n v="2371"/>
    <x v="0"/>
    <x v="1"/>
    <n v="0"/>
    <x v="0"/>
    <x v="1"/>
    <n v="224500"/>
    <n v="0"/>
    <m/>
    <n v="0"/>
    <n v="0"/>
    <m/>
    <n v="0"/>
    <n v="0"/>
    <n v="0"/>
  </r>
  <r>
    <x v="11"/>
    <n v="215092"/>
    <s v="E122"/>
    <x v="1"/>
    <n v="2461"/>
    <x v="0"/>
    <x v="1"/>
    <n v="0"/>
    <x v="0"/>
    <x v="1"/>
    <n v="45530"/>
    <n v="45530"/>
    <m/>
    <n v="18212"/>
    <n v="0"/>
    <m/>
    <n v="45530"/>
    <n v="0"/>
    <n v="0"/>
  </r>
  <r>
    <x v="11"/>
    <n v="215092"/>
    <s v="E122"/>
    <x v="1"/>
    <n v="2471"/>
    <x v="0"/>
    <x v="1"/>
    <n v="0"/>
    <x v="0"/>
    <x v="1"/>
    <n v="45958"/>
    <n v="0"/>
    <m/>
    <n v="0"/>
    <n v="0"/>
    <m/>
    <n v="0"/>
    <n v="0"/>
    <n v="0"/>
  </r>
  <r>
    <x v="11"/>
    <n v="215092"/>
    <s v="E122"/>
    <x v="1"/>
    <n v="2491"/>
    <x v="0"/>
    <x v="1"/>
    <n v="0"/>
    <x v="0"/>
    <x v="1"/>
    <n v="52380"/>
    <n v="52380"/>
    <m/>
    <n v="20952"/>
    <n v="0"/>
    <m/>
    <n v="52380"/>
    <n v="0"/>
    <n v="0"/>
  </r>
  <r>
    <x v="11"/>
    <n v="215092"/>
    <s v="E122"/>
    <x v="1"/>
    <n v="2531"/>
    <x v="0"/>
    <x v="1"/>
    <n v="0"/>
    <x v="0"/>
    <x v="1"/>
    <n v="31426"/>
    <n v="31426"/>
    <m/>
    <n v="12572"/>
    <n v="0"/>
    <m/>
    <n v="31426"/>
    <n v="0"/>
    <n v="0"/>
  </r>
  <r>
    <x v="11"/>
    <n v="215092"/>
    <s v="E122"/>
    <x v="1"/>
    <n v="2541"/>
    <x v="0"/>
    <x v="1"/>
    <n v="0"/>
    <x v="0"/>
    <x v="1"/>
    <n v="36969"/>
    <n v="36969"/>
    <m/>
    <n v="14788"/>
    <n v="0"/>
    <m/>
    <n v="36969"/>
    <n v="0"/>
    <n v="0"/>
  </r>
  <r>
    <x v="11"/>
    <n v="215092"/>
    <s v="E122"/>
    <x v="1"/>
    <n v="2591"/>
    <x v="0"/>
    <x v="1"/>
    <n v="0"/>
    <x v="0"/>
    <x v="1"/>
    <n v="19500"/>
    <n v="19500"/>
    <m/>
    <n v="7800"/>
    <n v="0"/>
    <m/>
    <n v="19500"/>
    <n v="0"/>
    <n v="0"/>
  </r>
  <r>
    <x v="11"/>
    <n v="215092"/>
    <s v="E122"/>
    <x v="1"/>
    <n v="2711"/>
    <x v="0"/>
    <x v="0"/>
    <n v="0"/>
    <x v="0"/>
    <x v="1"/>
    <n v="82785"/>
    <n v="82785"/>
    <n v="0"/>
    <n v="33116"/>
    <n v="0"/>
    <m/>
    <n v="82785"/>
    <n v="0"/>
    <n v="0"/>
  </r>
  <r>
    <x v="11"/>
    <n v="215092"/>
    <s v="E122"/>
    <x v="1"/>
    <n v="2721"/>
    <x v="0"/>
    <x v="0"/>
    <n v="0"/>
    <x v="0"/>
    <x v="1"/>
    <n v="455800"/>
    <n v="455800"/>
    <n v="0"/>
    <n v="182320"/>
    <n v="0"/>
    <m/>
    <n v="455800"/>
    <n v="0"/>
    <n v="0"/>
  </r>
  <r>
    <x v="11"/>
    <n v="215092"/>
    <s v="E122"/>
    <x v="1"/>
    <n v="2741"/>
    <x v="0"/>
    <x v="1"/>
    <n v="0"/>
    <x v="0"/>
    <x v="1"/>
    <n v="55800"/>
    <n v="0"/>
    <m/>
    <n v="0"/>
    <n v="0"/>
    <m/>
    <n v="0"/>
    <n v="0"/>
    <n v="0"/>
  </r>
  <r>
    <x v="11"/>
    <n v="215092"/>
    <s v="E122"/>
    <x v="1"/>
    <n v="2911"/>
    <x v="0"/>
    <x v="1"/>
    <n v="0"/>
    <x v="0"/>
    <x v="1"/>
    <n v="261050"/>
    <n v="0"/>
    <m/>
    <n v="0"/>
    <n v="0"/>
    <m/>
    <n v="0"/>
    <n v="0"/>
    <n v="0"/>
  </r>
  <r>
    <x v="11"/>
    <n v="215092"/>
    <s v="E122"/>
    <x v="1"/>
    <n v="3381"/>
    <x v="0"/>
    <x v="0"/>
    <n v="0"/>
    <x v="0"/>
    <x v="0"/>
    <n v="0"/>
    <n v="671724"/>
    <n v="0"/>
    <n v="268692"/>
    <n v="0"/>
    <m/>
    <n v="671724"/>
    <n v="0"/>
    <n v="0"/>
  </r>
  <r>
    <x v="12"/>
    <n v="221001"/>
    <s v="O001"/>
    <x v="0"/>
    <n v="3361"/>
    <x v="0"/>
    <x v="0"/>
    <n v="0"/>
    <x v="0"/>
    <x v="0"/>
    <n v="1803575"/>
    <n v="1803575"/>
    <n v="295147.27"/>
    <n v="721432"/>
    <n v="295147.27"/>
    <n v="87034.25"/>
    <n v="1508427.73"/>
    <n v="0"/>
    <n v="208113.02000000002"/>
  </r>
  <r>
    <x v="12"/>
    <n v="221001"/>
    <s v="O001"/>
    <x v="0"/>
    <n v="3432"/>
    <x v="0"/>
    <x v="0"/>
    <n v="0"/>
    <x v="0"/>
    <x v="0"/>
    <n v="90000"/>
    <n v="90000"/>
    <n v="23590.48"/>
    <n v="36000"/>
    <n v="23590.48"/>
    <m/>
    <n v="66409.52"/>
    <n v="0"/>
    <n v="23590.48"/>
  </r>
  <r>
    <x v="12"/>
    <n v="221001"/>
    <s v="O001"/>
    <x v="0"/>
    <n v="3969"/>
    <x v="0"/>
    <x v="0"/>
    <n v="25"/>
    <x v="0"/>
    <x v="0"/>
    <n v="3990385"/>
    <n v="3990385"/>
    <n v="645952.79"/>
    <n v="1596156"/>
    <n v="645952.79"/>
    <m/>
    <n v="3344432.21"/>
    <n v="0"/>
    <n v="645952.79"/>
  </r>
  <r>
    <x v="12"/>
    <n v="221001"/>
    <s v="O001"/>
    <x v="7"/>
    <n v="3451"/>
    <x v="0"/>
    <x v="0"/>
    <n v="0"/>
    <x v="0"/>
    <x v="0"/>
    <n v="14994439"/>
    <n v="14994439"/>
    <n v="3261579.68"/>
    <n v="5997776"/>
    <n v="3261579.68"/>
    <m/>
    <n v="11732859.32"/>
    <n v="0"/>
    <n v="3261579.68"/>
  </r>
  <r>
    <x v="12"/>
    <n v="221001"/>
    <s v="O001"/>
    <x v="8"/>
    <n v="2211"/>
    <x v="0"/>
    <x v="1"/>
    <n v="0"/>
    <x v="0"/>
    <x v="1"/>
    <n v="0"/>
    <n v="4380000"/>
    <m/>
    <n v="2000000"/>
    <n v="0"/>
    <m/>
    <n v="4380000"/>
    <n v="0"/>
    <n v="0"/>
  </r>
  <r>
    <x v="12"/>
    <n v="221001"/>
    <s v="O001"/>
    <x v="8"/>
    <n v="3941"/>
    <x v="0"/>
    <x v="1"/>
    <n v="0"/>
    <x v="0"/>
    <x v="0"/>
    <n v="43960200"/>
    <n v="39580200"/>
    <n v="14027572.029999999"/>
    <n v="25215632.030000001"/>
    <n v="0"/>
    <m/>
    <n v="25552627.969999999"/>
    <n v="14027572.029999999"/>
    <n v="0"/>
  </r>
  <r>
    <x v="12"/>
    <n v="221001"/>
    <s v="O001"/>
    <x v="1"/>
    <n v="2941"/>
    <x v="0"/>
    <x v="1"/>
    <n v="0"/>
    <x v="0"/>
    <x v="1"/>
    <n v="100000"/>
    <n v="100000"/>
    <m/>
    <n v="40000"/>
    <n v="0"/>
    <m/>
    <n v="100000"/>
    <n v="0"/>
    <n v="0"/>
  </r>
  <r>
    <x v="12"/>
    <n v="221001"/>
    <s v="O001"/>
    <x v="1"/>
    <n v="2961"/>
    <x v="0"/>
    <x v="1"/>
    <n v="0"/>
    <x v="0"/>
    <x v="1"/>
    <n v="0"/>
    <n v="623932.93000000005"/>
    <n v="623932.93000000005"/>
    <n v="215932.93"/>
    <n v="0"/>
    <m/>
    <n v="0"/>
    <n v="623932.93000000005"/>
    <n v="0"/>
  </r>
  <r>
    <x v="12"/>
    <n v="221001"/>
    <s v="O001"/>
    <x v="1"/>
    <n v="2981"/>
    <x v="0"/>
    <x v="1"/>
    <n v="0"/>
    <x v="0"/>
    <x v="1"/>
    <n v="680000"/>
    <n v="56067.07"/>
    <m/>
    <n v="56067.07"/>
    <n v="0"/>
    <m/>
    <n v="56067.07"/>
    <n v="0"/>
    <n v="0"/>
  </r>
  <r>
    <x v="12"/>
    <n v="221001"/>
    <s v="O001"/>
    <x v="1"/>
    <n v="3112"/>
    <x v="0"/>
    <x v="0"/>
    <n v="0"/>
    <x v="0"/>
    <x v="0"/>
    <n v="0"/>
    <n v="5539800"/>
    <n v="0"/>
    <n v="2215920"/>
    <n v="0"/>
    <m/>
    <n v="5539800"/>
    <n v="0"/>
    <n v="0"/>
  </r>
  <r>
    <x v="12"/>
    <n v="221001"/>
    <s v="O001"/>
    <x v="1"/>
    <n v="3132"/>
    <x v="0"/>
    <x v="1"/>
    <n v="0"/>
    <x v="0"/>
    <x v="0"/>
    <n v="90000"/>
    <n v="90000"/>
    <n v="90000"/>
    <n v="63000"/>
    <n v="48448"/>
    <n v="48448"/>
    <n v="0"/>
    <n v="41552"/>
    <n v="0"/>
  </r>
  <r>
    <x v="12"/>
    <n v="221001"/>
    <s v="O001"/>
    <x v="1"/>
    <n v="3141"/>
    <x v="0"/>
    <x v="1"/>
    <n v="22"/>
    <x v="0"/>
    <x v="0"/>
    <n v="2341385"/>
    <n v="2341385"/>
    <n v="2000000"/>
    <n v="936556"/>
    <n v="611389.62"/>
    <n v="611389.62"/>
    <n v="341385"/>
    <n v="1388610.38"/>
    <n v="0"/>
  </r>
  <r>
    <x v="12"/>
    <n v="221001"/>
    <s v="O001"/>
    <x v="1"/>
    <n v="3161"/>
    <x v="0"/>
    <x v="1"/>
    <n v="0"/>
    <x v="0"/>
    <x v="0"/>
    <n v="0"/>
    <n v="1577500"/>
    <n v="1507500"/>
    <n v="1227500"/>
    <n v="1005000.8"/>
    <n v="1005000.8"/>
    <n v="70000"/>
    <n v="502499.19999999995"/>
    <n v="0"/>
  </r>
  <r>
    <x v="12"/>
    <n v="221001"/>
    <s v="O001"/>
    <x v="1"/>
    <n v="3171"/>
    <x v="0"/>
    <x v="1"/>
    <n v="0"/>
    <x v="0"/>
    <x v="0"/>
    <n v="2566557"/>
    <n v="1566557"/>
    <n v="1500000"/>
    <n v="626624"/>
    <n v="516603.11"/>
    <n v="516603.11"/>
    <n v="66557"/>
    <n v="983396.89"/>
    <n v="0"/>
  </r>
  <r>
    <x v="12"/>
    <n v="221001"/>
    <s v="O001"/>
    <x v="1"/>
    <n v="3221"/>
    <x v="0"/>
    <x v="1"/>
    <n v="0"/>
    <x v="0"/>
    <x v="0"/>
    <n v="4500000"/>
    <n v="4500000"/>
    <n v="4500000"/>
    <n v="2700000"/>
    <n v="2175000"/>
    <n v="2175000"/>
    <n v="0"/>
    <n v="2325000"/>
    <n v="0"/>
  </r>
  <r>
    <x v="12"/>
    <n v="221001"/>
    <s v="O001"/>
    <x v="1"/>
    <n v="3231"/>
    <x v="0"/>
    <x v="0"/>
    <n v="0"/>
    <x v="0"/>
    <x v="0"/>
    <n v="3500000"/>
    <n v="3500000"/>
    <n v="0"/>
    <n v="1400000"/>
    <n v="0"/>
    <m/>
    <n v="3500000"/>
    <n v="0"/>
    <n v="0"/>
  </r>
  <r>
    <x v="12"/>
    <n v="221001"/>
    <s v="O001"/>
    <x v="1"/>
    <n v="3531"/>
    <x v="0"/>
    <x v="1"/>
    <n v="0"/>
    <x v="0"/>
    <x v="0"/>
    <n v="5820391"/>
    <n v="7742891"/>
    <m/>
    <n v="2500656"/>
    <n v="0"/>
    <m/>
    <n v="7742891"/>
    <n v="0"/>
    <n v="0"/>
  </r>
  <r>
    <x v="12"/>
    <n v="221001"/>
    <s v="O001"/>
    <x v="1"/>
    <n v="3581"/>
    <x v="0"/>
    <x v="1"/>
    <n v="0"/>
    <x v="0"/>
    <x v="0"/>
    <n v="0"/>
    <n v="1000000"/>
    <m/>
    <n v="400000"/>
    <n v="0"/>
    <m/>
    <n v="1000000"/>
    <n v="0"/>
    <n v="0"/>
  </r>
  <r>
    <x v="12"/>
    <n v="221001"/>
    <s v="O001"/>
    <x v="1"/>
    <n v="3611"/>
    <x v="0"/>
    <x v="1"/>
    <n v="0"/>
    <x v="0"/>
    <x v="0"/>
    <n v="3526494"/>
    <n v="3526494"/>
    <n v="632777.81000000006"/>
    <n v="1410596"/>
    <n v="109533"/>
    <n v="109533"/>
    <n v="2893716.19"/>
    <n v="523244.81000000006"/>
    <n v="0"/>
  </r>
  <r>
    <x v="12"/>
    <n v="221001"/>
    <s v="O001"/>
    <x v="1"/>
    <n v="3941"/>
    <x v="0"/>
    <x v="1"/>
    <n v="0"/>
    <x v="0"/>
    <x v="0"/>
    <n v="9039800"/>
    <n v="0"/>
    <m/>
    <n v="0"/>
    <n v="0"/>
    <m/>
    <n v="0"/>
    <n v="0"/>
    <n v="0"/>
  </r>
  <r>
    <x v="13"/>
    <n v="221024"/>
    <s v="K015"/>
    <x v="9"/>
    <n v="6121"/>
    <x v="1"/>
    <x v="1"/>
    <n v="0"/>
    <x v="7"/>
    <x v="5"/>
    <n v="11902500"/>
    <n v="11902500"/>
    <m/>
    <n v="2380500"/>
    <n v="0"/>
    <m/>
    <n v="11902500"/>
    <n v="0"/>
    <n v="0"/>
  </r>
  <r>
    <x v="13"/>
    <n v="221024"/>
    <s v="K015"/>
    <x v="9"/>
    <n v="6121"/>
    <x v="1"/>
    <x v="1"/>
    <n v="0"/>
    <x v="8"/>
    <x v="5"/>
    <n v="13001073"/>
    <n v="13001073"/>
    <m/>
    <n v="2600214"/>
    <n v="0"/>
    <m/>
    <n v="13001073"/>
    <n v="0"/>
    <n v="0"/>
  </r>
  <r>
    <x v="13"/>
    <n v="221024"/>
    <s v="K015"/>
    <x v="7"/>
    <n v="6121"/>
    <x v="1"/>
    <x v="1"/>
    <n v="37"/>
    <x v="8"/>
    <x v="5"/>
    <n v="4258564"/>
    <n v="4258564"/>
    <m/>
    <n v="1703424"/>
    <n v="0"/>
    <m/>
    <n v="4258564"/>
    <n v="0"/>
    <n v="0"/>
  </r>
  <r>
    <x v="13"/>
    <n v="221024"/>
    <s v="K015"/>
    <x v="1"/>
    <n v="6141"/>
    <x v="1"/>
    <x v="1"/>
    <n v="0"/>
    <x v="9"/>
    <x v="5"/>
    <n v="3900000"/>
    <n v="3900000"/>
    <m/>
    <n v="1560000"/>
    <n v="0"/>
    <m/>
    <n v="3900000"/>
    <n v="0"/>
    <n v="0"/>
  </r>
  <r>
    <x v="14"/>
    <n v="221049"/>
    <s v="E124"/>
    <x v="2"/>
    <n v="6141"/>
    <x v="1"/>
    <x v="1"/>
    <n v="65"/>
    <x v="10"/>
    <x v="5"/>
    <n v="90024788"/>
    <n v="90024788"/>
    <m/>
    <n v="0"/>
    <n v="0"/>
    <m/>
    <n v="90024788"/>
    <n v="0"/>
    <n v="0"/>
  </r>
  <r>
    <x v="14"/>
    <n v="221049"/>
    <s v="E124"/>
    <x v="1"/>
    <n v="3331"/>
    <x v="1"/>
    <x v="1"/>
    <n v="0"/>
    <x v="0"/>
    <x v="0"/>
    <n v="2500000"/>
    <n v="0"/>
    <m/>
    <n v="0"/>
    <n v="0"/>
    <m/>
    <n v="0"/>
    <n v="0"/>
    <n v="0"/>
  </r>
  <r>
    <x v="14"/>
    <n v="221049"/>
    <s v="E124"/>
    <x v="1"/>
    <n v="3381"/>
    <x v="0"/>
    <x v="0"/>
    <n v="0"/>
    <x v="0"/>
    <x v="0"/>
    <n v="0"/>
    <n v="305000"/>
    <n v="0"/>
    <n v="305000"/>
    <n v="0"/>
    <m/>
    <n v="305000"/>
    <n v="0"/>
    <n v="0"/>
  </r>
  <r>
    <x v="14"/>
    <n v="221049"/>
    <s v="E124"/>
    <x v="1"/>
    <n v="3391"/>
    <x v="1"/>
    <x v="1"/>
    <n v="0"/>
    <x v="0"/>
    <x v="0"/>
    <n v="0"/>
    <n v="2195000"/>
    <m/>
    <n v="695000"/>
    <n v="0"/>
    <m/>
    <n v="2195000"/>
    <n v="0"/>
    <n v="0"/>
  </r>
  <r>
    <x v="14"/>
    <n v="221049"/>
    <s v="E124"/>
    <x v="1"/>
    <n v="6141"/>
    <x v="1"/>
    <x v="1"/>
    <n v="0"/>
    <x v="11"/>
    <x v="5"/>
    <n v="10597068"/>
    <n v="10597068"/>
    <m/>
    <n v="4238828"/>
    <n v="0"/>
    <m/>
    <n v="10597068"/>
    <n v="0"/>
    <n v="0"/>
  </r>
  <r>
    <x v="14"/>
    <n v="221049"/>
    <s v="E124"/>
    <x v="1"/>
    <n v="6141"/>
    <x v="1"/>
    <x v="1"/>
    <n v="0"/>
    <x v="12"/>
    <x v="5"/>
    <n v="4500000"/>
    <n v="4500000"/>
    <m/>
    <n v="1800000"/>
    <n v="0"/>
    <m/>
    <n v="4500000"/>
    <n v="0"/>
    <n v="0"/>
  </r>
  <r>
    <x v="14"/>
    <n v="221049"/>
    <s v="E124"/>
    <x v="1"/>
    <n v="6141"/>
    <x v="1"/>
    <x v="1"/>
    <n v="0"/>
    <x v="13"/>
    <x v="5"/>
    <n v="25468233"/>
    <n v="25468233"/>
    <m/>
    <n v="3930183"/>
    <n v="0"/>
    <m/>
    <n v="25468233"/>
    <n v="0"/>
    <n v="0"/>
  </r>
  <r>
    <x v="15"/>
    <n v="221049"/>
    <s v="K016"/>
    <x v="0"/>
    <n v="2411"/>
    <x v="1"/>
    <x v="0"/>
    <n v="0"/>
    <x v="0"/>
    <x v="1"/>
    <n v="5473940"/>
    <n v="5473940"/>
    <n v="1047849.1"/>
    <n v="2189576"/>
    <n v="1047849.1"/>
    <n v="1047849.1"/>
    <n v="4426090.9000000004"/>
    <n v="0"/>
    <n v="0"/>
  </r>
  <r>
    <x v="15"/>
    <n v="221049"/>
    <s v="K016"/>
    <x v="3"/>
    <n v="2151"/>
    <x v="1"/>
    <x v="1"/>
    <n v="0"/>
    <x v="0"/>
    <x v="1"/>
    <n v="3912170"/>
    <n v="1412170"/>
    <m/>
    <n v="580000"/>
    <n v="0"/>
    <m/>
    <n v="1412170"/>
    <n v="0"/>
    <n v="0"/>
  </r>
  <r>
    <x v="15"/>
    <n v="221049"/>
    <s v="K016"/>
    <x v="3"/>
    <n v="2161"/>
    <x v="1"/>
    <x v="1"/>
    <n v="0"/>
    <x v="0"/>
    <x v="1"/>
    <n v="62150"/>
    <n v="62150"/>
    <m/>
    <n v="24860"/>
    <n v="0"/>
    <m/>
    <n v="62150"/>
    <n v="0"/>
    <n v="0"/>
  </r>
  <r>
    <x v="15"/>
    <n v="221049"/>
    <s v="K016"/>
    <x v="3"/>
    <n v="2411"/>
    <x v="1"/>
    <x v="0"/>
    <n v="0"/>
    <x v="0"/>
    <x v="1"/>
    <n v="7830060"/>
    <n v="7830060"/>
    <n v="2218688.44"/>
    <n v="3132024"/>
    <n v="2218688.44"/>
    <n v="2218688.44"/>
    <n v="5611371.5600000005"/>
    <n v="0"/>
    <n v="0"/>
  </r>
  <r>
    <x v="15"/>
    <n v="221049"/>
    <s v="K016"/>
    <x v="3"/>
    <n v="2419"/>
    <x v="1"/>
    <x v="1"/>
    <n v="0"/>
    <x v="0"/>
    <x v="1"/>
    <n v="283550"/>
    <n v="283550"/>
    <m/>
    <n v="113420"/>
    <n v="0"/>
    <m/>
    <n v="283550"/>
    <n v="0"/>
    <n v="0"/>
  </r>
  <r>
    <x v="15"/>
    <n v="221049"/>
    <s v="K016"/>
    <x v="3"/>
    <n v="2421"/>
    <x v="1"/>
    <x v="1"/>
    <n v="0"/>
    <x v="0"/>
    <x v="1"/>
    <n v="762750"/>
    <n v="762750"/>
    <m/>
    <n v="305100"/>
    <n v="0"/>
    <m/>
    <n v="762750"/>
    <n v="0"/>
    <n v="0"/>
  </r>
  <r>
    <x v="15"/>
    <n v="221049"/>
    <s v="K016"/>
    <x v="3"/>
    <n v="2441"/>
    <x v="1"/>
    <x v="1"/>
    <n v="0"/>
    <x v="0"/>
    <x v="1"/>
    <n v="88440"/>
    <n v="88440"/>
    <n v="88392"/>
    <n v="35376"/>
    <n v="0"/>
    <m/>
    <n v="48"/>
    <n v="88392"/>
    <n v="0"/>
  </r>
  <r>
    <x v="15"/>
    <n v="221049"/>
    <s v="K016"/>
    <x v="3"/>
    <n v="2471"/>
    <x v="1"/>
    <x v="1"/>
    <n v="0"/>
    <x v="0"/>
    <x v="1"/>
    <n v="13920"/>
    <n v="13920"/>
    <m/>
    <n v="5568"/>
    <n v="0"/>
    <m/>
    <n v="13920"/>
    <n v="0"/>
    <n v="0"/>
  </r>
  <r>
    <x v="15"/>
    <n v="221049"/>
    <s v="K016"/>
    <x v="3"/>
    <n v="2491"/>
    <x v="1"/>
    <x v="1"/>
    <n v="0"/>
    <x v="0"/>
    <x v="1"/>
    <n v="5278850"/>
    <n v="5278850"/>
    <m/>
    <n v="2111540"/>
    <n v="0"/>
    <m/>
    <n v="5278850"/>
    <n v="0"/>
    <n v="0"/>
  </r>
  <r>
    <x v="15"/>
    <n v="221049"/>
    <s v="K016"/>
    <x v="3"/>
    <n v="2511"/>
    <x v="1"/>
    <x v="1"/>
    <n v="0"/>
    <x v="0"/>
    <x v="1"/>
    <n v="3500000"/>
    <n v="1500000"/>
    <m/>
    <n v="600000"/>
    <n v="0"/>
    <m/>
    <n v="1500000"/>
    <n v="0"/>
    <n v="0"/>
  </r>
  <r>
    <x v="15"/>
    <n v="221049"/>
    <s v="K016"/>
    <x v="3"/>
    <n v="2561"/>
    <x v="1"/>
    <x v="1"/>
    <n v="0"/>
    <x v="0"/>
    <x v="1"/>
    <n v="90000"/>
    <n v="90000"/>
    <m/>
    <n v="36000"/>
    <n v="0"/>
    <m/>
    <n v="90000"/>
    <n v="0"/>
    <n v="0"/>
  </r>
  <r>
    <x v="15"/>
    <n v="221049"/>
    <s v="K016"/>
    <x v="3"/>
    <n v="2611"/>
    <x v="1"/>
    <x v="0"/>
    <n v="0"/>
    <x v="0"/>
    <x v="1"/>
    <n v="658900"/>
    <n v="658900"/>
    <n v="0"/>
    <n v="263560"/>
    <n v="0"/>
    <m/>
    <n v="658900"/>
    <n v="0"/>
    <n v="0"/>
  </r>
  <r>
    <x v="15"/>
    <n v="221049"/>
    <s v="K016"/>
    <x v="3"/>
    <n v="2911"/>
    <x v="1"/>
    <x v="1"/>
    <n v="0"/>
    <x v="0"/>
    <x v="1"/>
    <n v="894594"/>
    <n v="894594"/>
    <m/>
    <n v="357836"/>
    <n v="0"/>
    <m/>
    <n v="894594"/>
    <n v="0"/>
    <n v="0"/>
  </r>
  <r>
    <x v="15"/>
    <n v="221049"/>
    <s v="K016"/>
    <x v="3"/>
    <n v="2961"/>
    <x v="1"/>
    <x v="1"/>
    <n v="0"/>
    <x v="0"/>
    <x v="1"/>
    <n v="928851"/>
    <n v="928851"/>
    <n v="928851"/>
    <n v="371540"/>
    <n v="371540"/>
    <m/>
    <n v="0"/>
    <n v="557311"/>
    <n v="371540"/>
  </r>
  <r>
    <x v="15"/>
    <n v="221049"/>
    <s v="K016"/>
    <x v="3"/>
    <n v="3291"/>
    <x v="0"/>
    <x v="1"/>
    <n v="0"/>
    <x v="0"/>
    <x v="0"/>
    <n v="0"/>
    <n v="2500000"/>
    <m/>
    <n v="984868"/>
    <n v="0"/>
    <m/>
    <n v="2500000"/>
    <n v="0"/>
    <n v="0"/>
  </r>
  <r>
    <x v="15"/>
    <n v="221049"/>
    <s v="K016"/>
    <x v="3"/>
    <n v="3552"/>
    <x v="0"/>
    <x v="1"/>
    <n v="0"/>
    <x v="0"/>
    <x v="0"/>
    <n v="0"/>
    <n v="2000000"/>
    <m/>
    <n v="800000"/>
    <n v="0"/>
    <m/>
    <n v="2000000"/>
    <n v="0"/>
    <n v="0"/>
  </r>
  <r>
    <x v="15"/>
    <n v="221049"/>
    <s v="K016"/>
    <x v="3"/>
    <n v="5631"/>
    <x v="1"/>
    <x v="1"/>
    <n v="0"/>
    <x v="14"/>
    <x v="3"/>
    <n v="5434000"/>
    <n v="5434000"/>
    <m/>
    <n v="1335198"/>
    <n v="0"/>
    <m/>
    <n v="5434000"/>
    <n v="0"/>
    <n v="0"/>
  </r>
  <r>
    <x v="15"/>
    <n v="221049"/>
    <s v="K016"/>
    <x v="3"/>
    <n v="5671"/>
    <x v="1"/>
    <x v="1"/>
    <n v="0"/>
    <x v="14"/>
    <x v="3"/>
    <n v="1498629"/>
    <n v="1498629"/>
    <m/>
    <n v="599452"/>
    <n v="0"/>
    <m/>
    <n v="1498629"/>
    <n v="0"/>
    <n v="0"/>
  </r>
  <r>
    <x v="15"/>
    <n v="221049"/>
    <s v="K016"/>
    <x v="1"/>
    <n v="2411"/>
    <x v="1"/>
    <x v="0"/>
    <n v="0"/>
    <x v="0"/>
    <x v="1"/>
    <n v="2500000"/>
    <n v="2500000"/>
    <n v="951769.56"/>
    <n v="1000000"/>
    <n v="951769.56"/>
    <n v="951769.56"/>
    <n v="1548230.44"/>
    <n v="0"/>
    <n v="0"/>
  </r>
  <r>
    <x v="15"/>
    <n v="221049"/>
    <s v="K016"/>
    <x v="1"/>
    <n v="3331"/>
    <x v="1"/>
    <x v="1"/>
    <n v="0"/>
    <x v="0"/>
    <x v="0"/>
    <n v="2000000"/>
    <n v="0"/>
    <m/>
    <n v="0"/>
    <n v="0"/>
    <m/>
    <n v="0"/>
    <n v="0"/>
    <n v="0"/>
  </r>
  <r>
    <x v="15"/>
    <n v="221049"/>
    <s v="K016"/>
    <x v="1"/>
    <n v="3581"/>
    <x v="0"/>
    <x v="1"/>
    <n v="0"/>
    <x v="0"/>
    <x v="0"/>
    <n v="0"/>
    <n v="2000000"/>
    <m/>
    <n v="800000"/>
    <n v="0"/>
    <m/>
    <n v="2000000"/>
    <n v="0"/>
    <n v="0"/>
  </r>
  <r>
    <x v="15"/>
    <n v="221049"/>
    <s v="K016"/>
    <x v="1"/>
    <n v="6141"/>
    <x v="1"/>
    <x v="1"/>
    <n v="0"/>
    <x v="15"/>
    <x v="5"/>
    <n v="5454356"/>
    <n v="5454356"/>
    <m/>
    <n v="2181744"/>
    <n v="0"/>
    <m/>
    <n v="5454356"/>
    <n v="0"/>
    <n v="0"/>
  </r>
  <r>
    <x v="15"/>
    <n v="221049"/>
    <s v="K016"/>
    <x v="10"/>
    <n v="6141"/>
    <x v="1"/>
    <x v="1"/>
    <n v="0"/>
    <x v="16"/>
    <x v="5"/>
    <n v="66245887"/>
    <n v="66245887"/>
    <m/>
    <n v="26498356"/>
    <n v="0"/>
    <m/>
    <n v="66245887"/>
    <n v="0"/>
    <n v="0"/>
  </r>
  <r>
    <x v="16"/>
    <n v="221071"/>
    <s v="O001"/>
    <x v="3"/>
    <n v="2121"/>
    <x v="0"/>
    <x v="1"/>
    <n v="0"/>
    <x v="0"/>
    <x v="1"/>
    <n v="2000000"/>
    <n v="0"/>
    <m/>
    <n v="0"/>
    <n v="0"/>
    <m/>
    <n v="0"/>
    <n v="0"/>
    <n v="0"/>
  </r>
  <r>
    <x v="16"/>
    <n v="221071"/>
    <s v="O001"/>
    <x v="3"/>
    <n v="3341"/>
    <x v="0"/>
    <x v="1"/>
    <n v="0"/>
    <x v="0"/>
    <x v="0"/>
    <n v="0"/>
    <n v="2000000"/>
    <m/>
    <n v="800000"/>
    <n v="0"/>
    <m/>
    <n v="2000000"/>
    <n v="0"/>
    <n v="0"/>
  </r>
  <r>
    <x v="17"/>
    <n v="221104"/>
    <s v="M001"/>
    <x v="0"/>
    <n v="1331"/>
    <x v="0"/>
    <x v="1"/>
    <n v="0"/>
    <x v="0"/>
    <x v="4"/>
    <n v="17821563"/>
    <n v="17821563"/>
    <n v="10045061.140000001"/>
    <n v="12449777"/>
    <n v="10045061.140000001"/>
    <n v="8566628.6600000001"/>
    <n v="7776501.8599999994"/>
    <n v="0"/>
    <n v="1478432.4800000004"/>
  </r>
  <r>
    <x v="17"/>
    <n v="221104"/>
    <s v="M001"/>
    <x v="0"/>
    <n v="1331"/>
    <x v="1"/>
    <x v="1"/>
    <n v="0"/>
    <x v="0"/>
    <x v="4"/>
    <n v="11881042"/>
    <n v="11881042"/>
    <n v="8148837.25"/>
    <n v="8220223"/>
    <n v="8148837.25"/>
    <n v="8148837.25"/>
    <n v="3732204.75"/>
    <n v="0"/>
    <n v="0"/>
  </r>
  <r>
    <x v="17"/>
    <n v="221104"/>
    <s v="M001"/>
    <x v="0"/>
    <n v="1332"/>
    <x v="0"/>
    <x v="1"/>
    <n v="0"/>
    <x v="0"/>
    <x v="4"/>
    <n v="10337013"/>
    <n v="10337013"/>
    <n v="5681008.3899999997"/>
    <n v="7765864"/>
    <n v="5681008.3899999997"/>
    <n v="4861067.63"/>
    <n v="4656004.6100000003"/>
    <n v="0"/>
    <n v="819940.75999999978"/>
  </r>
  <r>
    <x v="17"/>
    <n v="221104"/>
    <s v="M001"/>
    <x v="0"/>
    <n v="1332"/>
    <x v="1"/>
    <x v="1"/>
    <n v="0"/>
    <x v="0"/>
    <x v="4"/>
    <n v="6891342"/>
    <n v="6891342"/>
    <n v="4668956.07"/>
    <n v="4766899"/>
    <n v="4668956.07"/>
    <n v="4668956.07"/>
    <n v="2222385.9299999997"/>
    <n v="0"/>
    <n v="0"/>
  </r>
  <r>
    <x v="17"/>
    <n v="221104"/>
    <s v="M001"/>
    <x v="0"/>
    <n v="1341"/>
    <x v="0"/>
    <x v="1"/>
    <n v="0"/>
    <x v="0"/>
    <x v="4"/>
    <n v="980213"/>
    <n v="980213"/>
    <n v="980213"/>
    <n v="980213"/>
    <n v="980213"/>
    <n v="971025"/>
    <n v="0"/>
    <n v="0"/>
    <n v="9188"/>
  </r>
  <r>
    <x v="17"/>
    <n v="221104"/>
    <s v="M001"/>
    <x v="0"/>
    <n v="1341"/>
    <x v="1"/>
    <x v="1"/>
    <n v="0"/>
    <x v="0"/>
    <x v="4"/>
    <n v="565235"/>
    <n v="851689.42"/>
    <n v="851689.42"/>
    <n v="851689.42"/>
    <n v="851689.42"/>
    <n v="267919.79999999993"/>
    <n v="0"/>
    <n v="0"/>
    <n v="583769.62000000011"/>
  </r>
  <r>
    <x v="17"/>
    <n v="221104"/>
    <s v="M001"/>
    <x v="0"/>
    <n v="1343"/>
    <x v="0"/>
    <x v="1"/>
    <n v="0"/>
    <x v="0"/>
    <x v="4"/>
    <n v="15636235"/>
    <n v="15636235"/>
    <n v="5354967.53"/>
    <n v="8587514"/>
    <n v="5354967.53"/>
    <n v="4442704.9700000007"/>
    <n v="10281267.469999999"/>
    <n v="0"/>
    <n v="912262.55999999959"/>
  </r>
  <r>
    <x v="17"/>
    <n v="221104"/>
    <s v="M001"/>
    <x v="0"/>
    <n v="1343"/>
    <x v="1"/>
    <x v="1"/>
    <n v="0"/>
    <x v="0"/>
    <x v="4"/>
    <n v="10424156"/>
    <n v="10424156"/>
    <n v="5647265.21"/>
    <n v="5725012"/>
    <n v="5647265.21"/>
    <n v="5647265.21"/>
    <n v="4776890.79"/>
    <n v="0"/>
    <n v="0"/>
  </r>
  <r>
    <x v="17"/>
    <n v="221104"/>
    <s v="M001"/>
    <x v="0"/>
    <n v="1411"/>
    <x v="0"/>
    <x v="0"/>
    <n v="1"/>
    <x v="0"/>
    <x v="4"/>
    <n v="18888091"/>
    <n v="18888091"/>
    <n v="8479173.6300000008"/>
    <n v="10445559"/>
    <n v="8479173.6300000008"/>
    <n v="7004890.9900000012"/>
    <n v="10408917.369999999"/>
    <n v="0"/>
    <n v="1474282.6399999997"/>
  </r>
  <r>
    <x v="17"/>
    <n v="221104"/>
    <s v="M001"/>
    <x v="0"/>
    <n v="1411"/>
    <x v="0"/>
    <x v="0"/>
    <n v="3"/>
    <x v="0"/>
    <x v="4"/>
    <n v="8910263"/>
    <n v="8910263"/>
    <n v="3796470.36"/>
    <n v="4942763"/>
    <n v="3796470.36"/>
    <n v="338163.17"/>
    <n v="5113792.6400000006"/>
    <n v="0"/>
    <n v="3458307.19"/>
  </r>
  <r>
    <x v="17"/>
    <n v="221104"/>
    <s v="M001"/>
    <x v="0"/>
    <n v="1411"/>
    <x v="0"/>
    <x v="0"/>
    <n v="8"/>
    <x v="0"/>
    <x v="4"/>
    <n v="2490657"/>
    <n v="2490657"/>
    <n v="1419071.14"/>
    <n v="1500212.18"/>
    <n v="1419071.14"/>
    <n v="1127475.7900000003"/>
    <n v="1071585.8600000001"/>
    <n v="0"/>
    <n v="291595.34999999963"/>
  </r>
  <r>
    <x v="17"/>
    <n v="221104"/>
    <s v="M001"/>
    <x v="0"/>
    <n v="1411"/>
    <x v="1"/>
    <x v="0"/>
    <n v="1"/>
    <x v="0"/>
    <x v="4"/>
    <n v="12592060"/>
    <n v="12592060"/>
    <n v="5581056.1100000003"/>
    <n v="6963710"/>
    <n v="5581056.1100000003"/>
    <n v="4544421.76"/>
    <n v="7011003.8899999997"/>
    <n v="0"/>
    <n v="1036634.3500000006"/>
  </r>
  <r>
    <x v="17"/>
    <n v="221104"/>
    <s v="M001"/>
    <x v="0"/>
    <n v="1411"/>
    <x v="1"/>
    <x v="0"/>
    <n v="3"/>
    <x v="0"/>
    <x v="4"/>
    <n v="5940175"/>
    <n v="5940175"/>
    <n v="2530979.92"/>
    <n v="3295175"/>
    <n v="2530979.92"/>
    <n v="225442.05"/>
    <n v="3409195.08"/>
    <n v="0"/>
    <n v="2305537.87"/>
  </r>
  <r>
    <x v="17"/>
    <n v="221104"/>
    <s v="M001"/>
    <x v="0"/>
    <n v="1411"/>
    <x v="1"/>
    <x v="0"/>
    <n v="8"/>
    <x v="0"/>
    <x v="4"/>
    <n v="1660438"/>
    <n v="1660438"/>
    <n v="900804.7"/>
    <n v="900809"/>
    <n v="900804.7"/>
    <n v="751650.2"/>
    <n v="759633.3"/>
    <n v="0"/>
    <n v="149154.5"/>
  </r>
  <r>
    <x v="17"/>
    <n v="221104"/>
    <s v="M001"/>
    <x v="0"/>
    <n v="1421"/>
    <x v="0"/>
    <x v="0"/>
    <n v="1"/>
    <x v="0"/>
    <x v="4"/>
    <n v="4178874"/>
    <n v="4178874"/>
    <n v="1427516.56"/>
    <n v="2284286"/>
    <n v="1427516.56"/>
    <n v="1427516.56"/>
    <n v="2751357.44"/>
    <n v="0"/>
    <n v="0"/>
  </r>
  <r>
    <x v="17"/>
    <n v="221104"/>
    <s v="M001"/>
    <x v="0"/>
    <n v="1421"/>
    <x v="0"/>
    <x v="0"/>
    <n v="3"/>
    <x v="0"/>
    <x v="4"/>
    <n v="6632263"/>
    <n v="6632263"/>
    <n v="2812209.58"/>
    <n v="3661314"/>
    <n v="2812209.58"/>
    <n v="250492.54"/>
    <n v="3820053.42"/>
    <n v="0"/>
    <n v="2561717.04"/>
  </r>
  <r>
    <x v="17"/>
    <n v="221104"/>
    <s v="M001"/>
    <x v="0"/>
    <n v="1421"/>
    <x v="1"/>
    <x v="0"/>
    <n v="1"/>
    <x v="0"/>
    <x v="4"/>
    <n v="2785916"/>
    <n v="2785916"/>
    <n v="820752.78"/>
    <n v="1338167"/>
    <n v="820752.78"/>
    <n v="820752.78"/>
    <n v="1965163.22"/>
    <n v="0"/>
    <n v="0"/>
  </r>
  <r>
    <x v="17"/>
    <n v="221104"/>
    <s v="M001"/>
    <x v="0"/>
    <n v="1421"/>
    <x v="1"/>
    <x v="0"/>
    <n v="3"/>
    <x v="0"/>
    <x v="4"/>
    <n v="4421508"/>
    <n v="4421508"/>
    <n v="1874804.88"/>
    <n v="2440874"/>
    <n v="1874804.88"/>
    <n v="166994.91"/>
    <n v="2546703.12"/>
    <n v="0"/>
    <n v="1707809.97"/>
  </r>
  <r>
    <x v="17"/>
    <n v="221104"/>
    <s v="M001"/>
    <x v="0"/>
    <n v="1431"/>
    <x v="0"/>
    <x v="0"/>
    <n v="0"/>
    <x v="0"/>
    <x v="4"/>
    <n v="6516341"/>
    <n v="6516341"/>
    <n v="2254695.5299999998"/>
    <n v="2987135"/>
    <n v="2254695.5299999998"/>
    <n v="2254695.5300000003"/>
    <n v="4261645.4700000007"/>
    <n v="0"/>
    <n v="0"/>
  </r>
  <r>
    <x v="17"/>
    <n v="221104"/>
    <s v="M001"/>
    <x v="0"/>
    <n v="1431"/>
    <x v="1"/>
    <x v="0"/>
    <n v="0"/>
    <x v="0"/>
    <x v="4"/>
    <n v="4344228"/>
    <n v="4344228"/>
    <n v="1503130.92"/>
    <n v="1991424"/>
    <n v="1503130.92"/>
    <n v="1503130.92"/>
    <n v="2841097.08"/>
    <n v="0"/>
    <n v="0"/>
  </r>
  <r>
    <x v="17"/>
    <n v="221104"/>
    <s v="M001"/>
    <x v="0"/>
    <n v="1441"/>
    <x v="0"/>
    <x v="0"/>
    <n v="0"/>
    <x v="0"/>
    <x v="4"/>
    <n v="8645270"/>
    <n v="8645270"/>
    <n v="3345401.53"/>
    <n v="4710650"/>
    <n v="3345401.53"/>
    <n v="1821479.63"/>
    <n v="5299868.4700000007"/>
    <n v="0"/>
    <n v="1523921.9"/>
  </r>
  <r>
    <x v="17"/>
    <n v="221104"/>
    <s v="M001"/>
    <x v="0"/>
    <n v="1441"/>
    <x v="1"/>
    <x v="0"/>
    <n v="0"/>
    <x v="0"/>
    <x v="4"/>
    <n v="5763513"/>
    <n v="5763513"/>
    <n v="2230267.39"/>
    <n v="3140433"/>
    <n v="2230267.39"/>
    <n v="1214319.5299999998"/>
    <n v="3533245.61"/>
    <n v="0"/>
    <n v="1015947.8600000003"/>
  </r>
  <r>
    <x v="17"/>
    <n v="221104"/>
    <s v="M001"/>
    <x v="0"/>
    <n v="1443"/>
    <x v="0"/>
    <x v="0"/>
    <n v="0"/>
    <x v="0"/>
    <x v="4"/>
    <n v="1365928"/>
    <n v="1365928"/>
    <n v="351065.23"/>
    <n v="707922"/>
    <n v="351065.23"/>
    <n v="268217.88999999996"/>
    <n v="1014862.77"/>
    <n v="0"/>
    <n v="82847.340000000026"/>
  </r>
  <r>
    <x v="17"/>
    <n v="221104"/>
    <s v="M001"/>
    <x v="0"/>
    <n v="1443"/>
    <x v="1"/>
    <x v="0"/>
    <n v="0"/>
    <x v="0"/>
    <x v="4"/>
    <n v="910619"/>
    <n v="910619"/>
    <n v="234045.47"/>
    <n v="471952"/>
    <n v="234045.47"/>
    <n v="178813.44"/>
    <n v="676573.53"/>
    <n v="0"/>
    <n v="55232.03"/>
  </r>
  <r>
    <x v="17"/>
    <n v="221104"/>
    <s v="M001"/>
    <x v="0"/>
    <n v="1511"/>
    <x v="0"/>
    <x v="0"/>
    <n v="0"/>
    <x v="0"/>
    <x v="4"/>
    <n v="18693250"/>
    <n v="18693250"/>
    <n v="10141195"/>
    <n v="10141195"/>
    <n v="10141195"/>
    <n v="6832730.5599999996"/>
    <n v="8552055"/>
    <n v="0"/>
    <n v="3308464.4400000004"/>
  </r>
  <r>
    <x v="17"/>
    <n v="221104"/>
    <s v="M001"/>
    <x v="0"/>
    <n v="1511"/>
    <x v="1"/>
    <x v="0"/>
    <n v="0"/>
    <x v="0"/>
    <x v="4"/>
    <n v="12462166"/>
    <n v="12462166"/>
    <n v="6313799.4900000002"/>
    <n v="6316596"/>
    <n v="6313799.4900000002"/>
    <n v="4203069.1400000006"/>
    <n v="6148366.5099999998"/>
    <n v="0"/>
    <n v="2110730.3499999996"/>
  </r>
  <r>
    <x v="17"/>
    <n v="221104"/>
    <s v="M001"/>
    <x v="0"/>
    <n v="1541"/>
    <x v="0"/>
    <x v="1"/>
    <n v="0"/>
    <x v="0"/>
    <x v="4"/>
    <n v="5574101"/>
    <n v="5574101"/>
    <n v="2072486"/>
    <n v="2374101"/>
    <n v="2072486"/>
    <n v="2072486"/>
    <n v="3501615"/>
    <n v="0"/>
    <n v="0"/>
  </r>
  <r>
    <x v="17"/>
    <n v="221104"/>
    <s v="M001"/>
    <x v="0"/>
    <n v="1541"/>
    <x v="0"/>
    <x v="0"/>
    <n v="8"/>
    <x v="0"/>
    <x v="4"/>
    <n v="4733752"/>
    <n v="4733752"/>
    <n v="0"/>
    <n v="150000"/>
    <n v="0"/>
    <m/>
    <n v="4733752"/>
    <n v="0"/>
    <n v="0"/>
  </r>
  <r>
    <x v="17"/>
    <n v="221104"/>
    <s v="M001"/>
    <x v="0"/>
    <n v="1541"/>
    <x v="0"/>
    <x v="0"/>
    <n v="18"/>
    <x v="0"/>
    <x v="4"/>
    <n v="25195007"/>
    <n v="25195007"/>
    <n v="0"/>
    <n v="500000"/>
    <n v="0"/>
    <m/>
    <n v="25195007"/>
    <n v="0"/>
    <n v="0"/>
  </r>
  <r>
    <x v="17"/>
    <n v="221104"/>
    <s v="M001"/>
    <x v="0"/>
    <n v="1541"/>
    <x v="1"/>
    <x v="1"/>
    <n v="0"/>
    <x v="0"/>
    <x v="4"/>
    <n v="3716068"/>
    <n v="3716068"/>
    <m/>
    <n v="1616068"/>
    <n v="0"/>
    <m/>
    <n v="3716068"/>
    <n v="0"/>
    <n v="0"/>
  </r>
  <r>
    <x v="17"/>
    <n v="221104"/>
    <s v="M001"/>
    <x v="0"/>
    <n v="1541"/>
    <x v="1"/>
    <x v="0"/>
    <n v="8"/>
    <x v="0"/>
    <x v="4"/>
    <n v="3155834"/>
    <n v="3155834"/>
    <n v="0"/>
    <n v="0"/>
    <n v="0"/>
    <m/>
    <n v="3155834"/>
    <n v="0"/>
    <n v="0"/>
  </r>
  <r>
    <x v="17"/>
    <n v="221104"/>
    <s v="M001"/>
    <x v="0"/>
    <n v="1541"/>
    <x v="1"/>
    <x v="0"/>
    <n v="18"/>
    <x v="0"/>
    <x v="4"/>
    <n v="16796672"/>
    <n v="16796672"/>
    <n v="0"/>
    <n v="0"/>
    <n v="0"/>
    <m/>
    <n v="16796672"/>
    <n v="0"/>
    <n v="0"/>
  </r>
  <r>
    <x v="17"/>
    <n v="221104"/>
    <s v="M001"/>
    <x v="0"/>
    <n v="1611"/>
    <x v="0"/>
    <x v="1"/>
    <n v="43"/>
    <x v="0"/>
    <x v="4"/>
    <n v="1500000"/>
    <n v="1500000"/>
    <m/>
    <n v="1000000"/>
    <n v="0"/>
    <m/>
    <n v="1500000"/>
    <n v="0"/>
    <n v="0"/>
  </r>
  <r>
    <x v="18"/>
    <n v="222166"/>
    <s v="P049"/>
    <x v="1"/>
    <n v="3112"/>
    <x v="0"/>
    <x v="0"/>
    <n v="0"/>
    <x v="0"/>
    <x v="0"/>
    <n v="0"/>
    <n v="1700000"/>
    <n v="0"/>
    <n v="849999.5"/>
    <n v="0"/>
    <m/>
    <n v="1700000"/>
    <n v="0"/>
    <n v="0"/>
  </r>
  <r>
    <x v="18"/>
    <n v="222166"/>
    <s v="P049"/>
    <x v="1"/>
    <n v="3321"/>
    <x v="0"/>
    <x v="1"/>
    <n v="0"/>
    <x v="0"/>
    <x v="0"/>
    <n v="2000000"/>
    <n v="0"/>
    <m/>
    <n v="0"/>
    <n v="0"/>
    <m/>
    <n v="0"/>
    <n v="0"/>
    <n v="0"/>
  </r>
  <r>
    <x v="18"/>
    <n v="222166"/>
    <s v="P049"/>
    <x v="1"/>
    <n v="3331"/>
    <x v="0"/>
    <x v="1"/>
    <n v="0"/>
    <x v="0"/>
    <x v="0"/>
    <n v="700000"/>
    <n v="0"/>
    <m/>
    <n v="0"/>
    <n v="0"/>
    <m/>
    <n v="0"/>
    <n v="0"/>
    <n v="0"/>
  </r>
  <r>
    <x v="18"/>
    <n v="222166"/>
    <s v="P049"/>
    <x v="1"/>
    <n v="3552"/>
    <x v="0"/>
    <x v="1"/>
    <n v="0"/>
    <x v="0"/>
    <x v="0"/>
    <n v="0"/>
    <n v="700000"/>
    <m/>
    <n v="310000"/>
    <n v="0"/>
    <m/>
    <n v="700000"/>
    <n v="0"/>
    <n v="0"/>
  </r>
  <r>
    <x v="18"/>
    <n v="222166"/>
    <s v="P049"/>
    <x v="1"/>
    <n v="3553"/>
    <x v="0"/>
    <x v="1"/>
    <n v="0"/>
    <x v="0"/>
    <x v="0"/>
    <n v="0"/>
    <n v="300000"/>
    <m/>
    <n v="190000.5"/>
    <n v="0"/>
    <m/>
    <n v="300000"/>
    <n v="0"/>
    <n v="0"/>
  </r>
  <r>
    <x v="18"/>
    <n v="222166"/>
    <s v="P049"/>
    <x v="1"/>
    <n v="3722"/>
    <x v="0"/>
    <x v="1"/>
    <n v="0"/>
    <x v="0"/>
    <x v="0"/>
    <n v="7300000"/>
    <n v="7300000"/>
    <n v="7300000"/>
    <n v="3692073"/>
    <n v="1962331"/>
    <n v="1962331"/>
    <n v="0"/>
    <n v="5337669"/>
    <n v="0"/>
  </r>
  <r>
    <x v="19"/>
    <n v="223081"/>
    <s v="G021"/>
    <x v="0"/>
    <n v="2611"/>
    <x v="0"/>
    <x v="0"/>
    <n v="0"/>
    <x v="0"/>
    <x v="1"/>
    <n v="8439881"/>
    <n v="8439881"/>
    <n v="3375952"/>
    <n v="3375952"/>
    <n v="3375952"/>
    <m/>
    <n v="5063929"/>
    <n v="0"/>
    <n v="3375952"/>
  </r>
  <r>
    <x v="19"/>
    <n v="223081"/>
    <s v="G021"/>
    <x v="1"/>
    <n v="2111"/>
    <x v="0"/>
    <x v="0"/>
    <n v="0"/>
    <x v="0"/>
    <x v="1"/>
    <n v="563484"/>
    <n v="563484"/>
    <n v="56349"/>
    <n v="225396"/>
    <n v="56349"/>
    <n v="56349"/>
    <n v="507135"/>
    <n v="0"/>
    <n v="0"/>
  </r>
  <r>
    <x v="19"/>
    <n v="223081"/>
    <s v="G021"/>
    <x v="1"/>
    <n v="2131"/>
    <x v="0"/>
    <x v="1"/>
    <n v="0"/>
    <x v="0"/>
    <x v="1"/>
    <n v="120000"/>
    <n v="0"/>
    <m/>
    <n v="0"/>
    <n v="0"/>
    <m/>
    <n v="0"/>
    <n v="0"/>
    <n v="0"/>
  </r>
  <r>
    <x v="19"/>
    <n v="223081"/>
    <s v="G021"/>
    <x v="1"/>
    <n v="2141"/>
    <x v="0"/>
    <x v="1"/>
    <n v="0"/>
    <x v="0"/>
    <x v="1"/>
    <n v="21800"/>
    <n v="21800"/>
    <m/>
    <n v="8720"/>
    <n v="0"/>
    <m/>
    <n v="21800"/>
    <n v="0"/>
    <n v="0"/>
  </r>
  <r>
    <x v="19"/>
    <n v="223081"/>
    <s v="G021"/>
    <x v="1"/>
    <n v="2151"/>
    <x v="0"/>
    <x v="1"/>
    <n v="0"/>
    <x v="0"/>
    <x v="1"/>
    <n v="211835"/>
    <n v="0"/>
    <m/>
    <n v="0"/>
    <n v="0"/>
    <m/>
    <n v="0"/>
    <n v="0"/>
    <n v="0"/>
  </r>
  <r>
    <x v="19"/>
    <n v="223081"/>
    <s v="G021"/>
    <x v="1"/>
    <n v="2161"/>
    <x v="0"/>
    <x v="1"/>
    <n v="0"/>
    <x v="0"/>
    <x v="1"/>
    <n v="20100"/>
    <n v="20100"/>
    <n v="14391"/>
    <n v="8040"/>
    <n v="8040"/>
    <n v="8040"/>
    <n v="5709"/>
    <n v="6351"/>
    <n v="0"/>
  </r>
  <r>
    <x v="19"/>
    <n v="223081"/>
    <s v="G021"/>
    <x v="1"/>
    <n v="2211"/>
    <x v="0"/>
    <x v="1"/>
    <n v="0"/>
    <x v="0"/>
    <x v="1"/>
    <n v="179560"/>
    <n v="179560"/>
    <m/>
    <n v="71824"/>
    <n v="0"/>
    <m/>
    <n v="179560"/>
    <n v="0"/>
    <n v="0"/>
  </r>
  <r>
    <x v="19"/>
    <n v="223081"/>
    <s v="G021"/>
    <x v="1"/>
    <n v="2231"/>
    <x v="0"/>
    <x v="1"/>
    <n v="0"/>
    <x v="0"/>
    <x v="1"/>
    <n v="26550"/>
    <n v="26550"/>
    <m/>
    <n v="10620"/>
    <n v="0"/>
    <m/>
    <n v="26550"/>
    <n v="0"/>
    <n v="0"/>
  </r>
  <r>
    <x v="19"/>
    <n v="223081"/>
    <s v="G021"/>
    <x v="1"/>
    <n v="2391"/>
    <x v="0"/>
    <x v="1"/>
    <n v="0"/>
    <x v="0"/>
    <x v="1"/>
    <n v="52850"/>
    <n v="0"/>
    <m/>
    <n v="0"/>
    <n v="0"/>
    <m/>
    <n v="0"/>
    <n v="0"/>
    <n v="0"/>
  </r>
  <r>
    <x v="19"/>
    <n v="223081"/>
    <s v="G021"/>
    <x v="1"/>
    <n v="2461"/>
    <x v="0"/>
    <x v="1"/>
    <n v="0"/>
    <x v="0"/>
    <x v="1"/>
    <n v="22000"/>
    <n v="22000"/>
    <m/>
    <n v="8800"/>
    <n v="0"/>
    <m/>
    <n v="22000"/>
    <n v="0"/>
    <n v="0"/>
  </r>
  <r>
    <x v="19"/>
    <n v="223081"/>
    <s v="G021"/>
    <x v="1"/>
    <n v="2531"/>
    <x v="0"/>
    <x v="1"/>
    <n v="0"/>
    <x v="0"/>
    <x v="1"/>
    <n v="49300"/>
    <n v="49300"/>
    <m/>
    <n v="19720"/>
    <n v="0"/>
    <m/>
    <n v="49300"/>
    <n v="0"/>
    <n v="0"/>
  </r>
  <r>
    <x v="19"/>
    <n v="223081"/>
    <s v="G021"/>
    <x v="1"/>
    <n v="2541"/>
    <x v="0"/>
    <x v="1"/>
    <n v="0"/>
    <x v="0"/>
    <x v="1"/>
    <n v="31000"/>
    <n v="31000"/>
    <m/>
    <n v="12400"/>
    <n v="0"/>
    <m/>
    <n v="31000"/>
    <n v="0"/>
    <n v="0"/>
  </r>
  <r>
    <x v="19"/>
    <n v="223081"/>
    <s v="G021"/>
    <x v="1"/>
    <n v="2611"/>
    <x v="0"/>
    <x v="0"/>
    <n v="0"/>
    <x v="0"/>
    <x v="1"/>
    <n v="876000"/>
    <n v="876000"/>
    <n v="0"/>
    <n v="350400"/>
    <n v="0"/>
    <m/>
    <n v="876000"/>
    <n v="0"/>
    <n v="0"/>
  </r>
  <r>
    <x v="19"/>
    <n v="223081"/>
    <s v="G021"/>
    <x v="1"/>
    <n v="2721"/>
    <x v="0"/>
    <x v="0"/>
    <n v="0"/>
    <x v="0"/>
    <x v="1"/>
    <n v="275290"/>
    <n v="275290"/>
    <n v="0"/>
    <n v="110116"/>
    <n v="0"/>
    <m/>
    <n v="275290"/>
    <n v="0"/>
    <n v="0"/>
  </r>
  <r>
    <x v="19"/>
    <n v="223081"/>
    <s v="G021"/>
    <x v="1"/>
    <n v="2911"/>
    <x v="0"/>
    <x v="1"/>
    <n v="0"/>
    <x v="0"/>
    <x v="1"/>
    <n v="525365"/>
    <n v="525365"/>
    <m/>
    <n v="210148"/>
    <n v="0"/>
    <m/>
    <n v="525365"/>
    <n v="0"/>
    <n v="0"/>
  </r>
  <r>
    <x v="19"/>
    <n v="223081"/>
    <s v="G021"/>
    <x v="1"/>
    <n v="2941"/>
    <x v="0"/>
    <x v="1"/>
    <n v="0"/>
    <x v="0"/>
    <x v="1"/>
    <n v="72000"/>
    <n v="72000"/>
    <m/>
    <n v="28800"/>
    <n v="0"/>
    <m/>
    <n v="72000"/>
    <n v="0"/>
    <n v="0"/>
  </r>
  <r>
    <x v="19"/>
    <n v="223081"/>
    <s v="G021"/>
    <x v="1"/>
    <n v="2961"/>
    <x v="0"/>
    <x v="1"/>
    <n v="0"/>
    <x v="0"/>
    <x v="1"/>
    <n v="120000"/>
    <n v="120000"/>
    <n v="120000"/>
    <n v="48000"/>
    <n v="48000"/>
    <n v="48000"/>
    <n v="0"/>
    <n v="72000"/>
    <n v="0"/>
  </r>
  <r>
    <x v="19"/>
    <n v="223081"/>
    <s v="G021"/>
    <x v="1"/>
    <n v="3112"/>
    <x v="0"/>
    <x v="0"/>
    <n v="0"/>
    <x v="0"/>
    <x v="0"/>
    <n v="0"/>
    <n v="2334685"/>
    <n v="0"/>
    <n v="1215876"/>
    <n v="0"/>
    <m/>
    <n v="2334685"/>
    <n v="0"/>
    <n v="0"/>
  </r>
  <r>
    <x v="19"/>
    <n v="223081"/>
    <s v="G021"/>
    <x v="1"/>
    <n v="3241"/>
    <x v="0"/>
    <x v="1"/>
    <n v="0"/>
    <x v="0"/>
    <x v="0"/>
    <n v="300000"/>
    <n v="0"/>
    <m/>
    <n v="0"/>
    <n v="0"/>
    <m/>
    <n v="0"/>
    <n v="0"/>
    <n v="0"/>
  </r>
  <r>
    <x v="19"/>
    <n v="223081"/>
    <s v="G021"/>
    <x v="1"/>
    <n v="3252"/>
    <x v="0"/>
    <x v="1"/>
    <n v="0"/>
    <x v="0"/>
    <x v="0"/>
    <n v="0"/>
    <n v="4000000"/>
    <n v="4000000"/>
    <n v="1000000"/>
    <n v="0"/>
    <m/>
    <n v="0"/>
    <n v="4000000"/>
    <n v="0"/>
  </r>
  <r>
    <x v="19"/>
    <n v="223081"/>
    <s v="G021"/>
    <x v="1"/>
    <n v="3253"/>
    <x v="0"/>
    <x v="1"/>
    <n v="0"/>
    <x v="0"/>
    <x v="0"/>
    <n v="5000000"/>
    <n v="0"/>
    <m/>
    <n v="0"/>
    <n v="0"/>
    <m/>
    <n v="0"/>
    <n v="0"/>
    <n v="0"/>
  </r>
  <r>
    <x v="19"/>
    <n v="223081"/>
    <s v="G021"/>
    <x v="1"/>
    <n v="3261"/>
    <x v="0"/>
    <x v="1"/>
    <n v="0"/>
    <x v="0"/>
    <x v="0"/>
    <n v="1300000"/>
    <n v="0"/>
    <m/>
    <n v="0"/>
    <n v="0"/>
    <m/>
    <n v="0"/>
    <n v="0"/>
    <n v="0"/>
  </r>
  <r>
    <x v="19"/>
    <n v="223081"/>
    <s v="G021"/>
    <x v="1"/>
    <n v="3331"/>
    <x v="0"/>
    <x v="1"/>
    <n v="0"/>
    <x v="0"/>
    <x v="0"/>
    <n v="5850000"/>
    <n v="0"/>
    <m/>
    <n v="0"/>
    <n v="0"/>
    <m/>
    <n v="0"/>
    <n v="0"/>
    <n v="0"/>
  </r>
  <r>
    <x v="19"/>
    <n v="223081"/>
    <s v="G021"/>
    <x v="1"/>
    <n v="3552"/>
    <x v="0"/>
    <x v="1"/>
    <n v="0"/>
    <x v="0"/>
    <x v="0"/>
    <n v="0"/>
    <n v="6500000"/>
    <m/>
    <n v="2990000"/>
    <n v="0"/>
    <m/>
    <n v="6500000"/>
    <n v="0"/>
    <n v="0"/>
  </r>
  <r>
    <x v="19"/>
    <n v="223081"/>
    <s v="G021"/>
    <x v="1"/>
    <n v="3722"/>
    <x v="0"/>
    <x v="1"/>
    <n v="0"/>
    <x v="0"/>
    <x v="0"/>
    <n v="651600"/>
    <n v="651600"/>
    <n v="651600"/>
    <n v="260640"/>
    <n v="65160"/>
    <n v="65160"/>
    <n v="0"/>
    <n v="586440"/>
    <n v="0"/>
  </r>
  <r>
    <x v="20"/>
    <n v="223089"/>
    <s v="E120"/>
    <x v="3"/>
    <n v="5111"/>
    <x v="1"/>
    <x v="1"/>
    <n v="0"/>
    <x v="17"/>
    <x v="3"/>
    <n v="50000"/>
    <n v="50000"/>
    <m/>
    <n v="20000"/>
    <n v="0"/>
    <m/>
    <n v="50000"/>
    <n v="0"/>
    <n v="0"/>
  </r>
  <r>
    <x v="20"/>
    <n v="223089"/>
    <s v="E120"/>
    <x v="3"/>
    <n v="5151"/>
    <x v="1"/>
    <x v="1"/>
    <n v="0"/>
    <x v="17"/>
    <x v="3"/>
    <n v="50000"/>
    <n v="50000"/>
    <m/>
    <n v="20000"/>
    <n v="0"/>
    <m/>
    <n v="50000"/>
    <n v="0"/>
    <n v="0"/>
  </r>
  <r>
    <x v="20"/>
    <n v="223089"/>
    <s v="E120"/>
    <x v="3"/>
    <n v="5311"/>
    <x v="1"/>
    <x v="1"/>
    <n v="0"/>
    <x v="17"/>
    <x v="3"/>
    <n v="611000"/>
    <n v="0"/>
    <m/>
    <n v="0"/>
    <n v="0"/>
    <m/>
    <n v="0"/>
    <n v="0"/>
    <n v="0"/>
  </r>
  <r>
    <x v="20"/>
    <n v="223089"/>
    <s v="E120"/>
    <x v="3"/>
    <n v="5321"/>
    <x v="1"/>
    <x v="1"/>
    <n v="0"/>
    <x v="17"/>
    <x v="3"/>
    <n v="100000"/>
    <n v="100000"/>
    <m/>
    <n v="40000"/>
    <n v="0"/>
    <m/>
    <n v="100000"/>
    <n v="0"/>
    <n v="0"/>
  </r>
  <r>
    <x v="20"/>
    <n v="223089"/>
    <s v="E120"/>
    <x v="3"/>
    <n v="5621"/>
    <x v="1"/>
    <x v="1"/>
    <n v="0"/>
    <x v="17"/>
    <x v="3"/>
    <n v="30000"/>
    <n v="30000"/>
    <m/>
    <n v="12000"/>
    <n v="0"/>
    <m/>
    <n v="30000"/>
    <n v="0"/>
    <n v="0"/>
  </r>
  <r>
    <x v="20"/>
    <n v="223089"/>
    <s v="E120"/>
    <x v="1"/>
    <n v="2221"/>
    <x v="0"/>
    <x v="1"/>
    <n v="0"/>
    <x v="0"/>
    <x v="1"/>
    <n v="60000"/>
    <n v="60000"/>
    <n v="56529.7"/>
    <n v="24000"/>
    <n v="18000"/>
    <n v="18000"/>
    <n v="3470.3000000000029"/>
    <n v="38529.699999999997"/>
    <n v="0"/>
  </r>
  <r>
    <x v="20"/>
    <n v="223089"/>
    <s v="E120"/>
    <x v="1"/>
    <n v="2531"/>
    <x v="0"/>
    <x v="1"/>
    <n v="0"/>
    <x v="0"/>
    <x v="1"/>
    <n v="1500000"/>
    <n v="1500000"/>
    <m/>
    <n v="600000"/>
    <n v="0"/>
    <m/>
    <n v="1500000"/>
    <n v="0"/>
    <n v="0"/>
  </r>
  <r>
    <x v="20"/>
    <n v="223089"/>
    <s v="E120"/>
    <x v="1"/>
    <n v="2541"/>
    <x v="0"/>
    <x v="1"/>
    <n v="0"/>
    <x v="0"/>
    <x v="1"/>
    <n v="1500000"/>
    <n v="1500000"/>
    <m/>
    <n v="600000"/>
    <n v="0"/>
    <m/>
    <n v="1500000"/>
    <n v="0"/>
    <n v="0"/>
  </r>
  <r>
    <x v="21"/>
    <n v="223089"/>
    <s v="S134"/>
    <x v="2"/>
    <n v="4412"/>
    <x v="0"/>
    <x v="1"/>
    <n v="77"/>
    <x v="0"/>
    <x v="2"/>
    <n v="275777"/>
    <n v="0"/>
    <m/>
    <n v="0"/>
    <n v="0"/>
    <m/>
    <n v="0"/>
    <n v="0"/>
    <n v="0"/>
  </r>
  <r>
    <x v="21"/>
    <n v="223089"/>
    <s v="S134"/>
    <x v="3"/>
    <n v="4412"/>
    <x v="0"/>
    <x v="1"/>
    <n v="77"/>
    <x v="0"/>
    <x v="2"/>
    <n v="2724223"/>
    <n v="1707750"/>
    <n v="1707750"/>
    <n v="1089688"/>
    <n v="776240"/>
    <m/>
    <n v="0"/>
    <n v="931510"/>
    <n v="776240"/>
  </r>
  <r>
    <x v="22"/>
    <n v="223200"/>
    <s v="K014"/>
    <x v="0"/>
    <n v="3191"/>
    <x v="0"/>
    <x v="0"/>
    <n v="0"/>
    <x v="0"/>
    <x v="0"/>
    <n v="583333"/>
    <n v="583333"/>
    <n v="0"/>
    <n v="291666"/>
    <n v="0"/>
    <m/>
    <n v="583333"/>
    <n v="0"/>
    <n v="0"/>
  </r>
  <r>
    <x v="22"/>
    <n v="223200"/>
    <s v="K014"/>
    <x v="3"/>
    <n v="4419"/>
    <x v="0"/>
    <x v="1"/>
    <n v="0"/>
    <x v="0"/>
    <x v="2"/>
    <n v="8300000"/>
    <n v="8000000"/>
    <n v="8000000"/>
    <n v="2766666"/>
    <n v="2756000"/>
    <m/>
    <n v="0"/>
    <n v="5244000"/>
    <n v="2756000"/>
  </r>
  <r>
    <x v="22"/>
    <n v="223200"/>
    <s v="K014"/>
    <x v="1"/>
    <n v="3252"/>
    <x v="0"/>
    <x v="1"/>
    <n v="0"/>
    <x v="0"/>
    <x v="0"/>
    <n v="132720917"/>
    <n v="132720917"/>
    <n v="132720917"/>
    <n v="65100000"/>
    <n v="60962391.460000001"/>
    <n v="60962391.460000001"/>
    <n v="0"/>
    <n v="71758525.539999992"/>
    <n v="0"/>
  </r>
  <r>
    <x v="22"/>
    <n v="223200"/>
    <s v="K014"/>
    <x v="1"/>
    <n v="3252"/>
    <x v="1"/>
    <x v="1"/>
    <n v="0"/>
    <x v="0"/>
    <x v="0"/>
    <n v="19956748"/>
    <n v="19956748"/>
    <n v="19956748"/>
    <n v="19956748"/>
    <n v="17375820.370000001"/>
    <n v="17375820.369999997"/>
    <n v="0"/>
    <n v="2580927.629999999"/>
    <n v="0"/>
  </r>
  <r>
    <x v="23"/>
    <n v="223202"/>
    <s v="K014"/>
    <x v="3"/>
    <n v="2151"/>
    <x v="1"/>
    <x v="1"/>
    <n v="0"/>
    <x v="0"/>
    <x v="1"/>
    <n v="60000"/>
    <n v="60000"/>
    <m/>
    <n v="20001"/>
    <n v="0"/>
    <m/>
    <n v="60000"/>
    <n v="0"/>
    <n v="0"/>
  </r>
  <r>
    <x v="23"/>
    <n v="223202"/>
    <s v="K014"/>
    <x v="3"/>
    <n v="2419"/>
    <x v="1"/>
    <x v="1"/>
    <n v="0"/>
    <x v="0"/>
    <x v="1"/>
    <n v="223066"/>
    <n v="223066"/>
    <m/>
    <n v="74355"/>
    <n v="0"/>
    <m/>
    <n v="223066"/>
    <n v="0"/>
    <n v="0"/>
  </r>
  <r>
    <x v="23"/>
    <n v="223202"/>
    <s v="K014"/>
    <x v="3"/>
    <n v="2421"/>
    <x v="1"/>
    <x v="1"/>
    <n v="0"/>
    <x v="0"/>
    <x v="1"/>
    <n v="1015250"/>
    <n v="1015250"/>
    <m/>
    <n v="338418"/>
    <n v="0"/>
    <m/>
    <n v="1015250"/>
    <n v="0"/>
    <n v="0"/>
  </r>
  <r>
    <x v="23"/>
    <n v="223202"/>
    <s v="K014"/>
    <x v="3"/>
    <n v="2441"/>
    <x v="1"/>
    <x v="1"/>
    <n v="0"/>
    <x v="0"/>
    <x v="1"/>
    <n v="42750"/>
    <n v="42750"/>
    <m/>
    <n v="42750"/>
    <n v="0"/>
    <m/>
    <n v="42750"/>
    <n v="0"/>
    <n v="0"/>
  </r>
  <r>
    <x v="23"/>
    <n v="223202"/>
    <s v="K014"/>
    <x v="3"/>
    <n v="2471"/>
    <x v="1"/>
    <x v="1"/>
    <n v="0"/>
    <x v="0"/>
    <x v="1"/>
    <n v="2544004"/>
    <n v="1544004"/>
    <m/>
    <n v="525000"/>
    <n v="0"/>
    <m/>
    <n v="1544004"/>
    <n v="0"/>
    <n v="0"/>
  </r>
  <r>
    <x v="23"/>
    <n v="223202"/>
    <s v="K014"/>
    <x v="3"/>
    <n v="2561"/>
    <x v="1"/>
    <x v="1"/>
    <n v="0"/>
    <x v="0"/>
    <x v="1"/>
    <n v="3971000"/>
    <n v="3971000"/>
    <n v="403216"/>
    <n v="1323666"/>
    <n v="201608"/>
    <m/>
    <n v="3567784"/>
    <n v="201608"/>
    <n v="201608"/>
  </r>
  <r>
    <x v="23"/>
    <n v="223202"/>
    <s v="K014"/>
    <x v="3"/>
    <n v="2911"/>
    <x v="1"/>
    <x v="1"/>
    <n v="0"/>
    <x v="0"/>
    <x v="1"/>
    <n v="539700"/>
    <n v="539700"/>
    <m/>
    <n v="179901"/>
    <n v="0"/>
    <m/>
    <n v="539700"/>
    <n v="0"/>
    <n v="0"/>
  </r>
  <r>
    <x v="23"/>
    <n v="223202"/>
    <s v="K014"/>
    <x v="3"/>
    <n v="2961"/>
    <x v="1"/>
    <x v="1"/>
    <n v="0"/>
    <x v="0"/>
    <x v="1"/>
    <n v="1013250"/>
    <n v="1013250"/>
    <n v="1013250"/>
    <n v="337749"/>
    <n v="337749"/>
    <m/>
    <n v="0"/>
    <n v="675501"/>
    <n v="337749"/>
  </r>
  <r>
    <x v="23"/>
    <n v="223202"/>
    <s v="K014"/>
    <x v="3"/>
    <n v="2981"/>
    <x v="1"/>
    <x v="1"/>
    <n v="0"/>
    <x v="0"/>
    <x v="1"/>
    <n v="1124600"/>
    <n v="124600"/>
    <m/>
    <n v="0"/>
    <n v="0"/>
    <m/>
    <n v="124600"/>
    <n v="0"/>
    <n v="0"/>
  </r>
  <r>
    <x v="23"/>
    <n v="223202"/>
    <s v="K014"/>
    <x v="3"/>
    <n v="3552"/>
    <x v="0"/>
    <x v="1"/>
    <n v="0"/>
    <x v="0"/>
    <x v="0"/>
    <n v="0"/>
    <n v="2000000"/>
    <m/>
    <n v="697869"/>
    <n v="0"/>
    <m/>
    <n v="2000000"/>
    <n v="0"/>
    <n v="0"/>
  </r>
  <r>
    <x v="23"/>
    <n v="223202"/>
    <s v="K014"/>
    <x v="3"/>
    <n v="5111"/>
    <x v="1"/>
    <x v="1"/>
    <n v="0"/>
    <x v="18"/>
    <x v="3"/>
    <n v="28918"/>
    <n v="28918"/>
    <m/>
    <n v="9639"/>
    <n v="0"/>
    <m/>
    <n v="28918"/>
    <n v="0"/>
    <n v="0"/>
  </r>
  <r>
    <x v="23"/>
    <n v="223202"/>
    <s v="K014"/>
    <x v="3"/>
    <n v="5412"/>
    <x v="1"/>
    <x v="0"/>
    <n v="0"/>
    <x v="19"/>
    <x v="3"/>
    <n v="4200000"/>
    <n v="4200000"/>
    <n v="0"/>
    <n v="1400001"/>
    <n v="0"/>
    <m/>
    <n v="4200000"/>
    <n v="0"/>
    <n v="0"/>
  </r>
  <r>
    <x v="23"/>
    <n v="223202"/>
    <s v="K014"/>
    <x v="3"/>
    <n v="5621"/>
    <x v="1"/>
    <x v="1"/>
    <n v="0"/>
    <x v="20"/>
    <x v="3"/>
    <n v="48000"/>
    <n v="48000"/>
    <m/>
    <n v="15999"/>
    <n v="0"/>
    <m/>
    <n v="48000"/>
    <n v="0"/>
    <n v="0"/>
  </r>
  <r>
    <x v="23"/>
    <n v="223202"/>
    <s v="K014"/>
    <x v="3"/>
    <n v="5631"/>
    <x v="1"/>
    <x v="1"/>
    <n v="0"/>
    <x v="20"/>
    <x v="3"/>
    <n v="133000"/>
    <n v="133000"/>
    <m/>
    <n v="44334"/>
    <n v="0"/>
    <m/>
    <n v="133000"/>
    <n v="0"/>
    <n v="0"/>
  </r>
  <r>
    <x v="23"/>
    <n v="223202"/>
    <s v="K014"/>
    <x v="3"/>
    <n v="5661"/>
    <x v="1"/>
    <x v="1"/>
    <n v="0"/>
    <x v="20"/>
    <x v="3"/>
    <n v="85000"/>
    <n v="85000"/>
    <m/>
    <n v="28332"/>
    <n v="0"/>
    <m/>
    <n v="85000"/>
    <n v="0"/>
    <n v="0"/>
  </r>
  <r>
    <x v="23"/>
    <n v="223202"/>
    <s v="K014"/>
    <x v="7"/>
    <n v="6141"/>
    <x v="1"/>
    <x v="1"/>
    <n v="0"/>
    <x v="21"/>
    <x v="5"/>
    <n v="11293878"/>
    <n v="11293878"/>
    <m/>
    <n v="3764625"/>
    <n v="0"/>
    <m/>
    <n v="11293878"/>
    <n v="0"/>
    <n v="0"/>
  </r>
  <r>
    <x v="23"/>
    <n v="223202"/>
    <s v="K014"/>
    <x v="11"/>
    <n v="6141"/>
    <x v="1"/>
    <x v="1"/>
    <n v="0"/>
    <x v="21"/>
    <x v="5"/>
    <n v="11890416"/>
    <n v="11890416"/>
    <m/>
    <n v="3963471"/>
    <n v="0"/>
    <m/>
    <n v="11890416"/>
    <n v="0"/>
    <n v="0"/>
  </r>
  <r>
    <x v="23"/>
    <n v="223202"/>
    <s v="K014"/>
    <x v="1"/>
    <n v="3112"/>
    <x v="0"/>
    <x v="0"/>
    <n v="0"/>
    <x v="0"/>
    <x v="0"/>
    <n v="0"/>
    <n v="1495000"/>
    <n v="0"/>
    <n v="496668"/>
    <n v="0"/>
    <m/>
    <n v="1495000"/>
    <n v="0"/>
    <n v="0"/>
  </r>
  <r>
    <x v="23"/>
    <n v="223202"/>
    <s v="K014"/>
    <x v="1"/>
    <n v="3261"/>
    <x v="0"/>
    <x v="1"/>
    <n v="0"/>
    <x v="0"/>
    <x v="0"/>
    <n v="2600000"/>
    <n v="0"/>
    <m/>
    <n v="0"/>
    <n v="0"/>
    <m/>
    <n v="0"/>
    <n v="0"/>
    <n v="0"/>
  </r>
  <r>
    <x v="23"/>
    <n v="223202"/>
    <s v="K014"/>
    <x v="1"/>
    <n v="3331"/>
    <x v="1"/>
    <x v="1"/>
    <n v="0"/>
    <x v="0"/>
    <x v="0"/>
    <n v="195000"/>
    <n v="0"/>
    <m/>
    <n v="0"/>
    <n v="0"/>
    <m/>
    <n v="0"/>
    <n v="0"/>
    <n v="0"/>
  </r>
  <r>
    <x v="23"/>
    <n v="223202"/>
    <s v="K014"/>
    <x v="1"/>
    <n v="3552"/>
    <x v="0"/>
    <x v="1"/>
    <n v="0"/>
    <x v="0"/>
    <x v="0"/>
    <n v="0"/>
    <n v="1300000"/>
    <m/>
    <n v="435000"/>
    <n v="0"/>
    <m/>
    <n v="1300000"/>
    <n v="0"/>
    <n v="0"/>
  </r>
  <r>
    <x v="23"/>
    <n v="223202"/>
    <s v="K014"/>
    <x v="1"/>
    <n v="3571"/>
    <x v="1"/>
    <x v="1"/>
    <n v="0"/>
    <x v="0"/>
    <x v="0"/>
    <n v="4000000"/>
    <n v="4000000"/>
    <m/>
    <n v="1900000"/>
    <n v="0"/>
    <m/>
    <n v="4000000"/>
    <n v="0"/>
    <n v="0"/>
  </r>
  <r>
    <x v="23"/>
    <n v="223202"/>
    <s v="K014"/>
    <x v="1"/>
    <n v="6141"/>
    <x v="1"/>
    <x v="1"/>
    <n v="0"/>
    <x v="21"/>
    <x v="5"/>
    <n v="10899757"/>
    <n v="10899757"/>
    <m/>
    <n v="3633252"/>
    <n v="0"/>
    <m/>
    <n v="10899757"/>
    <n v="0"/>
    <n v="0"/>
  </r>
  <r>
    <x v="23"/>
    <n v="223202"/>
    <s v="K014"/>
    <x v="1"/>
    <n v="6141"/>
    <x v="1"/>
    <x v="1"/>
    <n v="0"/>
    <x v="22"/>
    <x v="5"/>
    <n v="2021641"/>
    <n v="2021641"/>
    <m/>
    <n v="673881"/>
    <n v="0"/>
    <m/>
    <n v="2021641"/>
    <n v="0"/>
    <n v="0"/>
  </r>
  <r>
    <x v="23"/>
    <n v="223202"/>
    <s v="K014"/>
    <x v="1"/>
    <n v="6141"/>
    <x v="1"/>
    <x v="1"/>
    <n v="0"/>
    <x v="23"/>
    <x v="5"/>
    <n v="27777842"/>
    <n v="27777842"/>
    <m/>
    <n v="9259281"/>
    <n v="0"/>
    <m/>
    <n v="27777842"/>
    <n v="0"/>
    <n v="0"/>
  </r>
  <r>
    <x v="23"/>
    <n v="223202"/>
    <s v="K014"/>
    <x v="1"/>
    <n v="6141"/>
    <x v="1"/>
    <x v="1"/>
    <n v="0"/>
    <x v="24"/>
    <x v="5"/>
    <n v="18826889"/>
    <n v="18826889"/>
    <m/>
    <n v="6275631"/>
    <n v="0"/>
    <m/>
    <n v="18826889"/>
    <n v="0"/>
    <n v="0"/>
  </r>
  <r>
    <x v="23"/>
    <n v="223202"/>
    <s v="K014"/>
    <x v="1"/>
    <n v="6141"/>
    <x v="1"/>
    <x v="1"/>
    <n v="0"/>
    <x v="25"/>
    <x v="5"/>
    <n v="1045305"/>
    <n v="1045305"/>
    <m/>
    <n v="348435"/>
    <n v="0"/>
    <m/>
    <n v="1045305"/>
    <n v="0"/>
    <n v="0"/>
  </r>
  <r>
    <x v="23"/>
    <n v="223202"/>
    <s v="K014"/>
    <x v="10"/>
    <n v="3391"/>
    <x v="1"/>
    <x v="1"/>
    <n v="0"/>
    <x v="0"/>
    <x v="0"/>
    <n v="2805000"/>
    <n v="2805000"/>
    <n v="358000"/>
    <n v="935001"/>
    <n v="0"/>
    <m/>
    <n v="2447000"/>
    <n v="358000"/>
    <n v="0"/>
  </r>
  <r>
    <x v="23"/>
    <n v="223202"/>
    <s v="K014"/>
    <x v="10"/>
    <n v="6141"/>
    <x v="1"/>
    <x v="1"/>
    <n v="0"/>
    <x v="25"/>
    <x v="5"/>
    <n v="23954695"/>
    <n v="23954695"/>
    <m/>
    <n v="7984899"/>
    <n v="0"/>
    <m/>
    <n v="23954695"/>
    <n v="0"/>
    <n v="0"/>
  </r>
  <r>
    <x v="24"/>
    <n v="223202"/>
    <s v="K016"/>
    <x v="3"/>
    <n v="2419"/>
    <x v="1"/>
    <x v="1"/>
    <n v="0"/>
    <x v="0"/>
    <x v="1"/>
    <n v="267500"/>
    <n v="267500"/>
    <m/>
    <n v="89166"/>
    <n v="0"/>
    <m/>
    <n v="267500"/>
    <n v="0"/>
    <n v="0"/>
  </r>
  <r>
    <x v="24"/>
    <n v="223202"/>
    <s v="K016"/>
    <x v="3"/>
    <n v="2421"/>
    <x v="1"/>
    <x v="1"/>
    <n v="0"/>
    <x v="0"/>
    <x v="1"/>
    <n v="283624"/>
    <n v="283624"/>
    <m/>
    <n v="94542"/>
    <n v="0"/>
    <m/>
    <n v="283624"/>
    <n v="0"/>
    <n v="0"/>
  </r>
  <r>
    <x v="24"/>
    <n v="223202"/>
    <s v="K016"/>
    <x v="3"/>
    <n v="2441"/>
    <x v="1"/>
    <x v="1"/>
    <n v="0"/>
    <x v="0"/>
    <x v="1"/>
    <n v="48120"/>
    <n v="48120"/>
    <m/>
    <n v="48120"/>
    <n v="0"/>
    <m/>
    <n v="48120"/>
    <n v="0"/>
    <n v="0"/>
  </r>
  <r>
    <x v="24"/>
    <n v="223202"/>
    <s v="K016"/>
    <x v="3"/>
    <n v="2471"/>
    <x v="1"/>
    <x v="1"/>
    <n v="0"/>
    <x v="0"/>
    <x v="1"/>
    <n v="5728176"/>
    <n v="5728176"/>
    <m/>
    <n v="1909392"/>
    <n v="0"/>
    <m/>
    <n v="5728176"/>
    <n v="0"/>
    <n v="0"/>
  </r>
  <r>
    <x v="24"/>
    <n v="223202"/>
    <s v="K016"/>
    <x v="3"/>
    <n v="2561"/>
    <x v="1"/>
    <x v="1"/>
    <n v="0"/>
    <x v="0"/>
    <x v="1"/>
    <n v="2266411"/>
    <n v="2266411"/>
    <m/>
    <n v="755469"/>
    <n v="0"/>
    <m/>
    <n v="2266411"/>
    <n v="0"/>
    <n v="0"/>
  </r>
  <r>
    <x v="24"/>
    <n v="223202"/>
    <s v="K016"/>
    <x v="3"/>
    <n v="2911"/>
    <x v="1"/>
    <x v="1"/>
    <n v="0"/>
    <x v="0"/>
    <x v="1"/>
    <n v="1102047"/>
    <n v="1102047"/>
    <m/>
    <n v="367350"/>
    <n v="0"/>
    <m/>
    <n v="1102047"/>
    <n v="0"/>
    <n v="0"/>
  </r>
  <r>
    <x v="24"/>
    <n v="223202"/>
    <s v="K016"/>
    <x v="3"/>
    <n v="2981"/>
    <x v="1"/>
    <x v="1"/>
    <n v="0"/>
    <x v="0"/>
    <x v="1"/>
    <n v="1867300"/>
    <n v="867300"/>
    <m/>
    <n v="300000"/>
    <n v="0"/>
    <m/>
    <n v="867300"/>
    <n v="0"/>
    <n v="0"/>
  </r>
  <r>
    <x v="24"/>
    <n v="223202"/>
    <s v="K016"/>
    <x v="3"/>
    <n v="2991"/>
    <x v="1"/>
    <x v="1"/>
    <n v="87"/>
    <x v="0"/>
    <x v="1"/>
    <n v="0"/>
    <n v="2062214.66"/>
    <n v="2062214.36"/>
    <n v="555556"/>
    <n v="0"/>
    <m/>
    <n v="0.29999999981373549"/>
    <n v="2062214.36"/>
    <n v="0"/>
  </r>
  <r>
    <x v="24"/>
    <n v="223202"/>
    <s v="K016"/>
    <x v="3"/>
    <n v="3291"/>
    <x v="0"/>
    <x v="1"/>
    <n v="0"/>
    <x v="0"/>
    <x v="0"/>
    <n v="0"/>
    <n v="5000000"/>
    <m/>
    <n v="1663428"/>
    <n v="0"/>
    <m/>
    <n v="5000000"/>
    <n v="0"/>
    <n v="0"/>
  </r>
  <r>
    <x v="24"/>
    <n v="223202"/>
    <s v="K016"/>
    <x v="3"/>
    <n v="3291"/>
    <x v="0"/>
    <x v="1"/>
    <n v="87"/>
    <x v="0"/>
    <x v="0"/>
    <n v="0"/>
    <n v="3579120"/>
    <n v="3579120"/>
    <n v="578000"/>
    <n v="0"/>
    <m/>
    <n v="0"/>
    <n v="3579120"/>
    <n v="0"/>
  </r>
  <r>
    <x v="24"/>
    <n v="223202"/>
    <s v="K016"/>
    <x v="3"/>
    <n v="3552"/>
    <x v="0"/>
    <x v="1"/>
    <n v="0"/>
    <x v="0"/>
    <x v="0"/>
    <n v="0"/>
    <n v="1000000"/>
    <m/>
    <n v="322434"/>
    <n v="0"/>
    <m/>
    <n v="1000000"/>
    <n v="0"/>
    <n v="0"/>
  </r>
  <r>
    <x v="24"/>
    <n v="223202"/>
    <s v="K016"/>
    <x v="3"/>
    <n v="5151"/>
    <x v="1"/>
    <x v="1"/>
    <n v="0"/>
    <x v="26"/>
    <x v="3"/>
    <n v="52431"/>
    <n v="52431"/>
    <m/>
    <n v="17478"/>
    <n v="0"/>
    <m/>
    <n v="52431"/>
    <n v="0"/>
    <n v="0"/>
  </r>
  <r>
    <x v="24"/>
    <n v="223202"/>
    <s v="K016"/>
    <x v="3"/>
    <n v="5412"/>
    <x v="1"/>
    <x v="0"/>
    <n v="0"/>
    <x v="27"/>
    <x v="3"/>
    <n v="5000000"/>
    <n v="2222220"/>
    <n v="0"/>
    <n v="1111112"/>
    <n v="0"/>
    <m/>
    <n v="2222220"/>
    <n v="0"/>
    <n v="0"/>
  </r>
  <r>
    <x v="24"/>
    <n v="223202"/>
    <s v="K016"/>
    <x v="3"/>
    <n v="5412"/>
    <x v="1"/>
    <x v="0"/>
    <n v="0"/>
    <x v="28"/>
    <x v="3"/>
    <n v="5202000"/>
    <n v="2338445.34"/>
    <n v="0"/>
    <n v="1156000"/>
    <n v="0"/>
    <m/>
    <n v="2338445.34"/>
    <n v="0"/>
    <n v="0"/>
  </r>
  <r>
    <x v="24"/>
    <n v="223202"/>
    <s v="K016"/>
    <x v="3"/>
    <n v="5621"/>
    <x v="1"/>
    <x v="1"/>
    <n v="0"/>
    <x v="29"/>
    <x v="3"/>
    <n v="324400"/>
    <n v="324400"/>
    <m/>
    <n v="108132"/>
    <n v="0"/>
    <m/>
    <n v="324400"/>
    <n v="0"/>
    <n v="0"/>
  </r>
  <r>
    <x v="24"/>
    <n v="223202"/>
    <s v="K016"/>
    <x v="3"/>
    <n v="5631"/>
    <x v="1"/>
    <x v="1"/>
    <n v="0"/>
    <x v="29"/>
    <x v="3"/>
    <n v="1057887"/>
    <n v="1057887"/>
    <m/>
    <n v="352629"/>
    <n v="0"/>
    <m/>
    <n v="1057887"/>
    <n v="0"/>
    <n v="0"/>
  </r>
  <r>
    <x v="24"/>
    <n v="223202"/>
    <s v="K016"/>
    <x v="3"/>
    <n v="5661"/>
    <x v="1"/>
    <x v="1"/>
    <n v="0"/>
    <x v="29"/>
    <x v="3"/>
    <n v="299000"/>
    <n v="299000"/>
    <m/>
    <n v="99666"/>
    <n v="0"/>
    <m/>
    <n v="299000"/>
    <n v="0"/>
    <n v="0"/>
  </r>
  <r>
    <x v="24"/>
    <n v="223202"/>
    <s v="K016"/>
    <x v="3"/>
    <n v="5671"/>
    <x v="1"/>
    <x v="1"/>
    <n v="0"/>
    <x v="29"/>
    <x v="3"/>
    <n v="7465282"/>
    <n v="2465282"/>
    <m/>
    <n v="825000"/>
    <n v="0"/>
    <m/>
    <n v="2465282"/>
    <n v="0"/>
    <n v="0"/>
  </r>
  <r>
    <x v="24"/>
    <n v="223202"/>
    <s v="K016"/>
    <x v="3"/>
    <n v="6141"/>
    <x v="1"/>
    <x v="1"/>
    <n v="0"/>
    <x v="30"/>
    <x v="5"/>
    <n v="40000000"/>
    <n v="40000000"/>
    <m/>
    <n v="8888888"/>
    <n v="0"/>
    <m/>
    <n v="40000000"/>
    <n v="0"/>
    <n v="0"/>
  </r>
  <r>
    <x v="24"/>
    <n v="223202"/>
    <s v="K016"/>
    <x v="1"/>
    <n v="2471"/>
    <x v="1"/>
    <x v="1"/>
    <n v="0"/>
    <x v="0"/>
    <x v="1"/>
    <n v="2580053"/>
    <n v="609474.52"/>
    <n v="474990.4"/>
    <n v="0"/>
    <n v="0"/>
    <m/>
    <n v="134484.12"/>
    <n v="474990.4"/>
    <n v="0"/>
  </r>
  <r>
    <x v="24"/>
    <n v="223202"/>
    <s v="K016"/>
    <x v="1"/>
    <n v="3131"/>
    <x v="0"/>
    <x v="0"/>
    <n v="0"/>
    <x v="0"/>
    <x v="0"/>
    <n v="3434469"/>
    <n v="3434469"/>
    <n v="1795297"/>
    <n v="2029467"/>
    <n v="1795297"/>
    <n v="1795297"/>
    <n v="1639172"/>
    <n v="0"/>
    <n v="0"/>
  </r>
  <r>
    <x v="24"/>
    <n v="223202"/>
    <s v="K016"/>
    <x v="1"/>
    <n v="3552"/>
    <x v="0"/>
    <x v="1"/>
    <n v="0"/>
    <x v="0"/>
    <x v="0"/>
    <n v="0"/>
    <n v="938302.48"/>
    <m/>
    <n v="527019"/>
    <n v="0"/>
    <m/>
    <n v="938302.48"/>
    <n v="0"/>
    <n v="0"/>
  </r>
  <r>
    <x v="24"/>
    <n v="223202"/>
    <s v="K016"/>
    <x v="1"/>
    <n v="3571"/>
    <x v="0"/>
    <x v="1"/>
    <n v="0"/>
    <x v="0"/>
    <x v="0"/>
    <n v="0"/>
    <n v="1032276"/>
    <m/>
    <n v="333000"/>
    <n v="0"/>
    <m/>
    <n v="1032276"/>
    <n v="0"/>
    <n v="0"/>
  </r>
  <r>
    <x v="25"/>
    <n v="224012"/>
    <s v="K016"/>
    <x v="1"/>
    <n v="2461"/>
    <x v="0"/>
    <x v="1"/>
    <n v="0"/>
    <x v="0"/>
    <x v="1"/>
    <n v="4003901"/>
    <n v="4003901"/>
    <n v="356305.6"/>
    <n v="1601560"/>
    <n v="0"/>
    <m/>
    <n v="3647595.4"/>
    <n v="356305.6"/>
    <n v="0"/>
  </r>
  <r>
    <x v="25"/>
    <n v="224012"/>
    <s v="K016"/>
    <x v="1"/>
    <n v="2471"/>
    <x v="0"/>
    <x v="1"/>
    <n v="0"/>
    <x v="0"/>
    <x v="1"/>
    <n v="660000"/>
    <n v="660000"/>
    <m/>
    <n v="264000"/>
    <n v="0"/>
    <m/>
    <n v="660000"/>
    <n v="0"/>
    <n v="0"/>
  </r>
  <r>
    <x v="25"/>
    <n v="224012"/>
    <s v="K016"/>
    <x v="1"/>
    <n v="2911"/>
    <x v="0"/>
    <x v="1"/>
    <n v="0"/>
    <x v="0"/>
    <x v="1"/>
    <n v="350000"/>
    <n v="0"/>
    <m/>
    <n v="0"/>
    <n v="0"/>
    <m/>
    <n v="0"/>
    <n v="0"/>
    <n v="0"/>
  </r>
  <r>
    <x v="25"/>
    <n v="224012"/>
    <s v="K016"/>
    <x v="1"/>
    <n v="3112"/>
    <x v="0"/>
    <x v="0"/>
    <n v="0"/>
    <x v="0"/>
    <x v="0"/>
    <n v="0"/>
    <n v="350000"/>
    <n v="0"/>
    <n v="140000"/>
    <n v="0"/>
    <m/>
    <n v="350000"/>
    <n v="0"/>
    <n v="0"/>
  </r>
  <r>
    <x v="26"/>
    <n v="225104"/>
    <s v="M001"/>
    <x v="3"/>
    <n v="3291"/>
    <x v="0"/>
    <x v="1"/>
    <n v="0"/>
    <x v="0"/>
    <x v="0"/>
    <n v="0"/>
    <n v="1296242.48"/>
    <m/>
    <n v="904040"/>
    <n v="0"/>
    <m/>
    <n v="1296242.48"/>
    <n v="0"/>
    <n v="0"/>
  </r>
  <r>
    <x v="26"/>
    <n v="225104"/>
    <s v="M001"/>
    <x v="3"/>
    <n v="3311"/>
    <x v="0"/>
    <x v="1"/>
    <n v="0"/>
    <x v="0"/>
    <x v="0"/>
    <n v="0"/>
    <n v="1100"/>
    <m/>
    <n v="0"/>
    <n v="0"/>
    <m/>
    <n v="1100"/>
    <n v="0"/>
    <n v="0"/>
  </r>
  <r>
    <x v="26"/>
    <n v="225104"/>
    <s v="M001"/>
    <x v="3"/>
    <n v="3362"/>
    <x v="0"/>
    <x v="1"/>
    <n v="0"/>
    <x v="0"/>
    <x v="0"/>
    <n v="0"/>
    <n v="45960"/>
    <m/>
    <n v="45960"/>
    <n v="0"/>
    <m/>
    <n v="45960"/>
    <n v="0"/>
    <n v="0"/>
  </r>
  <r>
    <x v="26"/>
    <n v="225104"/>
    <s v="M001"/>
    <x v="3"/>
    <n v="3411"/>
    <x v="0"/>
    <x v="1"/>
    <n v="0"/>
    <x v="0"/>
    <x v="0"/>
    <n v="0"/>
    <n v="50000"/>
    <m/>
    <n v="50000"/>
    <n v="0"/>
    <m/>
    <n v="50000"/>
    <n v="0"/>
    <n v="0"/>
  </r>
  <r>
    <x v="26"/>
    <n v="225104"/>
    <s v="M001"/>
    <x v="3"/>
    <n v="3552"/>
    <x v="0"/>
    <x v="1"/>
    <n v="0"/>
    <x v="0"/>
    <x v="0"/>
    <n v="0"/>
    <n v="606697.52"/>
    <m/>
    <n v="0"/>
    <n v="0"/>
    <m/>
    <n v="606697.52"/>
    <n v="0"/>
    <n v="0"/>
  </r>
  <r>
    <x v="26"/>
    <n v="225104"/>
    <s v="M001"/>
    <x v="3"/>
    <n v="5111"/>
    <x v="1"/>
    <x v="1"/>
    <n v="0"/>
    <x v="31"/>
    <x v="3"/>
    <n v="3000000"/>
    <n v="1000000"/>
    <m/>
    <n v="0"/>
    <n v="0"/>
    <m/>
    <n v="1000000"/>
    <n v="0"/>
    <n v="0"/>
  </r>
  <r>
    <x v="26"/>
    <n v="225104"/>
    <s v="M001"/>
    <x v="3"/>
    <n v="5151"/>
    <x v="1"/>
    <x v="1"/>
    <n v="0"/>
    <x v="32"/>
    <x v="3"/>
    <n v="4500000"/>
    <n v="4500000"/>
    <m/>
    <n v="0"/>
    <n v="0"/>
    <m/>
    <n v="4500000"/>
    <n v="0"/>
    <n v="0"/>
  </r>
  <r>
    <x v="26"/>
    <n v="225104"/>
    <s v="M001"/>
    <x v="3"/>
    <n v="5211"/>
    <x v="1"/>
    <x v="1"/>
    <n v="0"/>
    <x v="33"/>
    <x v="3"/>
    <n v="157375"/>
    <n v="157375"/>
    <m/>
    <n v="157375"/>
    <n v="0"/>
    <m/>
    <n v="157375"/>
    <n v="0"/>
    <n v="0"/>
  </r>
  <r>
    <x v="26"/>
    <n v="225104"/>
    <s v="M001"/>
    <x v="3"/>
    <n v="5291"/>
    <x v="1"/>
    <x v="1"/>
    <n v="0"/>
    <x v="33"/>
    <x v="3"/>
    <n v="121775"/>
    <n v="121775"/>
    <m/>
    <n v="121775"/>
    <n v="0"/>
    <m/>
    <n v="121775"/>
    <n v="0"/>
    <n v="0"/>
  </r>
  <r>
    <x v="26"/>
    <n v="225104"/>
    <s v="M001"/>
    <x v="3"/>
    <n v="5671"/>
    <x v="1"/>
    <x v="1"/>
    <n v="0"/>
    <x v="34"/>
    <x v="3"/>
    <n v="360000"/>
    <n v="360000"/>
    <m/>
    <n v="360000"/>
    <n v="0"/>
    <m/>
    <n v="360000"/>
    <n v="0"/>
    <n v="0"/>
  </r>
  <r>
    <x v="26"/>
    <n v="225104"/>
    <s v="M001"/>
    <x v="3"/>
    <n v="5911"/>
    <x v="1"/>
    <x v="1"/>
    <n v="0"/>
    <x v="33"/>
    <x v="3"/>
    <n v="104000"/>
    <n v="104000"/>
    <m/>
    <n v="104000"/>
    <n v="0"/>
    <m/>
    <n v="104000"/>
    <n v="0"/>
    <n v="0"/>
  </r>
  <r>
    <x v="27"/>
    <n v="225243"/>
    <s v="E130"/>
    <x v="1"/>
    <n v="3511"/>
    <x v="0"/>
    <x v="1"/>
    <n v="0"/>
    <x v="0"/>
    <x v="0"/>
    <n v="450000"/>
    <n v="450000"/>
    <n v="450000"/>
    <n v="204545"/>
    <n v="204545"/>
    <n v="204545"/>
    <n v="0"/>
    <n v="245455"/>
    <n v="0"/>
  </r>
  <r>
    <x v="28"/>
    <n v="232104"/>
    <s v="M001"/>
    <x v="0"/>
    <n v="1542"/>
    <x v="0"/>
    <x v="1"/>
    <n v="0"/>
    <x v="0"/>
    <x v="4"/>
    <n v="194670"/>
    <n v="194670"/>
    <n v="7859"/>
    <n v="144040"/>
    <n v="7859"/>
    <n v="7859"/>
    <n v="186811"/>
    <n v="0"/>
    <n v="0"/>
  </r>
  <r>
    <x v="28"/>
    <n v="232104"/>
    <s v="M001"/>
    <x v="0"/>
    <n v="1542"/>
    <x v="1"/>
    <x v="1"/>
    <n v="0"/>
    <x v="0"/>
    <x v="4"/>
    <n v="129780"/>
    <n v="129780"/>
    <n v="85900.75"/>
    <n v="96026"/>
    <n v="85900.75"/>
    <n v="72506.5"/>
    <n v="43879.25"/>
    <n v="0"/>
    <n v="13394.25"/>
  </r>
  <r>
    <x v="28"/>
    <n v="232104"/>
    <s v="M001"/>
    <x v="0"/>
    <n v="1543"/>
    <x v="0"/>
    <x v="0"/>
    <n v="26"/>
    <x v="0"/>
    <x v="4"/>
    <n v="240097"/>
    <n v="393957.85"/>
    <n v="303044.5"/>
    <n v="393957.85"/>
    <n v="303044.5"/>
    <m/>
    <n v="90913.349999999977"/>
    <n v="0"/>
    <n v="303044.5"/>
  </r>
  <r>
    <x v="28"/>
    <n v="232104"/>
    <s v="M001"/>
    <x v="0"/>
    <n v="1544"/>
    <x v="0"/>
    <x v="1"/>
    <n v="0"/>
    <x v="0"/>
    <x v="4"/>
    <n v="14031344"/>
    <n v="14031344"/>
    <n v="5804053.3099999996"/>
    <n v="8033175"/>
    <n v="5804053.3099999996"/>
    <n v="4881711.59"/>
    <n v="8227290.6900000004"/>
    <n v="0"/>
    <n v="922341.71999999974"/>
  </r>
  <r>
    <x v="28"/>
    <n v="232104"/>
    <s v="M001"/>
    <x v="0"/>
    <n v="1544"/>
    <x v="1"/>
    <x v="1"/>
    <n v="0"/>
    <x v="0"/>
    <x v="4"/>
    <n v="9354230"/>
    <n v="9354230"/>
    <n v="5338195.83"/>
    <n v="5355448"/>
    <n v="5338195.83"/>
    <n v="5338195.83"/>
    <n v="4016034.17"/>
    <n v="0"/>
    <n v="0"/>
  </r>
  <r>
    <x v="28"/>
    <n v="232104"/>
    <s v="M001"/>
    <x v="0"/>
    <n v="1545"/>
    <x v="0"/>
    <x v="1"/>
    <n v="0"/>
    <x v="0"/>
    <x v="4"/>
    <n v="1832869"/>
    <n v="1832869"/>
    <n v="447489.93"/>
    <n v="1027189"/>
    <n v="447489.93"/>
    <n v="365129.97"/>
    <n v="1385379.07"/>
    <n v="0"/>
    <n v="82359.960000000021"/>
  </r>
  <r>
    <x v="28"/>
    <n v="232104"/>
    <s v="M001"/>
    <x v="0"/>
    <n v="1545"/>
    <x v="0"/>
    <x v="1"/>
    <n v="8"/>
    <x v="0"/>
    <x v="4"/>
    <n v="545189"/>
    <n v="545189"/>
    <n v="73036.639999999999"/>
    <n v="305051"/>
    <n v="73036.639999999999"/>
    <n v="51060.59"/>
    <n v="472152.36"/>
    <n v="0"/>
    <n v="21976.050000000003"/>
  </r>
  <r>
    <x v="28"/>
    <n v="232104"/>
    <s v="M001"/>
    <x v="0"/>
    <n v="1545"/>
    <x v="0"/>
    <x v="1"/>
    <n v="9"/>
    <x v="0"/>
    <x v="4"/>
    <n v="8702365"/>
    <n v="8702365"/>
    <n v="4832375.91"/>
    <n v="4856228"/>
    <n v="4832375.91"/>
    <n v="4821711.13"/>
    <n v="3869989.09"/>
    <n v="0"/>
    <n v="10664.780000000261"/>
  </r>
  <r>
    <x v="28"/>
    <n v="232104"/>
    <s v="M001"/>
    <x v="0"/>
    <n v="1545"/>
    <x v="0"/>
    <x v="1"/>
    <n v="10"/>
    <x v="0"/>
    <x v="4"/>
    <n v="3733220"/>
    <n v="3733220"/>
    <n v="1756169.38"/>
    <n v="2020928"/>
    <n v="1756169.38"/>
    <n v="1693144.9800000002"/>
    <n v="1977050.62"/>
    <n v="0"/>
    <n v="63024.399999999674"/>
  </r>
  <r>
    <x v="28"/>
    <n v="232104"/>
    <s v="M001"/>
    <x v="0"/>
    <n v="1545"/>
    <x v="1"/>
    <x v="1"/>
    <n v="0"/>
    <x v="0"/>
    <x v="4"/>
    <n v="1221913"/>
    <n v="1221913"/>
    <n v="684259.52"/>
    <n v="684795"/>
    <n v="684259.52"/>
    <n v="680042.5199999999"/>
    <n v="537653.48"/>
    <n v="0"/>
    <n v="4217.0000000001164"/>
  </r>
  <r>
    <x v="28"/>
    <n v="232104"/>
    <s v="M001"/>
    <x v="0"/>
    <n v="1545"/>
    <x v="1"/>
    <x v="1"/>
    <n v="8"/>
    <x v="0"/>
    <x v="4"/>
    <n v="363459"/>
    <n v="363459"/>
    <n v="214936.29"/>
    <n v="219185"/>
    <n v="214936.29"/>
    <n v="214936.29000000004"/>
    <n v="148522.71"/>
    <n v="0"/>
    <n v="0"/>
  </r>
  <r>
    <x v="28"/>
    <n v="232104"/>
    <s v="M001"/>
    <x v="0"/>
    <n v="1545"/>
    <x v="1"/>
    <x v="1"/>
    <n v="9"/>
    <x v="0"/>
    <x v="4"/>
    <n v="5801576"/>
    <n v="5801576"/>
    <n v="1892157.38"/>
    <n v="3237488"/>
    <n v="1603951.25"/>
    <n v="1303951.25"/>
    <n v="3909418.62"/>
    <n v="288206.12999999989"/>
    <n v="300000"/>
  </r>
  <r>
    <x v="28"/>
    <n v="232104"/>
    <s v="M001"/>
    <x v="0"/>
    <n v="1545"/>
    <x v="1"/>
    <x v="1"/>
    <n v="10"/>
    <x v="0"/>
    <x v="4"/>
    <n v="2488814"/>
    <n v="2488814"/>
    <n v="1347288"/>
    <n v="1347288"/>
    <n v="1347288"/>
    <n v="1338794.93"/>
    <n v="1141526"/>
    <n v="0"/>
    <n v="8493.0700000000652"/>
  </r>
  <r>
    <x v="28"/>
    <n v="232104"/>
    <s v="M001"/>
    <x v="0"/>
    <n v="1546"/>
    <x v="0"/>
    <x v="1"/>
    <n v="0"/>
    <x v="0"/>
    <x v="4"/>
    <n v="3038650"/>
    <n v="3038650"/>
    <n v="1551967.22"/>
    <n v="1750275"/>
    <n v="1551967.22"/>
    <n v="1371967.22"/>
    <n v="1486682.78"/>
    <n v="0"/>
    <n v="180000"/>
  </r>
  <r>
    <x v="28"/>
    <n v="232104"/>
    <s v="M001"/>
    <x v="0"/>
    <n v="1546"/>
    <x v="0"/>
    <x v="1"/>
    <n v="6"/>
    <x v="0"/>
    <x v="4"/>
    <n v="74263"/>
    <n v="74263"/>
    <n v="15000"/>
    <n v="74263"/>
    <n v="12500"/>
    <m/>
    <n v="59263"/>
    <n v="2500"/>
    <n v="12500"/>
  </r>
  <r>
    <x v="28"/>
    <n v="232104"/>
    <s v="M001"/>
    <x v="0"/>
    <n v="1546"/>
    <x v="0"/>
    <x v="1"/>
    <n v="51"/>
    <x v="0"/>
    <x v="4"/>
    <n v="18682009"/>
    <n v="18682009"/>
    <n v="7578000"/>
    <n v="10219989"/>
    <n v="7578000"/>
    <n v="6278000"/>
    <n v="11104009"/>
    <n v="0"/>
    <n v="1300000"/>
  </r>
  <r>
    <x v="28"/>
    <n v="232104"/>
    <s v="M001"/>
    <x v="0"/>
    <n v="1546"/>
    <x v="1"/>
    <x v="1"/>
    <n v="0"/>
    <x v="0"/>
    <x v="4"/>
    <n v="2025766"/>
    <n v="2025766"/>
    <n v="1165769.3999999999"/>
    <n v="1166854"/>
    <n v="1165769.3999999999"/>
    <n v="1140236.1200000001"/>
    <n v="859996.60000000009"/>
    <n v="0"/>
    <n v="25533.279999999795"/>
  </r>
  <r>
    <x v="28"/>
    <n v="232104"/>
    <s v="M001"/>
    <x v="0"/>
    <n v="1546"/>
    <x v="1"/>
    <x v="1"/>
    <n v="51"/>
    <x v="0"/>
    <x v="4"/>
    <n v="12454673"/>
    <n v="12454673"/>
    <n v="6806009.5"/>
    <n v="6813326"/>
    <n v="6806009.5"/>
    <n v="5682309.5"/>
    <n v="5648663.5"/>
    <n v="0"/>
    <n v="1123700"/>
  </r>
  <r>
    <x v="28"/>
    <n v="232104"/>
    <s v="M001"/>
    <x v="0"/>
    <n v="1547"/>
    <x v="0"/>
    <x v="1"/>
    <n v="0"/>
    <x v="0"/>
    <x v="4"/>
    <n v="1072435"/>
    <n v="1072435"/>
    <n v="937185.2"/>
    <n v="1072435"/>
    <n v="937185.2"/>
    <n v="407185.2"/>
    <n v="135249.80000000005"/>
    <n v="0"/>
    <n v="530000"/>
  </r>
  <r>
    <x v="28"/>
    <n v="232104"/>
    <s v="M001"/>
    <x v="0"/>
    <n v="1547"/>
    <x v="0"/>
    <x v="1"/>
    <n v="8"/>
    <x v="0"/>
    <x v="4"/>
    <n v="100000"/>
    <n v="107000"/>
    <n v="107000"/>
    <n v="107000"/>
    <n v="107000"/>
    <n v="107000"/>
    <n v="0"/>
    <n v="0"/>
    <n v="0"/>
  </r>
  <r>
    <x v="28"/>
    <n v="232104"/>
    <s v="M001"/>
    <x v="0"/>
    <n v="1547"/>
    <x v="1"/>
    <x v="1"/>
    <n v="0"/>
    <x v="0"/>
    <x v="4"/>
    <n v="714956"/>
    <n v="714956"/>
    <n v="708500"/>
    <n v="714956"/>
    <n v="708500"/>
    <n v="562500"/>
    <n v="6456"/>
    <n v="0"/>
    <n v="146000"/>
  </r>
  <r>
    <x v="28"/>
    <n v="232104"/>
    <s v="M001"/>
    <x v="0"/>
    <n v="1548"/>
    <x v="0"/>
    <x v="1"/>
    <n v="0"/>
    <x v="0"/>
    <x v="4"/>
    <n v="17386708"/>
    <n v="17386708"/>
    <n v="17096843.43"/>
    <n v="17386708"/>
    <n v="17096843.43"/>
    <n v="17096843.43"/>
    <n v="289864.5700000003"/>
    <n v="0"/>
    <n v="0"/>
  </r>
  <r>
    <x v="28"/>
    <n v="232104"/>
    <s v="M001"/>
    <x v="0"/>
    <n v="1548"/>
    <x v="1"/>
    <x v="1"/>
    <n v="0"/>
    <x v="0"/>
    <x v="4"/>
    <n v="11591139"/>
    <n v="11591139"/>
    <n v="11591139"/>
    <n v="11591139"/>
    <n v="11591139"/>
    <n v="11591139"/>
    <n v="0"/>
    <n v="0"/>
    <n v="0"/>
  </r>
  <r>
    <x v="28"/>
    <n v="232104"/>
    <s v="M001"/>
    <x v="0"/>
    <n v="1549"/>
    <x v="0"/>
    <x v="1"/>
    <n v="6"/>
    <x v="0"/>
    <x v="4"/>
    <n v="11124000"/>
    <n v="11124000"/>
    <m/>
    <n v="2088699"/>
    <n v="0"/>
    <m/>
    <n v="11124000"/>
    <n v="0"/>
    <n v="0"/>
  </r>
  <r>
    <x v="28"/>
    <n v="232104"/>
    <s v="M001"/>
    <x v="0"/>
    <n v="1551"/>
    <x v="0"/>
    <x v="1"/>
    <n v="0"/>
    <x v="0"/>
    <x v="4"/>
    <n v="36956"/>
    <n v="36956"/>
    <n v="5700.01"/>
    <n v="36956"/>
    <n v="5700"/>
    <n v="5700"/>
    <n v="31255.989999999998"/>
    <n v="1.0000000000218279E-2"/>
    <n v="0"/>
  </r>
  <r>
    <x v="28"/>
    <n v="232104"/>
    <s v="M001"/>
    <x v="0"/>
    <n v="1551"/>
    <x v="1"/>
    <x v="1"/>
    <n v="0"/>
    <x v="0"/>
    <x v="4"/>
    <n v="24638"/>
    <n v="24638"/>
    <n v="19400"/>
    <n v="24638"/>
    <n v="19400"/>
    <n v="14600"/>
    <n v="5238"/>
    <n v="0"/>
    <n v="4800"/>
  </r>
  <r>
    <x v="28"/>
    <n v="232104"/>
    <s v="M001"/>
    <x v="0"/>
    <n v="1591"/>
    <x v="0"/>
    <x v="1"/>
    <n v="0"/>
    <x v="0"/>
    <x v="4"/>
    <n v="49146548"/>
    <n v="48992687.149999999"/>
    <n v="21028904.670000002"/>
    <n v="23961672.149999999"/>
    <n v="21028904.670000002"/>
    <n v="17778619.170000002"/>
    <n v="27963782.479999997"/>
    <n v="0"/>
    <n v="3250285.5"/>
  </r>
  <r>
    <x v="28"/>
    <n v="232104"/>
    <s v="M001"/>
    <x v="0"/>
    <n v="1591"/>
    <x v="1"/>
    <x v="1"/>
    <n v="0"/>
    <x v="0"/>
    <x v="4"/>
    <n v="32764366"/>
    <n v="32764366"/>
    <n v="18432360.719999999"/>
    <n v="18545475"/>
    <n v="18432360.719999999"/>
    <n v="18432360.719999999"/>
    <n v="14332005.280000001"/>
    <n v="0"/>
    <n v="0"/>
  </r>
  <r>
    <x v="28"/>
    <n v="232104"/>
    <s v="M001"/>
    <x v="0"/>
    <n v="1593"/>
    <x v="0"/>
    <x v="1"/>
    <n v="0"/>
    <x v="0"/>
    <x v="4"/>
    <n v="1132235"/>
    <n v="1132235"/>
    <n v="452436.75"/>
    <n v="764921"/>
    <n v="452436.75"/>
    <n v="432436.75"/>
    <n v="679798.25"/>
    <n v="0"/>
    <n v="20000"/>
  </r>
  <r>
    <x v="28"/>
    <n v="232104"/>
    <s v="M001"/>
    <x v="0"/>
    <n v="1593"/>
    <x v="1"/>
    <x v="1"/>
    <n v="0"/>
    <x v="0"/>
    <x v="4"/>
    <n v="754823"/>
    <n v="754823"/>
    <n v="509391"/>
    <n v="509946"/>
    <n v="509391"/>
    <n v="401714.75"/>
    <n v="245432"/>
    <n v="0"/>
    <n v="107676.25"/>
  </r>
  <r>
    <x v="28"/>
    <n v="232104"/>
    <s v="M001"/>
    <x v="0"/>
    <n v="1594"/>
    <x v="0"/>
    <x v="1"/>
    <n v="0"/>
    <x v="0"/>
    <x v="4"/>
    <n v="245693"/>
    <n v="245693"/>
    <n v="67194"/>
    <n v="245693"/>
    <n v="67194"/>
    <n v="67194"/>
    <n v="178499"/>
    <n v="0"/>
    <n v="0"/>
  </r>
  <r>
    <x v="28"/>
    <n v="232104"/>
    <s v="M001"/>
    <x v="0"/>
    <n v="1594"/>
    <x v="1"/>
    <x v="1"/>
    <n v="0"/>
    <x v="0"/>
    <x v="4"/>
    <n v="163796"/>
    <n v="163796"/>
    <n v="5599.5"/>
    <n v="163796"/>
    <n v="5599.5"/>
    <n v="5599.5"/>
    <n v="158196.5"/>
    <n v="0"/>
    <n v="0"/>
  </r>
  <r>
    <x v="28"/>
    <n v="232104"/>
    <s v="M001"/>
    <x v="0"/>
    <n v="1711"/>
    <x v="0"/>
    <x v="1"/>
    <n v="0"/>
    <x v="0"/>
    <x v="4"/>
    <n v="246559"/>
    <n v="246559"/>
    <n v="22800"/>
    <n v="84000"/>
    <n v="22800"/>
    <n v="22800"/>
    <n v="223759"/>
    <n v="0"/>
    <n v="0"/>
  </r>
  <r>
    <x v="28"/>
    <n v="232104"/>
    <s v="M001"/>
    <x v="0"/>
    <n v="1711"/>
    <x v="1"/>
    <x v="1"/>
    <n v="0"/>
    <x v="0"/>
    <x v="4"/>
    <n v="164372"/>
    <n v="164372"/>
    <n v="41400"/>
    <n v="56000"/>
    <n v="41400"/>
    <n v="41400"/>
    <n v="122972"/>
    <n v="0"/>
    <n v="0"/>
  </r>
  <r>
    <x v="28"/>
    <n v="232104"/>
    <s v="M001"/>
    <x v="0"/>
    <n v="1713"/>
    <x v="0"/>
    <x v="1"/>
    <n v="0"/>
    <x v="0"/>
    <x v="4"/>
    <n v="2048780"/>
    <n v="2048780"/>
    <m/>
    <n v="0"/>
    <n v="0"/>
    <m/>
    <n v="2048780"/>
    <n v="0"/>
    <n v="0"/>
  </r>
  <r>
    <x v="28"/>
    <n v="232104"/>
    <s v="M001"/>
    <x v="0"/>
    <n v="1713"/>
    <x v="1"/>
    <x v="1"/>
    <n v="0"/>
    <x v="0"/>
    <x v="4"/>
    <n v="1365853"/>
    <n v="1365853"/>
    <n v="35158"/>
    <n v="365853"/>
    <n v="35158"/>
    <n v="35158"/>
    <n v="1330695"/>
    <n v="0"/>
    <n v="0"/>
  </r>
  <r>
    <x v="28"/>
    <n v="232104"/>
    <s v="M001"/>
    <x v="0"/>
    <n v="1714"/>
    <x v="0"/>
    <x v="1"/>
    <n v="0"/>
    <x v="0"/>
    <x v="4"/>
    <n v="11187863"/>
    <n v="11187863"/>
    <n v="3378027.45"/>
    <n v="4992949"/>
    <n v="3378027.45"/>
    <n v="2778027.45"/>
    <n v="7809835.5499999998"/>
    <n v="0"/>
    <n v="600000"/>
  </r>
  <r>
    <x v="28"/>
    <n v="232104"/>
    <s v="M001"/>
    <x v="0"/>
    <n v="1714"/>
    <x v="1"/>
    <x v="1"/>
    <n v="0"/>
    <x v="0"/>
    <x v="4"/>
    <n v="7458576"/>
    <n v="7458576"/>
    <n v="3209369.65"/>
    <n v="3328633"/>
    <n v="3209369.65"/>
    <n v="2333319.85"/>
    <n v="4249206.3499999996"/>
    <n v="0"/>
    <n v="876049.79999999981"/>
  </r>
  <r>
    <x v="28"/>
    <n v="232104"/>
    <s v="M001"/>
    <x v="0"/>
    <n v="1719"/>
    <x v="0"/>
    <x v="1"/>
    <n v="6"/>
    <x v="0"/>
    <x v="4"/>
    <n v="50368"/>
    <n v="50368"/>
    <n v="7500"/>
    <n v="50368"/>
    <n v="7500"/>
    <n v="5000"/>
    <n v="42868"/>
    <n v="0"/>
    <n v="2500"/>
  </r>
  <r>
    <x v="29"/>
    <n v="233104"/>
    <s v="M001"/>
    <x v="0"/>
    <n v="1132"/>
    <x v="0"/>
    <x v="1"/>
    <n v="0"/>
    <x v="0"/>
    <x v="4"/>
    <n v="123421700"/>
    <n v="123421700"/>
    <n v="53285287.979999997"/>
    <n v="72105616.640000001"/>
    <n v="53285287.979999997"/>
    <n v="45885287.979999997"/>
    <n v="70136412.020000011"/>
    <n v="0"/>
    <n v="7400000"/>
  </r>
  <r>
    <x v="29"/>
    <n v="233104"/>
    <s v="M001"/>
    <x v="0"/>
    <n v="1132"/>
    <x v="1"/>
    <x v="1"/>
    <n v="0"/>
    <x v="0"/>
    <x v="4"/>
    <n v="84396433"/>
    <n v="84396433"/>
    <n v="47946294.229999997"/>
    <n v="48115659"/>
    <n v="47946294.229999997"/>
    <n v="47049510.839999996"/>
    <n v="36450138.770000003"/>
    <n v="0"/>
    <n v="896783.3900000006"/>
  </r>
  <r>
    <x v="30"/>
    <n v="235064"/>
    <s v="E127"/>
    <x v="2"/>
    <n v="3511"/>
    <x v="0"/>
    <x v="1"/>
    <n v="0"/>
    <x v="0"/>
    <x v="0"/>
    <n v="1500000"/>
    <n v="135100.32"/>
    <n v="23356.560000000001"/>
    <n v="0"/>
    <n v="0"/>
    <m/>
    <n v="111743.76000000001"/>
    <n v="23356.560000000001"/>
    <n v="0"/>
  </r>
  <r>
    <x v="30"/>
    <n v="235064"/>
    <s v="E127"/>
    <x v="2"/>
    <n v="3911"/>
    <x v="0"/>
    <x v="1"/>
    <n v="0"/>
    <x v="0"/>
    <x v="0"/>
    <n v="0"/>
    <n v="1300000"/>
    <n v="1300000"/>
    <n v="600000"/>
    <n v="420018.64"/>
    <m/>
    <n v="0"/>
    <n v="879981.36"/>
    <n v="420018.64"/>
  </r>
  <r>
    <x v="30"/>
    <n v="235064"/>
    <s v="E127"/>
    <x v="2"/>
    <n v="5671"/>
    <x v="1"/>
    <x v="1"/>
    <n v="0"/>
    <x v="35"/>
    <x v="3"/>
    <n v="0"/>
    <n v="64899.68"/>
    <m/>
    <n v="64899.68"/>
    <n v="0"/>
    <m/>
    <n v="64899.68"/>
    <n v="0"/>
    <n v="0"/>
  </r>
  <r>
    <x v="30"/>
    <n v="235064"/>
    <s v="E127"/>
    <x v="3"/>
    <n v="4419"/>
    <x v="0"/>
    <x v="1"/>
    <n v="0"/>
    <x v="0"/>
    <x v="2"/>
    <n v="7000000"/>
    <n v="7000000"/>
    <m/>
    <n v="2800000"/>
    <n v="0"/>
    <m/>
    <n v="7000000"/>
    <n v="0"/>
    <n v="0"/>
  </r>
  <r>
    <x v="30"/>
    <n v="235064"/>
    <s v="E127"/>
    <x v="3"/>
    <n v="5111"/>
    <x v="1"/>
    <x v="1"/>
    <n v="0"/>
    <x v="36"/>
    <x v="3"/>
    <n v="40000"/>
    <n v="40000"/>
    <m/>
    <n v="16000"/>
    <n v="0"/>
    <m/>
    <n v="40000"/>
    <n v="0"/>
    <n v="0"/>
  </r>
  <r>
    <x v="30"/>
    <n v="235064"/>
    <s v="E127"/>
    <x v="3"/>
    <n v="5151"/>
    <x v="1"/>
    <x v="1"/>
    <n v="0"/>
    <x v="36"/>
    <x v="3"/>
    <n v="60600"/>
    <n v="60600"/>
    <m/>
    <n v="24240"/>
    <n v="0"/>
    <m/>
    <n v="60600"/>
    <n v="0"/>
    <n v="0"/>
  </r>
  <r>
    <x v="30"/>
    <n v="235064"/>
    <s v="E127"/>
    <x v="3"/>
    <n v="5191"/>
    <x v="1"/>
    <x v="1"/>
    <n v="0"/>
    <x v="36"/>
    <x v="3"/>
    <n v="10800"/>
    <n v="10800"/>
    <m/>
    <n v="4320"/>
    <n v="0"/>
    <m/>
    <n v="10800"/>
    <n v="0"/>
    <n v="0"/>
  </r>
  <r>
    <x v="30"/>
    <n v="235064"/>
    <s v="E127"/>
    <x v="3"/>
    <n v="5311"/>
    <x v="1"/>
    <x v="1"/>
    <n v="0"/>
    <x v="36"/>
    <x v="3"/>
    <n v="2500000"/>
    <n v="2500000"/>
    <m/>
    <n v="500000"/>
    <n v="0"/>
    <m/>
    <n v="2500000"/>
    <n v="0"/>
    <n v="0"/>
  </r>
  <r>
    <x v="30"/>
    <n v="235064"/>
    <s v="E127"/>
    <x v="4"/>
    <n v="4419"/>
    <x v="0"/>
    <x v="1"/>
    <n v="0"/>
    <x v="0"/>
    <x v="2"/>
    <n v="3500000"/>
    <n v="0"/>
    <m/>
    <n v="0"/>
    <n v="0"/>
    <m/>
    <n v="0"/>
    <n v="0"/>
    <n v="0"/>
  </r>
  <r>
    <x v="30"/>
    <n v="235064"/>
    <s v="E127"/>
    <x v="1"/>
    <n v="2121"/>
    <x v="0"/>
    <x v="1"/>
    <n v="0"/>
    <x v="0"/>
    <x v="1"/>
    <n v="5000"/>
    <n v="0"/>
    <m/>
    <n v="0"/>
    <n v="0"/>
    <m/>
    <n v="0"/>
    <n v="0"/>
    <n v="0"/>
  </r>
  <r>
    <x v="30"/>
    <n v="235064"/>
    <s v="E127"/>
    <x v="1"/>
    <n v="2171"/>
    <x v="0"/>
    <x v="1"/>
    <n v="0"/>
    <x v="0"/>
    <x v="1"/>
    <n v="60000"/>
    <n v="60000"/>
    <m/>
    <n v="24000"/>
    <n v="0"/>
    <m/>
    <n v="60000"/>
    <n v="0"/>
    <n v="0"/>
  </r>
  <r>
    <x v="30"/>
    <n v="235064"/>
    <s v="E127"/>
    <x v="1"/>
    <n v="2751"/>
    <x v="0"/>
    <x v="1"/>
    <n v="0"/>
    <x v="0"/>
    <x v="1"/>
    <n v="9000"/>
    <n v="0"/>
    <m/>
    <n v="0"/>
    <n v="0"/>
    <m/>
    <n v="0"/>
    <n v="0"/>
    <n v="0"/>
  </r>
  <r>
    <x v="30"/>
    <n v="235064"/>
    <s v="E127"/>
    <x v="1"/>
    <n v="3121"/>
    <x v="0"/>
    <x v="1"/>
    <n v="0"/>
    <x v="0"/>
    <x v="0"/>
    <n v="3500000"/>
    <n v="1400000"/>
    <m/>
    <n v="0"/>
    <n v="0"/>
    <m/>
    <n v="1400000"/>
    <n v="0"/>
    <n v="0"/>
  </r>
  <r>
    <x v="30"/>
    <n v="235064"/>
    <s v="E127"/>
    <x v="1"/>
    <n v="3341"/>
    <x v="0"/>
    <x v="1"/>
    <n v="0"/>
    <x v="0"/>
    <x v="0"/>
    <n v="10000"/>
    <n v="0"/>
    <m/>
    <n v="0"/>
    <n v="0"/>
    <m/>
    <n v="0"/>
    <n v="0"/>
    <n v="0"/>
  </r>
  <r>
    <x v="30"/>
    <n v="235064"/>
    <s v="E127"/>
    <x v="1"/>
    <n v="3351"/>
    <x v="0"/>
    <x v="1"/>
    <n v="0"/>
    <x v="0"/>
    <x v="0"/>
    <n v="20000"/>
    <n v="0"/>
    <m/>
    <n v="0"/>
    <n v="0"/>
    <m/>
    <n v="0"/>
    <n v="0"/>
    <n v="0"/>
  </r>
  <r>
    <x v="30"/>
    <n v="235064"/>
    <s v="E127"/>
    <x v="1"/>
    <n v="3381"/>
    <x v="0"/>
    <x v="0"/>
    <n v="0"/>
    <x v="0"/>
    <x v="0"/>
    <n v="0"/>
    <n v="4144000"/>
    <n v="0"/>
    <n v="820600"/>
    <n v="0"/>
    <m/>
    <n v="4144000"/>
    <n v="0"/>
    <n v="0"/>
  </r>
  <r>
    <x v="30"/>
    <n v="235064"/>
    <s v="E127"/>
    <x v="1"/>
    <n v="3511"/>
    <x v="0"/>
    <x v="1"/>
    <n v="0"/>
    <x v="0"/>
    <x v="0"/>
    <n v="2000000"/>
    <n v="0"/>
    <m/>
    <n v="0"/>
    <n v="0"/>
    <m/>
    <n v="0"/>
    <n v="0"/>
    <n v="0"/>
  </r>
  <r>
    <x v="31"/>
    <n v="235072"/>
    <s v="S205"/>
    <x v="4"/>
    <n v="4419"/>
    <x v="0"/>
    <x v="1"/>
    <n v="77"/>
    <x v="0"/>
    <x v="2"/>
    <n v="2000000"/>
    <n v="2000000"/>
    <n v="2000000"/>
    <n v="1765908.8"/>
    <n v="1765908.8"/>
    <m/>
    <n v="0"/>
    <n v="234091.19999999995"/>
    <n v="1765908.8"/>
  </r>
  <r>
    <x v="32"/>
    <n v="241046"/>
    <s v="F032"/>
    <x v="1"/>
    <n v="2561"/>
    <x v="0"/>
    <x v="1"/>
    <n v="0"/>
    <x v="0"/>
    <x v="1"/>
    <n v="5155000"/>
    <n v="3041814.4"/>
    <n v="2551814.4"/>
    <n v="2062000"/>
    <n v="1275814.3999999999"/>
    <n v="1275814.3999999999"/>
    <n v="490000"/>
    <n v="1276000"/>
    <n v="0"/>
  </r>
  <r>
    <x v="32"/>
    <n v="241046"/>
    <s v="F032"/>
    <x v="1"/>
    <n v="2721"/>
    <x v="0"/>
    <x v="0"/>
    <n v="0"/>
    <x v="0"/>
    <x v="1"/>
    <n v="215000"/>
    <n v="215000"/>
    <n v="0"/>
    <n v="86000"/>
    <n v="0"/>
    <m/>
    <n v="215000"/>
    <n v="0"/>
    <n v="0"/>
  </r>
  <r>
    <x v="32"/>
    <n v="241046"/>
    <s v="F032"/>
    <x v="1"/>
    <n v="2911"/>
    <x v="0"/>
    <x v="1"/>
    <n v="0"/>
    <x v="0"/>
    <x v="1"/>
    <n v="720000"/>
    <n v="0"/>
    <m/>
    <n v="0"/>
    <n v="0"/>
    <m/>
    <n v="0"/>
    <n v="0"/>
    <n v="0"/>
  </r>
  <r>
    <x v="32"/>
    <n v="241046"/>
    <s v="F032"/>
    <x v="1"/>
    <n v="3112"/>
    <x v="0"/>
    <x v="0"/>
    <n v="0"/>
    <x v="0"/>
    <x v="0"/>
    <n v="0"/>
    <n v="2833185.6"/>
    <n v="0"/>
    <n v="288000"/>
    <n v="0"/>
    <m/>
    <n v="2833185.6"/>
    <n v="0"/>
    <n v="0"/>
  </r>
  <r>
    <x v="33"/>
    <n v="241046"/>
    <s v="S138"/>
    <x v="2"/>
    <n v="4412"/>
    <x v="0"/>
    <x v="1"/>
    <n v="77"/>
    <x v="0"/>
    <x v="2"/>
    <n v="1639631"/>
    <n v="1639631"/>
    <m/>
    <n v="983779"/>
    <n v="0"/>
    <m/>
    <n v="1639631"/>
    <n v="0"/>
    <n v="0"/>
  </r>
  <r>
    <x v="33"/>
    <n v="241046"/>
    <s v="S138"/>
    <x v="0"/>
    <n v="4412"/>
    <x v="0"/>
    <x v="1"/>
    <n v="77"/>
    <x v="0"/>
    <x v="2"/>
    <n v="3536429"/>
    <n v="3536429"/>
    <n v="3536429"/>
    <n v="2948997"/>
    <n v="1651320"/>
    <m/>
    <n v="0"/>
    <n v="1885109"/>
    <n v="1651320"/>
  </r>
  <r>
    <x v="33"/>
    <n v="241046"/>
    <s v="S138"/>
    <x v="3"/>
    <n v="4412"/>
    <x v="0"/>
    <x v="1"/>
    <n v="77"/>
    <x v="0"/>
    <x v="2"/>
    <n v="878790"/>
    <n v="878790"/>
    <m/>
    <n v="351516"/>
    <n v="0"/>
    <m/>
    <n v="878790"/>
    <n v="0"/>
    <n v="0"/>
  </r>
  <r>
    <x v="34"/>
    <n v="241046"/>
    <s v="S202"/>
    <x v="2"/>
    <n v="4411"/>
    <x v="0"/>
    <x v="1"/>
    <n v="0"/>
    <x v="0"/>
    <x v="2"/>
    <n v="300000"/>
    <n v="0"/>
    <m/>
    <n v="0"/>
    <n v="0"/>
    <m/>
    <n v="0"/>
    <n v="0"/>
    <n v="0"/>
  </r>
  <r>
    <x v="35"/>
    <n v="241046"/>
    <s v="S203"/>
    <x v="2"/>
    <n v="4412"/>
    <x v="0"/>
    <x v="1"/>
    <n v="77"/>
    <x v="0"/>
    <x v="2"/>
    <n v="1000000"/>
    <n v="20000"/>
    <n v="20000"/>
    <n v="20000"/>
    <n v="0"/>
    <m/>
    <n v="0"/>
    <n v="20000"/>
    <n v="0"/>
  </r>
  <r>
    <x v="36"/>
    <n v="241046"/>
    <s v="S204"/>
    <x v="2"/>
    <n v="4411"/>
    <x v="0"/>
    <x v="1"/>
    <n v="0"/>
    <x v="0"/>
    <x v="2"/>
    <n v="100000"/>
    <n v="0"/>
    <m/>
    <n v="0"/>
    <n v="0"/>
    <m/>
    <n v="0"/>
    <n v="0"/>
    <n v="0"/>
  </r>
  <r>
    <x v="37"/>
    <n v="241101"/>
    <s v="E131"/>
    <x v="6"/>
    <n v="3521"/>
    <x v="1"/>
    <x v="1"/>
    <n v="0"/>
    <x v="0"/>
    <x v="0"/>
    <n v="0"/>
    <n v="4300000"/>
    <m/>
    <n v="4300000"/>
    <n v="0"/>
    <m/>
    <n v="4300000"/>
    <n v="0"/>
    <n v="0"/>
  </r>
  <r>
    <x v="37"/>
    <n v="241101"/>
    <s v="E131"/>
    <x v="0"/>
    <n v="3511"/>
    <x v="0"/>
    <x v="1"/>
    <n v="0"/>
    <x v="0"/>
    <x v="0"/>
    <n v="637345"/>
    <n v="637345"/>
    <m/>
    <n v="159336"/>
    <n v="0"/>
    <m/>
    <n v="637345"/>
    <n v="0"/>
    <n v="0"/>
  </r>
  <r>
    <x v="37"/>
    <n v="241101"/>
    <s v="E131"/>
    <x v="0"/>
    <n v="3521"/>
    <x v="0"/>
    <x v="1"/>
    <n v="0"/>
    <x v="0"/>
    <x v="0"/>
    <n v="4016695"/>
    <n v="4016695"/>
    <m/>
    <n v="465575"/>
    <n v="0"/>
    <m/>
    <n v="4016695"/>
    <n v="0"/>
    <n v="0"/>
  </r>
  <r>
    <x v="37"/>
    <n v="241101"/>
    <s v="E131"/>
    <x v="0"/>
    <n v="3521"/>
    <x v="1"/>
    <x v="1"/>
    <n v="0"/>
    <x v="0"/>
    <x v="0"/>
    <n v="4370477"/>
    <n v="70477"/>
    <m/>
    <n v="0"/>
    <n v="0"/>
    <m/>
    <n v="70477"/>
    <n v="0"/>
    <n v="0"/>
  </r>
  <r>
    <x v="37"/>
    <n v="241101"/>
    <s v="E131"/>
    <x v="3"/>
    <n v="5111"/>
    <x v="1"/>
    <x v="1"/>
    <n v="0"/>
    <x v="37"/>
    <x v="3"/>
    <n v="750000"/>
    <n v="750000"/>
    <m/>
    <n v="187500"/>
    <n v="0"/>
    <m/>
    <n v="750000"/>
    <n v="0"/>
    <n v="0"/>
  </r>
  <r>
    <x v="37"/>
    <n v="241101"/>
    <s v="E131"/>
    <x v="3"/>
    <n v="5311"/>
    <x v="1"/>
    <x v="1"/>
    <n v="0"/>
    <x v="37"/>
    <x v="3"/>
    <n v="2500000"/>
    <n v="2500000"/>
    <m/>
    <n v="624999"/>
    <n v="0"/>
    <m/>
    <n v="2500000"/>
    <n v="0"/>
    <n v="0"/>
  </r>
  <r>
    <x v="37"/>
    <n v="241101"/>
    <s v="E131"/>
    <x v="1"/>
    <n v="2111"/>
    <x v="0"/>
    <x v="1"/>
    <n v="0"/>
    <x v="0"/>
    <x v="1"/>
    <n v="500000"/>
    <n v="500000"/>
    <m/>
    <n v="166668"/>
    <n v="0"/>
    <m/>
    <n v="500000"/>
    <n v="0"/>
    <n v="0"/>
  </r>
  <r>
    <x v="37"/>
    <n v="241101"/>
    <s v="E131"/>
    <x v="1"/>
    <n v="2141"/>
    <x v="0"/>
    <x v="1"/>
    <n v="0"/>
    <x v="0"/>
    <x v="1"/>
    <n v="500000"/>
    <n v="500000"/>
    <m/>
    <n v="166668"/>
    <n v="0"/>
    <m/>
    <n v="500000"/>
    <n v="0"/>
    <n v="0"/>
  </r>
  <r>
    <x v="37"/>
    <n v="241101"/>
    <s v="E131"/>
    <x v="1"/>
    <n v="2161"/>
    <x v="0"/>
    <x v="1"/>
    <n v="0"/>
    <x v="0"/>
    <x v="1"/>
    <n v="3000000"/>
    <n v="3000000"/>
    <n v="3000000"/>
    <n v="2200000"/>
    <n v="899385.82"/>
    <n v="899385.82"/>
    <n v="0"/>
    <n v="2100614.1800000002"/>
    <n v="0"/>
  </r>
  <r>
    <x v="37"/>
    <n v="241101"/>
    <s v="E131"/>
    <x v="1"/>
    <n v="2451"/>
    <x v="0"/>
    <x v="1"/>
    <n v="0"/>
    <x v="0"/>
    <x v="1"/>
    <n v="2800000"/>
    <n v="50000"/>
    <m/>
    <n v="50000"/>
    <n v="0"/>
    <m/>
    <n v="50000"/>
    <n v="0"/>
    <n v="0"/>
  </r>
  <r>
    <x v="37"/>
    <n v="241101"/>
    <s v="E131"/>
    <x v="1"/>
    <n v="2461"/>
    <x v="0"/>
    <x v="1"/>
    <n v="0"/>
    <x v="0"/>
    <x v="1"/>
    <n v="3000000"/>
    <n v="3000000"/>
    <m/>
    <n v="999999"/>
    <n v="0"/>
    <m/>
    <n v="3000000"/>
    <n v="0"/>
    <n v="0"/>
  </r>
  <r>
    <x v="37"/>
    <n v="241101"/>
    <s v="E131"/>
    <x v="1"/>
    <n v="2481"/>
    <x v="0"/>
    <x v="1"/>
    <n v="0"/>
    <x v="0"/>
    <x v="1"/>
    <n v="3000000"/>
    <n v="800000"/>
    <n v="351750"/>
    <n v="800000"/>
    <n v="0"/>
    <m/>
    <n v="448250"/>
    <n v="351750"/>
    <n v="0"/>
  </r>
  <r>
    <x v="37"/>
    <n v="241101"/>
    <s v="E131"/>
    <x v="1"/>
    <n v="2491"/>
    <x v="0"/>
    <x v="1"/>
    <n v="0"/>
    <x v="0"/>
    <x v="1"/>
    <n v="2000000"/>
    <n v="2000000"/>
    <m/>
    <n v="666666"/>
    <n v="0"/>
    <m/>
    <n v="2000000"/>
    <n v="0"/>
    <n v="0"/>
  </r>
  <r>
    <x v="37"/>
    <n v="241101"/>
    <s v="E131"/>
    <x v="1"/>
    <n v="2511"/>
    <x v="0"/>
    <x v="1"/>
    <n v="0"/>
    <x v="0"/>
    <x v="1"/>
    <n v="3500000"/>
    <n v="3500000"/>
    <m/>
    <n v="1166667"/>
    <n v="0"/>
    <m/>
    <n v="3500000"/>
    <n v="0"/>
    <n v="0"/>
  </r>
  <r>
    <x v="37"/>
    <n v="241101"/>
    <s v="E131"/>
    <x v="1"/>
    <n v="2541"/>
    <x v="0"/>
    <x v="1"/>
    <n v="0"/>
    <x v="0"/>
    <x v="1"/>
    <n v="1500000"/>
    <n v="1500000"/>
    <n v="233690"/>
    <n v="500001"/>
    <n v="18792"/>
    <n v="18792"/>
    <n v="1266310"/>
    <n v="214898"/>
    <n v="0"/>
  </r>
  <r>
    <x v="37"/>
    <n v="241101"/>
    <s v="E131"/>
    <x v="1"/>
    <n v="2611"/>
    <x v="0"/>
    <x v="0"/>
    <n v="0"/>
    <x v="0"/>
    <x v="1"/>
    <n v="1300000"/>
    <n v="1300000"/>
    <n v="0"/>
    <n v="768180"/>
    <n v="0"/>
    <m/>
    <n v="1300000"/>
    <n v="0"/>
    <n v="0"/>
  </r>
  <r>
    <x v="37"/>
    <n v="241101"/>
    <s v="E131"/>
    <x v="1"/>
    <n v="2711"/>
    <x v="0"/>
    <x v="0"/>
    <n v="0"/>
    <x v="0"/>
    <x v="1"/>
    <n v="300000"/>
    <n v="300000"/>
    <n v="0"/>
    <n v="177275"/>
    <n v="0"/>
    <m/>
    <n v="300000"/>
    <n v="0"/>
    <n v="0"/>
  </r>
  <r>
    <x v="37"/>
    <n v="241101"/>
    <s v="E131"/>
    <x v="1"/>
    <n v="2721"/>
    <x v="0"/>
    <x v="0"/>
    <n v="0"/>
    <x v="0"/>
    <x v="1"/>
    <n v="900000"/>
    <n v="900000"/>
    <n v="0"/>
    <n v="531825"/>
    <n v="0"/>
    <m/>
    <n v="900000"/>
    <n v="0"/>
    <n v="0"/>
  </r>
  <r>
    <x v="37"/>
    <n v="241101"/>
    <s v="E131"/>
    <x v="1"/>
    <n v="2731"/>
    <x v="0"/>
    <x v="1"/>
    <n v="0"/>
    <x v="0"/>
    <x v="1"/>
    <n v="300000"/>
    <n v="0"/>
    <m/>
    <n v="0"/>
    <n v="0"/>
    <m/>
    <n v="0"/>
    <n v="0"/>
    <n v="0"/>
  </r>
  <r>
    <x v="37"/>
    <n v="241101"/>
    <s v="E131"/>
    <x v="1"/>
    <n v="2911"/>
    <x v="0"/>
    <x v="1"/>
    <n v="0"/>
    <x v="0"/>
    <x v="1"/>
    <n v="1200000"/>
    <n v="500000"/>
    <m/>
    <n v="399999"/>
    <n v="0"/>
    <m/>
    <n v="500000"/>
    <n v="0"/>
    <n v="0"/>
  </r>
  <r>
    <x v="37"/>
    <n v="241101"/>
    <s v="E131"/>
    <x v="1"/>
    <n v="3112"/>
    <x v="0"/>
    <x v="0"/>
    <n v="0"/>
    <x v="0"/>
    <x v="0"/>
    <n v="0"/>
    <n v="17201966"/>
    <n v="0"/>
    <n v="3915006"/>
    <n v="0"/>
    <m/>
    <n v="17201966"/>
    <n v="0"/>
    <n v="0"/>
  </r>
  <r>
    <x v="37"/>
    <n v="241101"/>
    <s v="E131"/>
    <x v="1"/>
    <n v="3121"/>
    <x v="0"/>
    <x v="1"/>
    <n v="0"/>
    <x v="0"/>
    <x v="0"/>
    <n v="9000000"/>
    <n v="3125000"/>
    <n v="3125000"/>
    <n v="1241260"/>
    <n v="732850.62"/>
    <n v="732850.62"/>
    <n v="0"/>
    <n v="2392149.38"/>
    <n v="0"/>
  </r>
  <r>
    <x v="37"/>
    <n v="241101"/>
    <s v="E131"/>
    <x v="1"/>
    <n v="3381"/>
    <x v="0"/>
    <x v="0"/>
    <n v="0"/>
    <x v="0"/>
    <x v="0"/>
    <n v="0"/>
    <n v="5283056"/>
    <n v="0"/>
    <n v="1753697"/>
    <n v="0"/>
    <m/>
    <n v="5283056"/>
    <n v="0"/>
    <n v="0"/>
  </r>
  <r>
    <x v="37"/>
    <n v="241101"/>
    <s v="E131"/>
    <x v="1"/>
    <n v="3511"/>
    <x v="0"/>
    <x v="1"/>
    <n v="0"/>
    <x v="0"/>
    <x v="0"/>
    <n v="25224"/>
    <n v="0"/>
    <m/>
    <n v="0"/>
    <n v="0"/>
    <m/>
    <n v="0"/>
    <n v="0"/>
    <n v="0"/>
  </r>
  <r>
    <x v="37"/>
    <n v="241101"/>
    <s v="E131"/>
    <x v="1"/>
    <n v="3571"/>
    <x v="0"/>
    <x v="1"/>
    <n v="0"/>
    <x v="0"/>
    <x v="0"/>
    <n v="9000000"/>
    <n v="9000000"/>
    <n v="4494000"/>
    <n v="3839797"/>
    <n v="3755920.66"/>
    <n v="3755920.6599999997"/>
    <n v="4506000"/>
    <n v="738079.33999999985"/>
    <n v="0"/>
  </r>
  <r>
    <x v="37"/>
    <n v="241101"/>
    <s v="E131"/>
    <x v="1"/>
    <n v="3581"/>
    <x v="0"/>
    <x v="1"/>
    <n v="0"/>
    <x v="0"/>
    <x v="0"/>
    <n v="0"/>
    <n v="5000000"/>
    <m/>
    <n v="2818180"/>
    <n v="0"/>
    <m/>
    <n v="5000000"/>
    <n v="0"/>
    <n v="0"/>
  </r>
  <r>
    <x v="37"/>
    <n v="241101"/>
    <s v="E131"/>
    <x v="1"/>
    <n v="6121"/>
    <x v="1"/>
    <x v="1"/>
    <n v="0"/>
    <x v="38"/>
    <x v="5"/>
    <n v="15634798"/>
    <n v="0"/>
    <m/>
    <n v="0"/>
    <n v="0"/>
    <m/>
    <n v="0"/>
    <n v="0"/>
    <n v="0"/>
  </r>
  <r>
    <x v="38"/>
    <n v="241244"/>
    <s v="S199"/>
    <x v="2"/>
    <n v="4412"/>
    <x v="0"/>
    <x v="1"/>
    <n v="77"/>
    <x v="0"/>
    <x v="2"/>
    <n v="200000"/>
    <n v="0"/>
    <m/>
    <n v="0"/>
    <n v="0"/>
    <m/>
    <n v="0"/>
    <n v="0"/>
    <n v="0"/>
  </r>
  <r>
    <x v="39"/>
    <n v="242040"/>
    <s v="S200"/>
    <x v="4"/>
    <n v="4419"/>
    <x v="0"/>
    <x v="1"/>
    <n v="77"/>
    <x v="0"/>
    <x v="2"/>
    <n v="4000000"/>
    <n v="0"/>
    <m/>
    <n v="0"/>
    <n v="0"/>
    <m/>
    <n v="0"/>
    <n v="0"/>
    <n v="0"/>
  </r>
  <r>
    <x v="40"/>
    <n v="242078"/>
    <s v="F031"/>
    <x v="2"/>
    <n v="4411"/>
    <x v="0"/>
    <x v="1"/>
    <n v="0"/>
    <x v="0"/>
    <x v="2"/>
    <n v="50000"/>
    <n v="0"/>
    <m/>
    <n v="0"/>
    <n v="0"/>
    <m/>
    <n v="0"/>
    <n v="0"/>
    <n v="0"/>
  </r>
  <r>
    <x v="40"/>
    <n v="242078"/>
    <s v="F031"/>
    <x v="6"/>
    <n v="4419"/>
    <x v="0"/>
    <x v="1"/>
    <n v="0"/>
    <x v="0"/>
    <x v="2"/>
    <n v="1817857"/>
    <n v="1817857"/>
    <m/>
    <n v="727144"/>
    <n v="0"/>
    <m/>
    <n v="1817857"/>
    <n v="0"/>
    <n v="0"/>
  </r>
  <r>
    <x v="40"/>
    <n v="242078"/>
    <s v="F031"/>
    <x v="3"/>
    <n v="5111"/>
    <x v="1"/>
    <x v="1"/>
    <n v="0"/>
    <x v="39"/>
    <x v="3"/>
    <n v="700000"/>
    <n v="700000"/>
    <m/>
    <n v="280000"/>
    <n v="0"/>
    <m/>
    <n v="700000"/>
    <n v="0"/>
    <n v="0"/>
  </r>
  <r>
    <x v="40"/>
    <n v="242078"/>
    <s v="F031"/>
    <x v="3"/>
    <n v="5151"/>
    <x v="1"/>
    <x v="1"/>
    <n v="0"/>
    <x v="39"/>
    <x v="3"/>
    <n v="1800000"/>
    <n v="1800000"/>
    <m/>
    <n v="720000"/>
    <n v="0"/>
    <m/>
    <n v="1800000"/>
    <n v="0"/>
    <n v="0"/>
  </r>
  <r>
    <x v="40"/>
    <n v="242078"/>
    <s v="F031"/>
    <x v="3"/>
    <n v="5191"/>
    <x v="1"/>
    <x v="1"/>
    <n v="0"/>
    <x v="39"/>
    <x v="3"/>
    <n v="150000"/>
    <n v="150000"/>
    <m/>
    <n v="60000"/>
    <n v="0"/>
    <m/>
    <n v="150000"/>
    <n v="0"/>
    <n v="0"/>
  </r>
  <r>
    <x v="40"/>
    <n v="242078"/>
    <s v="F031"/>
    <x v="3"/>
    <n v="5211"/>
    <x v="1"/>
    <x v="1"/>
    <n v="0"/>
    <x v="39"/>
    <x v="3"/>
    <n v="150000"/>
    <n v="150000"/>
    <m/>
    <n v="60000"/>
    <n v="0"/>
    <m/>
    <n v="150000"/>
    <n v="0"/>
    <n v="0"/>
  </r>
  <r>
    <x v="40"/>
    <n v="242078"/>
    <s v="F031"/>
    <x v="3"/>
    <n v="5231"/>
    <x v="1"/>
    <x v="1"/>
    <n v="0"/>
    <x v="39"/>
    <x v="3"/>
    <n v="150000"/>
    <n v="150000"/>
    <m/>
    <n v="60000"/>
    <n v="0"/>
    <m/>
    <n v="150000"/>
    <n v="0"/>
    <n v="0"/>
  </r>
  <r>
    <x v="40"/>
    <n v="242078"/>
    <s v="F031"/>
    <x v="3"/>
    <n v="5651"/>
    <x v="1"/>
    <x v="1"/>
    <n v="0"/>
    <x v="39"/>
    <x v="3"/>
    <n v="50000"/>
    <n v="50000"/>
    <m/>
    <n v="20000"/>
    <n v="0"/>
    <m/>
    <n v="50000"/>
    <n v="0"/>
    <n v="0"/>
  </r>
  <r>
    <x v="40"/>
    <n v="242078"/>
    <s v="F031"/>
    <x v="3"/>
    <n v="5661"/>
    <x v="1"/>
    <x v="1"/>
    <n v="0"/>
    <x v="39"/>
    <x v="3"/>
    <n v="50000"/>
    <n v="50000"/>
    <m/>
    <n v="20000"/>
    <n v="0"/>
    <m/>
    <n v="50000"/>
    <n v="0"/>
    <n v="0"/>
  </r>
  <r>
    <x v="40"/>
    <n v="242078"/>
    <s v="F031"/>
    <x v="3"/>
    <n v="5671"/>
    <x v="1"/>
    <x v="1"/>
    <n v="0"/>
    <x v="39"/>
    <x v="3"/>
    <n v="400000"/>
    <n v="400000"/>
    <m/>
    <n v="160000"/>
    <n v="0"/>
    <m/>
    <n v="400000"/>
    <n v="0"/>
    <n v="0"/>
  </r>
  <r>
    <x v="40"/>
    <n v="242078"/>
    <s v="F031"/>
    <x v="3"/>
    <n v="5691"/>
    <x v="1"/>
    <x v="1"/>
    <n v="0"/>
    <x v="39"/>
    <x v="3"/>
    <n v="40000"/>
    <n v="40000"/>
    <m/>
    <n v="16000"/>
    <n v="0"/>
    <m/>
    <n v="40000"/>
    <n v="0"/>
    <n v="0"/>
  </r>
  <r>
    <x v="40"/>
    <n v="242078"/>
    <s v="F031"/>
    <x v="3"/>
    <n v="5911"/>
    <x v="1"/>
    <x v="1"/>
    <n v="0"/>
    <x v="39"/>
    <x v="3"/>
    <n v="50000"/>
    <n v="50000"/>
    <m/>
    <n v="20000"/>
    <n v="0"/>
    <m/>
    <n v="50000"/>
    <n v="0"/>
    <n v="0"/>
  </r>
  <r>
    <x v="40"/>
    <n v="242078"/>
    <s v="F031"/>
    <x v="1"/>
    <n v="2151"/>
    <x v="0"/>
    <x v="1"/>
    <n v="0"/>
    <x v="0"/>
    <x v="1"/>
    <n v="250000"/>
    <n v="0"/>
    <m/>
    <n v="0"/>
    <n v="0"/>
    <m/>
    <n v="0"/>
    <n v="0"/>
    <n v="0"/>
  </r>
  <r>
    <x v="40"/>
    <n v="242078"/>
    <s v="F031"/>
    <x v="1"/>
    <n v="2171"/>
    <x v="0"/>
    <x v="1"/>
    <n v="0"/>
    <x v="0"/>
    <x v="1"/>
    <n v="150000"/>
    <n v="150000"/>
    <m/>
    <n v="60000"/>
    <n v="0"/>
    <m/>
    <n v="150000"/>
    <n v="0"/>
    <n v="0"/>
  </r>
  <r>
    <x v="40"/>
    <n v="242078"/>
    <s v="F031"/>
    <x v="1"/>
    <n v="2211"/>
    <x v="0"/>
    <x v="1"/>
    <n v="0"/>
    <x v="0"/>
    <x v="1"/>
    <n v="250000"/>
    <n v="250000"/>
    <m/>
    <n v="100000"/>
    <n v="0"/>
    <m/>
    <n v="250000"/>
    <n v="0"/>
    <n v="0"/>
  </r>
  <r>
    <x v="40"/>
    <n v="242078"/>
    <s v="F031"/>
    <x v="1"/>
    <n v="2471"/>
    <x v="0"/>
    <x v="1"/>
    <n v="0"/>
    <x v="0"/>
    <x v="1"/>
    <n v="100000"/>
    <n v="0"/>
    <m/>
    <n v="0"/>
    <n v="0"/>
    <m/>
    <n v="0"/>
    <n v="0"/>
    <n v="0"/>
  </r>
  <r>
    <x v="40"/>
    <n v="242078"/>
    <s v="F031"/>
    <x v="1"/>
    <n v="2481"/>
    <x v="0"/>
    <x v="1"/>
    <n v="0"/>
    <x v="0"/>
    <x v="1"/>
    <n v="100000"/>
    <n v="100000"/>
    <m/>
    <n v="40000"/>
    <n v="0"/>
    <m/>
    <n v="100000"/>
    <n v="0"/>
    <n v="0"/>
  </r>
  <r>
    <x v="40"/>
    <n v="242078"/>
    <s v="F031"/>
    <x v="1"/>
    <n v="2491"/>
    <x v="0"/>
    <x v="1"/>
    <n v="0"/>
    <x v="0"/>
    <x v="1"/>
    <n v="100000"/>
    <n v="100000"/>
    <m/>
    <n v="40000"/>
    <n v="0"/>
    <m/>
    <n v="100000"/>
    <n v="0"/>
    <n v="0"/>
  </r>
  <r>
    <x v="40"/>
    <n v="242078"/>
    <s v="F031"/>
    <x v="1"/>
    <n v="2561"/>
    <x v="0"/>
    <x v="1"/>
    <n v="0"/>
    <x v="0"/>
    <x v="1"/>
    <n v="80000"/>
    <n v="0"/>
    <m/>
    <n v="0"/>
    <n v="0"/>
    <m/>
    <n v="0"/>
    <n v="0"/>
    <n v="0"/>
  </r>
  <r>
    <x v="40"/>
    <n v="242078"/>
    <s v="F031"/>
    <x v="1"/>
    <n v="2721"/>
    <x v="0"/>
    <x v="0"/>
    <n v="0"/>
    <x v="0"/>
    <x v="1"/>
    <n v="50000"/>
    <n v="50000"/>
    <n v="0"/>
    <n v="20000"/>
    <n v="0"/>
    <m/>
    <n v="50000"/>
    <n v="0"/>
    <n v="0"/>
  </r>
  <r>
    <x v="40"/>
    <n v="242078"/>
    <s v="F031"/>
    <x v="1"/>
    <n v="2911"/>
    <x v="0"/>
    <x v="1"/>
    <n v="0"/>
    <x v="0"/>
    <x v="1"/>
    <n v="120000"/>
    <n v="0"/>
    <m/>
    <n v="0"/>
    <n v="0"/>
    <m/>
    <n v="0"/>
    <n v="0"/>
    <n v="0"/>
  </r>
  <r>
    <x v="40"/>
    <n v="242078"/>
    <s v="F031"/>
    <x v="1"/>
    <n v="3112"/>
    <x v="0"/>
    <x v="0"/>
    <n v="0"/>
    <x v="0"/>
    <x v="0"/>
    <n v="0"/>
    <n v="730000"/>
    <n v="0"/>
    <n v="292000"/>
    <n v="0"/>
    <m/>
    <n v="730000"/>
    <n v="0"/>
    <n v="0"/>
  </r>
  <r>
    <x v="40"/>
    <n v="242078"/>
    <s v="F031"/>
    <x v="1"/>
    <n v="3362"/>
    <x v="0"/>
    <x v="1"/>
    <n v="0"/>
    <x v="0"/>
    <x v="0"/>
    <n v="0"/>
    <n v="3500000"/>
    <m/>
    <n v="3500000"/>
    <n v="0"/>
    <m/>
    <n v="3500000"/>
    <n v="0"/>
    <n v="0"/>
  </r>
  <r>
    <x v="40"/>
    <n v="242078"/>
    <s v="F031"/>
    <x v="1"/>
    <n v="3371"/>
    <x v="0"/>
    <x v="1"/>
    <n v="87"/>
    <x v="0"/>
    <x v="0"/>
    <n v="0"/>
    <n v="4844693.5999999996"/>
    <n v="4844693.5999999996"/>
    <n v="3900000"/>
    <n v="871519.92"/>
    <n v="871519.92"/>
    <n v="0"/>
    <n v="3973173.6799999997"/>
    <n v="0"/>
  </r>
  <r>
    <x v="40"/>
    <n v="242078"/>
    <s v="F031"/>
    <x v="1"/>
    <n v="3511"/>
    <x v="0"/>
    <x v="1"/>
    <n v="0"/>
    <x v="0"/>
    <x v="0"/>
    <n v="100000"/>
    <n v="0"/>
    <m/>
    <n v="0"/>
    <n v="0"/>
    <m/>
    <n v="0"/>
    <n v="0"/>
    <n v="0"/>
  </r>
  <r>
    <x v="40"/>
    <n v="242078"/>
    <s v="F031"/>
    <x v="1"/>
    <n v="3531"/>
    <x v="0"/>
    <x v="1"/>
    <n v="0"/>
    <x v="0"/>
    <x v="0"/>
    <n v="0"/>
    <n v="757109"/>
    <m/>
    <n v="757109"/>
    <n v="0"/>
    <m/>
    <n v="757109"/>
    <n v="0"/>
    <n v="0"/>
  </r>
  <r>
    <x v="40"/>
    <n v="242078"/>
    <s v="F031"/>
    <x v="1"/>
    <n v="3651"/>
    <x v="0"/>
    <x v="1"/>
    <n v="0"/>
    <x v="0"/>
    <x v="0"/>
    <n v="80000"/>
    <n v="0"/>
    <m/>
    <n v="0"/>
    <n v="0"/>
    <m/>
    <n v="0"/>
    <n v="0"/>
    <n v="0"/>
  </r>
  <r>
    <x v="40"/>
    <n v="242078"/>
    <s v="F031"/>
    <x v="1"/>
    <n v="3722"/>
    <x v="0"/>
    <x v="1"/>
    <n v="0"/>
    <x v="0"/>
    <x v="0"/>
    <n v="430000"/>
    <n v="430000"/>
    <n v="430000"/>
    <n v="172000"/>
    <n v="43000"/>
    <n v="43000"/>
    <n v="0"/>
    <n v="387000"/>
    <n v="0"/>
  </r>
  <r>
    <x v="40"/>
    <n v="242078"/>
    <s v="F031"/>
    <x v="1"/>
    <n v="3821"/>
    <x v="0"/>
    <x v="1"/>
    <n v="0"/>
    <x v="0"/>
    <x v="0"/>
    <n v="13500000"/>
    <n v="2398197.4"/>
    <n v="475487.06"/>
    <n v="1400000"/>
    <n v="0"/>
    <m/>
    <n v="1922710.3399999999"/>
    <n v="475487.06"/>
    <n v="0"/>
  </r>
  <r>
    <x v="40"/>
    <n v="242078"/>
    <s v="F031"/>
    <x v="1"/>
    <n v="3921"/>
    <x v="0"/>
    <x v="1"/>
    <n v="0"/>
    <x v="0"/>
    <x v="0"/>
    <n v="0"/>
    <n v="2000000"/>
    <n v="2000000"/>
    <n v="2000000"/>
    <n v="766811"/>
    <n v="766811"/>
    <n v="0"/>
    <n v="1233189"/>
    <n v="0"/>
  </r>
  <r>
    <x v="41"/>
    <n v="242135"/>
    <s v="K016"/>
    <x v="3"/>
    <n v="2419"/>
    <x v="1"/>
    <x v="1"/>
    <n v="0"/>
    <x v="0"/>
    <x v="1"/>
    <n v="236460"/>
    <n v="236460"/>
    <m/>
    <n v="78819"/>
    <n v="0"/>
    <m/>
    <n v="236460"/>
    <n v="0"/>
    <n v="0"/>
  </r>
  <r>
    <x v="41"/>
    <n v="242135"/>
    <s v="K016"/>
    <x v="3"/>
    <n v="2421"/>
    <x v="1"/>
    <x v="1"/>
    <n v="0"/>
    <x v="0"/>
    <x v="1"/>
    <n v="67800"/>
    <n v="67800"/>
    <m/>
    <n v="22599"/>
    <n v="0"/>
    <m/>
    <n v="67800"/>
    <n v="0"/>
    <n v="0"/>
  </r>
  <r>
    <x v="41"/>
    <n v="242135"/>
    <s v="K016"/>
    <x v="3"/>
    <n v="2431"/>
    <x v="1"/>
    <x v="1"/>
    <n v="0"/>
    <x v="0"/>
    <x v="1"/>
    <n v="4485"/>
    <n v="4485"/>
    <m/>
    <n v="1494"/>
    <n v="0"/>
    <m/>
    <n v="4485"/>
    <n v="0"/>
    <n v="0"/>
  </r>
  <r>
    <x v="41"/>
    <n v="242135"/>
    <s v="K016"/>
    <x v="3"/>
    <n v="2461"/>
    <x v="1"/>
    <x v="1"/>
    <n v="0"/>
    <x v="0"/>
    <x v="1"/>
    <n v="852625"/>
    <n v="852625"/>
    <m/>
    <n v="284208"/>
    <n v="0"/>
    <m/>
    <n v="852625"/>
    <n v="0"/>
    <n v="0"/>
  </r>
  <r>
    <x v="41"/>
    <n v="242135"/>
    <s v="K016"/>
    <x v="3"/>
    <n v="2471"/>
    <x v="1"/>
    <x v="1"/>
    <n v="0"/>
    <x v="0"/>
    <x v="1"/>
    <n v="145500"/>
    <n v="145500"/>
    <m/>
    <n v="48501"/>
    <n v="0"/>
    <m/>
    <n v="145500"/>
    <n v="0"/>
    <n v="0"/>
  </r>
  <r>
    <x v="41"/>
    <n v="242135"/>
    <s v="K016"/>
    <x v="3"/>
    <n v="2491"/>
    <x v="1"/>
    <x v="1"/>
    <n v="0"/>
    <x v="0"/>
    <x v="1"/>
    <n v="1555735"/>
    <n v="1555735"/>
    <m/>
    <n v="518577"/>
    <n v="0"/>
    <m/>
    <n v="1555735"/>
    <n v="0"/>
    <n v="0"/>
  </r>
  <r>
    <x v="41"/>
    <n v="242135"/>
    <s v="K016"/>
    <x v="3"/>
    <n v="2561"/>
    <x v="1"/>
    <x v="1"/>
    <n v="0"/>
    <x v="0"/>
    <x v="1"/>
    <n v="19785"/>
    <n v="19785"/>
    <m/>
    <n v="6594"/>
    <n v="0"/>
    <m/>
    <n v="19785"/>
    <n v="0"/>
    <n v="0"/>
  </r>
  <r>
    <x v="41"/>
    <n v="242135"/>
    <s v="K016"/>
    <x v="3"/>
    <n v="2911"/>
    <x v="1"/>
    <x v="1"/>
    <n v="0"/>
    <x v="0"/>
    <x v="1"/>
    <n v="138620"/>
    <n v="138620"/>
    <m/>
    <n v="46206"/>
    <n v="0"/>
    <m/>
    <n v="138620"/>
    <n v="0"/>
    <n v="0"/>
  </r>
  <r>
    <x v="41"/>
    <n v="242135"/>
    <s v="K016"/>
    <x v="3"/>
    <n v="2921"/>
    <x v="1"/>
    <x v="1"/>
    <n v="0"/>
    <x v="0"/>
    <x v="1"/>
    <n v="12150"/>
    <n v="12150"/>
    <m/>
    <n v="4050"/>
    <n v="0"/>
    <m/>
    <n v="12150"/>
    <n v="0"/>
    <n v="0"/>
  </r>
  <r>
    <x v="41"/>
    <n v="242135"/>
    <s v="K016"/>
    <x v="3"/>
    <n v="2991"/>
    <x v="1"/>
    <x v="1"/>
    <n v="0"/>
    <x v="0"/>
    <x v="1"/>
    <n v="33300"/>
    <n v="33300"/>
    <m/>
    <n v="11100"/>
    <n v="0"/>
    <m/>
    <n v="33300"/>
    <n v="0"/>
    <n v="0"/>
  </r>
  <r>
    <x v="41"/>
    <n v="242135"/>
    <s v="K016"/>
    <x v="3"/>
    <n v="5151"/>
    <x v="1"/>
    <x v="1"/>
    <n v="0"/>
    <x v="40"/>
    <x v="3"/>
    <n v="130000"/>
    <n v="130000"/>
    <m/>
    <n v="32499"/>
    <n v="0"/>
    <m/>
    <n v="130000"/>
    <n v="0"/>
    <n v="0"/>
  </r>
  <r>
    <x v="41"/>
    <n v="242135"/>
    <s v="K016"/>
    <x v="3"/>
    <n v="5631"/>
    <x v="1"/>
    <x v="1"/>
    <n v="0"/>
    <x v="40"/>
    <x v="3"/>
    <n v="1300000"/>
    <n v="1300000"/>
    <m/>
    <n v="324999"/>
    <n v="0"/>
    <m/>
    <n v="1300000"/>
    <n v="0"/>
    <n v="0"/>
  </r>
  <r>
    <x v="41"/>
    <n v="242135"/>
    <s v="K016"/>
    <x v="3"/>
    <n v="5911"/>
    <x v="1"/>
    <x v="1"/>
    <n v="0"/>
    <x v="40"/>
    <x v="3"/>
    <n v="20000"/>
    <n v="20000"/>
    <m/>
    <n v="10002"/>
    <n v="0"/>
    <m/>
    <n v="20000"/>
    <n v="0"/>
    <n v="0"/>
  </r>
  <r>
    <x v="41"/>
    <n v="242135"/>
    <s v="K016"/>
    <x v="9"/>
    <n v="6121"/>
    <x v="1"/>
    <x v="1"/>
    <n v="0"/>
    <x v="41"/>
    <x v="5"/>
    <n v="20731415"/>
    <n v="20731415"/>
    <m/>
    <n v="3886698"/>
    <n v="0"/>
    <m/>
    <n v="20731415"/>
    <n v="0"/>
    <n v="0"/>
  </r>
  <r>
    <x v="41"/>
    <n v="242135"/>
    <s v="K016"/>
    <x v="1"/>
    <n v="2419"/>
    <x v="0"/>
    <x v="1"/>
    <n v="0"/>
    <x v="0"/>
    <x v="1"/>
    <n v="360000"/>
    <n v="360000"/>
    <m/>
    <n v="120000"/>
    <n v="0"/>
    <m/>
    <n v="360000"/>
    <n v="0"/>
    <n v="0"/>
  </r>
  <r>
    <x v="41"/>
    <n v="242135"/>
    <s v="K016"/>
    <x v="1"/>
    <n v="2421"/>
    <x v="0"/>
    <x v="1"/>
    <n v="0"/>
    <x v="0"/>
    <x v="1"/>
    <n v="210000"/>
    <n v="210000"/>
    <n v="200000"/>
    <n v="210000"/>
    <n v="199553.64"/>
    <n v="199553.64"/>
    <n v="10000"/>
    <n v="446.35999999998603"/>
    <n v="0"/>
  </r>
  <r>
    <x v="41"/>
    <n v="242135"/>
    <s v="K016"/>
    <x v="1"/>
    <n v="2431"/>
    <x v="0"/>
    <x v="1"/>
    <n v="0"/>
    <x v="0"/>
    <x v="1"/>
    <n v="36000"/>
    <n v="36000"/>
    <m/>
    <n v="12000"/>
    <n v="0"/>
    <m/>
    <n v="36000"/>
    <n v="0"/>
    <n v="0"/>
  </r>
  <r>
    <x v="41"/>
    <n v="242135"/>
    <s v="K016"/>
    <x v="1"/>
    <n v="2441"/>
    <x v="0"/>
    <x v="1"/>
    <n v="0"/>
    <x v="0"/>
    <x v="1"/>
    <n v="25000"/>
    <n v="25000"/>
    <m/>
    <n v="25000"/>
    <n v="0"/>
    <m/>
    <n v="25000"/>
    <n v="0"/>
    <n v="0"/>
  </r>
  <r>
    <x v="41"/>
    <n v="242135"/>
    <s v="K016"/>
    <x v="1"/>
    <n v="2461"/>
    <x v="0"/>
    <x v="1"/>
    <n v="0"/>
    <x v="0"/>
    <x v="1"/>
    <n v="100000"/>
    <n v="100000"/>
    <m/>
    <n v="33333"/>
    <n v="0"/>
    <m/>
    <n v="100000"/>
    <n v="0"/>
    <n v="0"/>
  </r>
  <r>
    <x v="41"/>
    <n v="242135"/>
    <s v="K016"/>
    <x v="1"/>
    <n v="2471"/>
    <x v="0"/>
    <x v="1"/>
    <n v="0"/>
    <x v="0"/>
    <x v="1"/>
    <n v="370000"/>
    <n v="0"/>
    <m/>
    <n v="0"/>
    <n v="0"/>
    <m/>
    <n v="0"/>
    <n v="0"/>
    <n v="0"/>
  </r>
  <r>
    <x v="41"/>
    <n v="242135"/>
    <s v="K016"/>
    <x v="1"/>
    <n v="2491"/>
    <x v="0"/>
    <x v="1"/>
    <n v="0"/>
    <x v="0"/>
    <x v="1"/>
    <n v="5165000"/>
    <n v="56067"/>
    <m/>
    <n v="56067"/>
    <n v="0"/>
    <m/>
    <n v="56067"/>
    <n v="0"/>
    <n v="0"/>
  </r>
  <r>
    <x v="41"/>
    <n v="242135"/>
    <s v="K016"/>
    <x v="1"/>
    <n v="2561"/>
    <x v="0"/>
    <x v="1"/>
    <n v="0"/>
    <x v="0"/>
    <x v="1"/>
    <n v="55000"/>
    <n v="0"/>
    <m/>
    <n v="0"/>
    <n v="0"/>
    <m/>
    <n v="0"/>
    <n v="0"/>
    <n v="0"/>
  </r>
  <r>
    <x v="41"/>
    <n v="242135"/>
    <s v="K016"/>
    <x v="1"/>
    <n v="2611"/>
    <x v="0"/>
    <x v="0"/>
    <n v="0"/>
    <x v="0"/>
    <x v="1"/>
    <n v="0"/>
    <n v="6206919.6399999997"/>
    <n v="0"/>
    <n v="0"/>
    <n v="0"/>
    <m/>
    <n v="6206919.6399999997"/>
    <n v="0"/>
    <n v="0"/>
  </r>
  <r>
    <x v="41"/>
    <n v="242135"/>
    <s v="K016"/>
    <x v="1"/>
    <n v="2911"/>
    <x v="0"/>
    <x v="1"/>
    <n v="0"/>
    <x v="0"/>
    <x v="1"/>
    <n v="835000"/>
    <n v="0"/>
    <m/>
    <n v="0"/>
    <n v="0"/>
    <m/>
    <n v="0"/>
    <n v="0"/>
    <n v="0"/>
  </r>
  <r>
    <x v="41"/>
    <n v="242135"/>
    <s v="K016"/>
    <x v="1"/>
    <n v="2961"/>
    <x v="0"/>
    <x v="1"/>
    <n v="0"/>
    <x v="0"/>
    <x v="1"/>
    <n v="0"/>
    <n v="5108933"/>
    <n v="5108933"/>
    <n v="2596018"/>
    <n v="0"/>
    <m/>
    <n v="0"/>
    <n v="5108933"/>
    <n v="0"/>
  </r>
  <r>
    <x v="41"/>
    <n v="242135"/>
    <s v="K016"/>
    <x v="1"/>
    <n v="3112"/>
    <x v="0"/>
    <x v="0"/>
    <n v="0"/>
    <x v="0"/>
    <x v="0"/>
    <n v="0"/>
    <n v="20125981.359999999"/>
    <n v="0"/>
    <n v="6688224"/>
    <n v="0"/>
    <m/>
    <n v="20125981.359999999"/>
    <n v="0"/>
    <n v="0"/>
  </r>
  <r>
    <x v="41"/>
    <n v="242135"/>
    <s v="K016"/>
    <x v="1"/>
    <n v="6121"/>
    <x v="1"/>
    <x v="1"/>
    <n v="0"/>
    <x v="42"/>
    <x v="5"/>
    <n v="2500000"/>
    <n v="0"/>
    <m/>
    <n v="0"/>
    <n v="0"/>
    <m/>
    <n v="0"/>
    <n v="0"/>
    <n v="0"/>
  </r>
  <r>
    <x v="41"/>
    <n v="242135"/>
    <s v="K016"/>
    <x v="1"/>
    <n v="6121"/>
    <x v="1"/>
    <x v="1"/>
    <n v="0"/>
    <x v="43"/>
    <x v="5"/>
    <n v="3519000"/>
    <n v="0"/>
    <m/>
    <n v="0"/>
    <n v="0"/>
    <m/>
    <n v="0"/>
    <n v="0"/>
    <n v="0"/>
  </r>
  <r>
    <x v="41"/>
    <n v="242135"/>
    <s v="K016"/>
    <x v="1"/>
    <n v="6121"/>
    <x v="1"/>
    <x v="1"/>
    <n v="0"/>
    <x v="44"/>
    <x v="5"/>
    <n v="19053901"/>
    <n v="0"/>
    <m/>
    <n v="0"/>
    <n v="0"/>
    <m/>
    <n v="0"/>
    <n v="0"/>
    <n v="0"/>
  </r>
  <r>
    <x v="42"/>
    <n v="242135"/>
    <s v="S133"/>
    <x v="2"/>
    <n v="4419"/>
    <x v="0"/>
    <x v="1"/>
    <n v="77"/>
    <x v="0"/>
    <x v="2"/>
    <n v="3500000"/>
    <n v="3500000"/>
    <n v="3499998.48"/>
    <n v="1590910"/>
    <n v="1590908.4"/>
    <m/>
    <n v="1.5200000000186265"/>
    <n v="1909090.08"/>
    <n v="1590908.4"/>
  </r>
  <r>
    <x v="43"/>
    <n v="255024"/>
    <s v="K013"/>
    <x v="3"/>
    <n v="2419"/>
    <x v="1"/>
    <x v="1"/>
    <n v="0"/>
    <x v="0"/>
    <x v="1"/>
    <n v="213200"/>
    <n v="213200"/>
    <m/>
    <n v="85280"/>
    <n v="0"/>
    <m/>
    <n v="213200"/>
    <n v="0"/>
    <n v="0"/>
  </r>
  <r>
    <x v="43"/>
    <n v="255024"/>
    <s v="K013"/>
    <x v="3"/>
    <n v="2461"/>
    <x v="1"/>
    <x v="1"/>
    <n v="0"/>
    <x v="0"/>
    <x v="1"/>
    <n v="694885"/>
    <n v="694885"/>
    <m/>
    <n v="277956"/>
    <n v="0"/>
    <m/>
    <n v="694885"/>
    <n v="0"/>
    <n v="0"/>
  </r>
  <r>
    <x v="43"/>
    <n v="255024"/>
    <s v="K013"/>
    <x v="3"/>
    <n v="2471"/>
    <x v="1"/>
    <x v="1"/>
    <n v="0"/>
    <x v="0"/>
    <x v="1"/>
    <n v="324891"/>
    <n v="324891"/>
    <m/>
    <n v="129956"/>
    <n v="0"/>
    <m/>
    <n v="324891"/>
    <n v="0"/>
    <n v="0"/>
  </r>
  <r>
    <x v="43"/>
    <n v="255024"/>
    <s v="K013"/>
    <x v="3"/>
    <n v="2481"/>
    <x v="1"/>
    <x v="1"/>
    <n v="0"/>
    <x v="0"/>
    <x v="1"/>
    <n v="71250"/>
    <n v="71250"/>
    <m/>
    <n v="28500"/>
    <n v="0"/>
    <m/>
    <n v="71250"/>
    <n v="0"/>
    <n v="0"/>
  </r>
  <r>
    <x v="43"/>
    <n v="255024"/>
    <s v="K013"/>
    <x v="3"/>
    <n v="2491"/>
    <x v="1"/>
    <x v="1"/>
    <n v="0"/>
    <x v="0"/>
    <x v="1"/>
    <n v="493886"/>
    <n v="493886"/>
    <m/>
    <n v="197556"/>
    <n v="0"/>
    <m/>
    <n v="493886"/>
    <n v="0"/>
    <n v="0"/>
  </r>
  <r>
    <x v="43"/>
    <n v="255024"/>
    <s v="K013"/>
    <x v="3"/>
    <n v="2561"/>
    <x v="1"/>
    <x v="1"/>
    <n v="0"/>
    <x v="0"/>
    <x v="1"/>
    <n v="33000"/>
    <n v="33000"/>
    <n v="29000"/>
    <n v="13200"/>
    <n v="0"/>
    <m/>
    <n v="4000"/>
    <n v="29000"/>
    <n v="0"/>
  </r>
  <r>
    <x v="43"/>
    <n v="255024"/>
    <s v="K013"/>
    <x v="3"/>
    <n v="2911"/>
    <x v="1"/>
    <x v="1"/>
    <n v="0"/>
    <x v="0"/>
    <x v="1"/>
    <n v="52519"/>
    <n v="52519"/>
    <m/>
    <n v="21008"/>
    <n v="0"/>
    <m/>
    <n v="52519"/>
    <n v="0"/>
    <n v="0"/>
  </r>
  <r>
    <x v="43"/>
    <n v="255024"/>
    <s v="K013"/>
    <x v="3"/>
    <n v="2991"/>
    <x v="1"/>
    <x v="1"/>
    <n v="0"/>
    <x v="0"/>
    <x v="1"/>
    <n v="15525"/>
    <n v="15525"/>
    <m/>
    <n v="6212"/>
    <n v="0"/>
    <m/>
    <n v="15525"/>
    <n v="0"/>
    <n v="0"/>
  </r>
  <r>
    <x v="43"/>
    <n v="255024"/>
    <s v="K013"/>
    <x v="9"/>
    <n v="6121"/>
    <x v="1"/>
    <x v="1"/>
    <n v="0"/>
    <x v="45"/>
    <x v="5"/>
    <n v="27839808"/>
    <n v="27839808"/>
    <m/>
    <n v="5567962"/>
    <n v="0"/>
    <m/>
    <n v="27839808"/>
    <n v="0"/>
    <n v="0"/>
  </r>
  <r>
    <x v="44"/>
    <n v="255129"/>
    <s v="S124"/>
    <x v="2"/>
    <n v="4419"/>
    <x v="0"/>
    <x v="1"/>
    <n v="77"/>
    <x v="0"/>
    <x v="2"/>
    <n v="1000000"/>
    <n v="0"/>
    <m/>
    <n v="0"/>
    <n v="0"/>
    <m/>
    <n v="0"/>
    <n v="0"/>
    <n v="0"/>
  </r>
  <r>
    <x v="45"/>
    <n v="255129"/>
    <s v="S125"/>
    <x v="2"/>
    <n v="4419"/>
    <x v="0"/>
    <x v="1"/>
    <n v="77"/>
    <x v="0"/>
    <x v="2"/>
    <n v="1000000"/>
    <n v="0"/>
    <m/>
    <n v="0"/>
    <n v="0"/>
    <m/>
    <n v="0"/>
    <n v="0"/>
    <n v="0"/>
  </r>
  <r>
    <x v="46"/>
    <n v="255129"/>
    <s v="S127"/>
    <x v="2"/>
    <n v="4419"/>
    <x v="0"/>
    <x v="1"/>
    <n v="77"/>
    <x v="0"/>
    <x v="2"/>
    <n v="7000000"/>
    <n v="7000000"/>
    <m/>
    <n v="0"/>
    <n v="0"/>
    <m/>
    <n v="7000000"/>
    <n v="0"/>
    <n v="0"/>
  </r>
  <r>
    <x v="47"/>
    <n v="255129"/>
    <s v="S129"/>
    <x v="2"/>
    <n v="4419"/>
    <x v="0"/>
    <x v="1"/>
    <n v="77"/>
    <x v="0"/>
    <x v="2"/>
    <n v="1500000"/>
    <n v="1500000"/>
    <n v="1500000"/>
    <n v="1416250"/>
    <n v="1416250"/>
    <m/>
    <n v="0"/>
    <n v="83750"/>
    <n v="1416250"/>
  </r>
  <r>
    <x v="48"/>
    <n v="255129"/>
    <s v="S130"/>
    <x v="3"/>
    <n v="4419"/>
    <x v="0"/>
    <x v="1"/>
    <n v="77"/>
    <x v="0"/>
    <x v="2"/>
    <n v="13000000"/>
    <n v="13000000"/>
    <n v="13000000"/>
    <n v="5200000"/>
    <n v="5200000"/>
    <m/>
    <n v="0"/>
    <n v="7800000"/>
    <n v="5200000"/>
  </r>
  <r>
    <x v="49"/>
    <n v="255129"/>
    <s v="S131"/>
    <x v="3"/>
    <n v="4419"/>
    <x v="0"/>
    <x v="1"/>
    <n v="77"/>
    <x v="0"/>
    <x v="2"/>
    <n v="17000000"/>
    <n v="13276"/>
    <m/>
    <n v="13276"/>
    <n v="0"/>
    <m/>
    <n v="13276"/>
    <n v="0"/>
    <n v="0"/>
  </r>
  <r>
    <x v="49"/>
    <n v="255129"/>
    <s v="S131"/>
    <x v="4"/>
    <n v="4419"/>
    <x v="0"/>
    <x v="1"/>
    <n v="77"/>
    <x v="0"/>
    <x v="2"/>
    <n v="0"/>
    <n v="16986724"/>
    <m/>
    <n v="388408"/>
    <n v="0"/>
    <m/>
    <n v="16986724"/>
    <n v="0"/>
    <n v="0"/>
  </r>
  <r>
    <x v="50"/>
    <n v="255129"/>
    <s v="S132"/>
    <x v="4"/>
    <n v="4419"/>
    <x v="0"/>
    <x v="1"/>
    <n v="77"/>
    <x v="0"/>
    <x v="2"/>
    <n v="1000000"/>
    <n v="1000000"/>
    <n v="1000000"/>
    <n v="400000"/>
    <n v="400000"/>
    <m/>
    <n v="0"/>
    <n v="600000"/>
    <n v="400000"/>
  </r>
  <r>
    <x v="51"/>
    <n v="255129"/>
    <s v="S206"/>
    <x v="4"/>
    <n v="4419"/>
    <x v="0"/>
    <x v="1"/>
    <n v="77"/>
    <x v="0"/>
    <x v="2"/>
    <n v="4000000"/>
    <n v="4000000"/>
    <n v="4000000"/>
    <n v="2366500"/>
    <n v="1089000"/>
    <m/>
    <n v="0"/>
    <n v="2911000"/>
    <n v="1089000"/>
  </r>
  <r>
    <x v="52"/>
    <n v="255129"/>
    <s v="S207"/>
    <x v="4"/>
    <n v="4419"/>
    <x v="0"/>
    <x v="1"/>
    <n v="77"/>
    <x v="0"/>
    <x v="2"/>
    <n v="5000000"/>
    <n v="0"/>
    <m/>
    <n v="0"/>
    <n v="0"/>
    <m/>
    <n v="0"/>
    <n v="0"/>
    <n v="0"/>
  </r>
  <r>
    <x v="53"/>
    <n v="255129"/>
    <s v="S208"/>
    <x v="4"/>
    <n v="4419"/>
    <x v="0"/>
    <x v="1"/>
    <n v="77"/>
    <x v="0"/>
    <x v="2"/>
    <n v="13500000"/>
    <n v="13500000"/>
    <n v="13500000"/>
    <n v="6000000"/>
    <n v="6000000"/>
    <m/>
    <n v="0"/>
    <n v="7500000"/>
    <n v="6000000"/>
  </r>
  <r>
    <x v="54"/>
    <n v="255129"/>
    <s v="U024"/>
    <x v="2"/>
    <n v="4411"/>
    <x v="0"/>
    <x v="1"/>
    <n v="0"/>
    <x v="0"/>
    <x v="2"/>
    <n v="50000"/>
    <n v="0"/>
    <m/>
    <n v="0"/>
    <n v="0"/>
    <m/>
    <n v="0"/>
    <n v="0"/>
    <n v="0"/>
  </r>
  <r>
    <x v="54"/>
    <n v="255129"/>
    <s v="U024"/>
    <x v="3"/>
    <n v="5111"/>
    <x v="1"/>
    <x v="1"/>
    <n v="0"/>
    <x v="46"/>
    <x v="3"/>
    <n v="300000"/>
    <n v="300000"/>
    <m/>
    <n v="300000"/>
    <n v="0"/>
    <m/>
    <n v="300000"/>
    <n v="0"/>
    <n v="0"/>
  </r>
  <r>
    <x v="54"/>
    <n v="255129"/>
    <s v="U024"/>
    <x v="3"/>
    <n v="5151"/>
    <x v="1"/>
    <x v="1"/>
    <n v="0"/>
    <x v="46"/>
    <x v="3"/>
    <n v="1000000"/>
    <n v="1000000"/>
    <m/>
    <n v="0"/>
    <n v="0"/>
    <m/>
    <n v="1000000"/>
    <n v="0"/>
    <n v="0"/>
  </r>
  <r>
    <x v="54"/>
    <n v="255129"/>
    <s v="U024"/>
    <x v="3"/>
    <n v="5291"/>
    <x v="1"/>
    <x v="1"/>
    <n v="0"/>
    <x v="46"/>
    <x v="3"/>
    <n v="35000"/>
    <n v="35000"/>
    <m/>
    <n v="35000"/>
    <n v="0"/>
    <m/>
    <n v="35000"/>
    <n v="0"/>
    <n v="0"/>
  </r>
  <r>
    <x v="54"/>
    <n v="255129"/>
    <s v="U024"/>
    <x v="3"/>
    <n v="5651"/>
    <x v="1"/>
    <x v="1"/>
    <n v="0"/>
    <x v="46"/>
    <x v="3"/>
    <n v="45500"/>
    <n v="45500"/>
    <m/>
    <n v="45500"/>
    <n v="0"/>
    <m/>
    <n v="45500"/>
    <n v="0"/>
    <n v="0"/>
  </r>
  <r>
    <x v="54"/>
    <n v="255129"/>
    <s v="U024"/>
    <x v="3"/>
    <n v="5691"/>
    <x v="1"/>
    <x v="1"/>
    <n v="0"/>
    <x v="46"/>
    <x v="3"/>
    <n v="80000"/>
    <n v="80000"/>
    <m/>
    <n v="80000"/>
    <n v="0"/>
    <m/>
    <n v="80000"/>
    <n v="0"/>
    <n v="0"/>
  </r>
  <r>
    <x v="54"/>
    <n v="255129"/>
    <s v="U024"/>
    <x v="1"/>
    <n v="2151"/>
    <x v="0"/>
    <x v="1"/>
    <n v="0"/>
    <x v="0"/>
    <x v="1"/>
    <n v="80000"/>
    <n v="0"/>
    <m/>
    <n v="0"/>
    <n v="0"/>
    <m/>
    <n v="0"/>
    <n v="0"/>
    <n v="0"/>
  </r>
  <r>
    <x v="54"/>
    <n v="255129"/>
    <s v="U024"/>
    <x v="1"/>
    <n v="2171"/>
    <x v="0"/>
    <x v="1"/>
    <n v="0"/>
    <x v="0"/>
    <x v="1"/>
    <n v="200000"/>
    <n v="200000"/>
    <m/>
    <n v="200000"/>
    <n v="0"/>
    <m/>
    <n v="200000"/>
    <n v="0"/>
    <n v="0"/>
  </r>
  <r>
    <x v="54"/>
    <n v="255129"/>
    <s v="U024"/>
    <x v="1"/>
    <n v="2211"/>
    <x v="0"/>
    <x v="1"/>
    <n v="0"/>
    <x v="0"/>
    <x v="1"/>
    <n v="200000"/>
    <n v="200000"/>
    <m/>
    <n v="150000"/>
    <n v="0"/>
    <m/>
    <n v="200000"/>
    <n v="0"/>
    <n v="0"/>
  </r>
  <r>
    <x v="54"/>
    <n v="255129"/>
    <s v="U024"/>
    <x v="1"/>
    <n v="2471"/>
    <x v="0"/>
    <x v="1"/>
    <n v="0"/>
    <x v="0"/>
    <x v="1"/>
    <n v="80000"/>
    <n v="0"/>
    <m/>
    <n v="0"/>
    <n v="0"/>
    <m/>
    <n v="0"/>
    <n v="0"/>
    <n v="0"/>
  </r>
  <r>
    <x v="54"/>
    <n v="255129"/>
    <s v="U024"/>
    <x v="1"/>
    <n v="2481"/>
    <x v="0"/>
    <x v="1"/>
    <n v="0"/>
    <x v="0"/>
    <x v="1"/>
    <n v="100000"/>
    <n v="100000"/>
    <m/>
    <n v="60000"/>
    <n v="0"/>
    <m/>
    <n v="100000"/>
    <n v="0"/>
    <n v="0"/>
  </r>
  <r>
    <x v="54"/>
    <n v="255129"/>
    <s v="U024"/>
    <x v="1"/>
    <n v="2491"/>
    <x v="0"/>
    <x v="1"/>
    <n v="0"/>
    <x v="0"/>
    <x v="1"/>
    <n v="100000"/>
    <n v="100000"/>
    <m/>
    <n v="60000"/>
    <n v="0"/>
    <m/>
    <n v="100000"/>
    <n v="0"/>
    <n v="0"/>
  </r>
  <r>
    <x v="54"/>
    <n v="255129"/>
    <s v="U024"/>
    <x v="1"/>
    <n v="2611"/>
    <x v="0"/>
    <x v="0"/>
    <n v="0"/>
    <x v="0"/>
    <x v="1"/>
    <n v="0"/>
    <n v="336275"/>
    <n v="0"/>
    <n v="183140"/>
    <n v="0"/>
    <m/>
    <n v="336275"/>
    <n v="0"/>
    <n v="0"/>
  </r>
  <r>
    <x v="54"/>
    <n v="255129"/>
    <s v="U024"/>
    <x v="1"/>
    <n v="2731"/>
    <x v="0"/>
    <x v="1"/>
    <n v="0"/>
    <x v="0"/>
    <x v="1"/>
    <n v="30000"/>
    <n v="0"/>
    <m/>
    <n v="0"/>
    <n v="0"/>
    <m/>
    <n v="0"/>
    <n v="0"/>
    <n v="0"/>
  </r>
  <r>
    <x v="54"/>
    <n v="255129"/>
    <s v="U024"/>
    <x v="1"/>
    <n v="3511"/>
    <x v="0"/>
    <x v="1"/>
    <n v="0"/>
    <x v="0"/>
    <x v="0"/>
    <n v="146275"/>
    <n v="0"/>
    <m/>
    <n v="0"/>
    <n v="0"/>
    <m/>
    <n v="0"/>
    <n v="0"/>
    <n v="0"/>
  </r>
  <r>
    <x v="54"/>
    <n v="255129"/>
    <s v="U024"/>
    <x v="1"/>
    <n v="3722"/>
    <x v="0"/>
    <x v="1"/>
    <n v="0"/>
    <x v="0"/>
    <x v="0"/>
    <n v="228000"/>
    <n v="228000"/>
    <n v="228000"/>
    <n v="95000"/>
    <n v="38000"/>
    <n v="38000"/>
    <n v="0"/>
    <n v="190000"/>
    <n v="0"/>
  </r>
  <r>
    <x v="55"/>
    <n v="262122"/>
    <s v="E143"/>
    <x v="1"/>
    <n v="2171"/>
    <x v="0"/>
    <x v="1"/>
    <n v="0"/>
    <x v="0"/>
    <x v="1"/>
    <n v="100000"/>
    <n v="100000"/>
    <m/>
    <n v="75000"/>
    <n v="0"/>
    <m/>
    <n v="100000"/>
    <n v="0"/>
    <n v="0"/>
  </r>
  <r>
    <x v="55"/>
    <n v="262122"/>
    <s v="E143"/>
    <x v="1"/>
    <n v="3112"/>
    <x v="0"/>
    <x v="0"/>
    <n v="0"/>
    <x v="0"/>
    <x v="0"/>
    <n v="0"/>
    <n v="310000"/>
    <n v="0"/>
    <n v="310000"/>
    <n v="0"/>
    <m/>
    <n v="310000"/>
    <n v="0"/>
    <n v="0"/>
  </r>
  <r>
    <x v="55"/>
    <n v="262122"/>
    <s v="E143"/>
    <x v="1"/>
    <n v="3252"/>
    <x v="0"/>
    <x v="1"/>
    <n v="0"/>
    <x v="0"/>
    <x v="0"/>
    <n v="500000"/>
    <n v="500000"/>
    <n v="415000"/>
    <n v="250000"/>
    <n v="250000"/>
    <n v="250000"/>
    <n v="85000"/>
    <n v="165000"/>
    <n v="0"/>
  </r>
  <r>
    <x v="55"/>
    <n v="262122"/>
    <s v="E143"/>
    <x v="1"/>
    <n v="3291"/>
    <x v="0"/>
    <x v="1"/>
    <n v="0"/>
    <x v="0"/>
    <x v="0"/>
    <n v="310000"/>
    <n v="0"/>
    <m/>
    <n v="0"/>
    <n v="0"/>
    <m/>
    <n v="0"/>
    <n v="0"/>
    <n v="0"/>
  </r>
  <r>
    <x v="55"/>
    <n v="262122"/>
    <s v="E143"/>
    <x v="1"/>
    <n v="3581"/>
    <x v="0"/>
    <x v="1"/>
    <n v="0"/>
    <x v="0"/>
    <x v="0"/>
    <n v="0"/>
    <n v="500000"/>
    <m/>
    <n v="0"/>
    <n v="0"/>
    <m/>
    <n v="500000"/>
    <n v="0"/>
    <n v="0"/>
  </r>
  <r>
    <x v="55"/>
    <n v="262122"/>
    <s v="E143"/>
    <x v="1"/>
    <n v="3722"/>
    <x v="0"/>
    <x v="1"/>
    <n v="0"/>
    <x v="0"/>
    <x v="0"/>
    <n v="250000"/>
    <n v="250000"/>
    <n v="250000"/>
    <n v="125000"/>
    <n v="50000"/>
    <n v="50000"/>
    <n v="0"/>
    <n v="200000"/>
    <n v="0"/>
  </r>
  <r>
    <x v="55"/>
    <n v="262122"/>
    <s v="E143"/>
    <x v="1"/>
    <n v="3821"/>
    <x v="0"/>
    <x v="1"/>
    <n v="0"/>
    <x v="0"/>
    <x v="0"/>
    <n v="500000"/>
    <n v="0"/>
    <m/>
    <n v="0"/>
    <n v="0"/>
    <m/>
    <n v="0"/>
    <n v="0"/>
    <n v="0"/>
  </r>
  <r>
    <x v="56"/>
    <n v="262122"/>
    <s v="S126"/>
    <x v="2"/>
    <n v="4412"/>
    <x v="0"/>
    <x v="1"/>
    <n v="77"/>
    <x v="0"/>
    <x v="2"/>
    <n v="1066050"/>
    <n v="1035000"/>
    <n v="1035000"/>
    <n v="982050"/>
    <n v="70000"/>
    <m/>
    <n v="0"/>
    <n v="965000"/>
    <n v="70000"/>
  </r>
  <r>
    <x v="57"/>
    <n v="264105"/>
    <s v="P050"/>
    <x v="2"/>
    <n v="4481"/>
    <x v="0"/>
    <x v="1"/>
    <n v="87"/>
    <x v="0"/>
    <x v="2"/>
    <n v="0"/>
    <n v="9381230"/>
    <n v="9381230"/>
    <n v="9381230"/>
    <n v="7827673.3099999996"/>
    <n v="0"/>
    <n v="0"/>
    <n v="1553556.6900000004"/>
    <n v="7827673.3099999996"/>
  </r>
  <r>
    <x v="57"/>
    <n v="264105"/>
    <s v="P050"/>
    <x v="3"/>
    <n v="4412"/>
    <x v="0"/>
    <x v="1"/>
    <n v="0"/>
    <x v="0"/>
    <x v="2"/>
    <n v="13000000"/>
    <n v="12739213"/>
    <n v="9935999.9199999999"/>
    <n v="4516365"/>
    <n v="4516363.5999999996"/>
    <m/>
    <n v="2803213.08"/>
    <n v="5419636.3200000003"/>
    <n v="4516363.5999999996"/>
  </r>
  <r>
    <x v="57"/>
    <n v="264105"/>
    <s v="P050"/>
    <x v="3"/>
    <n v="4481"/>
    <x v="0"/>
    <x v="1"/>
    <n v="87"/>
    <x v="0"/>
    <x v="2"/>
    <n v="0"/>
    <n v="22697320"/>
    <n v="22697320"/>
    <n v="22697320"/>
    <n v="22697320"/>
    <m/>
    <n v="0"/>
    <n v="0"/>
    <n v="22697320"/>
  </r>
  <r>
    <x v="57"/>
    <n v="264105"/>
    <s v="P050"/>
    <x v="3"/>
    <n v="5111"/>
    <x v="1"/>
    <x v="1"/>
    <n v="0"/>
    <x v="47"/>
    <x v="3"/>
    <n v="480435"/>
    <n v="480435"/>
    <m/>
    <n v="150000"/>
    <n v="0"/>
    <m/>
    <n v="480435"/>
    <n v="0"/>
    <n v="0"/>
  </r>
  <r>
    <x v="57"/>
    <n v="264105"/>
    <s v="P050"/>
    <x v="3"/>
    <n v="5151"/>
    <x v="1"/>
    <x v="1"/>
    <n v="0"/>
    <x v="47"/>
    <x v="3"/>
    <n v="300000"/>
    <n v="300000"/>
    <m/>
    <n v="100000"/>
    <n v="0"/>
    <m/>
    <n v="300000"/>
    <n v="0"/>
    <n v="0"/>
  </r>
  <r>
    <x v="57"/>
    <n v="264105"/>
    <s v="P050"/>
    <x v="3"/>
    <n v="5191"/>
    <x v="1"/>
    <x v="1"/>
    <n v="0"/>
    <x v="47"/>
    <x v="3"/>
    <n v="90000"/>
    <n v="90000"/>
    <m/>
    <n v="30000"/>
    <n v="0"/>
    <m/>
    <n v="90000"/>
    <n v="0"/>
    <n v="0"/>
  </r>
  <r>
    <x v="57"/>
    <n v="264105"/>
    <s v="P050"/>
    <x v="3"/>
    <n v="5211"/>
    <x v="1"/>
    <x v="1"/>
    <n v="0"/>
    <x v="47"/>
    <x v="3"/>
    <n v="50000"/>
    <n v="50000"/>
    <m/>
    <n v="25000"/>
    <n v="0"/>
    <m/>
    <n v="50000"/>
    <n v="0"/>
    <n v="0"/>
  </r>
  <r>
    <x v="57"/>
    <n v="264105"/>
    <s v="P050"/>
    <x v="3"/>
    <n v="5221"/>
    <x v="1"/>
    <x v="1"/>
    <n v="0"/>
    <x v="47"/>
    <x v="3"/>
    <n v="30000"/>
    <n v="30000"/>
    <m/>
    <n v="10000"/>
    <n v="0"/>
    <m/>
    <n v="30000"/>
    <n v="0"/>
    <n v="0"/>
  </r>
  <r>
    <x v="57"/>
    <n v="264105"/>
    <s v="P050"/>
    <x v="3"/>
    <n v="5291"/>
    <x v="1"/>
    <x v="1"/>
    <n v="0"/>
    <x v="47"/>
    <x v="3"/>
    <n v="119600"/>
    <n v="119600"/>
    <m/>
    <n v="40000"/>
    <n v="0"/>
    <m/>
    <n v="119600"/>
    <n v="0"/>
    <n v="0"/>
  </r>
  <r>
    <x v="57"/>
    <n v="264105"/>
    <s v="P050"/>
    <x v="3"/>
    <n v="5413"/>
    <x v="1"/>
    <x v="0"/>
    <n v="0"/>
    <x v="47"/>
    <x v="3"/>
    <n v="200000"/>
    <n v="200000"/>
    <n v="0"/>
    <n v="75000"/>
    <n v="0"/>
    <m/>
    <n v="200000"/>
    <n v="0"/>
    <n v="0"/>
  </r>
  <r>
    <x v="57"/>
    <n v="264105"/>
    <s v="P050"/>
    <x v="4"/>
    <n v="4481"/>
    <x v="0"/>
    <x v="1"/>
    <n v="87"/>
    <x v="0"/>
    <x v="2"/>
    <n v="0"/>
    <n v="0"/>
    <m/>
    <n v="0"/>
    <n v="0"/>
    <n v="0"/>
    <n v="0"/>
    <n v="0"/>
    <n v="0"/>
  </r>
  <r>
    <x v="57"/>
    <n v="264105"/>
    <s v="P050"/>
    <x v="1"/>
    <n v="2111"/>
    <x v="0"/>
    <x v="1"/>
    <n v="0"/>
    <x v="0"/>
    <x v="1"/>
    <n v="90000"/>
    <n v="90000"/>
    <m/>
    <n v="60000"/>
    <n v="0"/>
    <m/>
    <n v="90000"/>
    <n v="0"/>
    <n v="0"/>
  </r>
  <r>
    <x v="57"/>
    <n v="264105"/>
    <s v="P050"/>
    <x v="1"/>
    <n v="2121"/>
    <x v="0"/>
    <x v="1"/>
    <n v="0"/>
    <x v="0"/>
    <x v="1"/>
    <n v="84000"/>
    <n v="0"/>
    <m/>
    <n v="0"/>
    <n v="0"/>
    <m/>
    <n v="0"/>
    <n v="0"/>
    <n v="0"/>
  </r>
  <r>
    <x v="57"/>
    <n v="264105"/>
    <s v="P050"/>
    <x v="1"/>
    <n v="2161"/>
    <x v="0"/>
    <x v="1"/>
    <n v="0"/>
    <x v="0"/>
    <x v="1"/>
    <n v="500000"/>
    <n v="500000"/>
    <n v="7500"/>
    <n v="350000"/>
    <n v="7499.4"/>
    <n v="7499.4"/>
    <n v="492500"/>
    <n v="0.6000000000003638"/>
    <n v="0"/>
  </r>
  <r>
    <x v="57"/>
    <n v="264105"/>
    <s v="P050"/>
    <x v="1"/>
    <n v="2171"/>
    <x v="0"/>
    <x v="1"/>
    <n v="0"/>
    <x v="0"/>
    <x v="1"/>
    <n v="120000"/>
    <n v="0"/>
    <m/>
    <n v="0"/>
    <n v="0"/>
    <m/>
    <n v="0"/>
    <n v="0"/>
    <n v="0"/>
  </r>
  <r>
    <x v="57"/>
    <n v="264105"/>
    <s v="P050"/>
    <x v="1"/>
    <n v="2451"/>
    <x v="0"/>
    <x v="1"/>
    <n v="0"/>
    <x v="0"/>
    <x v="1"/>
    <n v="52500"/>
    <n v="0"/>
    <m/>
    <n v="0"/>
    <n v="0"/>
    <m/>
    <n v="0"/>
    <n v="0"/>
    <n v="0"/>
  </r>
  <r>
    <x v="57"/>
    <n v="264105"/>
    <s v="P050"/>
    <x v="1"/>
    <n v="2611"/>
    <x v="0"/>
    <x v="0"/>
    <n v="0"/>
    <x v="0"/>
    <x v="1"/>
    <n v="0"/>
    <n v="446500"/>
    <n v="0"/>
    <n v="292500"/>
    <n v="0"/>
    <m/>
    <n v="446500"/>
    <n v="0"/>
    <n v="0"/>
  </r>
  <r>
    <x v="57"/>
    <n v="264105"/>
    <s v="P050"/>
    <x v="1"/>
    <n v="2751"/>
    <x v="0"/>
    <x v="1"/>
    <n v="0"/>
    <x v="0"/>
    <x v="1"/>
    <n v="100000"/>
    <n v="0"/>
    <m/>
    <n v="0"/>
    <n v="0"/>
    <m/>
    <n v="0"/>
    <n v="0"/>
    <n v="0"/>
  </r>
  <r>
    <x v="57"/>
    <n v="264105"/>
    <s v="P050"/>
    <x v="1"/>
    <n v="2921"/>
    <x v="0"/>
    <x v="1"/>
    <n v="0"/>
    <x v="0"/>
    <x v="1"/>
    <n v="40000"/>
    <n v="40000"/>
    <m/>
    <n v="30000"/>
    <n v="0"/>
    <m/>
    <n v="40000"/>
    <n v="0"/>
    <n v="0"/>
  </r>
  <r>
    <x v="57"/>
    <n v="264105"/>
    <s v="P050"/>
    <x v="1"/>
    <n v="3291"/>
    <x v="0"/>
    <x v="1"/>
    <n v="0"/>
    <x v="0"/>
    <x v="0"/>
    <n v="90000"/>
    <n v="0"/>
    <m/>
    <n v="0"/>
    <n v="0"/>
    <m/>
    <n v="0"/>
    <n v="0"/>
    <n v="0"/>
  </r>
  <r>
    <x v="58"/>
    <n v="264105"/>
    <s v="S135"/>
    <x v="2"/>
    <n v="4419"/>
    <x v="0"/>
    <x v="1"/>
    <n v="77"/>
    <x v="0"/>
    <x v="2"/>
    <n v="6000000"/>
    <n v="6000000"/>
    <n v="6000000"/>
    <n v="6000000"/>
    <n v="220000"/>
    <m/>
    <n v="0"/>
    <n v="5780000"/>
    <n v="220000"/>
  </r>
  <r>
    <x v="59"/>
    <n v="264105"/>
    <s v="S137"/>
    <x v="6"/>
    <n v="4419"/>
    <x v="0"/>
    <x v="1"/>
    <n v="0"/>
    <x v="0"/>
    <x v="2"/>
    <n v="900000"/>
    <n v="900000"/>
    <m/>
    <n v="450000"/>
    <n v="0"/>
    <m/>
    <n v="900000"/>
    <n v="0"/>
    <n v="0"/>
  </r>
  <r>
    <x v="59"/>
    <n v="264105"/>
    <s v="S137"/>
    <x v="4"/>
    <n v="4419"/>
    <x v="0"/>
    <x v="1"/>
    <n v="77"/>
    <x v="0"/>
    <x v="2"/>
    <n v="2000000"/>
    <n v="1900000"/>
    <n v="1900000"/>
    <n v="760000"/>
    <n v="760000"/>
    <m/>
    <n v="0"/>
    <n v="1140000"/>
    <n v="760000"/>
  </r>
  <r>
    <x v="60"/>
    <n v="264127"/>
    <s v="E140"/>
    <x v="2"/>
    <n v="4451"/>
    <x v="0"/>
    <x v="1"/>
    <n v="0"/>
    <x v="0"/>
    <x v="2"/>
    <n v="800000"/>
    <n v="0"/>
    <m/>
    <n v="0"/>
    <n v="0"/>
    <m/>
    <n v="0"/>
    <n v="0"/>
    <n v="0"/>
  </r>
  <r>
    <x v="60"/>
    <n v="264127"/>
    <s v="E140"/>
    <x v="3"/>
    <n v="4412"/>
    <x v="0"/>
    <x v="1"/>
    <n v="0"/>
    <x v="0"/>
    <x v="2"/>
    <n v="15522000"/>
    <n v="13572217"/>
    <m/>
    <n v="5882973"/>
    <n v="0"/>
    <m/>
    <n v="13572217"/>
    <n v="0"/>
    <n v="0"/>
  </r>
  <r>
    <x v="60"/>
    <n v="264127"/>
    <s v="E140"/>
    <x v="3"/>
    <n v="5111"/>
    <x v="1"/>
    <x v="1"/>
    <n v="0"/>
    <x v="48"/>
    <x v="3"/>
    <n v="60000"/>
    <n v="60000"/>
    <m/>
    <n v="20000"/>
    <n v="0"/>
    <m/>
    <n v="60000"/>
    <n v="0"/>
    <n v="0"/>
  </r>
  <r>
    <x v="60"/>
    <n v="264127"/>
    <s v="E140"/>
    <x v="3"/>
    <n v="5121"/>
    <x v="1"/>
    <x v="1"/>
    <n v="0"/>
    <x v="48"/>
    <x v="3"/>
    <n v="40000"/>
    <n v="40000"/>
    <m/>
    <n v="10000"/>
    <n v="0"/>
    <m/>
    <n v="40000"/>
    <n v="0"/>
    <n v="0"/>
  </r>
  <r>
    <x v="60"/>
    <n v="264127"/>
    <s v="E140"/>
    <x v="3"/>
    <n v="5151"/>
    <x v="1"/>
    <x v="1"/>
    <n v="0"/>
    <x v="48"/>
    <x v="3"/>
    <n v="100000"/>
    <n v="100000"/>
    <m/>
    <n v="35000"/>
    <n v="0"/>
    <m/>
    <n v="100000"/>
    <n v="0"/>
    <n v="0"/>
  </r>
  <r>
    <x v="60"/>
    <n v="264127"/>
    <s v="E140"/>
    <x v="3"/>
    <n v="5191"/>
    <x v="1"/>
    <x v="1"/>
    <n v="0"/>
    <x v="48"/>
    <x v="3"/>
    <n v="60000"/>
    <n v="60000"/>
    <m/>
    <n v="20000"/>
    <n v="0"/>
    <m/>
    <n v="60000"/>
    <n v="0"/>
    <n v="0"/>
  </r>
  <r>
    <x v="60"/>
    <n v="264127"/>
    <s v="E140"/>
    <x v="3"/>
    <n v="5211"/>
    <x v="1"/>
    <x v="1"/>
    <n v="0"/>
    <x v="48"/>
    <x v="3"/>
    <n v="85000"/>
    <n v="85000"/>
    <m/>
    <n v="30000"/>
    <n v="0"/>
    <m/>
    <n v="85000"/>
    <n v="0"/>
    <n v="0"/>
  </r>
  <r>
    <x v="60"/>
    <n v="264127"/>
    <s v="E140"/>
    <x v="3"/>
    <n v="5291"/>
    <x v="1"/>
    <x v="1"/>
    <n v="0"/>
    <x v="48"/>
    <x v="3"/>
    <n v="50000"/>
    <n v="50000"/>
    <m/>
    <n v="15000"/>
    <n v="0"/>
    <m/>
    <n v="50000"/>
    <n v="0"/>
    <n v="0"/>
  </r>
  <r>
    <x v="60"/>
    <n v="264127"/>
    <s v="E140"/>
    <x v="3"/>
    <n v="5412"/>
    <x v="1"/>
    <x v="0"/>
    <n v="0"/>
    <x v="48"/>
    <x v="3"/>
    <n v="300000"/>
    <n v="300000"/>
    <n v="0"/>
    <n v="100000"/>
    <n v="0"/>
    <m/>
    <n v="300000"/>
    <n v="0"/>
    <n v="0"/>
  </r>
  <r>
    <x v="60"/>
    <n v="264127"/>
    <s v="E140"/>
    <x v="1"/>
    <n v="2121"/>
    <x v="0"/>
    <x v="1"/>
    <n v="0"/>
    <x v="0"/>
    <x v="1"/>
    <n v="19000"/>
    <n v="0"/>
    <m/>
    <n v="0"/>
    <n v="0"/>
    <m/>
    <n v="0"/>
    <n v="0"/>
    <n v="0"/>
  </r>
  <r>
    <x v="60"/>
    <n v="264127"/>
    <s v="E140"/>
    <x v="1"/>
    <n v="2151"/>
    <x v="0"/>
    <x v="1"/>
    <n v="0"/>
    <x v="0"/>
    <x v="1"/>
    <n v="80000"/>
    <n v="0"/>
    <m/>
    <n v="0"/>
    <n v="0"/>
    <m/>
    <n v="0"/>
    <n v="0"/>
    <n v="0"/>
  </r>
  <r>
    <x v="60"/>
    <n v="264127"/>
    <s v="E140"/>
    <x v="1"/>
    <n v="2171"/>
    <x v="0"/>
    <x v="1"/>
    <n v="0"/>
    <x v="0"/>
    <x v="1"/>
    <n v="30000"/>
    <n v="0"/>
    <m/>
    <n v="0"/>
    <n v="0"/>
    <m/>
    <n v="0"/>
    <n v="0"/>
    <n v="0"/>
  </r>
  <r>
    <x v="60"/>
    <n v="264127"/>
    <s v="E140"/>
    <x v="1"/>
    <n v="2211"/>
    <x v="0"/>
    <x v="1"/>
    <n v="0"/>
    <x v="0"/>
    <x v="1"/>
    <n v="460000"/>
    <n v="460000"/>
    <n v="200000"/>
    <n v="230000"/>
    <n v="0"/>
    <m/>
    <n v="260000"/>
    <n v="200000"/>
    <n v="0"/>
  </r>
  <r>
    <x v="60"/>
    <n v="264127"/>
    <s v="E140"/>
    <x v="1"/>
    <n v="2231"/>
    <x v="0"/>
    <x v="1"/>
    <n v="0"/>
    <x v="0"/>
    <x v="1"/>
    <n v="4000"/>
    <n v="4000"/>
    <m/>
    <n v="4000"/>
    <n v="0"/>
    <m/>
    <n v="4000"/>
    <n v="0"/>
    <n v="0"/>
  </r>
  <r>
    <x v="60"/>
    <n v="264127"/>
    <s v="E140"/>
    <x v="1"/>
    <n v="2541"/>
    <x v="0"/>
    <x v="1"/>
    <n v="0"/>
    <x v="0"/>
    <x v="1"/>
    <n v="5000"/>
    <n v="5000"/>
    <m/>
    <n v="5000"/>
    <n v="0"/>
    <m/>
    <n v="5000"/>
    <n v="0"/>
    <n v="0"/>
  </r>
  <r>
    <x v="60"/>
    <n v="264127"/>
    <s v="E140"/>
    <x v="1"/>
    <n v="3112"/>
    <x v="0"/>
    <x v="0"/>
    <n v="0"/>
    <x v="0"/>
    <x v="0"/>
    <n v="0"/>
    <n v="329000"/>
    <n v="0"/>
    <n v="194250"/>
    <n v="0"/>
    <m/>
    <n v="329000"/>
    <n v="0"/>
    <n v="0"/>
  </r>
  <r>
    <x v="60"/>
    <n v="264127"/>
    <s v="E140"/>
    <x v="1"/>
    <n v="3361"/>
    <x v="0"/>
    <x v="0"/>
    <n v="0"/>
    <x v="0"/>
    <x v="0"/>
    <n v="20000"/>
    <n v="20000"/>
    <n v="0"/>
    <n v="15000"/>
    <n v="0"/>
    <m/>
    <n v="20000"/>
    <n v="0"/>
    <n v="0"/>
  </r>
  <r>
    <x v="60"/>
    <n v="264127"/>
    <s v="E140"/>
    <x v="1"/>
    <n v="3821"/>
    <x v="0"/>
    <x v="1"/>
    <n v="0"/>
    <x v="0"/>
    <x v="0"/>
    <n v="1500000"/>
    <n v="1500000"/>
    <m/>
    <n v="700000"/>
    <n v="0"/>
    <m/>
    <n v="1500000"/>
    <n v="0"/>
    <n v="0"/>
  </r>
  <r>
    <x v="60"/>
    <n v="264127"/>
    <s v="E140"/>
    <x v="1"/>
    <n v="3822"/>
    <x v="0"/>
    <x v="1"/>
    <n v="0"/>
    <x v="0"/>
    <x v="0"/>
    <n v="200000"/>
    <n v="0"/>
    <m/>
    <n v="0"/>
    <n v="0"/>
    <m/>
    <n v="0"/>
    <n v="0"/>
    <n v="0"/>
  </r>
  <r>
    <x v="61"/>
    <n v="265143"/>
    <s v="E142"/>
    <x v="2"/>
    <n v="4412"/>
    <x v="0"/>
    <x v="1"/>
    <n v="0"/>
    <x v="0"/>
    <x v="2"/>
    <n v="1239947"/>
    <n v="0"/>
    <m/>
    <n v="0"/>
    <n v="0"/>
    <m/>
    <n v="0"/>
    <n v="0"/>
    <n v="0"/>
  </r>
  <r>
    <x v="61"/>
    <n v="265143"/>
    <s v="E142"/>
    <x v="2"/>
    <n v="4419"/>
    <x v="0"/>
    <x v="1"/>
    <n v="0"/>
    <x v="0"/>
    <x v="2"/>
    <n v="2354456"/>
    <n v="0"/>
    <m/>
    <n v="0"/>
    <n v="0"/>
    <m/>
    <n v="0"/>
    <n v="0"/>
    <n v="0"/>
  </r>
  <r>
    <x v="61"/>
    <n v="265143"/>
    <s v="E142"/>
    <x v="3"/>
    <n v="4412"/>
    <x v="0"/>
    <x v="1"/>
    <n v="0"/>
    <x v="0"/>
    <x v="2"/>
    <n v="2580053"/>
    <n v="1507500"/>
    <m/>
    <n v="860019"/>
    <n v="0"/>
    <m/>
    <n v="1507500"/>
    <n v="0"/>
    <n v="0"/>
  </r>
  <r>
    <x v="61"/>
    <n v="265143"/>
    <s v="E142"/>
    <x v="3"/>
    <n v="5111"/>
    <x v="1"/>
    <x v="1"/>
    <n v="0"/>
    <x v="49"/>
    <x v="3"/>
    <n v="55000"/>
    <n v="55000"/>
    <m/>
    <n v="20000"/>
    <n v="0"/>
    <m/>
    <n v="55000"/>
    <n v="0"/>
    <n v="0"/>
  </r>
  <r>
    <x v="61"/>
    <n v="265143"/>
    <s v="E142"/>
    <x v="3"/>
    <n v="5151"/>
    <x v="1"/>
    <x v="1"/>
    <n v="0"/>
    <x v="49"/>
    <x v="3"/>
    <n v="60600"/>
    <n v="60600"/>
    <m/>
    <n v="20000"/>
    <n v="0"/>
    <m/>
    <n v="60600"/>
    <n v="0"/>
    <n v="0"/>
  </r>
  <r>
    <x v="61"/>
    <n v="265143"/>
    <s v="E142"/>
    <x v="3"/>
    <n v="5191"/>
    <x v="1"/>
    <x v="1"/>
    <n v="0"/>
    <x v="49"/>
    <x v="3"/>
    <n v="10800"/>
    <n v="10800"/>
    <m/>
    <n v="10800"/>
    <n v="0"/>
    <m/>
    <n v="10800"/>
    <n v="0"/>
    <n v="0"/>
  </r>
  <r>
    <x v="61"/>
    <n v="265143"/>
    <s v="E142"/>
    <x v="3"/>
    <n v="5321"/>
    <x v="1"/>
    <x v="1"/>
    <n v="0"/>
    <x v="49"/>
    <x v="3"/>
    <n v="2500000"/>
    <n v="2500000"/>
    <m/>
    <n v="1000000"/>
    <n v="0"/>
    <m/>
    <n v="2500000"/>
    <n v="0"/>
    <n v="0"/>
  </r>
  <r>
    <x v="61"/>
    <n v="265143"/>
    <s v="E142"/>
    <x v="4"/>
    <n v="4419"/>
    <x v="0"/>
    <x v="1"/>
    <n v="0"/>
    <x v="0"/>
    <x v="2"/>
    <n v="3986724"/>
    <n v="0"/>
    <m/>
    <n v="0"/>
    <n v="0"/>
    <m/>
    <n v="0"/>
    <n v="0"/>
    <n v="0"/>
  </r>
  <r>
    <x v="61"/>
    <n v="265143"/>
    <s v="E142"/>
    <x v="1"/>
    <n v="2121"/>
    <x v="0"/>
    <x v="1"/>
    <n v="0"/>
    <x v="0"/>
    <x v="1"/>
    <n v="10000"/>
    <n v="0"/>
    <m/>
    <n v="0"/>
    <n v="0"/>
    <m/>
    <n v="0"/>
    <n v="0"/>
    <n v="0"/>
  </r>
  <r>
    <x v="61"/>
    <n v="265143"/>
    <s v="E142"/>
    <x v="1"/>
    <n v="2171"/>
    <x v="0"/>
    <x v="1"/>
    <n v="0"/>
    <x v="0"/>
    <x v="1"/>
    <n v="155000"/>
    <n v="0"/>
    <m/>
    <n v="0"/>
    <n v="0"/>
    <m/>
    <n v="0"/>
    <n v="0"/>
    <n v="0"/>
  </r>
  <r>
    <x v="61"/>
    <n v="265143"/>
    <s v="E142"/>
    <x v="1"/>
    <n v="2751"/>
    <x v="0"/>
    <x v="1"/>
    <n v="0"/>
    <x v="0"/>
    <x v="1"/>
    <n v="18000"/>
    <n v="0"/>
    <m/>
    <n v="0"/>
    <n v="0"/>
    <m/>
    <n v="0"/>
    <n v="0"/>
    <n v="0"/>
  </r>
  <r>
    <x v="61"/>
    <n v="265143"/>
    <s v="E142"/>
    <x v="1"/>
    <n v="3112"/>
    <x v="0"/>
    <x v="0"/>
    <n v="0"/>
    <x v="0"/>
    <x v="0"/>
    <n v="0"/>
    <n v="203000"/>
    <n v="0"/>
    <n v="153000"/>
    <n v="0"/>
    <m/>
    <n v="203000"/>
    <n v="0"/>
    <n v="0"/>
  </r>
  <r>
    <x v="61"/>
    <n v="265143"/>
    <s v="E142"/>
    <x v="1"/>
    <n v="3351"/>
    <x v="0"/>
    <x v="1"/>
    <n v="0"/>
    <x v="0"/>
    <x v="0"/>
    <n v="20000"/>
    <n v="0"/>
    <m/>
    <n v="0"/>
    <n v="0"/>
    <m/>
    <n v="0"/>
    <n v="0"/>
    <n v="0"/>
  </r>
  <r>
    <x v="62"/>
    <n v="268117"/>
    <s v="S136"/>
    <x v="3"/>
    <n v="4419"/>
    <x v="0"/>
    <x v="1"/>
    <n v="77"/>
    <x v="0"/>
    <x v="2"/>
    <n v="12150000"/>
    <n v="12150000"/>
    <n v="12149808"/>
    <n v="6075000"/>
    <n v="5522640"/>
    <m/>
    <n v="192"/>
    <n v="6627168"/>
    <n v="5522640"/>
  </r>
  <r>
    <x v="63"/>
    <n v="268149"/>
    <s v="E134"/>
    <x v="1"/>
    <n v="3112"/>
    <x v="0"/>
    <x v="0"/>
    <n v="0"/>
    <x v="0"/>
    <x v="0"/>
    <n v="0"/>
    <n v="141600"/>
    <n v="0"/>
    <n v="21600"/>
    <n v="0"/>
    <m/>
    <n v="141600"/>
    <n v="0"/>
    <n v="0"/>
  </r>
  <r>
    <x v="63"/>
    <n v="268149"/>
    <s v="E134"/>
    <x v="1"/>
    <n v="3391"/>
    <x v="0"/>
    <x v="1"/>
    <n v="0"/>
    <x v="0"/>
    <x v="0"/>
    <n v="180000"/>
    <n v="38400"/>
    <m/>
    <n v="38400"/>
    <n v="0"/>
    <m/>
    <n v="38400"/>
    <n v="0"/>
    <n v="0"/>
  </r>
  <r>
    <x v="64"/>
    <n v="268149"/>
    <s v="E137"/>
    <x v="2"/>
    <n v="2711"/>
    <x v="0"/>
    <x v="1"/>
    <n v="0"/>
    <x v="0"/>
    <x v="1"/>
    <n v="100000"/>
    <n v="100000"/>
    <m/>
    <n v="59100"/>
    <n v="0"/>
    <m/>
    <n v="100000"/>
    <n v="0"/>
    <n v="0"/>
  </r>
  <r>
    <x v="64"/>
    <n v="268149"/>
    <s v="E137"/>
    <x v="0"/>
    <n v="2611"/>
    <x v="0"/>
    <x v="0"/>
    <n v="0"/>
    <x v="0"/>
    <x v="1"/>
    <n v="9319643"/>
    <n v="9319643"/>
    <n v="0"/>
    <n v="5507061"/>
    <n v="0"/>
    <m/>
    <n v="9319643"/>
    <n v="0"/>
    <n v="0"/>
  </r>
  <r>
    <x v="64"/>
    <n v="268149"/>
    <s v="E137"/>
    <x v="0"/>
    <n v="2711"/>
    <x v="0"/>
    <x v="0"/>
    <n v="0"/>
    <x v="0"/>
    <x v="1"/>
    <n v="14201864"/>
    <n v="14201864"/>
    <n v="0"/>
    <n v="8392016"/>
    <n v="0"/>
    <m/>
    <n v="14201864"/>
    <n v="0"/>
    <n v="0"/>
  </r>
  <r>
    <x v="64"/>
    <n v="268149"/>
    <s v="E137"/>
    <x v="3"/>
    <n v="2211"/>
    <x v="0"/>
    <x v="1"/>
    <n v="26"/>
    <x v="0"/>
    <x v="1"/>
    <n v="0"/>
    <n v="5000000"/>
    <m/>
    <n v="2727300"/>
    <n v="0"/>
    <m/>
    <n v="5000000"/>
    <n v="0"/>
    <n v="0"/>
  </r>
  <r>
    <x v="64"/>
    <n v="268149"/>
    <s v="E137"/>
    <x v="3"/>
    <n v="4412"/>
    <x v="0"/>
    <x v="1"/>
    <n v="0"/>
    <x v="0"/>
    <x v="2"/>
    <n v="8000000"/>
    <n v="3000000"/>
    <m/>
    <n v="1636338"/>
    <n v="0"/>
    <m/>
    <n v="3000000"/>
    <n v="0"/>
    <n v="0"/>
  </r>
  <r>
    <x v="64"/>
    <n v="268149"/>
    <s v="E137"/>
    <x v="3"/>
    <n v="5321"/>
    <x v="1"/>
    <x v="1"/>
    <n v="0"/>
    <x v="50"/>
    <x v="3"/>
    <n v="500000"/>
    <n v="500000"/>
    <m/>
    <n v="0"/>
    <n v="0"/>
    <m/>
    <n v="500000"/>
    <n v="0"/>
    <n v="0"/>
  </r>
  <r>
    <x v="64"/>
    <n v="268149"/>
    <s v="E137"/>
    <x v="4"/>
    <n v="3581"/>
    <x v="0"/>
    <x v="1"/>
    <n v="0"/>
    <x v="0"/>
    <x v="0"/>
    <n v="0"/>
    <n v="3500000"/>
    <m/>
    <n v="434091.2"/>
    <n v="0"/>
    <m/>
    <n v="3500000"/>
    <n v="0"/>
    <n v="0"/>
  </r>
  <r>
    <x v="64"/>
    <n v="268149"/>
    <s v="E137"/>
    <x v="4"/>
    <n v="4419"/>
    <x v="0"/>
    <x v="1"/>
    <n v="0"/>
    <x v="0"/>
    <x v="2"/>
    <n v="3500000"/>
    <n v="0"/>
    <m/>
    <n v="0"/>
    <n v="0"/>
    <m/>
    <n v="0"/>
    <n v="0"/>
    <n v="0"/>
  </r>
  <r>
    <x v="64"/>
    <n v="268149"/>
    <s v="E137"/>
    <x v="1"/>
    <n v="2171"/>
    <x v="0"/>
    <x v="1"/>
    <n v="0"/>
    <x v="0"/>
    <x v="1"/>
    <n v="1000000"/>
    <n v="0"/>
    <m/>
    <n v="0"/>
    <n v="0"/>
    <m/>
    <n v="0"/>
    <n v="0"/>
    <n v="0"/>
  </r>
  <r>
    <x v="64"/>
    <n v="268149"/>
    <s v="E137"/>
    <x v="1"/>
    <n v="3112"/>
    <x v="0"/>
    <x v="0"/>
    <n v="0"/>
    <x v="0"/>
    <x v="0"/>
    <n v="0"/>
    <n v="1000000"/>
    <n v="0"/>
    <n v="499998"/>
    <n v="0"/>
    <m/>
    <n v="1000000"/>
    <n v="0"/>
    <n v="0"/>
  </r>
  <r>
    <x v="64"/>
    <n v="268149"/>
    <s v="E137"/>
    <x v="1"/>
    <n v="3821"/>
    <x v="0"/>
    <x v="1"/>
    <n v="0"/>
    <x v="0"/>
    <x v="0"/>
    <n v="1500000"/>
    <n v="1500000"/>
    <n v="116000"/>
    <n v="750000"/>
    <n v="116000"/>
    <n v="116000"/>
    <n v="1384000"/>
    <n v="0"/>
    <n v="0"/>
  </r>
  <r>
    <x v="65"/>
    <n v="268149"/>
    <s v="S128"/>
    <x v="0"/>
    <n v="4421"/>
    <x v="0"/>
    <x v="1"/>
    <n v="77"/>
    <x v="0"/>
    <x v="2"/>
    <n v="5000000"/>
    <n v="5000000"/>
    <n v="4999999"/>
    <n v="2054545"/>
    <n v="1163636"/>
    <m/>
    <n v="1"/>
    <n v="3836363"/>
    <n v="1163636"/>
  </r>
  <r>
    <x v="66"/>
    <n v="268244"/>
    <s v="S201"/>
    <x v="2"/>
    <n v="4481"/>
    <x v="0"/>
    <x v="1"/>
    <n v="0"/>
    <x v="0"/>
    <x v="2"/>
    <n v="300000"/>
    <n v="300000"/>
    <m/>
    <n v="150000"/>
    <n v="0"/>
    <m/>
    <n v="300000"/>
    <n v="0"/>
    <n v="0"/>
  </r>
  <r>
    <x v="67"/>
    <n v="271117"/>
    <s v="E133"/>
    <x v="2"/>
    <n v="4451"/>
    <x v="0"/>
    <x v="1"/>
    <n v="0"/>
    <x v="0"/>
    <x v="2"/>
    <n v="2500000"/>
    <n v="2000000"/>
    <n v="1999999.95"/>
    <n v="1727275"/>
    <n v="136363.65"/>
    <m/>
    <n v="5.0000000046566129E-2"/>
    <n v="1863636.3"/>
    <n v="136363.65"/>
  </r>
  <r>
    <x v="67"/>
    <n v="271117"/>
    <s v="E133"/>
    <x v="1"/>
    <n v="3821"/>
    <x v="0"/>
    <x v="1"/>
    <n v="0"/>
    <x v="0"/>
    <x v="0"/>
    <n v="2062500"/>
    <n v="2062500"/>
    <m/>
    <n v="0"/>
    <n v="0"/>
    <m/>
    <n v="2062500"/>
    <n v="0"/>
    <n v="0"/>
  </r>
  <r>
    <x v="68"/>
    <n v="321102"/>
    <s v="F029"/>
    <x v="3"/>
    <n v="4419"/>
    <x v="0"/>
    <x v="1"/>
    <n v="0"/>
    <x v="0"/>
    <x v="2"/>
    <n v="12300000"/>
    <n v="12300000"/>
    <n v="12000000"/>
    <n v="4436000"/>
    <n v="4181000"/>
    <m/>
    <n v="300000"/>
    <n v="7819000"/>
    <n v="4181000"/>
  </r>
  <r>
    <x v="68"/>
    <n v="321102"/>
    <s v="F029"/>
    <x v="1"/>
    <n v="2161"/>
    <x v="0"/>
    <x v="1"/>
    <n v="0"/>
    <x v="0"/>
    <x v="1"/>
    <n v="3050000"/>
    <n v="693194"/>
    <n v="589954"/>
    <n v="693194"/>
    <n v="19758.28"/>
    <n v="19758.28"/>
    <n v="103240"/>
    <n v="570195.72"/>
    <n v="0"/>
  </r>
  <r>
    <x v="68"/>
    <n v="321102"/>
    <s v="F029"/>
    <x v="1"/>
    <n v="2611"/>
    <x v="0"/>
    <x v="0"/>
    <n v="0"/>
    <x v="0"/>
    <x v="1"/>
    <n v="0"/>
    <n v="700000"/>
    <n v="0"/>
    <n v="350000"/>
    <n v="0"/>
    <m/>
    <n v="700000"/>
    <n v="0"/>
    <n v="0"/>
  </r>
  <r>
    <x v="68"/>
    <n v="321102"/>
    <s v="F029"/>
    <x v="1"/>
    <n v="3391"/>
    <x v="0"/>
    <x v="1"/>
    <n v="0"/>
    <x v="0"/>
    <x v="0"/>
    <n v="400000"/>
    <n v="0"/>
    <m/>
    <n v="0"/>
    <n v="0"/>
    <m/>
    <n v="0"/>
    <n v="0"/>
    <n v="0"/>
  </r>
  <r>
    <x v="68"/>
    <n v="321102"/>
    <s v="F029"/>
    <x v="1"/>
    <n v="3581"/>
    <x v="0"/>
    <x v="1"/>
    <n v="0"/>
    <x v="0"/>
    <x v="0"/>
    <n v="0"/>
    <n v="2356806"/>
    <m/>
    <n v="831816"/>
    <n v="0"/>
    <m/>
    <n v="2356806"/>
    <n v="0"/>
    <n v="0"/>
  </r>
  <r>
    <x v="68"/>
    <n v="321102"/>
    <s v="F029"/>
    <x v="1"/>
    <n v="3831"/>
    <x v="0"/>
    <x v="1"/>
    <n v="0"/>
    <x v="0"/>
    <x v="0"/>
    <n v="300000"/>
    <n v="0"/>
    <m/>
    <n v="0"/>
    <n v="0"/>
    <m/>
    <n v="0"/>
    <n v="0"/>
    <n v="0"/>
  </r>
  <r>
    <x v="69"/>
    <n v="321275"/>
    <s v="F033"/>
    <x v="1"/>
    <n v="2611"/>
    <x v="0"/>
    <x v="0"/>
    <n v="0"/>
    <x v="0"/>
    <x v="1"/>
    <n v="0"/>
    <n v="580000"/>
    <n v="0"/>
    <n v="290000"/>
    <n v="0"/>
    <m/>
    <n v="580000"/>
    <n v="0"/>
    <n v="0"/>
  </r>
  <r>
    <x v="69"/>
    <n v="321275"/>
    <s v="F033"/>
    <x v="1"/>
    <n v="3351"/>
    <x v="0"/>
    <x v="1"/>
    <n v="0"/>
    <x v="0"/>
    <x v="0"/>
    <n v="580000"/>
    <n v="0"/>
    <m/>
    <n v="0"/>
    <n v="0"/>
    <m/>
    <n v="0"/>
    <n v="0"/>
    <n v="0"/>
  </r>
  <r>
    <x v="70"/>
    <n v="321275"/>
    <s v="S139"/>
    <x v="3"/>
    <n v="4419"/>
    <x v="0"/>
    <x v="1"/>
    <n v="77"/>
    <x v="0"/>
    <x v="2"/>
    <n v="15000000"/>
    <n v="14500000"/>
    <n v="12000000"/>
    <n v="11946300"/>
    <n v="6612023"/>
    <m/>
    <n v="2500000"/>
    <n v="5387977"/>
    <n v="66120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E73" firstHeaderRow="0" firstDataRow="1" firstDataCol="1"/>
  <pivotFields count="19">
    <pivotField axis="axisRow"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showAll="0" defaultSubtotal="0"/>
    <pivotField showAll="0"/>
    <pivotField showAll="0"/>
    <pivotField showAll="0" defaultSubtotal="0"/>
    <pivotField showAll="0"/>
    <pivotField showAll="0"/>
    <pivotField showAll="0"/>
    <pivotField showAll="0"/>
    <pivotField numFmtId="49" showAll="0" defaultSubtotal="0"/>
    <pivotField dataField="1" numFmtId="43" showAll="0"/>
    <pivotField numFmtId="43" showAll="0"/>
    <pivotField showAll="0"/>
    <pivotField dataField="1" numFmtId="43" showAll="0" defaultSubtotal="0"/>
    <pivotField dataField="1" showAll="0" defaultSubtotal="0"/>
    <pivotField dataField="1" showAll="0"/>
    <pivotField numFmtId="43" showAll="0" defaultSubtotal="0"/>
    <pivotField numFmtId="43" showAll="0" defaultSubtotal="0"/>
    <pivotField numFmtId="43" showAll="0" defaultSubtota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2"/>
  </colFields>
  <colItems count="4">
    <i>
      <x/>
    </i>
    <i i="1">
      <x v="1"/>
    </i>
    <i i="2">
      <x v="2"/>
    </i>
    <i i="3">
      <x v="3"/>
    </i>
  </colItems>
  <dataFields count="4">
    <dataField name="Suma de ORIGINAL" fld="10" baseField="0" baseItem="0" numFmtId="4"/>
    <dataField name="Suma de PROGRAMADO JUNIO" fld="13" baseField="0" baseItem="0" numFmtId="4"/>
    <dataField name="Suma de EJERCIDO" fld="14" baseField="5" baseItem="25" numFmtId="4"/>
    <dataField name="Suma de PAGADO" fld="15"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D53" firstHeaderRow="0" firstDataRow="1" firstDataCol="1"/>
  <pivotFields count="19">
    <pivotField showAll="0" defaultSubtotal="0"/>
    <pivotField showAll="0" defaultSubtotal="0"/>
    <pivotField showAll="0"/>
    <pivotField showAll="0"/>
    <pivotField showAll="0" defaultSubtotal="0"/>
    <pivotField showAll="0"/>
    <pivotField showAll="0"/>
    <pivotField showAll="0"/>
    <pivotField axis="axisRow" showAll="0">
      <items count="52">
        <item x="32"/>
        <item x="33"/>
        <item x="2"/>
        <item x="31"/>
        <item x="27"/>
        <item x="34"/>
        <item x="40"/>
        <item x="6"/>
        <item x="14"/>
        <item x="18"/>
        <item x="19"/>
        <item x="20"/>
        <item x="26"/>
        <item x="28"/>
        <item x="29"/>
        <item x="46"/>
        <item x="39"/>
        <item x="50"/>
        <item x="1"/>
        <item x="48"/>
        <item x="37"/>
        <item x="36"/>
        <item x="17"/>
        <item x="49"/>
        <item x="3"/>
        <item x="5"/>
        <item x="4"/>
        <item x="47"/>
        <item x="35"/>
        <item x="10"/>
        <item x="16"/>
        <item x="15"/>
        <item x="11"/>
        <item x="12"/>
        <item x="13"/>
        <item x="38"/>
        <item x="45"/>
        <item x="7"/>
        <item x="8"/>
        <item x="9"/>
        <item x="42"/>
        <item x="43"/>
        <item x="44"/>
        <item x="41"/>
        <item x="30"/>
        <item x="21"/>
        <item x="22"/>
        <item x="23"/>
        <item x="24"/>
        <item x="25"/>
        <item x="0"/>
        <item t="default"/>
      </items>
    </pivotField>
    <pivotField numFmtId="49" showAll="0" defaultSubtotal="0"/>
    <pivotField dataField="1" numFmtId="43" showAll="0"/>
    <pivotField dataField="1" numFmtId="43" showAll="0"/>
    <pivotField showAll="0"/>
    <pivotField numFmtId="43" showAll="0" defaultSubtotal="0"/>
    <pivotField dataField="1" showAll="0" defaultSubtotal="0"/>
    <pivotField showAll="0"/>
    <pivotField numFmtId="43" showAll="0" defaultSubtotal="0"/>
    <pivotField numFmtId="43" showAll="0" defaultSubtotal="0"/>
    <pivotField numFmtId="43" showAll="0" defaultSubtotal="0"/>
  </pivotFields>
  <rowFields count="1">
    <field x="8"/>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2"/>
  </colFields>
  <colItems count="3">
    <i>
      <x/>
    </i>
    <i i="1">
      <x v="1"/>
    </i>
    <i i="2">
      <x v="2"/>
    </i>
  </colItems>
  <dataFields count="3">
    <dataField name="Suma de ORIGINAL" fld="10" baseField="8" baseItem="0" numFmtId="4"/>
    <dataField name="Suma de MODIFICADO" fld="11" baseField="8" baseItem="0" numFmtId="4"/>
    <dataField name="Suma de EJERCIDO" fld="14" baseField="25" baseItem="27"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2:J49" firstHeaderRow="1" firstDataRow="3" firstDataCol="1" rowPageCount="1" colPageCount="1"/>
  <pivotFields count="19">
    <pivotField showAll="0" defaultSubtotal="0"/>
    <pivotField showAll="0" defaultSubtotal="0"/>
    <pivotField showAll="0"/>
    <pivotField showAll="0"/>
    <pivotField showAll="0" defaultSubtotal="0"/>
    <pivotField axis="axisCol" showAll="0">
      <items count="3">
        <item x="0"/>
        <item x="1"/>
        <item t="default"/>
      </items>
    </pivotField>
    <pivotField axis="axisPage" showAll="0">
      <items count="3">
        <item x="1"/>
        <item x="0"/>
        <item t="default"/>
      </items>
    </pivotField>
    <pivotField showAll="0"/>
    <pivotField showAll="0"/>
    <pivotField axis="axisRow" numFmtId="49" showAll="0" defaultSubtotal="0">
      <items count="6">
        <item x="4"/>
        <item x="1"/>
        <item x="0"/>
        <item x="2"/>
        <item x="3"/>
        <item x="5"/>
      </items>
    </pivotField>
    <pivotField numFmtId="43" showAll="0"/>
    <pivotField numFmtId="43" showAll="0"/>
    <pivotField showAll="0"/>
    <pivotField dataField="1" numFmtId="43" showAll="0" defaultSubtotal="0"/>
    <pivotField dataField="1" showAll="0" defaultSubtotal="0"/>
    <pivotField dataField="1" showAll="0"/>
    <pivotField numFmtId="43" showAll="0" defaultSubtotal="0"/>
    <pivotField numFmtId="43" showAll="0" defaultSubtotal="0"/>
    <pivotField numFmtId="43" showAll="0" defaultSubtotal="0"/>
  </pivotFields>
  <rowFields count="1">
    <field x="9"/>
  </rowFields>
  <rowItems count="5">
    <i>
      <x/>
    </i>
    <i>
      <x v="1"/>
    </i>
    <i>
      <x v="2"/>
    </i>
    <i>
      <x v="4"/>
    </i>
    <i t="grand">
      <x/>
    </i>
  </rowItems>
  <colFields count="2">
    <field x="5"/>
    <field x="-2"/>
  </colFields>
  <colItems count="9">
    <i>
      <x/>
      <x/>
    </i>
    <i r="1" i="1">
      <x v="1"/>
    </i>
    <i r="1" i="2">
      <x v="2"/>
    </i>
    <i>
      <x v="1"/>
      <x/>
    </i>
    <i r="1" i="1">
      <x v="1"/>
    </i>
    <i r="1" i="2">
      <x v="2"/>
    </i>
    <i t="grand">
      <x/>
    </i>
    <i t="grand" i="1">
      <x/>
    </i>
    <i t="grand" i="2">
      <x/>
    </i>
  </colItems>
  <pageFields count="1">
    <pageField fld="6" item="1" hier="-1"/>
  </pageFields>
  <dataFields count="3">
    <dataField name="Suma de PROGRAMADO JUNIO" fld="13" baseField="9" baseItem="2" numFmtId="4"/>
    <dataField name="Suma de EJERCIDO" fld="14" baseField="20" baseItem="1" numFmtId="4"/>
    <dataField name="Suma de PAGADO" fld="15" baseField="9" baseItem="0" numFmtId="4"/>
  </dataFields>
  <formats count="6">
    <format dxfId="28">
      <pivotArea type="topRight" dataOnly="0" labelOnly="1" outline="0" offset="B1:D1" fieldPosition="0"/>
    </format>
    <format dxfId="27">
      <pivotArea dataOnly="0" labelOnly="1" fieldPosition="0">
        <references count="1">
          <reference field="5" count="1">
            <x v="1"/>
          </reference>
        </references>
      </pivotArea>
    </format>
    <format dxfId="26">
      <pivotArea dataOnly="0" labelOnly="1" outline="0" fieldPosition="0">
        <references count="2">
          <reference field="4294967294" count="1">
            <x v="2"/>
          </reference>
          <reference field="5" count="1" selected="0">
            <x v="1"/>
          </reference>
        </references>
      </pivotArea>
    </format>
    <format dxfId="25">
      <pivotArea dataOnly="0" labelOnly="1" outline="0" fieldPosition="0">
        <references count="2">
          <reference field="4294967294" count="1">
            <x v="2"/>
          </reference>
          <reference field="5" count="1" selected="0">
            <x v="1"/>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J12" firstHeaderRow="1" firstDataRow="3" firstDataCol="1" rowPageCount="1" colPageCount="1"/>
  <pivotFields count="19">
    <pivotField showAll="0" defaultSubtotal="0"/>
    <pivotField showAll="0" defaultSubtotal="0"/>
    <pivotField showAll="0"/>
    <pivotField showAll="0"/>
    <pivotField showAll="0" defaultSubtotal="0"/>
    <pivotField axis="axisCol" showAll="0">
      <items count="3">
        <item x="0"/>
        <item x="1"/>
        <item t="default"/>
      </items>
    </pivotField>
    <pivotField axis="axisPage" showAll="0">
      <items count="3">
        <item x="1"/>
        <item x="0"/>
        <item t="default"/>
      </items>
    </pivotField>
    <pivotField showAll="0"/>
    <pivotField showAll="0"/>
    <pivotField axis="axisRow" numFmtId="49" showAll="0" defaultSubtotal="0">
      <items count="6">
        <item x="4"/>
        <item x="1"/>
        <item x="0"/>
        <item x="2"/>
        <item x="3"/>
        <item x="5"/>
      </items>
    </pivotField>
    <pivotField numFmtId="43" showAll="0"/>
    <pivotField numFmtId="43" showAll="0"/>
    <pivotField showAll="0"/>
    <pivotField dataField="1" numFmtId="43" showAll="0" defaultSubtotal="0"/>
    <pivotField dataField="1" showAll="0" defaultSubtotal="0"/>
    <pivotField dataField="1" showAll="0"/>
    <pivotField numFmtId="43" showAll="0" defaultSubtotal="0"/>
    <pivotField numFmtId="43" showAll="0" defaultSubtotal="0"/>
    <pivotField numFmtId="43" showAll="0" defaultSubtotal="0"/>
  </pivotFields>
  <rowFields count="1">
    <field x="9"/>
  </rowFields>
  <rowItems count="7">
    <i>
      <x/>
    </i>
    <i>
      <x v="1"/>
    </i>
    <i>
      <x v="2"/>
    </i>
    <i>
      <x v="3"/>
    </i>
    <i>
      <x v="4"/>
    </i>
    <i>
      <x v="5"/>
    </i>
    <i t="grand">
      <x/>
    </i>
  </rowItems>
  <colFields count="2">
    <field x="5"/>
    <field x="-2"/>
  </colFields>
  <colItems count="9">
    <i>
      <x/>
      <x/>
    </i>
    <i r="1" i="1">
      <x v="1"/>
    </i>
    <i r="1" i="2">
      <x v="2"/>
    </i>
    <i>
      <x v="1"/>
      <x/>
    </i>
    <i r="1" i="1">
      <x v="1"/>
    </i>
    <i r="1" i="2">
      <x v="2"/>
    </i>
    <i t="grand">
      <x/>
    </i>
    <i t="grand" i="1">
      <x/>
    </i>
    <i t="grand" i="2">
      <x/>
    </i>
  </colItems>
  <pageFields count="1">
    <pageField fld="6" item="0" hier="-1"/>
  </pageFields>
  <dataFields count="3">
    <dataField name="Suma de PROGRAMADO JUNIO" fld="13" baseField="9" baseItem="0" numFmtId="4"/>
    <dataField name="Suma de EJERCIDO" fld="14" baseField="20" baseItem="2" numFmtId="4"/>
    <dataField name="Suma de PAGADO" fld="15" baseField="9" baseItem="0" numFmtId="4"/>
  </dataFields>
  <formats count="6">
    <format dxfId="34">
      <pivotArea type="topRight" dataOnly="0" labelOnly="1" outline="0" offset="B1:D1" fieldPosition="0"/>
    </format>
    <format dxfId="33">
      <pivotArea dataOnly="0" labelOnly="1" fieldPosition="0">
        <references count="1">
          <reference field="5" count="1">
            <x v="1"/>
          </reference>
        </references>
      </pivotArea>
    </format>
    <format dxfId="32">
      <pivotArea dataOnly="0" labelOnly="1" outline="0" fieldPosition="0">
        <references count="2">
          <reference field="4294967294" count="1">
            <x v="2"/>
          </reference>
          <reference field="5" count="1" selected="0">
            <x v="1"/>
          </reference>
        </references>
      </pivotArea>
    </format>
    <format dxfId="31">
      <pivotArea dataOnly="0" labelOnly="1" offset="A256:B256" fieldPosition="0">
        <references count="1">
          <reference field="5" count="1">
            <x v="1"/>
          </reference>
        </references>
      </pivotArea>
    </format>
    <format dxfId="30">
      <pivotArea outline="0" fieldPosition="0">
        <references count="1">
          <reference field="4294967294" count="1">
            <x v="1"/>
          </reference>
        </references>
      </pivotArea>
    </format>
    <format dxfId="2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06:N379" firstHeaderRow="1" firstDataRow="2" firstDataCol="1"/>
  <pivotFields count="19">
    <pivotField axis="axisRow"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showAll="0" defaultSubtotal="0"/>
    <pivotField showAll="0"/>
    <pivotField axis="axisCol" showAll="0">
      <items count="13">
        <item x="2"/>
        <item x="6"/>
        <item x="0"/>
        <item x="3"/>
        <item x="4"/>
        <item x="9"/>
        <item x="7"/>
        <item x="8"/>
        <item x="11"/>
        <item x="5"/>
        <item x="1"/>
        <item x="10"/>
        <item t="default"/>
      </items>
    </pivotField>
    <pivotField showAll="0" defaultSubtotal="0"/>
    <pivotField showAll="0"/>
    <pivotField showAll="0"/>
    <pivotField showAll="0"/>
    <pivotField showAll="0"/>
    <pivotField numFmtId="49" showAll="0" defaultSubtotal="0"/>
    <pivotField numFmtId="43" showAll="0"/>
    <pivotField numFmtId="43" showAll="0"/>
    <pivotField showAll="0"/>
    <pivotField numFmtId="43" showAll="0" defaultSubtotal="0"/>
    <pivotField dataField="1" showAll="0" defaultSubtotal="0"/>
    <pivotField showAll="0"/>
    <pivotField numFmtId="43" showAll="0" defaultSubtotal="0"/>
    <pivotField numFmtId="43" showAll="0" defaultSubtotal="0"/>
    <pivotField numFmtId="43" showAll="0" defaultSubtota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EJERCIDO"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N74" firstHeaderRow="1" firstDataRow="2" firstDataCol="1"/>
  <pivotFields count="19">
    <pivotField axis="axisRow"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showAll="0" defaultSubtotal="0"/>
    <pivotField showAll="0"/>
    <pivotField axis="axisCol" showAll="0">
      <items count="13">
        <item x="2"/>
        <item x="6"/>
        <item x="0"/>
        <item x="3"/>
        <item x="4"/>
        <item x="9"/>
        <item x="7"/>
        <item x="8"/>
        <item x="11"/>
        <item x="5"/>
        <item x="1"/>
        <item x="10"/>
        <item t="default"/>
      </items>
    </pivotField>
    <pivotField showAll="0" defaultSubtotal="0"/>
    <pivotField showAll="0"/>
    <pivotField showAll="0"/>
    <pivotField showAll="0"/>
    <pivotField showAll="0"/>
    <pivotField numFmtId="49" showAll="0" defaultSubtotal="0"/>
    <pivotField dataField="1" numFmtId="43" showAll="0"/>
    <pivotField numFmtId="43" showAll="0"/>
    <pivotField showAll="0"/>
    <pivotField numFmtId="43" showAll="0" defaultSubtotal="0"/>
    <pivotField showAll="0" defaultSubtotal="0"/>
    <pivotField showAll="0"/>
    <pivotField numFmtId="43" showAll="0" defaultSubtotal="0"/>
    <pivotField numFmtId="43" showAll="0" defaultSubtotal="0"/>
    <pivotField numFmtId="43" showAll="0" defaultSubtota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ORIGINAL" fld="10"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59:N532" firstHeaderRow="1" firstDataRow="2" firstDataCol="1"/>
  <pivotFields count="19">
    <pivotField axis="axisRow"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showAll="0" defaultSubtotal="0"/>
    <pivotField showAll="0"/>
    <pivotField axis="axisCol" showAll="0">
      <items count="13">
        <item x="2"/>
        <item x="6"/>
        <item x="0"/>
        <item x="3"/>
        <item x="4"/>
        <item x="9"/>
        <item x="7"/>
        <item x="8"/>
        <item x="11"/>
        <item x="5"/>
        <item x="1"/>
        <item x="10"/>
        <item t="default"/>
      </items>
    </pivotField>
    <pivotField showAll="0" defaultSubtotal="0"/>
    <pivotField showAll="0"/>
    <pivotField showAll="0"/>
    <pivotField showAll="0"/>
    <pivotField showAll="0"/>
    <pivotField numFmtId="49" showAll="0" defaultSubtotal="0"/>
    <pivotField numFmtId="43" showAll="0"/>
    <pivotField numFmtId="43" showAll="0"/>
    <pivotField showAll="0"/>
    <pivotField numFmtId="43" showAll="0" defaultSubtotal="0"/>
    <pivotField showAll="0" defaultSubtotal="0"/>
    <pivotField dataField="1" showAll="0"/>
    <pivotField numFmtId="43" showAll="0" defaultSubtotal="0"/>
    <pivotField numFmtId="43" showAll="0" defaultSubtotal="0"/>
    <pivotField numFmtId="43" showAll="0" defaultSubtota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PAGADO" fld="15"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54:N227" firstHeaderRow="1" firstDataRow="2" firstDataCol="1"/>
  <pivotFields count="19">
    <pivotField axis="axisRow" showAll="0" defaultSubtotal="0">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pivotField>
    <pivotField showAll="0" defaultSubtotal="0"/>
    <pivotField showAll="0"/>
    <pivotField axis="axisCol" showAll="0">
      <items count="13">
        <item x="2"/>
        <item x="6"/>
        <item x="0"/>
        <item x="3"/>
        <item x="4"/>
        <item x="9"/>
        <item x="7"/>
        <item x="8"/>
        <item x="11"/>
        <item x="5"/>
        <item x="1"/>
        <item x="10"/>
        <item t="default"/>
      </items>
    </pivotField>
    <pivotField showAll="0" defaultSubtotal="0"/>
    <pivotField showAll="0"/>
    <pivotField showAll="0"/>
    <pivotField showAll="0"/>
    <pivotField showAll="0"/>
    <pivotField numFmtId="49" showAll="0" defaultSubtotal="0"/>
    <pivotField numFmtId="43" showAll="0"/>
    <pivotField dataField="1" numFmtId="43" showAll="0"/>
    <pivotField showAll="0"/>
    <pivotField numFmtId="43" showAll="0" defaultSubtotal="0"/>
    <pivotField showAll="0" defaultSubtotal="0"/>
    <pivotField showAll="0"/>
    <pivotField numFmtId="43" showAll="0" defaultSubtotal="0"/>
    <pivotField numFmtId="43" showAll="0" defaultSubtotal="0"/>
    <pivotField numFmtId="43" showAll="0" defaultSubtota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MODIFICADO" fld="11"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vmlDrawing" Target="../drawings/vmlDrawing44.vml"/><Relationship Id="rId1" Type="http://schemas.openxmlformats.org/officeDocument/2006/relationships/printerSettings" Target="../printerSettings/printerSettings50.bin"/><Relationship Id="rId4" Type="http://schemas.openxmlformats.org/officeDocument/2006/relationships/comments" Target="../comments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55.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67.bin"/><Relationship Id="rId4" Type="http://schemas.openxmlformats.org/officeDocument/2006/relationships/pivotTable" Target="../pivotTables/pivotTable8.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2.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3.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5.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8.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9.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0.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6"/>
  <sheetViews>
    <sheetView workbookViewId="0">
      <selection activeCell="F3" sqref="F3"/>
    </sheetView>
  </sheetViews>
  <sheetFormatPr baseColWidth="10" defaultRowHeight="13.2"/>
  <cols>
    <col min="6" max="7" width="16.44140625" bestFit="1" customWidth="1"/>
    <col min="8" max="8" width="14.6640625" bestFit="1" customWidth="1"/>
    <col min="9" max="9" width="20.5546875" bestFit="1" customWidth="1"/>
    <col min="10" max="10" width="16.109375" bestFit="1" customWidth="1"/>
    <col min="11" max="14" width="14.6640625" bestFit="1" customWidth="1"/>
  </cols>
  <sheetData>
    <row r="1" spans="1:14" ht="17.399999999999999">
      <c r="A1" s="1248" t="s">
        <v>1334</v>
      </c>
      <c r="B1" s="1248"/>
      <c r="C1" s="1248"/>
      <c r="D1" s="1248"/>
      <c r="E1" s="1248"/>
      <c r="F1" s="1248"/>
      <c r="G1" s="1248"/>
      <c r="H1" s="1248"/>
      <c r="I1" s="1248"/>
      <c r="J1" s="1248"/>
      <c r="K1" s="1248"/>
      <c r="L1" s="1248"/>
      <c r="M1" s="1248"/>
      <c r="N1" s="1248"/>
    </row>
    <row r="2" spans="1:14">
      <c r="A2" s="339" t="s">
        <v>1310</v>
      </c>
      <c r="B2" s="339" t="s">
        <v>1315</v>
      </c>
      <c r="C2" s="339" t="s">
        <v>535</v>
      </c>
      <c r="D2" s="339" t="s">
        <v>536</v>
      </c>
      <c r="E2" s="339" t="s">
        <v>94</v>
      </c>
      <c r="F2" s="339" t="s">
        <v>538</v>
      </c>
      <c r="G2" s="339" t="s">
        <v>12</v>
      </c>
      <c r="H2" s="339" t="s">
        <v>539</v>
      </c>
      <c r="I2" s="339" t="s">
        <v>540</v>
      </c>
      <c r="J2" s="339" t="s">
        <v>1311</v>
      </c>
      <c r="K2" s="339" t="s">
        <v>62</v>
      </c>
      <c r="L2" s="339" t="s">
        <v>542</v>
      </c>
      <c r="M2" s="339" t="s">
        <v>543</v>
      </c>
      <c r="N2" s="339" t="s">
        <v>544</v>
      </c>
    </row>
    <row r="3" spans="1:14">
      <c r="A3" s="334" t="s">
        <v>520</v>
      </c>
      <c r="B3" s="334">
        <v>1131</v>
      </c>
      <c r="C3" s="334">
        <v>1</v>
      </c>
      <c r="D3" s="334">
        <v>1</v>
      </c>
      <c r="E3" s="334" t="s">
        <v>1317</v>
      </c>
      <c r="F3" s="389">
        <v>80197402</v>
      </c>
      <c r="G3" s="389">
        <v>79910947.579999998</v>
      </c>
      <c r="H3" s="389">
        <v>36599624.899999999</v>
      </c>
      <c r="I3" s="389">
        <v>39895275.270000003</v>
      </c>
      <c r="J3" s="389">
        <v>36599624.899999999</v>
      </c>
      <c r="K3" s="389">
        <v>31241760.179999996</v>
      </c>
      <c r="L3" s="389">
        <v>43311322.68</v>
      </c>
      <c r="M3" s="389">
        <v>0</v>
      </c>
      <c r="N3" s="389">
        <v>5357864.7200000025</v>
      </c>
    </row>
    <row r="4" spans="1:14">
      <c r="A4" s="334" t="s">
        <v>1182</v>
      </c>
      <c r="B4" s="334">
        <v>1132</v>
      </c>
      <c r="C4" s="334">
        <v>1</v>
      </c>
      <c r="D4" s="334">
        <v>1</v>
      </c>
      <c r="E4" s="334" t="s">
        <v>1317</v>
      </c>
      <c r="F4" s="389">
        <v>123421700</v>
      </c>
      <c r="G4" s="389">
        <v>123421700</v>
      </c>
      <c r="H4" s="389">
        <v>53285287.979999997</v>
      </c>
      <c r="I4" s="389">
        <v>72105616.640000001</v>
      </c>
      <c r="J4" s="389">
        <v>53285287.979999997</v>
      </c>
      <c r="K4" s="389">
        <v>45885287.979999997</v>
      </c>
      <c r="L4" s="389">
        <v>70136412.020000011</v>
      </c>
      <c r="M4" s="389">
        <v>0</v>
      </c>
      <c r="N4" s="389">
        <v>7400000</v>
      </c>
    </row>
    <row r="5" spans="1:14">
      <c r="A5" s="334" t="s">
        <v>520</v>
      </c>
      <c r="B5" s="334">
        <v>1211</v>
      </c>
      <c r="C5" s="334">
        <v>1</v>
      </c>
      <c r="D5" s="334">
        <v>1</v>
      </c>
      <c r="E5" s="334" t="s">
        <v>1317</v>
      </c>
      <c r="F5" s="389">
        <v>0</v>
      </c>
      <c r="G5" s="389">
        <v>0</v>
      </c>
      <c r="H5" s="389"/>
      <c r="I5" s="389">
        <v>0</v>
      </c>
      <c r="J5" s="389">
        <v>0</v>
      </c>
      <c r="K5" s="389"/>
      <c r="L5" s="389">
        <v>0</v>
      </c>
      <c r="M5" s="389">
        <v>0</v>
      </c>
      <c r="N5" s="389">
        <v>0</v>
      </c>
    </row>
    <row r="6" spans="1:14">
      <c r="A6" s="334" t="s">
        <v>520</v>
      </c>
      <c r="B6" s="334">
        <v>1211</v>
      </c>
      <c r="C6" s="334">
        <v>1</v>
      </c>
      <c r="D6" s="334">
        <v>1</v>
      </c>
      <c r="E6" s="334">
        <v>87</v>
      </c>
      <c r="F6" s="389">
        <v>0</v>
      </c>
      <c r="G6" s="389">
        <v>12900000</v>
      </c>
      <c r="H6" s="389">
        <v>8498185</v>
      </c>
      <c r="I6" s="389">
        <v>12900000</v>
      </c>
      <c r="J6" s="389">
        <v>8375623</v>
      </c>
      <c r="K6" s="389">
        <v>8375623</v>
      </c>
      <c r="L6" s="389">
        <v>4401815</v>
      </c>
      <c r="M6" s="389">
        <v>122562</v>
      </c>
      <c r="N6" s="389">
        <v>0</v>
      </c>
    </row>
    <row r="7" spans="1:14">
      <c r="A7" s="334" t="s">
        <v>520</v>
      </c>
      <c r="B7" s="334">
        <v>1211</v>
      </c>
      <c r="C7" s="334">
        <v>1</v>
      </c>
      <c r="D7" s="334">
        <v>1</v>
      </c>
      <c r="E7" s="334">
        <v>87</v>
      </c>
      <c r="F7" s="389">
        <v>0</v>
      </c>
      <c r="G7" s="389">
        <v>0</v>
      </c>
      <c r="H7" s="389"/>
      <c r="I7" s="389">
        <v>0</v>
      </c>
      <c r="J7" s="389">
        <v>0</v>
      </c>
      <c r="K7" s="389"/>
      <c r="L7" s="389">
        <v>0</v>
      </c>
      <c r="M7" s="389">
        <v>0</v>
      </c>
      <c r="N7" s="389">
        <v>0</v>
      </c>
    </row>
    <row r="8" spans="1:14">
      <c r="A8" s="334" t="s">
        <v>520</v>
      </c>
      <c r="B8" s="334">
        <v>1211</v>
      </c>
      <c r="C8" s="334">
        <v>1</v>
      </c>
      <c r="D8" s="334">
        <v>1</v>
      </c>
      <c r="E8" s="334" t="s">
        <v>1317</v>
      </c>
      <c r="F8" s="389">
        <v>7331224</v>
      </c>
      <c r="G8" s="389">
        <v>7331224</v>
      </c>
      <c r="H8" s="389">
        <v>3350523</v>
      </c>
      <c r="I8" s="389">
        <v>3858790</v>
      </c>
      <c r="J8" s="389">
        <v>3322645</v>
      </c>
      <c r="K8" s="389">
        <v>2771194</v>
      </c>
      <c r="L8" s="389">
        <v>3980701</v>
      </c>
      <c r="M8" s="389">
        <v>27878</v>
      </c>
      <c r="N8" s="389">
        <v>551451</v>
      </c>
    </row>
    <row r="9" spans="1:14">
      <c r="A9" s="334" t="s">
        <v>520</v>
      </c>
      <c r="B9" s="334">
        <v>1211</v>
      </c>
      <c r="C9" s="334">
        <v>1</v>
      </c>
      <c r="D9" s="334">
        <v>1</v>
      </c>
      <c r="E9" s="334">
        <v>24</v>
      </c>
      <c r="F9" s="389">
        <v>54789047</v>
      </c>
      <c r="G9" s="389">
        <v>41889047</v>
      </c>
      <c r="H9" s="389">
        <v>41889047</v>
      </c>
      <c r="I9" s="389">
        <v>16540154.779999999</v>
      </c>
      <c r="J9" s="389">
        <v>12240154.779999999</v>
      </c>
      <c r="K9" s="389"/>
      <c r="L9" s="389">
        <v>0</v>
      </c>
      <c r="M9" s="389">
        <v>29648892.219999999</v>
      </c>
      <c r="N9" s="389">
        <v>12240154.779999999</v>
      </c>
    </row>
    <row r="10" spans="1:14">
      <c r="A10" s="334" t="s">
        <v>520</v>
      </c>
      <c r="B10" s="334">
        <v>1221</v>
      </c>
      <c r="C10" s="334">
        <v>1</v>
      </c>
      <c r="D10" s="334">
        <v>1</v>
      </c>
      <c r="E10" s="334" t="s">
        <v>1318</v>
      </c>
      <c r="F10" s="389">
        <v>28552321</v>
      </c>
      <c r="G10" s="389">
        <v>28552321</v>
      </c>
      <c r="H10" s="389">
        <v>19212461.489999998</v>
      </c>
      <c r="I10" s="389">
        <v>19212461.489999998</v>
      </c>
      <c r="J10" s="389">
        <v>19212461.489999998</v>
      </c>
      <c r="K10" s="389">
        <v>16823090.489999998</v>
      </c>
      <c r="L10" s="389">
        <v>9339859.5100000016</v>
      </c>
      <c r="M10" s="389">
        <v>0</v>
      </c>
      <c r="N10" s="389">
        <v>2389371</v>
      </c>
    </row>
    <row r="11" spans="1:14">
      <c r="A11" s="334" t="s">
        <v>520</v>
      </c>
      <c r="B11" s="334">
        <v>1231</v>
      </c>
      <c r="C11" s="334">
        <v>1</v>
      </c>
      <c r="D11" s="334">
        <v>1</v>
      </c>
      <c r="E11" s="334" t="s">
        <v>1319</v>
      </c>
      <c r="F11" s="389">
        <v>1060900</v>
      </c>
      <c r="G11" s="389">
        <v>1060900</v>
      </c>
      <c r="H11" s="389">
        <v>72000</v>
      </c>
      <c r="I11" s="389">
        <v>600000</v>
      </c>
      <c r="J11" s="389">
        <v>72000</v>
      </c>
      <c r="K11" s="389">
        <v>72000</v>
      </c>
      <c r="L11" s="389">
        <v>988900</v>
      </c>
      <c r="M11" s="389">
        <v>0</v>
      </c>
      <c r="N11" s="389">
        <v>0</v>
      </c>
    </row>
    <row r="12" spans="1:14">
      <c r="A12" s="334" t="s">
        <v>520</v>
      </c>
      <c r="B12" s="334">
        <v>1311</v>
      </c>
      <c r="C12" s="334">
        <v>1</v>
      </c>
      <c r="D12" s="334">
        <v>1</v>
      </c>
      <c r="E12" s="334" t="s">
        <v>1317</v>
      </c>
      <c r="F12" s="389">
        <v>1908941</v>
      </c>
      <c r="G12" s="389">
        <v>1908941</v>
      </c>
      <c r="H12" s="389">
        <v>837933.94</v>
      </c>
      <c r="I12" s="389">
        <v>1073131</v>
      </c>
      <c r="J12" s="389">
        <v>837933.94</v>
      </c>
      <c r="K12" s="389">
        <v>727933.94000000006</v>
      </c>
      <c r="L12" s="389">
        <v>1071007.06</v>
      </c>
      <c r="M12" s="389">
        <v>0</v>
      </c>
      <c r="N12" s="389">
        <v>109999.99999999988</v>
      </c>
    </row>
    <row r="13" spans="1:14">
      <c r="A13" s="334" t="s">
        <v>520</v>
      </c>
      <c r="B13" s="334">
        <v>1321</v>
      </c>
      <c r="C13" s="334">
        <v>1</v>
      </c>
      <c r="D13" s="334">
        <v>1</v>
      </c>
      <c r="E13" s="334" t="s">
        <v>1317</v>
      </c>
      <c r="F13" s="389">
        <v>5645686</v>
      </c>
      <c r="G13" s="389">
        <v>5645686</v>
      </c>
      <c r="H13" s="389">
        <v>2502351.84</v>
      </c>
      <c r="I13" s="389">
        <v>3018886</v>
      </c>
      <c r="J13" s="389">
        <v>2502351.84</v>
      </c>
      <c r="K13" s="389">
        <v>2502351.84</v>
      </c>
      <c r="L13" s="389">
        <v>3143334.16</v>
      </c>
      <c r="M13" s="389">
        <v>0</v>
      </c>
      <c r="N13" s="389">
        <v>0</v>
      </c>
    </row>
    <row r="14" spans="1:14">
      <c r="A14" s="334" t="s">
        <v>520</v>
      </c>
      <c r="B14" s="334">
        <v>1322</v>
      </c>
      <c r="C14" s="334">
        <v>1</v>
      </c>
      <c r="D14" s="334">
        <v>1</v>
      </c>
      <c r="E14" s="334" t="s">
        <v>1317</v>
      </c>
      <c r="F14" s="389">
        <v>86853</v>
      </c>
      <c r="G14" s="389">
        <v>86853</v>
      </c>
      <c r="H14" s="389">
        <v>31275.42</v>
      </c>
      <c r="I14" s="389">
        <v>69026</v>
      </c>
      <c r="J14" s="389">
        <v>31275.42</v>
      </c>
      <c r="K14" s="389">
        <v>21215.659999999996</v>
      </c>
      <c r="L14" s="389">
        <v>55577.58</v>
      </c>
      <c r="M14" s="389">
        <v>0</v>
      </c>
      <c r="N14" s="389">
        <v>10059.760000000002</v>
      </c>
    </row>
    <row r="15" spans="1:14">
      <c r="A15" s="334" t="s">
        <v>520</v>
      </c>
      <c r="B15" s="334">
        <v>1323</v>
      </c>
      <c r="C15" s="334">
        <v>1</v>
      </c>
      <c r="D15" s="334">
        <v>1</v>
      </c>
      <c r="E15" s="334" t="s">
        <v>1317</v>
      </c>
      <c r="F15" s="389">
        <v>21100755</v>
      </c>
      <c r="G15" s="389">
        <v>12500755</v>
      </c>
      <c r="H15" s="389">
        <v>419311.82</v>
      </c>
      <c r="I15" s="389">
        <v>800000</v>
      </c>
      <c r="J15" s="389">
        <v>419311.82</v>
      </c>
      <c r="K15" s="389">
        <v>419311.82</v>
      </c>
      <c r="L15" s="389">
        <v>12081443.18</v>
      </c>
      <c r="M15" s="389">
        <v>0</v>
      </c>
      <c r="N15" s="389">
        <v>0</v>
      </c>
    </row>
    <row r="16" spans="1:14">
      <c r="A16" s="334" t="s">
        <v>520</v>
      </c>
      <c r="B16" s="334">
        <v>1323</v>
      </c>
      <c r="C16" s="334">
        <v>1</v>
      </c>
      <c r="D16" s="334">
        <v>1</v>
      </c>
      <c r="E16" s="334" t="s">
        <v>1318</v>
      </c>
      <c r="F16" s="389">
        <v>2729322</v>
      </c>
      <c r="G16" s="389">
        <v>2729322</v>
      </c>
      <c r="H16" s="389">
        <v>6185.18</v>
      </c>
      <c r="I16" s="389">
        <v>100000</v>
      </c>
      <c r="J16" s="389">
        <v>6185.18</v>
      </c>
      <c r="K16" s="389">
        <v>6185.18</v>
      </c>
      <c r="L16" s="389">
        <v>2723136.82</v>
      </c>
      <c r="M16" s="389">
        <v>0</v>
      </c>
      <c r="N16" s="389">
        <v>0</v>
      </c>
    </row>
    <row r="17" spans="1:14">
      <c r="A17" s="334" t="s">
        <v>521</v>
      </c>
      <c r="B17" s="334">
        <v>1331</v>
      </c>
      <c r="C17" s="334">
        <v>1</v>
      </c>
      <c r="D17" s="334">
        <v>1</v>
      </c>
      <c r="E17" s="334" t="s">
        <v>1317</v>
      </c>
      <c r="F17" s="389">
        <v>17821563</v>
      </c>
      <c r="G17" s="389">
        <v>17821563</v>
      </c>
      <c r="H17" s="389">
        <v>10045061.140000001</v>
      </c>
      <c r="I17" s="389">
        <v>12449777</v>
      </c>
      <c r="J17" s="389">
        <v>10045061.140000001</v>
      </c>
      <c r="K17" s="389">
        <v>8566628.6600000001</v>
      </c>
      <c r="L17" s="389">
        <v>7776501.8599999994</v>
      </c>
      <c r="M17" s="389">
        <v>0</v>
      </c>
      <c r="N17" s="389">
        <v>1478432.4800000004</v>
      </c>
    </row>
    <row r="18" spans="1:14">
      <c r="A18" s="334" t="s">
        <v>521</v>
      </c>
      <c r="B18" s="334">
        <v>1332</v>
      </c>
      <c r="C18" s="334">
        <v>1</v>
      </c>
      <c r="D18" s="334">
        <v>1</v>
      </c>
      <c r="E18" s="334" t="s">
        <v>1317</v>
      </c>
      <c r="F18" s="389">
        <v>10337013</v>
      </c>
      <c r="G18" s="389">
        <v>10337013</v>
      </c>
      <c r="H18" s="389">
        <v>5681008.3899999997</v>
      </c>
      <c r="I18" s="389">
        <v>7765864</v>
      </c>
      <c r="J18" s="389">
        <v>5681008.3899999997</v>
      </c>
      <c r="K18" s="389">
        <v>4861067.63</v>
      </c>
      <c r="L18" s="389">
        <v>4656004.6100000003</v>
      </c>
      <c r="M18" s="389">
        <v>0</v>
      </c>
      <c r="N18" s="389">
        <v>819940.75999999978</v>
      </c>
    </row>
    <row r="19" spans="1:14">
      <c r="A19" s="334" t="s">
        <v>521</v>
      </c>
      <c r="B19" s="334">
        <v>1341</v>
      </c>
      <c r="C19" s="334">
        <v>1</v>
      </c>
      <c r="D19" s="334">
        <v>1</v>
      </c>
      <c r="E19" s="334" t="s">
        <v>1317</v>
      </c>
      <c r="F19" s="389">
        <v>980213</v>
      </c>
      <c r="G19" s="389">
        <v>980213</v>
      </c>
      <c r="H19" s="389">
        <v>980213</v>
      </c>
      <c r="I19" s="389">
        <v>980213</v>
      </c>
      <c r="J19" s="389">
        <v>980213</v>
      </c>
      <c r="K19" s="389">
        <v>971025</v>
      </c>
      <c r="L19" s="389">
        <v>0</v>
      </c>
      <c r="M19" s="389">
        <v>0</v>
      </c>
      <c r="N19" s="389">
        <v>9188</v>
      </c>
    </row>
    <row r="20" spans="1:14">
      <c r="A20" s="334" t="s">
        <v>521</v>
      </c>
      <c r="B20" s="334">
        <v>1343</v>
      </c>
      <c r="C20" s="334">
        <v>1</v>
      </c>
      <c r="D20" s="334">
        <v>1</v>
      </c>
      <c r="E20" s="334" t="s">
        <v>1317</v>
      </c>
      <c r="F20" s="389">
        <v>15636235</v>
      </c>
      <c r="G20" s="389">
        <v>15636235</v>
      </c>
      <c r="H20" s="389">
        <v>5354967.53</v>
      </c>
      <c r="I20" s="389">
        <v>8587514</v>
      </c>
      <c r="J20" s="389">
        <v>5354967.53</v>
      </c>
      <c r="K20" s="389">
        <v>4442704.9700000007</v>
      </c>
      <c r="L20" s="389">
        <v>10281267.469999999</v>
      </c>
      <c r="M20" s="389">
        <v>0</v>
      </c>
      <c r="N20" s="389">
        <v>912262.55999999959</v>
      </c>
    </row>
    <row r="21" spans="1:14">
      <c r="A21" s="334" t="s">
        <v>521</v>
      </c>
      <c r="B21" s="334">
        <v>1541</v>
      </c>
      <c r="C21" s="334">
        <v>1</v>
      </c>
      <c r="D21" s="334">
        <v>1</v>
      </c>
      <c r="E21" s="334" t="s">
        <v>1317</v>
      </c>
      <c r="F21" s="389">
        <v>5574101</v>
      </c>
      <c r="G21" s="389">
        <v>5574101</v>
      </c>
      <c r="H21" s="389">
        <v>2072486</v>
      </c>
      <c r="I21" s="389">
        <v>2374101</v>
      </c>
      <c r="J21" s="389">
        <v>2072486</v>
      </c>
      <c r="K21" s="389">
        <v>2072486</v>
      </c>
      <c r="L21" s="389">
        <v>3501615</v>
      </c>
      <c r="M21" s="389">
        <v>0</v>
      </c>
      <c r="N21" s="389">
        <v>0</v>
      </c>
    </row>
    <row r="22" spans="1:14">
      <c r="A22" s="334" t="s">
        <v>523</v>
      </c>
      <c r="B22" s="334">
        <v>1542</v>
      </c>
      <c r="C22" s="334">
        <v>1</v>
      </c>
      <c r="D22" s="334">
        <v>1</v>
      </c>
      <c r="E22" s="334" t="s">
        <v>1317</v>
      </c>
      <c r="F22" s="389">
        <v>194670</v>
      </c>
      <c r="G22" s="389">
        <v>194670</v>
      </c>
      <c r="H22" s="389">
        <v>7859</v>
      </c>
      <c r="I22" s="389">
        <v>144040</v>
      </c>
      <c r="J22" s="389">
        <v>7859</v>
      </c>
      <c r="K22" s="389">
        <v>7859</v>
      </c>
      <c r="L22" s="389">
        <v>186811</v>
      </c>
      <c r="M22" s="389">
        <v>0</v>
      </c>
      <c r="N22" s="389">
        <v>0</v>
      </c>
    </row>
    <row r="23" spans="1:14">
      <c r="A23" s="334" t="s">
        <v>523</v>
      </c>
      <c r="B23" s="334">
        <v>1544</v>
      </c>
      <c r="C23" s="334">
        <v>1</v>
      </c>
      <c r="D23" s="334">
        <v>1</v>
      </c>
      <c r="E23" s="334" t="s">
        <v>1317</v>
      </c>
      <c r="F23" s="389">
        <v>14031344</v>
      </c>
      <c r="G23" s="389">
        <v>14031344</v>
      </c>
      <c r="H23" s="389">
        <v>5804053.3099999996</v>
      </c>
      <c r="I23" s="389">
        <v>8033175</v>
      </c>
      <c r="J23" s="389">
        <v>5804053.3099999996</v>
      </c>
      <c r="K23" s="389">
        <v>4881711.59</v>
      </c>
      <c r="L23" s="389">
        <v>8227290.6900000004</v>
      </c>
      <c r="M23" s="389">
        <v>0</v>
      </c>
      <c r="N23" s="389">
        <v>922341.71999999974</v>
      </c>
    </row>
    <row r="24" spans="1:14">
      <c r="A24" s="334" t="s">
        <v>523</v>
      </c>
      <c r="B24" s="334">
        <v>1545</v>
      </c>
      <c r="C24" s="334">
        <v>1</v>
      </c>
      <c r="D24" s="334">
        <v>1</v>
      </c>
      <c r="E24" s="334" t="s">
        <v>1321</v>
      </c>
      <c r="F24" s="389">
        <v>8702365</v>
      </c>
      <c r="G24" s="389">
        <v>8702365</v>
      </c>
      <c r="H24" s="389">
        <v>4832375.91</v>
      </c>
      <c r="I24" s="389">
        <v>4856228</v>
      </c>
      <c r="J24" s="389">
        <v>4832375.91</v>
      </c>
      <c r="K24" s="389">
        <v>4821711.13</v>
      </c>
      <c r="L24" s="389">
        <v>3869989.09</v>
      </c>
      <c r="M24" s="389">
        <v>0</v>
      </c>
      <c r="N24" s="389">
        <v>10664.780000000261</v>
      </c>
    </row>
    <row r="25" spans="1:14">
      <c r="A25" s="334" t="s">
        <v>523</v>
      </c>
      <c r="B25" s="334">
        <v>1545</v>
      </c>
      <c r="C25" s="334">
        <v>1</v>
      </c>
      <c r="D25" s="334">
        <v>1</v>
      </c>
      <c r="E25" s="334" t="s">
        <v>1318</v>
      </c>
      <c r="F25" s="389">
        <v>545189</v>
      </c>
      <c r="G25" s="389">
        <v>545189</v>
      </c>
      <c r="H25" s="389">
        <v>73036.639999999999</v>
      </c>
      <c r="I25" s="389">
        <v>305051</v>
      </c>
      <c r="J25" s="389">
        <v>73036.639999999999</v>
      </c>
      <c r="K25" s="389">
        <v>51060.59</v>
      </c>
      <c r="L25" s="389">
        <v>472152.36</v>
      </c>
      <c r="M25" s="389">
        <v>0</v>
      </c>
      <c r="N25" s="389">
        <v>21976.050000000003</v>
      </c>
    </row>
    <row r="26" spans="1:14">
      <c r="A26" s="334" t="s">
        <v>523</v>
      </c>
      <c r="B26" s="334">
        <v>1545</v>
      </c>
      <c r="C26" s="334">
        <v>1</v>
      </c>
      <c r="D26" s="334">
        <v>1</v>
      </c>
      <c r="E26" s="334">
        <v>10</v>
      </c>
      <c r="F26" s="389">
        <v>3733220</v>
      </c>
      <c r="G26" s="389">
        <v>3733220</v>
      </c>
      <c r="H26" s="389">
        <v>1756169.38</v>
      </c>
      <c r="I26" s="389">
        <v>2020928</v>
      </c>
      <c r="J26" s="389">
        <v>1756169.38</v>
      </c>
      <c r="K26" s="389">
        <v>1693144.9800000002</v>
      </c>
      <c r="L26" s="389">
        <v>1977050.62</v>
      </c>
      <c r="M26" s="389">
        <v>0</v>
      </c>
      <c r="N26" s="389">
        <v>63024.399999999674</v>
      </c>
    </row>
    <row r="27" spans="1:14">
      <c r="A27" s="334" t="s">
        <v>523</v>
      </c>
      <c r="B27" s="334">
        <v>1545</v>
      </c>
      <c r="C27" s="334">
        <v>1</v>
      </c>
      <c r="D27" s="334">
        <v>1</v>
      </c>
      <c r="E27" s="334" t="s">
        <v>1317</v>
      </c>
      <c r="F27" s="389">
        <v>1832869</v>
      </c>
      <c r="G27" s="389">
        <v>1832869</v>
      </c>
      <c r="H27" s="389">
        <v>447489.93</v>
      </c>
      <c r="I27" s="389">
        <v>1027189</v>
      </c>
      <c r="J27" s="389">
        <v>447489.93</v>
      </c>
      <c r="K27" s="389">
        <v>365129.97</v>
      </c>
      <c r="L27" s="389">
        <v>1385379.07</v>
      </c>
      <c r="M27" s="389">
        <v>0</v>
      </c>
      <c r="N27" s="389">
        <v>82359.960000000021</v>
      </c>
    </row>
    <row r="28" spans="1:14">
      <c r="A28" s="334" t="s">
        <v>523</v>
      </c>
      <c r="B28" s="334">
        <v>1546</v>
      </c>
      <c r="C28" s="334">
        <v>1</v>
      </c>
      <c r="D28" s="334">
        <v>1</v>
      </c>
      <c r="E28" s="334" t="s">
        <v>1319</v>
      </c>
      <c r="F28" s="389">
        <v>74263</v>
      </c>
      <c r="G28" s="389">
        <v>74263</v>
      </c>
      <c r="H28" s="389">
        <v>15000</v>
      </c>
      <c r="I28" s="389">
        <v>74263</v>
      </c>
      <c r="J28" s="389">
        <v>12500</v>
      </c>
      <c r="K28" s="389"/>
      <c r="L28" s="389">
        <v>59263</v>
      </c>
      <c r="M28" s="389">
        <v>2500</v>
      </c>
      <c r="N28" s="389">
        <v>12500</v>
      </c>
    </row>
    <row r="29" spans="1:14">
      <c r="A29" s="334" t="s">
        <v>523</v>
      </c>
      <c r="B29" s="334">
        <v>1546</v>
      </c>
      <c r="C29" s="334">
        <v>1</v>
      </c>
      <c r="D29" s="334">
        <v>1</v>
      </c>
      <c r="E29" s="334" t="s">
        <v>1317</v>
      </c>
      <c r="F29" s="389">
        <v>3038650</v>
      </c>
      <c r="G29" s="389">
        <v>3038650</v>
      </c>
      <c r="H29" s="389">
        <v>1551967.22</v>
      </c>
      <c r="I29" s="389">
        <v>1750275</v>
      </c>
      <c r="J29" s="389">
        <v>1551967.22</v>
      </c>
      <c r="K29" s="389">
        <v>1371967.22</v>
      </c>
      <c r="L29" s="389">
        <v>1486682.78</v>
      </c>
      <c r="M29" s="389">
        <v>0</v>
      </c>
      <c r="N29" s="389">
        <v>180000</v>
      </c>
    </row>
    <row r="30" spans="1:14">
      <c r="A30" s="334" t="s">
        <v>523</v>
      </c>
      <c r="B30" s="334">
        <v>1546</v>
      </c>
      <c r="C30" s="334">
        <v>1</v>
      </c>
      <c r="D30" s="334">
        <v>1</v>
      </c>
      <c r="E30" s="334">
        <v>51</v>
      </c>
      <c r="F30" s="389">
        <v>18682009</v>
      </c>
      <c r="G30" s="389">
        <v>18682009</v>
      </c>
      <c r="H30" s="389">
        <v>7578000</v>
      </c>
      <c r="I30" s="389">
        <v>10219989</v>
      </c>
      <c r="J30" s="389">
        <v>7578000</v>
      </c>
      <c r="K30" s="389">
        <v>6278000</v>
      </c>
      <c r="L30" s="389">
        <v>11104009</v>
      </c>
      <c r="M30" s="389">
        <v>0</v>
      </c>
      <c r="N30" s="389">
        <v>1300000</v>
      </c>
    </row>
    <row r="31" spans="1:14">
      <c r="A31" s="334" t="s">
        <v>523</v>
      </c>
      <c r="B31" s="334">
        <v>1547</v>
      </c>
      <c r="C31" s="334">
        <v>1</v>
      </c>
      <c r="D31" s="334">
        <v>1</v>
      </c>
      <c r="E31" s="334" t="s">
        <v>1318</v>
      </c>
      <c r="F31" s="389">
        <v>100000</v>
      </c>
      <c r="G31" s="389">
        <v>107000</v>
      </c>
      <c r="H31" s="389">
        <v>107000</v>
      </c>
      <c r="I31" s="389">
        <v>107000</v>
      </c>
      <c r="J31" s="389">
        <v>107000</v>
      </c>
      <c r="K31" s="389">
        <v>107000</v>
      </c>
      <c r="L31" s="389">
        <v>0</v>
      </c>
      <c r="M31" s="389">
        <v>0</v>
      </c>
      <c r="N31" s="389">
        <v>0</v>
      </c>
    </row>
    <row r="32" spans="1:14">
      <c r="A32" s="334" t="s">
        <v>523</v>
      </c>
      <c r="B32" s="334">
        <v>1547</v>
      </c>
      <c r="C32" s="334">
        <v>1</v>
      </c>
      <c r="D32" s="334">
        <v>1</v>
      </c>
      <c r="E32" s="334" t="s">
        <v>1317</v>
      </c>
      <c r="F32" s="389">
        <v>1072435</v>
      </c>
      <c r="G32" s="389">
        <v>1072435</v>
      </c>
      <c r="H32" s="389">
        <v>937185.2</v>
      </c>
      <c r="I32" s="389">
        <v>1072435</v>
      </c>
      <c r="J32" s="389">
        <v>937185.2</v>
      </c>
      <c r="K32" s="389">
        <v>407185.2</v>
      </c>
      <c r="L32" s="389">
        <v>135249.80000000005</v>
      </c>
      <c r="M32" s="389">
        <v>0</v>
      </c>
      <c r="N32" s="389">
        <v>530000</v>
      </c>
    </row>
    <row r="33" spans="1:14">
      <c r="A33" s="334" t="s">
        <v>523</v>
      </c>
      <c r="B33" s="334">
        <v>1548</v>
      </c>
      <c r="C33" s="334">
        <v>1</v>
      </c>
      <c r="D33" s="334">
        <v>1</v>
      </c>
      <c r="E33" s="334" t="s">
        <v>1317</v>
      </c>
      <c r="F33" s="389">
        <v>17386708</v>
      </c>
      <c r="G33" s="389">
        <v>17386708</v>
      </c>
      <c r="H33" s="389">
        <v>17096843.43</v>
      </c>
      <c r="I33" s="389">
        <v>17386708</v>
      </c>
      <c r="J33" s="389">
        <v>17096843.43</v>
      </c>
      <c r="K33" s="389">
        <v>17096843.43</v>
      </c>
      <c r="L33" s="389">
        <v>289864.5700000003</v>
      </c>
      <c r="M33" s="389">
        <v>0</v>
      </c>
      <c r="N33" s="389">
        <v>0</v>
      </c>
    </row>
    <row r="34" spans="1:14">
      <c r="A34" s="334" t="s">
        <v>523</v>
      </c>
      <c r="B34" s="334">
        <v>1549</v>
      </c>
      <c r="C34" s="334">
        <v>1</v>
      </c>
      <c r="D34" s="334">
        <v>1</v>
      </c>
      <c r="E34" s="334" t="s">
        <v>1319</v>
      </c>
      <c r="F34" s="389">
        <v>11124000</v>
      </c>
      <c r="G34" s="389">
        <v>11124000</v>
      </c>
      <c r="H34" s="389"/>
      <c r="I34" s="389">
        <v>2088699</v>
      </c>
      <c r="J34" s="389">
        <v>0</v>
      </c>
      <c r="K34" s="389"/>
      <c r="L34" s="389">
        <v>11124000</v>
      </c>
      <c r="M34" s="389">
        <v>0</v>
      </c>
      <c r="N34" s="389">
        <v>0</v>
      </c>
    </row>
    <row r="35" spans="1:14">
      <c r="A35" s="334" t="s">
        <v>523</v>
      </c>
      <c r="B35" s="334">
        <v>1551</v>
      </c>
      <c r="C35" s="334">
        <v>1</v>
      </c>
      <c r="D35" s="334">
        <v>1</v>
      </c>
      <c r="E35" s="334" t="s">
        <v>1317</v>
      </c>
      <c r="F35" s="389">
        <v>36956</v>
      </c>
      <c r="G35" s="389">
        <v>36956</v>
      </c>
      <c r="H35" s="389">
        <v>5700.01</v>
      </c>
      <c r="I35" s="389">
        <v>36956</v>
      </c>
      <c r="J35" s="389">
        <v>5700</v>
      </c>
      <c r="K35" s="389">
        <v>5700</v>
      </c>
      <c r="L35" s="389">
        <v>31255.989999999998</v>
      </c>
      <c r="M35" s="389">
        <v>1.0000000000218279E-2</v>
      </c>
      <c r="N35" s="389">
        <v>0</v>
      </c>
    </row>
    <row r="36" spans="1:14">
      <c r="A36" s="334" t="s">
        <v>523</v>
      </c>
      <c r="B36" s="334">
        <v>1591</v>
      </c>
      <c r="C36" s="334">
        <v>1</v>
      </c>
      <c r="D36" s="334">
        <v>1</v>
      </c>
      <c r="E36" s="334" t="s">
        <v>1317</v>
      </c>
      <c r="F36" s="389">
        <v>49146548</v>
      </c>
      <c r="G36" s="389">
        <v>48992687.149999999</v>
      </c>
      <c r="H36" s="389">
        <v>21028904.670000002</v>
      </c>
      <c r="I36" s="389">
        <v>23961672.149999999</v>
      </c>
      <c r="J36" s="389">
        <v>21028904.670000002</v>
      </c>
      <c r="K36" s="389">
        <v>17778619.170000002</v>
      </c>
      <c r="L36" s="389">
        <v>27963782.479999997</v>
      </c>
      <c r="M36" s="389">
        <v>0</v>
      </c>
      <c r="N36" s="389">
        <v>3250285.5</v>
      </c>
    </row>
    <row r="37" spans="1:14">
      <c r="A37" s="334" t="s">
        <v>523</v>
      </c>
      <c r="B37" s="334">
        <v>1593</v>
      </c>
      <c r="C37" s="334">
        <v>1</v>
      </c>
      <c r="D37" s="334">
        <v>1</v>
      </c>
      <c r="E37" s="334" t="s">
        <v>1317</v>
      </c>
      <c r="F37" s="389">
        <v>1132235</v>
      </c>
      <c r="G37" s="389">
        <v>1132235</v>
      </c>
      <c r="H37" s="389">
        <v>452436.75</v>
      </c>
      <c r="I37" s="389">
        <v>764921</v>
      </c>
      <c r="J37" s="389">
        <v>452436.75</v>
      </c>
      <c r="K37" s="389">
        <v>432436.75</v>
      </c>
      <c r="L37" s="389">
        <v>679798.25</v>
      </c>
      <c r="M37" s="389">
        <v>0</v>
      </c>
      <c r="N37" s="389">
        <v>20000</v>
      </c>
    </row>
    <row r="38" spans="1:14">
      <c r="A38" s="334" t="s">
        <v>523</v>
      </c>
      <c r="B38" s="334">
        <v>1594</v>
      </c>
      <c r="C38" s="334">
        <v>1</v>
      </c>
      <c r="D38" s="334">
        <v>1</v>
      </c>
      <c r="E38" s="334" t="s">
        <v>1317</v>
      </c>
      <c r="F38" s="389">
        <v>245693</v>
      </c>
      <c r="G38" s="389">
        <v>245693</v>
      </c>
      <c r="H38" s="389">
        <v>67194</v>
      </c>
      <c r="I38" s="389">
        <v>245693</v>
      </c>
      <c r="J38" s="389">
        <v>67194</v>
      </c>
      <c r="K38" s="389">
        <v>67194</v>
      </c>
      <c r="L38" s="389">
        <v>178499</v>
      </c>
      <c r="M38" s="389">
        <v>0</v>
      </c>
      <c r="N38" s="389">
        <v>0</v>
      </c>
    </row>
    <row r="39" spans="1:14">
      <c r="A39" s="334" t="s">
        <v>521</v>
      </c>
      <c r="B39" s="334">
        <v>1611</v>
      </c>
      <c r="C39" s="334">
        <v>1</v>
      </c>
      <c r="D39" s="334">
        <v>1</v>
      </c>
      <c r="E39" s="334">
        <v>43</v>
      </c>
      <c r="F39" s="389">
        <v>1500000</v>
      </c>
      <c r="G39" s="389">
        <v>1500000</v>
      </c>
      <c r="H39" s="389"/>
      <c r="I39" s="389">
        <v>1000000</v>
      </c>
      <c r="J39" s="389">
        <v>0</v>
      </c>
      <c r="K39" s="389"/>
      <c r="L39" s="389">
        <v>1500000</v>
      </c>
      <c r="M39" s="389">
        <v>0</v>
      </c>
      <c r="N39" s="389">
        <v>0</v>
      </c>
    </row>
    <row r="40" spans="1:14">
      <c r="A40" s="334" t="s">
        <v>523</v>
      </c>
      <c r="B40" s="334">
        <v>1711</v>
      </c>
      <c r="C40" s="334">
        <v>1</v>
      </c>
      <c r="D40" s="334">
        <v>1</v>
      </c>
      <c r="E40" s="334" t="s">
        <v>1317</v>
      </c>
      <c r="F40" s="389">
        <v>246559</v>
      </c>
      <c r="G40" s="389">
        <v>246559</v>
      </c>
      <c r="H40" s="389">
        <v>22800</v>
      </c>
      <c r="I40" s="389">
        <v>84000</v>
      </c>
      <c r="J40" s="389">
        <v>22800</v>
      </c>
      <c r="K40" s="389">
        <v>22800</v>
      </c>
      <c r="L40" s="389">
        <v>223759</v>
      </c>
      <c r="M40" s="389">
        <v>0</v>
      </c>
      <c r="N40" s="389">
        <v>0</v>
      </c>
    </row>
    <row r="41" spans="1:14">
      <c r="A41" s="334" t="s">
        <v>523</v>
      </c>
      <c r="B41" s="334">
        <v>1713</v>
      </c>
      <c r="C41" s="334">
        <v>1</v>
      </c>
      <c r="D41" s="334">
        <v>1</v>
      </c>
      <c r="E41" s="334" t="s">
        <v>1317</v>
      </c>
      <c r="F41" s="389">
        <v>2048780</v>
      </c>
      <c r="G41" s="389">
        <v>2048780</v>
      </c>
      <c r="H41" s="389"/>
      <c r="I41" s="389">
        <v>0</v>
      </c>
      <c r="J41" s="389">
        <v>0</v>
      </c>
      <c r="K41" s="389"/>
      <c r="L41" s="389">
        <v>2048780</v>
      </c>
      <c r="M41" s="389">
        <v>0</v>
      </c>
      <c r="N41" s="389">
        <v>0</v>
      </c>
    </row>
    <row r="42" spans="1:14">
      <c r="A42" s="334" t="s">
        <v>523</v>
      </c>
      <c r="B42" s="334">
        <v>1714</v>
      </c>
      <c r="C42" s="334">
        <v>1</v>
      </c>
      <c r="D42" s="334">
        <v>1</v>
      </c>
      <c r="E42" s="334" t="s">
        <v>1317</v>
      </c>
      <c r="F42" s="389">
        <v>11187863</v>
      </c>
      <c r="G42" s="389">
        <v>11187863</v>
      </c>
      <c r="H42" s="389">
        <v>3378027.45</v>
      </c>
      <c r="I42" s="389">
        <v>4992949</v>
      </c>
      <c r="J42" s="389">
        <v>3378027.45</v>
      </c>
      <c r="K42" s="389">
        <v>2778027.45</v>
      </c>
      <c r="L42" s="389">
        <v>7809835.5499999998</v>
      </c>
      <c r="M42" s="389">
        <v>0</v>
      </c>
      <c r="N42" s="389">
        <v>600000</v>
      </c>
    </row>
    <row r="43" spans="1:14">
      <c r="A43" s="334" t="s">
        <v>523</v>
      </c>
      <c r="B43" s="334">
        <v>1719</v>
      </c>
      <c r="C43" s="334">
        <v>1</v>
      </c>
      <c r="D43" s="334">
        <v>1</v>
      </c>
      <c r="E43" s="334" t="s">
        <v>1319</v>
      </c>
      <c r="F43" s="389">
        <v>50368</v>
      </c>
      <c r="G43" s="389">
        <v>50368</v>
      </c>
      <c r="H43" s="389">
        <v>7500</v>
      </c>
      <c r="I43" s="389">
        <v>50368</v>
      </c>
      <c r="J43" s="389">
        <v>7500</v>
      </c>
      <c r="K43" s="389">
        <v>5000</v>
      </c>
      <c r="L43" s="389">
        <v>42868</v>
      </c>
      <c r="M43" s="389">
        <v>0</v>
      </c>
      <c r="N43" s="389">
        <v>2500</v>
      </c>
    </row>
    <row r="44" spans="1:14">
      <c r="A44" s="334" t="s">
        <v>456</v>
      </c>
      <c r="B44" s="334">
        <v>2111</v>
      </c>
      <c r="C44" s="334">
        <v>1</v>
      </c>
      <c r="D44" s="334">
        <v>1</v>
      </c>
      <c r="E44" s="334" t="s">
        <v>1317</v>
      </c>
      <c r="F44" s="389">
        <v>40000</v>
      </c>
      <c r="G44" s="389">
        <v>40000</v>
      </c>
      <c r="H44" s="389">
        <v>12818</v>
      </c>
      <c r="I44" s="389">
        <v>40000</v>
      </c>
      <c r="J44" s="389">
        <v>11792.56</v>
      </c>
      <c r="K44" s="389">
        <v>11792.56</v>
      </c>
      <c r="L44" s="389">
        <v>27182</v>
      </c>
      <c r="M44" s="389">
        <v>1025.4400000000005</v>
      </c>
      <c r="N44" s="389">
        <v>0</v>
      </c>
    </row>
    <row r="45" spans="1:14">
      <c r="A45" s="334" t="s">
        <v>489</v>
      </c>
      <c r="B45" s="334">
        <v>2111</v>
      </c>
      <c r="C45" s="334">
        <v>1</v>
      </c>
      <c r="D45" s="334">
        <v>1</v>
      </c>
      <c r="E45" s="334" t="s">
        <v>1317</v>
      </c>
      <c r="F45" s="389">
        <v>500000</v>
      </c>
      <c r="G45" s="389">
        <v>500000</v>
      </c>
      <c r="H45" s="389"/>
      <c r="I45" s="389">
        <v>166668</v>
      </c>
      <c r="J45" s="389">
        <v>0</v>
      </c>
      <c r="K45" s="389"/>
      <c r="L45" s="389">
        <v>500000</v>
      </c>
      <c r="M45" s="389">
        <v>0</v>
      </c>
      <c r="N45" s="389">
        <v>0</v>
      </c>
    </row>
    <row r="46" spans="1:14">
      <c r="A46" s="334" t="s">
        <v>508</v>
      </c>
      <c r="B46" s="334">
        <v>2111</v>
      </c>
      <c r="C46" s="334">
        <v>1</v>
      </c>
      <c r="D46" s="334">
        <v>1</v>
      </c>
      <c r="E46" s="334" t="s">
        <v>1317</v>
      </c>
      <c r="F46" s="389">
        <v>90000</v>
      </c>
      <c r="G46" s="389">
        <v>90000</v>
      </c>
      <c r="H46" s="389"/>
      <c r="I46" s="389">
        <v>60000</v>
      </c>
      <c r="J46" s="389">
        <v>0</v>
      </c>
      <c r="K46" s="389"/>
      <c r="L46" s="389">
        <v>90000</v>
      </c>
      <c r="M46" s="389">
        <v>0</v>
      </c>
      <c r="N46" s="389">
        <v>0</v>
      </c>
    </row>
    <row r="47" spans="1:14">
      <c r="A47" s="334" t="s">
        <v>518</v>
      </c>
      <c r="B47" s="334">
        <v>2121</v>
      </c>
      <c r="C47" s="334">
        <v>1</v>
      </c>
      <c r="D47" s="334">
        <v>1</v>
      </c>
      <c r="E47" s="334" t="s">
        <v>1317</v>
      </c>
      <c r="F47" s="389">
        <v>2000000</v>
      </c>
      <c r="G47" s="389">
        <v>0</v>
      </c>
      <c r="H47" s="389"/>
      <c r="I47" s="389">
        <v>0</v>
      </c>
      <c r="J47" s="389">
        <v>0</v>
      </c>
      <c r="K47" s="389"/>
      <c r="L47" s="389">
        <v>0</v>
      </c>
      <c r="M47" s="389">
        <v>0</v>
      </c>
      <c r="N47" s="389">
        <v>0</v>
      </c>
    </row>
    <row r="48" spans="1:14">
      <c r="A48" s="334" t="s">
        <v>468</v>
      </c>
      <c r="B48" s="334">
        <v>2121</v>
      </c>
      <c r="C48" s="334">
        <v>1</v>
      </c>
      <c r="D48" s="334">
        <v>1</v>
      </c>
      <c r="E48" s="334" t="s">
        <v>1317</v>
      </c>
      <c r="F48" s="389">
        <v>5000</v>
      </c>
      <c r="G48" s="389">
        <v>0</v>
      </c>
      <c r="H48" s="389"/>
      <c r="I48" s="389">
        <v>0</v>
      </c>
      <c r="J48" s="389">
        <v>0</v>
      </c>
      <c r="K48" s="389"/>
      <c r="L48" s="389">
        <v>0</v>
      </c>
      <c r="M48" s="389">
        <v>0</v>
      </c>
      <c r="N48" s="389">
        <v>0</v>
      </c>
    </row>
    <row r="49" spans="1:14">
      <c r="A49" s="334" t="s">
        <v>508</v>
      </c>
      <c r="B49" s="334">
        <v>2121</v>
      </c>
      <c r="C49" s="334">
        <v>1</v>
      </c>
      <c r="D49" s="334">
        <v>1</v>
      </c>
      <c r="E49" s="334" t="s">
        <v>1317</v>
      </c>
      <c r="F49" s="389">
        <v>84000</v>
      </c>
      <c r="G49" s="389">
        <v>0</v>
      </c>
      <c r="H49" s="389"/>
      <c r="I49" s="389">
        <v>0</v>
      </c>
      <c r="J49" s="389">
        <v>0</v>
      </c>
      <c r="K49" s="389"/>
      <c r="L49" s="389">
        <v>0</v>
      </c>
      <c r="M49" s="389">
        <v>0</v>
      </c>
      <c r="N49" s="389">
        <v>0</v>
      </c>
    </row>
    <row r="50" spans="1:14">
      <c r="A50" s="334" t="s">
        <v>477</v>
      </c>
      <c r="B50" s="334">
        <v>2121</v>
      </c>
      <c r="C50" s="334">
        <v>1</v>
      </c>
      <c r="D50" s="334">
        <v>1</v>
      </c>
      <c r="E50" s="334" t="s">
        <v>1317</v>
      </c>
      <c r="F50" s="389">
        <v>19000</v>
      </c>
      <c r="G50" s="389">
        <v>0</v>
      </c>
      <c r="H50" s="389"/>
      <c r="I50" s="389">
        <v>0</v>
      </c>
      <c r="J50" s="389">
        <v>0</v>
      </c>
      <c r="K50" s="389"/>
      <c r="L50" s="389">
        <v>0</v>
      </c>
      <c r="M50" s="389">
        <v>0</v>
      </c>
      <c r="N50" s="389">
        <v>0</v>
      </c>
    </row>
    <row r="51" spans="1:14">
      <c r="A51" s="334" t="s">
        <v>509</v>
      </c>
      <c r="B51" s="334">
        <v>2121</v>
      </c>
      <c r="C51" s="334">
        <v>1</v>
      </c>
      <c r="D51" s="334">
        <v>1</v>
      </c>
      <c r="E51" s="334" t="s">
        <v>1317</v>
      </c>
      <c r="F51" s="389">
        <v>10000</v>
      </c>
      <c r="G51" s="389">
        <v>0</v>
      </c>
      <c r="H51" s="389"/>
      <c r="I51" s="389">
        <v>0</v>
      </c>
      <c r="J51" s="389">
        <v>0</v>
      </c>
      <c r="K51" s="389"/>
      <c r="L51" s="389">
        <v>0</v>
      </c>
      <c r="M51" s="389">
        <v>0</v>
      </c>
      <c r="N51" s="389">
        <v>0</v>
      </c>
    </row>
    <row r="52" spans="1:14">
      <c r="A52" s="334" t="s">
        <v>484</v>
      </c>
      <c r="B52" s="334">
        <v>2131</v>
      </c>
      <c r="C52" s="334">
        <v>1</v>
      </c>
      <c r="D52" s="334">
        <v>1</v>
      </c>
      <c r="E52" s="334" t="s">
        <v>1317</v>
      </c>
      <c r="F52" s="389">
        <v>120000</v>
      </c>
      <c r="G52" s="389">
        <v>0</v>
      </c>
      <c r="H52" s="389"/>
      <c r="I52" s="389">
        <v>0</v>
      </c>
      <c r="J52" s="389">
        <v>0</v>
      </c>
      <c r="K52" s="389"/>
      <c r="L52" s="389">
        <v>0</v>
      </c>
      <c r="M52" s="389">
        <v>0</v>
      </c>
      <c r="N52" s="389">
        <v>0</v>
      </c>
    </row>
    <row r="53" spans="1:14">
      <c r="A53" s="334" t="s">
        <v>524</v>
      </c>
      <c r="B53" s="334">
        <v>2141</v>
      </c>
      <c r="C53" s="334">
        <v>1</v>
      </c>
      <c r="D53" s="334">
        <v>1</v>
      </c>
      <c r="E53" s="334" t="s">
        <v>1317</v>
      </c>
      <c r="F53" s="389">
        <v>250000</v>
      </c>
      <c r="G53" s="389">
        <v>250000</v>
      </c>
      <c r="H53" s="389"/>
      <c r="I53" s="389">
        <v>250000</v>
      </c>
      <c r="J53" s="389">
        <v>0</v>
      </c>
      <c r="K53" s="389"/>
      <c r="L53" s="389">
        <v>250000</v>
      </c>
      <c r="M53" s="389">
        <v>0</v>
      </c>
      <c r="N53" s="389">
        <v>0</v>
      </c>
    </row>
    <row r="54" spans="1:14">
      <c r="A54" s="334" t="s">
        <v>482</v>
      </c>
      <c r="B54" s="334">
        <v>2141</v>
      </c>
      <c r="C54" s="334">
        <v>1</v>
      </c>
      <c r="D54" s="334">
        <v>1</v>
      </c>
      <c r="E54" s="334" t="s">
        <v>1317</v>
      </c>
      <c r="F54" s="389">
        <v>78021</v>
      </c>
      <c r="G54" s="389">
        <v>78021</v>
      </c>
      <c r="H54" s="389"/>
      <c r="I54" s="389">
        <v>31208</v>
      </c>
      <c r="J54" s="389">
        <v>0</v>
      </c>
      <c r="K54" s="389"/>
      <c r="L54" s="389">
        <v>78021</v>
      </c>
      <c r="M54" s="389">
        <v>0</v>
      </c>
      <c r="N54" s="389">
        <v>0</v>
      </c>
    </row>
    <row r="55" spans="1:14">
      <c r="A55" s="334" t="s">
        <v>484</v>
      </c>
      <c r="B55" s="334">
        <v>2141</v>
      </c>
      <c r="C55" s="334">
        <v>1</v>
      </c>
      <c r="D55" s="334">
        <v>1</v>
      </c>
      <c r="E55" s="334" t="s">
        <v>1317</v>
      </c>
      <c r="F55" s="389">
        <v>21800</v>
      </c>
      <c r="G55" s="389">
        <v>21800</v>
      </c>
      <c r="H55" s="389"/>
      <c r="I55" s="389">
        <v>8720</v>
      </c>
      <c r="J55" s="389">
        <v>0</v>
      </c>
      <c r="K55" s="389"/>
      <c r="L55" s="389">
        <v>21800</v>
      </c>
      <c r="M55" s="389">
        <v>0</v>
      </c>
      <c r="N55" s="389">
        <v>0</v>
      </c>
    </row>
    <row r="56" spans="1:14">
      <c r="A56" s="334" t="s">
        <v>489</v>
      </c>
      <c r="B56" s="334">
        <v>2141</v>
      </c>
      <c r="C56" s="334">
        <v>1</v>
      </c>
      <c r="D56" s="334">
        <v>1</v>
      </c>
      <c r="E56" s="334" t="s">
        <v>1317</v>
      </c>
      <c r="F56" s="389">
        <v>500000</v>
      </c>
      <c r="G56" s="389">
        <v>500000</v>
      </c>
      <c r="H56" s="389"/>
      <c r="I56" s="389">
        <v>166668</v>
      </c>
      <c r="J56" s="389">
        <v>0</v>
      </c>
      <c r="K56" s="389"/>
      <c r="L56" s="389">
        <v>500000</v>
      </c>
      <c r="M56" s="389">
        <v>0</v>
      </c>
      <c r="N56" s="389">
        <v>0</v>
      </c>
    </row>
    <row r="57" spans="1:14">
      <c r="A57" s="334" t="s">
        <v>482</v>
      </c>
      <c r="B57" s="334">
        <v>2151</v>
      </c>
      <c r="C57" s="334">
        <v>1</v>
      </c>
      <c r="D57" s="334">
        <v>1</v>
      </c>
      <c r="E57" s="334" t="s">
        <v>1317</v>
      </c>
      <c r="F57" s="389">
        <v>48666</v>
      </c>
      <c r="G57" s="389">
        <v>0</v>
      </c>
      <c r="H57" s="389"/>
      <c r="I57" s="389">
        <v>0</v>
      </c>
      <c r="J57" s="389">
        <v>0</v>
      </c>
      <c r="K57" s="389"/>
      <c r="L57" s="389">
        <v>0</v>
      </c>
      <c r="M57" s="389">
        <v>0</v>
      </c>
      <c r="N57" s="389">
        <v>0</v>
      </c>
    </row>
    <row r="58" spans="1:14">
      <c r="A58" s="334" t="s">
        <v>484</v>
      </c>
      <c r="B58" s="334">
        <v>2151</v>
      </c>
      <c r="C58" s="334">
        <v>1</v>
      </c>
      <c r="D58" s="334">
        <v>1</v>
      </c>
      <c r="E58" s="334" t="s">
        <v>1317</v>
      </c>
      <c r="F58" s="389">
        <v>211835</v>
      </c>
      <c r="G58" s="389">
        <v>0</v>
      </c>
      <c r="H58" s="389"/>
      <c r="I58" s="389">
        <v>0</v>
      </c>
      <c r="J58" s="389">
        <v>0</v>
      </c>
      <c r="K58" s="389"/>
      <c r="L58" s="389">
        <v>0</v>
      </c>
      <c r="M58" s="389">
        <v>0</v>
      </c>
      <c r="N58" s="389">
        <v>0</v>
      </c>
    </row>
    <row r="59" spans="1:14">
      <c r="A59" s="334" t="s">
        <v>496</v>
      </c>
      <c r="B59" s="334">
        <v>2151</v>
      </c>
      <c r="C59" s="334">
        <v>1</v>
      </c>
      <c r="D59" s="334">
        <v>1</v>
      </c>
      <c r="E59" s="334" t="s">
        <v>1317</v>
      </c>
      <c r="F59" s="389">
        <v>250000</v>
      </c>
      <c r="G59" s="389">
        <v>0</v>
      </c>
      <c r="H59" s="389"/>
      <c r="I59" s="389">
        <v>0</v>
      </c>
      <c r="J59" s="389">
        <v>0</v>
      </c>
      <c r="K59" s="389"/>
      <c r="L59" s="389">
        <v>0</v>
      </c>
      <c r="M59" s="389">
        <v>0</v>
      </c>
      <c r="N59" s="389">
        <v>0</v>
      </c>
    </row>
    <row r="60" spans="1:14">
      <c r="A60" s="334" t="s">
        <v>472</v>
      </c>
      <c r="B60" s="334">
        <v>2151</v>
      </c>
      <c r="C60" s="334">
        <v>1</v>
      </c>
      <c r="D60" s="334">
        <v>1</v>
      </c>
      <c r="E60" s="334" t="s">
        <v>1317</v>
      </c>
      <c r="F60" s="389">
        <v>80000</v>
      </c>
      <c r="G60" s="389">
        <v>0</v>
      </c>
      <c r="H60" s="389"/>
      <c r="I60" s="389">
        <v>0</v>
      </c>
      <c r="J60" s="389">
        <v>0</v>
      </c>
      <c r="K60" s="389"/>
      <c r="L60" s="389">
        <v>0</v>
      </c>
      <c r="M60" s="389">
        <v>0</v>
      </c>
      <c r="N60" s="389">
        <v>0</v>
      </c>
    </row>
    <row r="61" spans="1:14">
      <c r="A61" s="334" t="s">
        <v>477</v>
      </c>
      <c r="B61" s="334">
        <v>2151</v>
      </c>
      <c r="C61" s="334">
        <v>1</v>
      </c>
      <c r="D61" s="334">
        <v>1</v>
      </c>
      <c r="E61" s="334" t="s">
        <v>1317</v>
      </c>
      <c r="F61" s="389">
        <v>80000</v>
      </c>
      <c r="G61" s="389">
        <v>0</v>
      </c>
      <c r="H61" s="389"/>
      <c r="I61" s="389">
        <v>0</v>
      </c>
      <c r="J61" s="389">
        <v>0</v>
      </c>
      <c r="K61" s="389"/>
      <c r="L61" s="389">
        <v>0</v>
      </c>
      <c r="M61" s="389">
        <v>0</v>
      </c>
      <c r="N61" s="389">
        <v>0</v>
      </c>
    </row>
    <row r="62" spans="1:14">
      <c r="A62" s="334" t="s">
        <v>528</v>
      </c>
      <c r="B62" s="334">
        <v>2152</v>
      </c>
      <c r="C62" s="334">
        <v>1</v>
      </c>
      <c r="D62" s="334">
        <v>1</v>
      </c>
      <c r="E62" s="334" t="s">
        <v>1317</v>
      </c>
      <c r="F62" s="389">
        <v>1500000</v>
      </c>
      <c r="G62" s="389">
        <v>1500000</v>
      </c>
      <c r="H62" s="389"/>
      <c r="I62" s="389">
        <v>1250000</v>
      </c>
      <c r="J62" s="389">
        <v>0</v>
      </c>
      <c r="K62" s="389"/>
      <c r="L62" s="389">
        <v>1500000</v>
      </c>
      <c r="M62" s="389">
        <v>0</v>
      </c>
      <c r="N62" s="389">
        <v>0</v>
      </c>
    </row>
    <row r="63" spans="1:14">
      <c r="A63" s="334" t="s">
        <v>497</v>
      </c>
      <c r="B63" s="334">
        <v>2161</v>
      </c>
      <c r="C63" s="334">
        <v>1</v>
      </c>
      <c r="D63" s="334">
        <v>1</v>
      </c>
      <c r="E63" s="334" t="s">
        <v>1317</v>
      </c>
      <c r="F63" s="389">
        <v>800000</v>
      </c>
      <c r="G63" s="389">
        <v>800000</v>
      </c>
      <c r="H63" s="389">
        <v>800000</v>
      </c>
      <c r="I63" s="389">
        <v>800000</v>
      </c>
      <c r="J63" s="389">
        <v>0</v>
      </c>
      <c r="K63" s="389"/>
      <c r="L63" s="389">
        <v>0</v>
      </c>
      <c r="M63" s="389">
        <v>800000</v>
      </c>
      <c r="N63" s="389">
        <v>0</v>
      </c>
    </row>
    <row r="64" spans="1:14">
      <c r="A64" s="334" t="s">
        <v>482</v>
      </c>
      <c r="B64" s="334">
        <v>2161</v>
      </c>
      <c r="C64" s="334">
        <v>1</v>
      </c>
      <c r="D64" s="334">
        <v>1</v>
      </c>
      <c r="E64" s="334" t="s">
        <v>1317</v>
      </c>
      <c r="F64" s="389">
        <v>35865</v>
      </c>
      <c r="G64" s="389">
        <v>35865</v>
      </c>
      <c r="H64" s="389">
        <v>35865</v>
      </c>
      <c r="I64" s="389">
        <v>14348</v>
      </c>
      <c r="J64" s="389">
        <v>0</v>
      </c>
      <c r="K64" s="389"/>
      <c r="L64" s="389">
        <v>0</v>
      </c>
      <c r="M64" s="389">
        <v>35865</v>
      </c>
      <c r="N64" s="389">
        <v>0</v>
      </c>
    </row>
    <row r="65" spans="1:14">
      <c r="A65" s="334" t="s">
        <v>484</v>
      </c>
      <c r="B65" s="334">
        <v>2161</v>
      </c>
      <c r="C65" s="334">
        <v>1</v>
      </c>
      <c r="D65" s="334">
        <v>1</v>
      </c>
      <c r="E65" s="334" t="s">
        <v>1317</v>
      </c>
      <c r="F65" s="389">
        <v>20100</v>
      </c>
      <c r="G65" s="389">
        <v>20100</v>
      </c>
      <c r="H65" s="389">
        <v>14391</v>
      </c>
      <c r="I65" s="389">
        <v>8040</v>
      </c>
      <c r="J65" s="389">
        <v>8040</v>
      </c>
      <c r="K65" s="389">
        <v>8040</v>
      </c>
      <c r="L65" s="389">
        <v>5709</v>
      </c>
      <c r="M65" s="389">
        <v>6351</v>
      </c>
      <c r="N65" s="389">
        <v>0</v>
      </c>
    </row>
    <row r="66" spans="1:14">
      <c r="A66" s="334" t="s">
        <v>489</v>
      </c>
      <c r="B66" s="334">
        <v>2161</v>
      </c>
      <c r="C66" s="334">
        <v>1</v>
      </c>
      <c r="D66" s="334">
        <v>1</v>
      </c>
      <c r="E66" s="334" t="s">
        <v>1317</v>
      </c>
      <c r="F66" s="389">
        <v>3000000</v>
      </c>
      <c r="G66" s="389">
        <v>3000000</v>
      </c>
      <c r="H66" s="389">
        <v>3000000</v>
      </c>
      <c r="I66" s="389">
        <v>2200000</v>
      </c>
      <c r="J66" s="389">
        <v>899385.82</v>
      </c>
      <c r="K66" s="389">
        <v>899385.82</v>
      </c>
      <c r="L66" s="389">
        <v>0</v>
      </c>
      <c r="M66" s="389">
        <v>2100614.1800000002</v>
      </c>
      <c r="N66" s="389">
        <v>0</v>
      </c>
    </row>
    <row r="67" spans="1:14">
      <c r="A67" s="334" t="s">
        <v>508</v>
      </c>
      <c r="B67" s="334">
        <v>2161</v>
      </c>
      <c r="C67" s="334">
        <v>1</v>
      </c>
      <c r="D67" s="334">
        <v>1</v>
      </c>
      <c r="E67" s="334" t="s">
        <v>1317</v>
      </c>
      <c r="F67" s="389">
        <v>500000</v>
      </c>
      <c r="G67" s="389">
        <v>500000</v>
      </c>
      <c r="H67" s="389">
        <v>7500</v>
      </c>
      <c r="I67" s="389">
        <v>350000</v>
      </c>
      <c r="J67" s="389">
        <v>7499.4</v>
      </c>
      <c r="K67" s="389">
        <v>7499.4</v>
      </c>
      <c r="L67" s="389">
        <v>492500</v>
      </c>
      <c r="M67" s="389">
        <v>0.6000000000003638</v>
      </c>
      <c r="N67" s="389">
        <v>0</v>
      </c>
    </row>
    <row r="68" spans="1:14">
      <c r="A68" s="334" t="s">
        <v>492</v>
      </c>
      <c r="B68" s="334">
        <v>2161</v>
      </c>
      <c r="C68" s="334">
        <v>1</v>
      </c>
      <c r="D68" s="334">
        <v>1</v>
      </c>
      <c r="E68" s="334" t="s">
        <v>1317</v>
      </c>
      <c r="F68" s="389">
        <v>3050000</v>
      </c>
      <c r="G68" s="389">
        <v>693194</v>
      </c>
      <c r="H68" s="389">
        <v>589954</v>
      </c>
      <c r="I68" s="389">
        <v>693194</v>
      </c>
      <c r="J68" s="389">
        <v>19758.28</v>
      </c>
      <c r="K68" s="389">
        <v>19758.28</v>
      </c>
      <c r="L68" s="389">
        <v>103240</v>
      </c>
      <c r="M68" s="389">
        <v>570195.72</v>
      </c>
      <c r="N68" s="389">
        <v>0</v>
      </c>
    </row>
    <row r="69" spans="1:14">
      <c r="A69" s="334" t="s">
        <v>497</v>
      </c>
      <c r="B69" s="334">
        <v>2171</v>
      </c>
      <c r="C69" s="334">
        <v>1</v>
      </c>
      <c r="D69" s="334">
        <v>1</v>
      </c>
      <c r="E69" s="334" t="s">
        <v>1317</v>
      </c>
      <c r="F69" s="389">
        <v>150000</v>
      </c>
      <c r="G69" s="389">
        <v>0</v>
      </c>
      <c r="H69" s="389"/>
      <c r="I69" s="389">
        <v>0</v>
      </c>
      <c r="J69" s="389">
        <v>0</v>
      </c>
      <c r="K69" s="389"/>
      <c r="L69" s="389">
        <v>0</v>
      </c>
      <c r="M69" s="389">
        <v>0</v>
      </c>
      <c r="N69" s="389">
        <v>0</v>
      </c>
    </row>
    <row r="70" spans="1:14">
      <c r="A70" s="334" t="s">
        <v>482</v>
      </c>
      <c r="B70" s="334">
        <v>2171</v>
      </c>
      <c r="C70" s="334">
        <v>1</v>
      </c>
      <c r="D70" s="334">
        <v>1</v>
      </c>
      <c r="E70" s="334" t="s">
        <v>1317</v>
      </c>
      <c r="F70" s="389">
        <v>35750</v>
      </c>
      <c r="G70" s="389">
        <v>0</v>
      </c>
      <c r="H70" s="389"/>
      <c r="I70" s="389">
        <v>0</v>
      </c>
      <c r="J70" s="389">
        <v>0</v>
      </c>
      <c r="K70" s="389"/>
      <c r="L70" s="389">
        <v>0</v>
      </c>
      <c r="M70" s="389">
        <v>0</v>
      </c>
      <c r="N70" s="389">
        <v>0</v>
      </c>
    </row>
    <row r="71" spans="1:14">
      <c r="A71" s="334" t="s">
        <v>468</v>
      </c>
      <c r="B71" s="334">
        <v>2171</v>
      </c>
      <c r="C71" s="334">
        <v>1</v>
      </c>
      <c r="D71" s="334">
        <v>1</v>
      </c>
      <c r="E71" s="334" t="s">
        <v>1317</v>
      </c>
      <c r="F71" s="389">
        <v>60000</v>
      </c>
      <c r="G71" s="389">
        <v>60000</v>
      </c>
      <c r="H71" s="389"/>
      <c r="I71" s="389">
        <v>24000</v>
      </c>
      <c r="J71" s="389">
        <v>0</v>
      </c>
      <c r="K71" s="389"/>
      <c r="L71" s="389">
        <v>60000</v>
      </c>
      <c r="M71" s="389">
        <v>0</v>
      </c>
      <c r="N71" s="389">
        <v>0</v>
      </c>
    </row>
    <row r="72" spans="1:14">
      <c r="A72" s="334" t="s">
        <v>496</v>
      </c>
      <c r="B72" s="334">
        <v>2171</v>
      </c>
      <c r="C72" s="334">
        <v>1</v>
      </c>
      <c r="D72" s="334">
        <v>1</v>
      </c>
      <c r="E72" s="334" t="s">
        <v>1317</v>
      </c>
      <c r="F72" s="389">
        <v>150000</v>
      </c>
      <c r="G72" s="389">
        <v>150000</v>
      </c>
      <c r="H72" s="389"/>
      <c r="I72" s="389">
        <v>60000</v>
      </c>
      <c r="J72" s="389">
        <v>0</v>
      </c>
      <c r="K72" s="389"/>
      <c r="L72" s="389">
        <v>150000</v>
      </c>
      <c r="M72" s="389">
        <v>0</v>
      </c>
      <c r="N72" s="389">
        <v>0</v>
      </c>
    </row>
    <row r="73" spans="1:14">
      <c r="A73" s="334" t="s">
        <v>472</v>
      </c>
      <c r="B73" s="334">
        <v>2171</v>
      </c>
      <c r="C73" s="334">
        <v>1</v>
      </c>
      <c r="D73" s="334">
        <v>1</v>
      </c>
      <c r="E73" s="334" t="s">
        <v>1317</v>
      </c>
      <c r="F73" s="389">
        <v>200000</v>
      </c>
      <c r="G73" s="389">
        <v>200000</v>
      </c>
      <c r="H73" s="389"/>
      <c r="I73" s="389">
        <v>200000</v>
      </c>
      <c r="J73" s="389">
        <v>0</v>
      </c>
      <c r="K73" s="389"/>
      <c r="L73" s="389">
        <v>200000</v>
      </c>
      <c r="M73" s="389">
        <v>0</v>
      </c>
      <c r="N73" s="389">
        <v>0</v>
      </c>
    </row>
    <row r="74" spans="1:14">
      <c r="A74" s="334" t="s">
        <v>473</v>
      </c>
      <c r="B74" s="334">
        <v>2171</v>
      </c>
      <c r="C74" s="334">
        <v>1</v>
      </c>
      <c r="D74" s="334">
        <v>1</v>
      </c>
      <c r="E74" s="334" t="s">
        <v>1317</v>
      </c>
      <c r="F74" s="389">
        <v>100000</v>
      </c>
      <c r="G74" s="389">
        <v>100000</v>
      </c>
      <c r="H74" s="389"/>
      <c r="I74" s="389">
        <v>75000</v>
      </c>
      <c r="J74" s="389">
        <v>0</v>
      </c>
      <c r="K74" s="389"/>
      <c r="L74" s="389">
        <v>100000</v>
      </c>
      <c r="M74" s="389">
        <v>0</v>
      </c>
      <c r="N74" s="389">
        <v>0</v>
      </c>
    </row>
    <row r="75" spans="1:14">
      <c r="A75" s="334" t="s">
        <v>508</v>
      </c>
      <c r="B75" s="334">
        <v>2171</v>
      </c>
      <c r="C75" s="334">
        <v>1</v>
      </c>
      <c r="D75" s="334">
        <v>1</v>
      </c>
      <c r="E75" s="334" t="s">
        <v>1317</v>
      </c>
      <c r="F75" s="389">
        <v>120000</v>
      </c>
      <c r="G75" s="389">
        <v>0</v>
      </c>
      <c r="H75" s="389"/>
      <c r="I75" s="389">
        <v>0</v>
      </c>
      <c r="J75" s="389">
        <v>0</v>
      </c>
      <c r="K75" s="389"/>
      <c r="L75" s="389">
        <v>0</v>
      </c>
      <c r="M75" s="389">
        <v>0</v>
      </c>
      <c r="N75" s="389">
        <v>0</v>
      </c>
    </row>
    <row r="76" spans="1:14">
      <c r="A76" s="334" t="s">
        <v>477</v>
      </c>
      <c r="B76" s="334">
        <v>2171</v>
      </c>
      <c r="C76" s="334">
        <v>1</v>
      </c>
      <c r="D76" s="334">
        <v>1</v>
      </c>
      <c r="E76" s="334" t="s">
        <v>1317</v>
      </c>
      <c r="F76" s="389">
        <v>30000</v>
      </c>
      <c r="G76" s="389">
        <v>0</v>
      </c>
      <c r="H76" s="389"/>
      <c r="I76" s="389">
        <v>0</v>
      </c>
      <c r="J76" s="389">
        <v>0</v>
      </c>
      <c r="K76" s="389"/>
      <c r="L76" s="389">
        <v>0</v>
      </c>
      <c r="M76" s="389">
        <v>0</v>
      </c>
      <c r="N76" s="389">
        <v>0</v>
      </c>
    </row>
    <row r="77" spans="1:14">
      <c r="A77" s="334" t="s">
        <v>509</v>
      </c>
      <c r="B77" s="334">
        <v>2171</v>
      </c>
      <c r="C77" s="334">
        <v>1</v>
      </c>
      <c r="D77" s="334">
        <v>1</v>
      </c>
      <c r="E77" s="334" t="s">
        <v>1317</v>
      </c>
      <c r="F77" s="389">
        <v>155000</v>
      </c>
      <c r="G77" s="389">
        <v>0</v>
      </c>
      <c r="H77" s="389"/>
      <c r="I77" s="389">
        <v>0</v>
      </c>
      <c r="J77" s="389">
        <v>0</v>
      </c>
      <c r="K77" s="389"/>
      <c r="L77" s="389">
        <v>0</v>
      </c>
      <c r="M77" s="389">
        <v>0</v>
      </c>
      <c r="N77" s="389">
        <v>0</v>
      </c>
    </row>
    <row r="78" spans="1:14">
      <c r="A78" s="334" t="s">
        <v>479</v>
      </c>
      <c r="B78" s="334">
        <v>2171</v>
      </c>
      <c r="C78" s="334">
        <v>1</v>
      </c>
      <c r="D78" s="334">
        <v>1</v>
      </c>
      <c r="E78" s="334" t="s">
        <v>1317</v>
      </c>
      <c r="F78" s="389">
        <v>1000000</v>
      </c>
      <c r="G78" s="389">
        <v>0</v>
      </c>
      <c r="H78" s="389"/>
      <c r="I78" s="389">
        <v>0</v>
      </c>
      <c r="J78" s="389">
        <v>0</v>
      </c>
      <c r="K78" s="389"/>
      <c r="L78" s="389">
        <v>0</v>
      </c>
      <c r="M78" s="389">
        <v>0</v>
      </c>
      <c r="N78" s="389">
        <v>0</v>
      </c>
    </row>
    <row r="79" spans="1:14">
      <c r="A79" s="334" t="s">
        <v>456</v>
      </c>
      <c r="B79" s="334">
        <v>2211</v>
      </c>
      <c r="C79" s="334">
        <v>1</v>
      </c>
      <c r="D79" s="334">
        <v>1</v>
      </c>
      <c r="E79" s="334" t="s">
        <v>1317</v>
      </c>
      <c r="F79" s="389">
        <v>50000</v>
      </c>
      <c r="G79" s="389">
        <v>50000</v>
      </c>
      <c r="H79" s="389">
        <v>50000</v>
      </c>
      <c r="I79" s="389">
        <v>20000</v>
      </c>
      <c r="J79" s="389">
        <v>0</v>
      </c>
      <c r="K79" s="389"/>
      <c r="L79" s="389">
        <v>0</v>
      </c>
      <c r="M79" s="389">
        <v>50000</v>
      </c>
      <c r="N79" s="389">
        <v>0</v>
      </c>
    </row>
    <row r="80" spans="1:14">
      <c r="A80" s="334" t="s">
        <v>497</v>
      </c>
      <c r="B80" s="334">
        <v>2211</v>
      </c>
      <c r="C80" s="334">
        <v>1</v>
      </c>
      <c r="D80" s="334">
        <v>1</v>
      </c>
      <c r="E80" s="334" t="s">
        <v>1317</v>
      </c>
      <c r="F80" s="389">
        <v>900000</v>
      </c>
      <c r="G80" s="389">
        <v>900000</v>
      </c>
      <c r="H80" s="389">
        <v>429000</v>
      </c>
      <c r="I80" s="389">
        <v>650000</v>
      </c>
      <c r="J80" s="389">
        <v>428370.88</v>
      </c>
      <c r="K80" s="389">
        <v>428370.88</v>
      </c>
      <c r="L80" s="389">
        <v>471000</v>
      </c>
      <c r="M80" s="389">
        <v>629.11999999999534</v>
      </c>
      <c r="N80" s="389">
        <v>0</v>
      </c>
    </row>
    <row r="81" spans="1:14">
      <c r="A81" s="334" t="s">
        <v>517</v>
      </c>
      <c r="B81" s="334">
        <v>2211</v>
      </c>
      <c r="C81" s="334">
        <v>1</v>
      </c>
      <c r="D81" s="334">
        <v>1</v>
      </c>
      <c r="E81" s="334" t="s">
        <v>1317</v>
      </c>
      <c r="F81" s="389">
        <v>0</v>
      </c>
      <c r="G81" s="389">
        <v>4380000</v>
      </c>
      <c r="H81" s="389"/>
      <c r="I81" s="389">
        <v>2000000</v>
      </c>
      <c r="J81" s="389">
        <v>0</v>
      </c>
      <c r="K81" s="389"/>
      <c r="L81" s="389">
        <v>4380000</v>
      </c>
      <c r="M81" s="389">
        <v>0</v>
      </c>
      <c r="N81" s="389">
        <v>0</v>
      </c>
    </row>
    <row r="82" spans="1:14">
      <c r="A82" s="334" t="s">
        <v>484</v>
      </c>
      <c r="B82" s="334">
        <v>2211</v>
      </c>
      <c r="C82" s="334">
        <v>1</v>
      </c>
      <c r="D82" s="334">
        <v>1</v>
      </c>
      <c r="E82" s="334" t="s">
        <v>1317</v>
      </c>
      <c r="F82" s="389">
        <v>179560</v>
      </c>
      <c r="G82" s="389">
        <v>179560</v>
      </c>
      <c r="H82" s="389"/>
      <c r="I82" s="389">
        <v>71824</v>
      </c>
      <c r="J82" s="389">
        <v>0</v>
      </c>
      <c r="K82" s="389"/>
      <c r="L82" s="389">
        <v>179560</v>
      </c>
      <c r="M82" s="389">
        <v>0</v>
      </c>
      <c r="N82" s="389">
        <v>0</v>
      </c>
    </row>
    <row r="83" spans="1:14">
      <c r="A83" s="334" t="s">
        <v>496</v>
      </c>
      <c r="B83" s="334">
        <v>2211</v>
      </c>
      <c r="C83" s="334">
        <v>1</v>
      </c>
      <c r="D83" s="334">
        <v>1</v>
      </c>
      <c r="E83" s="334" t="s">
        <v>1317</v>
      </c>
      <c r="F83" s="389">
        <v>250000</v>
      </c>
      <c r="G83" s="389">
        <v>250000</v>
      </c>
      <c r="H83" s="389"/>
      <c r="I83" s="389">
        <v>100000</v>
      </c>
      <c r="J83" s="389">
        <v>0</v>
      </c>
      <c r="K83" s="389"/>
      <c r="L83" s="389">
        <v>250000</v>
      </c>
      <c r="M83" s="389">
        <v>0</v>
      </c>
      <c r="N83" s="389">
        <v>0</v>
      </c>
    </row>
    <row r="84" spans="1:14">
      <c r="A84" s="334" t="s">
        <v>472</v>
      </c>
      <c r="B84" s="334">
        <v>2211</v>
      </c>
      <c r="C84" s="334">
        <v>1</v>
      </c>
      <c r="D84" s="334">
        <v>1</v>
      </c>
      <c r="E84" s="334" t="s">
        <v>1317</v>
      </c>
      <c r="F84" s="389">
        <v>200000</v>
      </c>
      <c r="G84" s="389">
        <v>200000</v>
      </c>
      <c r="H84" s="389"/>
      <c r="I84" s="389">
        <v>150000</v>
      </c>
      <c r="J84" s="389">
        <v>0</v>
      </c>
      <c r="K84" s="389"/>
      <c r="L84" s="389">
        <v>200000</v>
      </c>
      <c r="M84" s="389">
        <v>0</v>
      </c>
      <c r="N84" s="389">
        <v>0</v>
      </c>
    </row>
    <row r="85" spans="1:14">
      <c r="A85" s="334" t="s">
        <v>477</v>
      </c>
      <c r="B85" s="334">
        <v>2211</v>
      </c>
      <c r="C85" s="334">
        <v>1</v>
      </c>
      <c r="D85" s="334">
        <v>1</v>
      </c>
      <c r="E85" s="334" t="s">
        <v>1317</v>
      </c>
      <c r="F85" s="389">
        <v>460000</v>
      </c>
      <c r="G85" s="389">
        <v>460000</v>
      </c>
      <c r="H85" s="389">
        <v>200000</v>
      </c>
      <c r="I85" s="389">
        <v>230000</v>
      </c>
      <c r="J85" s="389">
        <v>0</v>
      </c>
      <c r="K85" s="389"/>
      <c r="L85" s="389">
        <v>260000</v>
      </c>
      <c r="M85" s="389">
        <v>200000</v>
      </c>
      <c r="N85" s="389">
        <v>0</v>
      </c>
    </row>
    <row r="86" spans="1:14">
      <c r="A86" s="334" t="s">
        <v>479</v>
      </c>
      <c r="B86" s="334">
        <v>2211</v>
      </c>
      <c r="C86" s="334">
        <v>1</v>
      </c>
      <c r="D86" s="334">
        <v>1</v>
      </c>
      <c r="E86" s="334">
        <v>26</v>
      </c>
      <c r="F86" s="389">
        <v>0</v>
      </c>
      <c r="G86" s="389">
        <v>5000000</v>
      </c>
      <c r="H86" s="389"/>
      <c r="I86" s="389">
        <v>2727300</v>
      </c>
      <c r="J86" s="389">
        <v>0</v>
      </c>
      <c r="K86" s="389"/>
      <c r="L86" s="389">
        <v>5000000</v>
      </c>
      <c r="M86" s="389">
        <v>0</v>
      </c>
      <c r="N86" s="389">
        <v>0</v>
      </c>
    </row>
    <row r="87" spans="1:14">
      <c r="A87" s="334" t="s">
        <v>482</v>
      </c>
      <c r="B87" s="334">
        <v>2221</v>
      </c>
      <c r="C87" s="334">
        <v>1</v>
      </c>
      <c r="D87" s="334">
        <v>1</v>
      </c>
      <c r="E87" s="334" t="s">
        <v>1317</v>
      </c>
      <c r="F87" s="389">
        <v>70400</v>
      </c>
      <c r="G87" s="389">
        <v>70400</v>
      </c>
      <c r="H87" s="389">
        <v>70156.800000000003</v>
      </c>
      <c r="I87" s="389">
        <v>28160</v>
      </c>
      <c r="J87" s="389">
        <v>0</v>
      </c>
      <c r="K87" s="389"/>
      <c r="L87" s="389">
        <v>243.19999999999709</v>
      </c>
      <c r="M87" s="389">
        <v>70156.800000000003</v>
      </c>
      <c r="N87" s="389">
        <v>0</v>
      </c>
    </row>
    <row r="88" spans="1:14">
      <c r="A88" s="334" t="s">
        <v>498</v>
      </c>
      <c r="B88" s="334">
        <v>2221</v>
      </c>
      <c r="C88" s="334">
        <v>1</v>
      </c>
      <c r="D88" s="334">
        <v>1</v>
      </c>
      <c r="E88" s="334" t="s">
        <v>1317</v>
      </c>
      <c r="F88" s="389">
        <v>60000</v>
      </c>
      <c r="G88" s="389">
        <v>60000</v>
      </c>
      <c r="H88" s="389">
        <v>56529.7</v>
      </c>
      <c r="I88" s="389">
        <v>24000</v>
      </c>
      <c r="J88" s="389">
        <v>18000</v>
      </c>
      <c r="K88" s="389">
        <v>18000</v>
      </c>
      <c r="L88" s="389">
        <v>3470.3000000000029</v>
      </c>
      <c r="M88" s="389">
        <v>38529.699999999997</v>
      </c>
      <c r="N88" s="389">
        <v>0</v>
      </c>
    </row>
    <row r="89" spans="1:14">
      <c r="A89" s="334" t="s">
        <v>484</v>
      </c>
      <c r="B89" s="334">
        <v>2231</v>
      </c>
      <c r="C89" s="334">
        <v>1</v>
      </c>
      <c r="D89" s="334">
        <v>1</v>
      </c>
      <c r="E89" s="334" t="s">
        <v>1317</v>
      </c>
      <c r="F89" s="389">
        <v>26550</v>
      </c>
      <c r="G89" s="389">
        <v>26550</v>
      </c>
      <c r="H89" s="389"/>
      <c r="I89" s="389">
        <v>10620</v>
      </c>
      <c r="J89" s="389">
        <v>0</v>
      </c>
      <c r="K89" s="389"/>
      <c r="L89" s="389">
        <v>26550</v>
      </c>
      <c r="M89" s="389">
        <v>0</v>
      </c>
      <c r="N89" s="389">
        <v>0</v>
      </c>
    </row>
    <row r="90" spans="1:14">
      <c r="A90" s="334" t="s">
        <v>477</v>
      </c>
      <c r="B90" s="334">
        <v>2231</v>
      </c>
      <c r="C90" s="334">
        <v>1</v>
      </c>
      <c r="D90" s="334">
        <v>1</v>
      </c>
      <c r="E90" s="334" t="s">
        <v>1317</v>
      </c>
      <c r="F90" s="389">
        <v>4000</v>
      </c>
      <c r="G90" s="389">
        <v>4000</v>
      </c>
      <c r="H90" s="389"/>
      <c r="I90" s="389">
        <v>4000</v>
      </c>
      <c r="J90" s="389">
        <v>0</v>
      </c>
      <c r="K90" s="389"/>
      <c r="L90" s="389">
        <v>4000</v>
      </c>
      <c r="M90" s="389">
        <v>0</v>
      </c>
      <c r="N90" s="389">
        <v>0</v>
      </c>
    </row>
    <row r="91" spans="1:14">
      <c r="A91" s="334" t="s">
        <v>524</v>
      </c>
      <c r="B91" s="334">
        <v>2311</v>
      </c>
      <c r="C91" s="334">
        <v>1</v>
      </c>
      <c r="D91" s="334">
        <v>1</v>
      </c>
      <c r="E91" s="334" t="s">
        <v>1317</v>
      </c>
      <c r="F91" s="389">
        <v>700000</v>
      </c>
      <c r="G91" s="389">
        <v>700000</v>
      </c>
      <c r="H91" s="389"/>
      <c r="I91" s="389">
        <v>280000</v>
      </c>
      <c r="J91" s="389">
        <v>0</v>
      </c>
      <c r="K91" s="389"/>
      <c r="L91" s="389">
        <v>700000</v>
      </c>
      <c r="M91" s="389">
        <v>0</v>
      </c>
      <c r="N91" s="389">
        <v>0</v>
      </c>
    </row>
    <row r="92" spans="1:14">
      <c r="A92" s="334" t="s">
        <v>480</v>
      </c>
      <c r="B92" s="334">
        <v>2311</v>
      </c>
      <c r="C92" s="334">
        <v>1</v>
      </c>
      <c r="D92" s="334">
        <v>1</v>
      </c>
      <c r="E92" s="334" t="s">
        <v>1317</v>
      </c>
      <c r="F92" s="389">
        <v>3226161</v>
      </c>
      <c r="G92" s="389">
        <v>3226161</v>
      </c>
      <c r="H92" s="389">
        <v>3173990</v>
      </c>
      <c r="I92" s="389">
        <v>1290464</v>
      </c>
      <c r="J92" s="389">
        <v>1189990</v>
      </c>
      <c r="K92" s="389">
        <v>1189990</v>
      </c>
      <c r="L92" s="389">
        <v>52171</v>
      </c>
      <c r="M92" s="389">
        <v>1984000</v>
      </c>
      <c r="N92" s="389">
        <v>0</v>
      </c>
    </row>
    <row r="93" spans="1:14">
      <c r="A93" s="334" t="s">
        <v>482</v>
      </c>
      <c r="B93" s="334">
        <v>2311</v>
      </c>
      <c r="C93" s="334">
        <v>1</v>
      </c>
      <c r="D93" s="334">
        <v>1</v>
      </c>
      <c r="E93" s="334" t="s">
        <v>1317</v>
      </c>
      <c r="F93" s="389">
        <v>88600</v>
      </c>
      <c r="G93" s="389">
        <v>88600</v>
      </c>
      <c r="H93" s="389"/>
      <c r="I93" s="389">
        <v>35440</v>
      </c>
      <c r="J93" s="389">
        <v>0</v>
      </c>
      <c r="K93" s="389"/>
      <c r="L93" s="389">
        <v>88600</v>
      </c>
      <c r="M93" s="389">
        <v>0</v>
      </c>
      <c r="N93" s="389">
        <v>0</v>
      </c>
    </row>
    <row r="94" spans="1:14">
      <c r="A94" s="334" t="s">
        <v>482</v>
      </c>
      <c r="B94" s="334">
        <v>2371</v>
      </c>
      <c r="C94" s="334">
        <v>1</v>
      </c>
      <c r="D94" s="334">
        <v>1</v>
      </c>
      <c r="E94" s="334" t="s">
        <v>1317</v>
      </c>
      <c r="F94" s="389">
        <v>224500</v>
      </c>
      <c r="G94" s="389">
        <v>0</v>
      </c>
      <c r="H94" s="389"/>
      <c r="I94" s="389">
        <v>0</v>
      </c>
      <c r="J94" s="389">
        <v>0</v>
      </c>
      <c r="K94" s="389"/>
      <c r="L94" s="389">
        <v>0</v>
      </c>
      <c r="M94" s="389">
        <v>0</v>
      </c>
      <c r="N94" s="389">
        <v>0</v>
      </c>
    </row>
    <row r="95" spans="1:14">
      <c r="A95" s="334" t="s">
        <v>484</v>
      </c>
      <c r="B95" s="334">
        <v>2391</v>
      </c>
      <c r="C95" s="334">
        <v>1</v>
      </c>
      <c r="D95" s="334">
        <v>1</v>
      </c>
      <c r="E95" s="334" t="s">
        <v>1317</v>
      </c>
      <c r="F95" s="389">
        <v>52850</v>
      </c>
      <c r="G95" s="389">
        <v>0</v>
      </c>
      <c r="H95" s="389"/>
      <c r="I95" s="389">
        <v>0</v>
      </c>
      <c r="J95" s="389">
        <v>0</v>
      </c>
      <c r="K95" s="389"/>
      <c r="L95" s="389">
        <v>0</v>
      </c>
      <c r="M95" s="389">
        <v>0</v>
      </c>
      <c r="N95" s="389">
        <v>0</v>
      </c>
    </row>
    <row r="96" spans="1:14">
      <c r="A96" s="334" t="s">
        <v>490</v>
      </c>
      <c r="B96" s="334">
        <v>2419</v>
      </c>
      <c r="C96" s="334">
        <v>1</v>
      </c>
      <c r="D96" s="334">
        <v>1</v>
      </c>
      <c r="E96" s="334" t="s">
        <v>1317</v>
      </c>
      <c r="F96" s="389">
        <v>360000</v>
      </c>
      <c r="G96" s="389">
        <v>360000</v>
      </c>
      <c r="H96" s="389"/>
      <c r="I96" s="389">
        <v>120000</v>
      </c>
      <c r="J96" s="389">
        <v>0</v>
      </c>
      <c r="K96" s="389"/>
      <c r="L96" s="389">
        <v>360000</v>
      </c>
      <c r="M96" s="389">
        <v>0</v>
      </c>
      <c r="N96" s="389">
        <v>0</v>
      </c>
    </row>
    <row r="97" spans="1:14">
      <c r="A97" s="334" t="s">
        <v>490</v>
      </c>
      <c r="B97" s="334">
        <v>2421</v>
      </c>
      <c r="C97" s="334">
        <v>1</v>
      </c>
      <c r="D97" s="334">
        <v>1</v>
      </c>
      <c r="E97" s="334" t="s">
        <v>1317</v>
      </c>
      <c r="F97" s="389">
        <v>210000</v>
      </c>
      <c r="G97" s="389">
        <v>210000</v>
      </c>
      <c r="H97" s="389">
        <v>200000</v>
      </c>
      <c r="I97" s="389">
        <v>210000</v>
      </c>
      <c r="J97" s="389">
        <v>199553.64</v>
      </c>
      <c r="K97" s="389">
        <v>199553.64</v>
      </c>
      <c r="L97" s="389">
        <v>10000</v>
      </c>
      <c r="M97" s="389">
        <v>446.35999999998603</v>
      </c>
      <c r="N97" s="389">
        <v>0</v>
      </c>
    </row>
    <row r="98" spans="1:14">
      <c r="A98" s="334" t="s">
        <v>490</v>
      </c>
      <c r="B98" s="334">
        <v>2431</v>
      </c>
      <c r="C98" s="334">
        <v>1</v>
      </c>
      <c r="D98" s="334">
        <v>1</v>
      </c>
      <c r="E98" s="334" t="s">
        <v>1317</v>
      </c>
      <c r="F98" s="389">
        <v>36000</v>
      </c>
      <c r="G98" s="389">
        <v>36000</v>
      </c>
      <c r="H98" s="389"/>
      <c r="I98" s="389">
        <v>12000</v>
      </c>
      <c r="J98" s="389">
        <v>0</v>
      </c>
      <c r="K98" s="389"/>
      <c r="L98" s="389">
        <v>36000</v>
      </c>
      <c r="M98" s="389">
        <v>0</v>
      </c>
      <c r="N98" s="389">
        <v>0</v>
      </c>
    </row>
    <row r="99" spans="1:14">
      <c r="A99" s="334" t="s">
        <v>515</v>
      </c>
      <c r="B99" s="334">
        <v>2441</v>
      </c>
      <c r="C99" s="334">
        <v>1</v>
      </c>
      <c r="D99" s="334">
        <v>1</v>
      </c>
      <c r="E99" s="334" t="s">
        <v>1317</v>
      </c>
      <c r="F99" s="389">
        <v>100000</v>
      </c>
      <c r="G99" s="389">
        <v>100000</v>
      </c>
      <c r="H99" s="389"/>
      <c r="I99" s="389">
        <v>40000</v>
      </c>
      <c r="J99" s="389">
        <v>0</v>
      </c>
      <c r="K99" s="389"/>
      <c r="L99" s="389">
        <v>100000</v>
      </c>
      <c r="M99" s="389">
        <v>0</v>
      </c>
      <c r="N99" s="389">
        <v>0</v>
      </c>
    </row>
    <row r="100" spans="1:14">
      <c r="A100" s="334" t="s">
        <v>490</v>
      </c>
      <c r="B100" s="334">
        <v>2441</v>
      </c>
      <c r="C100" s="334">
        <v>1</v>
      </c>
      <c r="D100" s="334">
        <v>1</v>
      </c>
      <c r="E100" s="334" t="s">
        <v>1317</v>
      </c>
      <c r="F100" s="389">
        <v>25000</v>
      </c>
      <c r="G100" s="389">
        <v>25000</v>
      </c>
      <c r="H100" s="389"/>
      <c r="I100" s="389">
        <v>25000</v>
      </c>
      <c r="J100" s="389">
        <v>0</v>
      </c>
      <c r="K100" s="389"/>
      <c r="L100" s="389">
        <v>25000</v>
      </c>
      <c r="M100" s="389">
        <v>0</v>
      </c>
      <c r="N100" s="389">
        <v>0</v>
      </c>
    </row>
    <row r="101" spans="1:14">
      <c r="A101" s="334" t="s">
        <v>489</v>
      </c>
      <c r="B101" s="334">
        <v>2451</v>
      </c>
      <c r="C101" s="334">
        <v>1</v>
      </c>
      <c r="D101" s="334">
        <v>1</v>
      </c>
      <c r="E101" s="334" t="s">
        <v>1317</v>
      </c>
      <c r="F101" s="389">
        <v>2800000</v>
      </c>
      <c r="G101" s="389">
        <v>50000</v>
      </c>
      <c r="H101" s="389"/>
      <c r="I101" s="389">
        <v>50000</v>
      </c>
      <c r="J101" s="389">
        <v>0</v>
      </c>
      <c r="K101" s="389"/>
      <c r="L101" s="389">
        <v>50000</v>
      </c>
      <c r="M101" s="389">
        <v>0</v>
      </c>
      <c r="N101" s="389">
        <v>0</v>
      </c>
    </row>
    <row r="102" spans="1:14">
      <c r="A102" s="334" t="s">
        <v>508</v>
      </c>
      <c r="B102" s="334">
        <v>2451</v>
      </c>
      <c r="C102" s="334">
        <v>1</v>
      </c>
      <c r="D102" s="334">
        <v>1</v>
      </c>
      <c r="E102" s="334" t="s">
        <v>1317</v>
      </c>
      <c r="F102" s="389">
        <v>52500</v>
      </c>
      <c r="G102" s="389">
        <v>0</v>
      </c>
      <c r="H102" s="389"/>
      <c r="I102" s="389">
        <v>0</v>
      </c>
      <c r="J102" s="389">
        <v>0</v>
      </c>
      <c r="K102" s="389"/>
      <c r="L102" s="389">
        <v>0</v>
      </c>
      <c r="M102" s="389">
        <v>0</v>
      </c>
      <c r="N102" s="389">
        <v>0</v>
      </c>
    </row>
    <row r="103" spans="1:14">
      <c r="A103" s="334" t="s">
        <v>480</v>
      </c>
      <c r="B103" s="334">
        <v>2461</v>
      </c>
      <c r="C103" s="334">
        <v>1</v>
      </c>
      <c r="D103" s="334">
        <v>1</v>
      </c>
      <c r="E103" s="334" t="s">
        <v>1317</v>
      </c>
      <c r="F103" s="389">
        <v>100000</v>
      </c>
      <c r="G103" s="389">
        <v>100000</v>
      </c>
      <c r="H103" s="389"/>
      <c r="I103" s="389">
        <v>40000</v>
      </c>
      <c r="J103" s="389">
        <v>0</v>
      </c>
      <c r="K103" s="389"/>
      <c r="L103" s="389">
        <v>100000</v>
      </c>
      <c r="M103" s="389">
        <v>0</v>
      </c>
      <c r="N103" s="389">
        <v>0</v>
      </c>
    </row>
    <row r="104" spans="1:14">
      <c r="A104" s="334" t="s">
        <v>482</v>
      </c>
      <c r="B104" s="334">
        <v>2461</v>
      </c>
      <c r="C104" s="334">
        <v>1</v>
      </c>
      <c r="D104" s="334">
        <v>1</v>
      </c>
      <c r="E104" s="334" t="s">
        <v>1317</v>
      </c>
      <c r="F104" s="389">
        <v>45530</v>
      </c>
      <c r="G104" s="389">
        <v>45530</v>
      </c>
      <c r="H104" s="389"/>
      <c r="I104" s="389">
        <v>18212</v>
      </c>
      <c r="J104" s="389">
        <v>0</v>
      </c>
      <c r="K104" s="389"/>
      <c r="L104" s="389">
        <v>45530</v>
      </c>
      <c r="M104" s="389">
        <v>0</v>
      </c>
      <c r="N104" s="389">
        <v>0</v>
      </c>
    </row>
    <row r="105" spans="1:14">
      <c r="A105" s="334" t="s">
        <v>484</v>
      </c>
      <c r="B105" s="334">
        <v>2461</v>
      </c>
      <c r="C105" s="334">
        <v>1</v>
      </c>
      <c r="D105" s="334">
        <v>1</v>
      </c>
      <c r="E105" s="334" t="s">
        <v>1317</v>
      </c>
      <c r="F105" s="389">
        <v>22000</v>
      </c>
      <c r="G105" s="389">
        <v>22000</v>
      </c>
      <c r="H105" s="389"/>
      <c r="I105" s="389">
        <v>8800</v>
      </c>
      <c r="J105" s="389">
        <v>0</v>
      </c>
      <c r="K105" s="389"/>
      <c r="L105" s="389">
        <v>22000</v>
      </c>
      <c r="M105" s="389">
        <v>0</v>
      </c>
      <c r="N105" s="389">
        <v>0</v>
      </c>
    </row>
    <row r="106" spans="1:14">
      <c r="A106" s="334" t="s">
        <v>488</v>
      </c>
      <c r="B106" s="334">
        <v>2461</v>
      </c>
      <c r="C106" s="334">
        <v>1</v>
      </c>
      <c r="D106" s="334">
        <v>1</v>
      </c>
      <c r="E106" s="334" t="s">
        <v>1317</v>
      </c>
      <c r="F106" s="389">
        <v>4003901</v>
      </c>
      <c r="G106" s="389">
        <v>4003901</v>
      </c>
      <c r="H106" s="389">
        <v>356305.6</v>
      </c>
      <c r="I106" s="389">
        <v>1601560</v>
      </c>
      <c r="J106" s="389">
        <v>0</v>
      </c>
      <c r="K106" s="389"/>
      <c r="L106" s="389">
        <v>3647595.4</v>
      </c>
      <c r="M106" s="389">
        <v>356305.6</v>
      </c>
      <c r="N106" s="389">
        <v>0</v>
      </c>
    </row>
    <row r="107" spans="1:14">
      <c r="A107" s="334" t="s">
        <v>489</v>
      </c>
      <c r="B107" s="334">
        <v>2461</v>
      </c>
      <c r="C107" s="334">
        <v>1</v>
      </c>
      <c r="D107" s="334">
        <v>1</v>
      </c>
      <c r="E107" s="334" t="s">
        <v>1317</v>
      </c>
      <c r="F107" s="389">
        <v>3000000</v>
      </c>
      <c r="G107" s="389">
        <v>3000000</v>
      </c>
      <c r="H107" s="389"/>
      <c r="I107" s="389">
        <v>999999</v>
      </c>
      <c r="J107" s="389">
        <v>0</v>
      </c>
      <c r="K107" s="389"/>
      <c r="L107" s="389">
        <v>3000000</v>
      </c>
      <c r="M107" s="389">
        <v>0</v>
      </c>
      <c r="N107" s="389">
        <v>0</v>
      </c>
    </row>
    <row r="108" spans="1:14">
      <c r="A108" s="334" t="s">
        <v>490</v>
      </c>
      <c r="B108" s="334">
        <v>2461</v>
      </c>
      <c r="C108" s="334">
        <v>1</v>
      </c>
      <c r="D108" s="334">
        <v>1</v>
      </c>
      <c r="E108" s="334" t="s">
        <v>1317</v>
      </c>
      <c r="F108" s="389">
        <v>100000</v>
      </c>
      <c r="G108" s="389">
        <v>100000</v>
      </c>
      <c r="H108" s="389"/>
      <c r="I108" s="389">
        <v>33333</v>
      </c>
      <c r="J108" s="389">
        <v>0</v>
      </c>
      <c r="K108" s="389"/>
      <c r="L108" s="389">
        <v>100000</v>
      </c>
      <c r="M108" s="389">
        <v>0</v>
      </c>
      <c r="N108" s="389">
        <v>0</v>
      </c>
    </row>
    <row r="109" spans="1:14">
      <c r="A109" s="334" t="s">
        <v>480</v>
      </c>
      <c r="B109" s="334">
        <v>2471</v>
      </c>
      <c r="C109" s="334">
        <v>1</v>
      </c>
      <c r="D109" s="334">
        <v>1</v>
      </c>
      <c r="E109" s="334" t="s">
        <v>1317</v>
      </c>
      <c r="F109" s="389">
        <v>700000</v>
      </c>
      <c r="G109" s="389">
        <v>525879.63</v>
      </c>
      <c r="H109" s="389"/>
      <c r="I109" s="389">
        <v>280000</v>
      </c>
      <c r="J109" s="389">
        <v>0</v>
      </c>
      <c r="K109" s="389"/>
      <c r="L109" s="389">
        <v>525879.63</v>
      </c>
      <c r="M109" s="389">
        <v>0</v>
      </c>
      <c r="N109" s="389">
        <v>0</v>
      </c>
    </row>
    <row r="110" spans="1:14">
      <c r="A110" s="334" t="s">
        <v>482</v>
      </c>
      <c r="B110" s="334">
        <v>2471</v>
      </c>
      <c r="C110" s="334">
        <v>1</v>
      </c>
      <c r="D110" s="334">
        <v>1</v>
      </c>
      <c r="E110" s="334" t="s">
        <v>1317</v>
      </c>
      <c r="F110" s="389">
        <v>45958</v>
      </c>
      <c r="G110" s="389">
        <v>0</v>
      </c>
      <c r="H110" s="389"/>
      <c r="I110" s="389">
        <v>0</v>
      </c>
      <c r="J110" s="389">
        <v>0</v>
      </c>
      <c r="K110" s="389"/>
      <c r="L110" s="389">
        <v>0</v>
      </c>
      <c r="M110" s="389">
        <v>0</v>
      </c>
      <c r="N110" s="389">
        <v>0</v>
      </c>
    </row>
    <row r="111" spans="1:14">
      <c r="A111" s="334" t="s">
        <v>488</v>
      </c>
      <c r="B111" s="334">
        <v>2471</v>
      </c>
      <c r="C111" s="334">
        <v>1</v>
      </c>
      <c r="D111" s="334">
        <v>1</v>
      </c>
      <c r="E111" s="334" t="s">
        <v>1317</v>
      </c>
      <c r="F111" s="389">
        <v>660000</v>
      </c>
      <c r="G111" s="389">
        <v>660000</v>
      </c>
      <c r="H111" s="389"/>
      <c r="I111" s="389">
        <v>264000</v>
      </c>
      <c r="J111" s="389">
        <v>0</v>
      </c>
      <c r="K111" s="389"/>
      <c r="L111" s="389">
        <v>660000</v>
      </c>
      <c r="M111" s="389">
        <v>0</v>
      </c>
      <c r="N111" s="389">
        <v>0</v>
      </c>
    </row>
    <row r="112" spans="1:14">
      <c r="A112" s="334" t="s">
        <v>496</v>
      </c>
      <c r="B112" s="334">
        <v>2471</v>
      </c>
      <c r="C112" s="334">
        <v>1</v>
      </c>
      <c r="D112" s="334">
        <v>1</v>
      </c>
      <c r="E112" s="334" t="s">
        <v>1317</v>
      </c>
      <c r="F112" s="389">
        <v>100000</v>
      </c>
      <c r="G112" s="389">
        <v>0</v>
      </c>
      <c r="H112" s="389"/>
      <c r="I112" s="389">
        <v>0</v>
      </c>
      <c r="J112" s="389">
        <v>0</v>
      </c>
      <c r="K112" s="389"/>
      <c r="L112" s="389">
        <v>0</v>
      </c>
      <c r="M112" s="389">
        <v>0</v>
      </c>
      <c r="N112" s="389">
        <v>0</v>
      </c>
    </row>
    <row r="113" spans="1:14">
      <c r="A113" s="334" t="s">
        <v>490</v>
      </c>
      <c r="B113" s="334">
        <v>2471</v>
      </c>
      <c r="C113" s="334">
        <v>1</v>
      </c>
      <c r="D113" s="334">
        <v>1</v>
      </c>
      <c r="E113" s="334" t="s">
        <v>1317</v>
      </c>
      <c r="F113" s="389">
        <v>370000</v>
      </c>
      <c r="G113" s="389">
        <v>0</v>
      </c>
      <c r="H113" s="389"/>
      <c r="I113" s="389">
        <v>0</v>
      </c>
      <c r="J113" s="389">
        <v>0</v>
      </c>
      <c r="K113" s="389"/>
      <c r="L113" s="389">
        <v>0</v>
      </c>
      <c r="M113" s="389">
        <v>0</v>
      </c>
      <c r="N113" s="389">
        <v>0</v>
      </c>
    </row>
    <row r="114" spans="1:14">
      <c r="A114" s="334" t="s">
        <v>472</v>
      </c>
      <c r="B114" s="334">
        <v>2471</v>
      </c>
      <c r="C114" s="334">
        <v>1</v>
      </c>
      <c r="D114" s="334">
        <v>1</v>
      </c>
      <c r="E114" s="334" t="s">
        <v>1317</v>
      </c>
      <c r="F114" s="389">
        <v>80000</v>
      </c>
      <c r="G114" s="389">
        <v>0</v>
      </c>
      <c r="H114" s="389"/>
      <c r="I114" s="389">
        <v>0</v>
      </c>
      <c r="J114" s="389">
        <v>0</v>
      </c>
      <c r="K114" s="389"/>
      <c r="L114" s="389">
        <v>0</v>
      </c>
      <c r="M114" s="389">
        <v>0</v>
      </c>
      <c r="N114" s="389">
        <v>0</v>
      </c>
    </row>
    <row r="115" spans="1:14">
      <c r="A115" s="334" t="s">
        <v>515</v>
      </c>
      <c r="B115" s="334">
        <v>2481</v>
      </c>
      <c r="C115" s="334">
        <v>1</v>
      </c>
      <c r="D115" s="334">
        <v>1</v>
      </c>
      <c r="E115" s="334" t="s">
        <v>1317</v>
      </c>
      <c r="F115" s="389">
        <v>50000</v>
      </c>
      <c r="G115" s="389">
        <v>50000</v>
      </c>
      <c r="H115" s="389"/>
      <c r="I115" s="389">
        <v>20000</v>
      </c>
      <c r="J115" s="389">
        <v>0</v>
      </c>
      <c r="K115" s="389"/>
      <c r="L115" s="389">
        <v>50000</v>
      </c>
      <c r="M115" s="389">
        <v>0</v>
      </c>
      <c r="N115" s="389">
        <v>0</v>
      </c>
    </row>
    <row r="116" spans="1:14">
      <c r="A116" s="334" t="s">
        <v>489</v>
      </c>
      <c r="B116" s="334">
        <v>2481</v>
      </c>
      <c r="C116" s="334">
        <v>1</v>
      </c>
      <c r="D116" s="334">
        <v>1</v>
      </c>
      <c r="E116" s="334" t="s">
        <v>1317</v>
      </c>
      <c r="F116" s="389">
        <v>3000000</v>
      </c>
      <c r="G116" s="389">
        <v>800000</v>
      </c>
      <c r="H116" s="389">
        <v>351750</v>
      </c>
      <c r="I116" s="389">
        <v>800000</v>
      </c>
      <c r="J116" s="389">
        <v>0</v>
      </c>
      <c r="K116" s="389"/>
      <c r="L116" s="389">
        <v>448250</v>
      </c>
      <c r="M116" s="389">
        <v>351750</v>
      </c>
      <c r="N116" s="389">
        <v>0</v>
      </c>
    </row>
    <row r="117" spans="1:14">
      <c r="A117" s="334" t="s">
        <v>496</v>
      </c>
      <c r="B117" s="334">
        <v>2481</v>
      </c>
      <c r="C117" s="334">
        <v>1</v>
      </c>
      <c r="D117" s="334">
        <v>1</v>
      </c>
      <c r="E117" s="334" t="s">
        <v>1317</v>
      </c>
      <c r="F117" s="389">
        <v>100000</v>
      </c>
      <c r="G117" s="389">
        <v>100000</v>
      </c>
      <c r="H117" s="389"/>
      <c r="I117" s="389">
        <v>40000</v>
      </c>
      <c r="J117" s="389">
        <v>0</v>
      </c>
      <c r="K117" s="389"/>
      <c r="L117" s="389">
        <v>100000</v>
      </c>
      <c r="M117" s="389">
        <v>0</v>
      </c>
      <c r="N117" s="389">
        <v>0</v>
      </c>
    </row>
    <row r="118" spans="1:14">
      <c r="A118" s="334" t="s">
        <v>472</v>
      </c>
      <c r="B118" s="334">
        <v>2481</v>
      </c>
      <c r="C118" s="334">
        <v>1</v>
      </c>
      <c r="D118" s="334">
        <v>1</v>
      </c>
      <c r="E118" s="334" t="s">
        <v>1317</v>
      </c>
      <c r="F118" s="389">
        <v>100000</v>
      </c>
      <c r="G118" s="389">
        <v>100000</v>
      </c>
      <c r="H118" s="389"/>
      <c r="I118" s="389">
        <v>60000</v>
      </c>
      <c r="J118" s="389">
        <v>0</v>
      </c>
      <c r="K118" s="389"/>
      <c r="L118" s="389">
        <v>100000</v>
      </c>
      <c r="M118" s="389">
        <v>0</v>
      </c>
      <c r="N118" s="389">
        <v>0</v>
      </c>
    </row>
    <row r="119" spans="1:14">
      <c r="A119" s="334" t="s">
        <v>515</v>
      </c>
      <c r="B119" s="334">
        <v>2491</v>
      </c>
      <c r="C119" s="334">
        <v>1</v>
      </c>
      <c r="D119" s="334">
        <v>1</v>
      </c>
      <c r="E119" s="334" t="s">
        <v>1317</v>
      </c>
      <c r="F119" s="389">
        <v>90000</v>
      </c>
      <c r="G119" s="389">
        <v>90000</v>
      </c>
      <c r="H119" s="389"/>
      <c r="I119" s="389">
        <v>36000</v>
      </c>
      <c r="J119" s="389">
        <v>0</v>
      </c>
      <c r="K119" s="389"/>
      <c r="L119" s="389">
        <v>90000</v>
      </c>
      <c r="M119" s="389">
        <v>0</v>
      </c>
      <c r="N119" s="389">
        <v>0</v>
      </c>
    </row>
    <row r="120" spans="1:14">
      <c r="A120" s="334" t="s">
        <v>482</v>
      </c>
      <c r="B120" s="334">
        <v>2491</v>
      </c>
      <c r="C120" s="334">
        <v>1</v>
      </c>
      <c r="D120" s="334">
        <v>1</v>
      </c>
      <c r="E120" s="334" t="s">
        <v>1317</v>
      </c>
      <c r="F120" s="389">
        <v>52380</v>
      </c>
      <c r="G120" s="389">
        <v>52380</v>
      </c>
      <c r="H120" s="389"/>
      <c r="I120" s="389">
        <v>20952</v>
      </c>
      <c r="J120" s="389">
        <v>0</v>
      </c>
      <c r="K120" s="389"/>
      <c r="L120" s="389">
        <v>52380</v>
      </c>
      <c r="M120" s="389">
        <v>0</v>
      </c>
      <c r="N120" s="389">
        <v>0</v>
      </c>
    </row>
    <row r="121" spans="1:14">
      <c r="A121" s="334" t="s">
        <v>489</v>
      </c>
      <c r="B121" s="334">
        <v>2491</v>
      </c>
      <c r="C121" s="334">
        <v>1</v>
      </c>
      <c r="D121" s="334">
        <v>1</v>
      </c>
      <c r="E121" s="334" t="s">
        <v>1317</v>
      </c>
      <c r="F121" s="389">
        <v>2000000</v>
      </c>
      <c r="G121" s="389">
        <v>2000000</v>
      </c>
      <c r="H121" s="389"/>
      <c r="I121" s="389">
        <v>666666</v>
      </c>
      <c r="J121" s="389">
        <v>0</v>
      </c>
      <c r="K121" s="389"/>
      <c r="L121" s="389">
        <v>2000000</v>
      </c>
      <c r="M121" s="389">
        <v>0</v>
      </c>
      <c r="N121" s="389">
        <v>0</v>
      </c>
    </row>
    <row r="122" spans="1:14">
      <c r="A122" s="334" t="s">
        <v>496</v>
      </c>
      <c r="B122" s="334">
        <v>2491</v>
      </c>
      <c r="C122" s="334">
        <v>1</v>
      </c>
      <c r="D122" s="334">
        <v>1</v>
      </c>
      <c r="E122" s="334" t="s">
        <v>1317</v>
      </c>
      <c r="F122" s="389">
        <v>100000</v>
      </c>
      <c r="G122" s="389">
        <v>100000</v>
      </c>
      <c r="H122" s="389"/>
      <c r="I122" s="389">
        <v>40000</v>
      </c>
      <c r="J122" s="389">
        <v>0</v>
      </c>
      <c r="K122" s="389"/>
      <c r="L122" s="389">
        <v>100000</v>
      </c>
      <c r="M122" s="389">
        <v>0</v>
      </c>
      <c r="N122" s="389">
        <v>0</v>
      </c>
    </row>
    <row r="123" spans="1:14">
      <c r="A123" s="334" t="s">
        <v>490</v>
      </c>
      <c r="B123" s="334">
        <v>2491</v>
      </c>
      <c r="C123" s="334">
        <v>1</v>
      </c>
      <c r="D123" s="334">
        <v>1</v>
      </c>
      <c r="E123" s="334" t="s">
        <v>1317</v>
      </c>
      <c r="F123" s="389">
        <v>5165000</v>
      </c>
      <c r="G123" s="389">
        <v>56067</v>
      </c>
      <c r="H123" s="389"/>
      <c r="I123" s="389">
        <v>56067</v>
      </c>
      <c r="J123" s="389">
        <v>0</v>
      </c>
      <c r="K123" s="389"/>
      <c r="L123" s="389">
        <v>56067</v>
      </c>
      <c r="M123" s="389">
        <v>0</v>
      </c>
      <c r="N123" s="389">
        <v>0</v>
      </c>
    </row>
    <row r="124" spans="1:14">
      <c r="A124" s="334" t="s">
        <v>472</v>
      </c>
      <c r="B124" s="334">
        <v>2491</v>
      </c>
      <c r="C124" s="334">
        <v>1</v>
      </c>
      <c r="D124" s="334">
        <v>1</v>
      </c>
      <c r="E124" s="334" t="s">
        <v>1317</v>
      </c>
      <c r="F124" s="389">
        <v>100000</v>
      </c>
      <c r="G124" s="389">
        <v>100000</v>
      </c>
      <c r="H124" s="389"/>
      <c r="I124" s="389">
        <v>60000</v>
      </c>
      <c r="J124" s="389">
        <v>0</v>
      </c>
      <c r="K124" s="389"/>
      <c r="L124" s="389">
        <v>100000</v>
      </c>
      <c r="M124" s="389">
        <v>0</v>
      </c>
      <c r="N124" s="389">
        <v>0</v>
      </c>
    </row>
    <row r="125" spans="1:14">
      <c r="A125" s="334" t="s">
        <v>489</v>
      </c>
      <c r="B125" s="334">
        <v>2511</v>
      </c>
      <c r="C125" s="334">
        <v>1</v>
      </c>
      <c r="D125" s="334">
        <v>1</v>
      </c>
      <c r="E125" s="334" t="s">
        <v>1317</v>
      </c>
      <c r="F125" s="389">
        <v>3500000</v>
      </c>
      <c r="G125" s="389">
        <v>3500000</v>
      </c>
      <c r="H125" s="389"/>
      <c r="I125" s="389">
        <v>1166667</v>
      </c>
      <c r="J125" s="389">
        <v>0</v>
      </c>
      <c r="K125" s="389"/>
      <c r="L125" s="389">
        <v>3500000</v>
      </c>
      <c r="M125" s="389">
        <v>0</v>
      </c>
      <c r="N125" s="389">
        <v>0</v>
      </c>
    </row>
    <row r="126" spans="1:14">
      <c r="A126" s="334" t="s">
        <v>497</v>
      </c>
      <c r="B126" s="334">
        <v>2531</v>
      </c>
      <c r="C126" s="334">
        <v>1</v>
      </c>
      <c r="D126" s="334">
        <v>1</v>
      </c>
      <c r="E126" s="334" t="s">
        <v>1317</v>
      </c>
      <c r="F126" s="389">
        <v>30000</v>
      </c>
      <c r="G126" s="389">
        <v>30000</v>
      </c>
      <c r="H126" s="389"/>
      <c r="I126" s="389">
        <v>15000</v>
      </c>
      <c r="J126" s="389">
        <v>0</v>
      </c>
      <c r="K126" s="389"/>
      <c r="L126" s="389">
        <v>30000</v>
      </c>
      <c r="M126" s="389">
        <v>0</v>
      </c>
      <c r="N126" s="389">
        <v>0</v>
      </c>
    </row>
    <row r="127" spans="1:14">
      <c r="A127" s="334" t="s">
        <v>515</v>
      </c>
      <c r="B127" s="334">
        <v>2531</v>
      </c>
      <c r="C127" s="334">
        <v>1</v>
      </c>
      <c r="D127" s="334">
        <v>1</v>
      </c>
      <c r="E127" s="334" t="s">
        <v>1317</v>
      </c>
      <c r="F127" s="389">
        <v>150000</v>
      </c>
      <c r="G127" s="389">
        <v>150000</v>
      </c>
      <c r="H127" s="389">
        <v>92805.24</v>
      </c>
      <c r="I127" s="389">
        <v>60000</v>
      </c>
      <c r="J127" s="389">
        <v>0</v>
      </c>
      <c r="K127" s="389"/>
      <c r="L127" s="389">
        <v>57194.759999999995</v>
      </c>
      <c r="M127" s="389">
        <v>92805.24</v>
      </c>
      <c r="N127" s="389">
        <v>0</v>
      </c>
    </row>
    <row r="128" spans="1:14">
      <c r="A128" s="334" t="s">
        <v>482</v>
      </c>
      <c r="B128" s="334">
        <v>2531</v>
      </c>
      <c r="C128" s="334">
        <v>1</v>
      </c>
      <c r="D128" s="334">
        <v>1</v>
      </c>
      <c r="E128" s="334" t="s">
        <v>1317</v>
      </c>
      <c r="F128" s="389">
        <v>31426</v>
      </c>
      <c r="G128" s="389">
        <v>31426</v>
      </c>
      <c r="H128" s="389"/>
      <c r="I128" s="389">
        <v>12572</v>
      </c>
      <c r="J128" s="389">
        <v>0</v>
      </c>
      <c r="K128" s="389"/>
      <c r="L128" s="389">
        <v>31426</v>
      </c>
      <c r="M128" s="389">
        <v>0</v>
      </c>
      <c r="N128" s="389">
        <v>0</v>
      </c>
    </row>
    <row r="129" spans="1:14">
      <c r="A129" s="334" t="s">
        <v>484</v>
      </c>
      <c r="B129" s="334">
        <v>2531</v>
      </c>
      <c r="C129" s="334">
        <v>1</v>
      </c>
      <c r="D129" s="334">
        <v>1</v>
      </c>
      <c r="E129" s="334" t="s">
        <v>1317</v>
      </c>
      <c r="F129" s="389">
        <v>49300</v>
      </c>
      <c r="G129" s="389">
        <v>49300</v>
      </c>
      <c r="H129" s="389"/>
      <c r="I129" s="389">
        <v>19720</v>
      </c>
      <c r="J129" s="389">
        <v>0</v>
      </c>
      <c r="K129" s="389"/>
      <c r="L129" s="389">
        <v>49300</v>
      </c>
      <c r="M129" s="389">
        <v>0</v>
      </c>
      <c r="N129" s="389">
        <v>0</v>
      </c>
    </row>
    <row r="130" spans="1:14">
      <c r="A130" s="334" t="s">
        <v>498</v>
      </c>
      <c r="B130" s="334">
        <v>2531</v>
      </c>
      <c r="C130" s="334">
        <v>1</v>
      </c>
      <c r="D130" s="334">
        <v>1</v>
      </c>
      <c r="E130" s="334" t="s">
        <v>1317</v>
      </c>
      <c r="F130" s="389">
        <v>1500000</v>
      </c>
      <c r="G130" s="389">
        <v>1500000</v>
      </c>
      <c r="H130" s="389"/>
      <c r="I130" s="389">
        <v>600000</v>
      </c>
      <c r="J130" s="389">
        <v>0</v>
      </c>
      <c r="K130" s="389"/>
      <c r="L130" s="389">
        <v>1500000</v>
      </c>
      <c r="M130" s="389">
        <v>0</v>
      </c>
      <c r="N130" s="389">
        <v>0</v>
      </c>
    </row>
    <row r="131" spans="1:14">
      <c r="A131" s="334" t="s">
        <v>515</v>
      </c>
      <c r="B131" s="334">
        <v>2541</v>
      </c>
      <c r="C131" s="334">
        <v>1</v>
      </c>
      <c r="D131" s="334">
        <v>1</v>
      </c>
      <c r="E131" s="334" t="s">
        <v>1317</v>
      </c>
      <c r="F131" s="389">
        <v>120000</v>
      </c>
      <c r="G131" s="389">
        <v>120000</v>
      </c>
      <c r="H131" s="389"/>
      <c r="I131" s="389">
        <v>48000</v>
      </c>
      <c r="J131" s="389">
        <v>0</v>
      </c>
      <c r="K131" s="389"/>
      <c r="L131" s="389">
        <v>120000</v>
      </c>
      <c r="M131" s="389">
        <v>0</v>
      </c>
      <c r="N131" s="389">
        <v>0</v>
      </c>
    </row>
    <row r="132" spans="1:14">
      <c r="A132" s="334" t="s">
        <v>482</v>
      </c>
      <c r="B132" s="334">
        <v>2541</v>
      </c>
      <c r="C132" s="334">
        <v>1</v>
      </c>
      <c r="D132" s="334">
        <v>1</v>
      </c>
      <c r="E132" s="334" t="s">
        <v>1317</v>
      </c>
      <c r="F132" s="389">
        <v>36969</v>
      </c>
      <c r="G132" s="389">
        <v>36969</v>
      </c>
      <c r="H132" s="389"/>
      <c r="I132" s="389">
        <v>14788</v>
      </c>
      <c r="J132" s="389">
        <v>0</v>
      </c>
      <c r="K132" s="389"/>
      <c r="L132" s="389">
        <v>36969</v>
      </c>
      <c r="M132" s="389">
        <v>0</v>
      </c>
      <c r="N132" s="389">
        <v>0</v>
      </c>
    </row>
    <row r="133" spans="1:14">
      <c r="A133" s="334" t="s">
        <v>484</v>
      </c>
      <c r="B133" s="334">
        <v>2541</v>
      </c>
      <c r="C133" s="334">
        <v>1</v>
      </c>
      <c r="D133" s="334">
        <v>1</v>
      </c>
      <c r="E133" s="334" t="s">
        <v>1317</v>
      </c>
      <c r="F133" s="389">
        <v>31000</v>
      </c>
      <c r="G133" s="389">
        <v>31000</v>
      </c>
      <c r="H133" s="389"/>
      <c r="I133" s="389">
        <v>12400</v>
      </c>
      <c r="J133" s="389">
        <v>0</v>
      </c>
      <c r="K133" s="389"/>
      <c r="L133" s="389">
        <v>31000</v>
      </c>
      <c r="M133" s="389">
        <v>0</v>
      </c>
      <c r="N133" s="389">
        <v>0</v>
      </c>
    </row>
    <row r="134" spans="1:14">
      <c r="A134" s="334" t="s">
        <v>498</v>
      </c>
      <c r="B134" s="334">
        <v>2541</v>
      </c>
      <c r="C134" s="334">
        <v>1</v>
      </c>
      <c r="D134" s="334">
        <v>1</v>
      </c>
      <c r="E134" s="334" t="s">
        <v>1317</v>
      </c>
      <c r="F134" s="389">
        <v>1500000</v>
      </c>
      <c r="G134" s="389">
        <v>1500000</v>
      </c>
      <c r="H134" s="389"/>
      <c r="I134" s="389">
        <v>600000</v>
      </c>
      <c r="J134" s="389">
        <v>0</v>
      </c>
      <c r="K134" s="389"/>
      <c r="L134" s="389">
        <v>1500000</v>
      </c>
      <c r="M134" s="389">
        <v>0</v>
      </c>
      <c r="N134" s="389">
        <v>0</v>
      </c>
    </row>
    <row r="135" spans="1:14">
      <c r="A135" s="334" t="s">
        <v>487</v>
      </c>
      <c r="B135" s="334">
        <v>2541</v>
      </c>
      <c r="C135" s="334">
        <v>1</v>
      </c>
      <c r="D135" s="334">
        <v>1</v>
      </c>
      <c r="E135" s="334">
        <v>87</v>
      </c>
      <c r="F135" s="389">
        <v>0</v>
      </c>
      <c r="G135" s="389">
        <v>0</v>
      </c>
      <c r="H135" s="389"/>
      <c r="I135" s="389">
        <v>0</v>
      </c>
      <c r="J135" s="389">
        <v>0</v>
      </c>
      <c r="K135" s="389"/>
      <c r="L135" s="389">
        <v>0</v>
      </c>
      <c r="M135" s="389">
        <v>0</v>
      </c>
      <c r="N135" s="389">
        <v>0</v>
      </c>
    </row>
    <row r="136" spans="1:14">
      <c r="A136" s="334" t="s">
        <v>489</v>
      </c>
      <c r="B136" s="334">
        <v>2541</v>
      </c>
      <c r="C136" s="334">
        <v>1</v>
      </c>
      <c r="D136" s="334">
        <v>1</v>
      </c>
      <c r="E136" s="334" t="s">
        <v>1317</v>
      </c>
      <c r="F136" s="389">
        <v>1500000</v>
      </c>
      <c r="G136" s="389">
        <v>1500000</v>
      </c>
      <c r="H136" s="389">
        <v>233690</v>
      </c>
      <c r="I136" s="389">
        <v>500001</v>
      </c>
      <c r="J136" s="389">
        <v>18792</v>
      </c>
      <c r="K136" s="389">
        <v>18792</v>
      </c>
      <c r="L136" s="389">
        <v>1266310</v>
      </c>
      <c r="M136" s="389">
        <v>214898</v>
      </c>
      <c r="N136" s="389">
        <v>0</v>
      </c>
    </row>
    <row r="137" spans="1:14">
      <c r="A137" s="334" t="s">
        <v>508</v>
      </c>
      <c r="B137" s="334">
        <v>2541</v>
      </c>
      <c r="C137" s="334">
        <v>1</v>
      </c>
      <c r="D137" s="334">
        <v>1</v>
      </c>
      <c r="E137" s="334">
        <v>87</v>
      </c>
      <c r="F137" s="389">
        <v>0</v>
      </c>
      <c r="G137" s="389">
        <v>0</v>
      </c>
      <c r="H137" s="389"/>
      <c r="I137" s="389">
        <v>0</v>
      </c>
      <c r="J137" s="389">
        <v>0</v>
      </c>
      <c r="K137" s="389"/>
      <c r="L137" s="389">
        <v>0</v>
      </c>
      <c r="M137" s="389">
        <v>0</v>
      </c>
      <c r="N137" s="389">
        <v>0</v>
      </c>
    </row>
    <row r="138" spans="1:14">
      <c r="A138" s="334" t="s">
        <v>477</v>
      </c>
      <c r="B138" s="334">
        <v>2541</v>
      </c>
      <c r="C138" s="334">
        <v>1</v>
      </c>
      <c r="D138" s="334">
        <v>1</v>
      </c>
      <c r="E138" s="334" t="s">
        <v>1317</v>
      </c>
      <c r="F138" s="389">
        <v>5000</v>
      </c>
      <c r="G138" s="389">
        <v>5000</v>
      </c>
      <c r="H138" s="389"/>
      <c r="I138" s="389">
        <v>5000</v>
      </c>
      <c r="J138" s="389">
        <v>0</v>
      </c>
      <c r="K138" s="389"/>
      <c r="L138" s="389">
        <v>5000</v>
      </c>
      <c r="M138" s="389">
        <v>0</v>
      </c>
      <c r="N138" s="389">
        <v>0</v>
      </c>
    </row>
    <row r="139" spans="1:14">
      <c r="A139" s="334" t="s">
        <v>487</v>
      </c>
      <c r="B139" s="334">
        <v>2551</v>
      </c>
      <c r="C139" s="334">
        <v>1</v>
      </c>
      <c r="D139" s="334">
        <v>1</v>
      </c>
      <c r="E139" s="334">
        <v>87</v>
      </c>
      <c r="F139" s="389">
        <v>0</v>
      </c>
      <c r="G139" s="389">
        <v>0</v>
      </c>
      <c r="H139" s="389"/>
      <c r="I139" s="389">
        <v>0</v>
      </c>
      <c r="J139" s="389">
        <v>0</v>
      </c>
      <c r="K139" s="389"/>
      <c r="L139" s="389">
        <v>0</v>
      </c>
      <c r="M139" s="389">
        <v>0</v>
      </c>
      <c r="N139" s="389">
        <v>0</v>
      </c>
    </row>
    <row r="140" spans="1:14">
      <c r="A140" s="334" t="s">
        <v>508</v>
      </c>
      <c r="B140" s="334">
        <v>2551</v>
      </c>
      <c r="C140" s="334">
        <v>1</v>
      </c>
      <c r="D140" s="334">
        <v>1</v>
      </c>
      <c r="E140" s="334">
        <v>87</v>
      </c>
      <c r="F140" s="389">
        <v>0</v>
      </c>
      <c r="G140" s="389">
        <v>0</v>
      </c>
      <c r="H140" s="389"/>
      <c r="I140" s="389">
        <v>0</v>
      </c>
      <c r="J140" s="389">
        <v>0</v>
      </c>
      <c r="K140" s="389"/>
      <c r="L140" s="389">
        <v>0</v>
      </c>
      <c r="M140" s="389">
        <v>0</v>
      </c>
      <c r="N140" s="389">
        <v>0</v>
      </c>
    </row>
    <row r="141" spans="1:14">
      <c r="A141" s="334" t="s">
        <v>515</v>
      </c>
      <c r="B141" s="334">
        <v>2561</v>
      </c>
      <c r="C141" s="334">
        <v>1</v>
      </c>
      <c r="D141" s="334">
        <v>1</v>
      </c>
      <c r="E141" s="334" t="s">
        <v>1317</v>
      </c>
      <c r="F141" s="389">
        <v>60000</v>
      </c>
      <c r="G141" s="389">
        <v>0</v>
      </c>
      <c r="H141" s="389"/>
      <c r="I141" s="389">
        <v>0</v>
      </c>
      <c r="J141" s="389">
        <v>0</v>
      </c>
      <c r="K141" s="389"/>
      <c r="L141" s="389">
        <v>0</v>
      </c>
      <c r="M141" s="389">
        <v>0</v>
      </c>
      <c r="N141" s="389">
        <v>0</v>
      </c>
    </row>
    <row r="142" spans="1:14">
      <c r="A142" s="334" t="s">
        <v>480</v>
      </c>
      <c r="B142" s="334">
        <v>2561</v>
      </c>
      <c r="C142" s="334">
        <v>1</v>
      </c>
      <c r="D142" s="334">
        <v>1</v>
      </c>
      <c r="E142" s="334" t="s">
        <v>1317</v>
      </c>
      <c r="F142" s="389">
        <v>150000</v>
      </c>
      <c r="G142" s="389">
        <v>150000</v>
      </c>
      <c r="H142" s="389"/>
      <c r="I142" s="389">
        <v>60000</v>
      </c>
      <c r="J142" s="389">
        <v>0</v>
      </c>
      <c r="K142" s="389"/>
      <c r="L142" s="389">
        <v>150000</v>
      </c>
      <c r="M142" s="389">
        <v>0</v>
      </c>
      <c r="N142" s="389">
        <v>0</v>
      </c>
    </row>
    <row r="143" spans="1:14">
      <c r="A143" s="334" t="s">
        <v>470</v>
      </c>
      <c r="B143" s="334">
        <v>2561</v>
      </c>
      <c r="C143" s="334">
        <v>1</v>
      </c>
      <c r="D143" s="334">
        <v>1</v>
      </c>
      <c r="E143" s="334" t="s">
        <v>1317</v>
      </c>
      <c r="F143" s="389">
        <v>5155000</v>
      </c>
      <c r="G143" s="389">
        <v>3041814.4</v>
      </c>
      <c r="H143" s="389">
        <v>2551814.4</v>
      </c>
      <c r="I143" s="389">
        <v>2062000</v>
      </c>
      <c r="J143" s="389">
        <v>1275814.3999999999</v>
      </c>
      <c r="K143" s="389">
        <v>1275814.3999999999</v>
      </c>
      <c r="L143" s="389">
        <v>490000</v>
      </c>
      <c r="M143" s="389">
        <v>1276000</v>
      </c>
      <c r="N143" s="389">
        <v>0</v>
      </c>
    </row>
    <row r="144" spans="1:14">
      <c r="A144" s="334" t="s">
        <v>496</v>
      </c>
      <c r="B144" s="334">
        <v>2561</v>
      </c>
      <c r="C144" s="334">
        <v>1</v>
      </c>
      <c r="D144" s="334">
        <v>1</v>
      </c>
      <c r="E144" s="334" t="s">
        <v>1317</v>
      </c>
      <c r="F144" s="389">
        <v>80000</v>
      </c>
      <c r="G144" s="389">
        <v>0</v>
      </c>
      <c r="H144" s="389"/>
      <c r="I144" s="389">
        <v>0</v>
      </c>
      <c r="J144" s="389">
        <v>0</v>
      </c>
      <c r="K144" s="389"/>
      <c r="L144" s="389">
        <v>0</v>
      </c>
      <c r="M144" s="389">
        <v>0</v>
      </c>
      <c r="N144" s="389">
        <v>0</v>
      </c>
    </row>
    <row r="145" spans="1:14">
      <c r="A145" s="334" t="s">
        <v>490</v>
      </c>
      <c r="B145" s="334">
        <v>2561</v>
      </c>
      <c r="C145" s="334">
        <v>1</v>
      </c>
      <c r="D145" s="334">
        <v>1</v>
      </c>
      <c r="E145" s="334" t="s">
        <v>1317</v>
      </c>
      <c r="F145" s="389">
        <v>55000</v>
      </c>
      <c r="G145" s="389">
        <v>0</v>
      </c>
      <c r="H145" s="389"/>
      <c r="I145" s="389">
        <v>0</v>
      </c>
      <c r="J145" s="389">
        <v>0</v>
      </c>
      <c r="K145" s="389"/>
      <c r="L145" s="389">
        <v>0</v>
      </c>
      <c r="M145" s="389">
        <v>0</v>
      </c>
      <c r="N145" s="389">
        <v>0</v>
      </c>
    </row>
    <row r="146" spans="1:14">
      <c r="A146" s="334" t="s">
        <v>482</v>
      </c>
      <c r="B146" s="334">
        <v>2591</v>
      </c>
      <c r="C146" s="334">
        <v>1</v>
      </c>
      <c r="D146" s="334">
        <v>1</v>
      </c>
      <c r="E146" s="334" t="s">
        <v>1317</v>
      </c>
      <c r="F146" s="389">
        <v>19500</v>
      </c>
      <c r="G146" s="389">
        <v>19500</v>
      </c>
      <c r="H146" s="389"/>
      <c r="I146" s="389">
        <v>7800</v>
      </c>
      <c r="J146" s="389">
        <v>0</v>
      </c>
      <c r="K146" s="389"/>
      <c r="L146" s="389">
        <v>19500</v>
      </c>
      <c r="M146" s="389">
        <v>0</v>
      </c>
      <c r="N146" s="389">
        <v>0</v>
      </c>
    </row>
    <row r="147" spans="1:14">
      <c r="A147" s="334" t="s">
        <v>480</v>
      </c>
      <c r="B147" s="334">
        <v>2611</v>
      </c>
      <c r="C147" s="334">
        <v>1</v>
      </c>
      <c r="D147" s="334">
        <v>1</v>
      </c>
      <c r="E147" s="334" t="s">
        <v>1317</v>
      </c>
      <c r="F147" s="389">
        <v>100000</v>
      </c>
      <c r="G147" s="389">
        <v>100000</v>
      </c>
      <c r="H147" s="389"/>
      <c r="I147" s="389">
        <v>40000</v>
      </c>
      <c r="J147" s="389">
        <v>0</v>
      </c>
      <c r="K147" s="389"/>
      <c r="L147" s="389">
        <v>100000</v>
      </c>
      <c r="M147" s="389">
        <v>0</v>
      </c>
      <c r="N147" s="389">
        <v>0</v>
      </c>
    </row>
    <row r="148" spans="1:14">
      <c r="A148" s="334" t="s">
        <v>479</v>
      </c>
      <c r="B148" s="334">
        <v>2711</v>
      </c>
      <c r="C148" s="334">
        <v>1</v>
      </c>
      <c r="D148" s="334">
        <v>1</v>
      </c>
      <c r="E148" s="334" t="s">
        <v>1317</v>
      </c>
      <c r="F148" s="389">
        <v>100000</v>
      </c>
      <c r="G148" s="389">
        <v>100000</v>
      </c>
      <c r="H148" s="389"/>
      <c r="I148" s="389">
        <v>59100</v>
      </c>
      <c r="J148" s="389">
        <v>0</v>
      </c>
      <c r="K148" s="389"/>
      <c r="L148" s="389">
        <v>100000</v>
      </c>
      <c r="M148" s="389">
        <v>0</v>
      </c>
      <c r="N148" s="389">
        <v>0</v>
      </c>
    </row>
    <row r="149" spans="1:14">
      <c r="A149" s="334" t="s">
        <v>486</v>
      </c>
      <c r="B149" s="334">
        <v>2721</v>
      </c>
      <c r="C149" s="334">
        <v>1</v>
      </c>
      <c r="D149" s="334">
        <v>1</v>
      </c>
      <c r="E149" s="334">
        <v>87</v>
      </c>
      <c r="F149" s="389">
        <v>0</v>
      </c>
      <c r="G149" s="389">
        <v>0</v>
      </c>
      <c r="H149" s="389"/>
      <c r="I149" s="389">
        <v>0</v>
      </c>
      <c r="J149" s="389">
        <v>0</v>
      </c>
      <c r="K149" s="389"/>
      <c r="L149" s="389">
        <v>0</v>
      </c>
      <c r="M149" s="389">
        <v>0</v>
      </c>
      <c r="N149" s="389">
        <v>0</v>
      </c>
    </row>
    <row r="150" spans="1:14">
      <c r="A150" s="334" t="s">
        <v>487</v>
      </c>
      <c r="B150" s="334">
        <v>2721</v>
      </c>
      <c r="C150" s="334">
        <v>1</v>
      </c>
      <c r="D150" s="334">
        <v>1</v>
      </c>
      <c r="E150" s="334">
        <v>87</v>
      </c>
      <c r="F150" s="389">
        <v>0</v>
      </c>
      <c r="G150" s="389">
        <v>0</v>
      </c>
      <c r="H150" s="389"/>
      <c r="I150" s="389">
        <v>0</v>
      </c>
      <c r="J150" s="389">
        <v>0</v>
      </c>
      <c r="K150" s="389"/>
      <c r="L150" s="389">
        <v>0</v>
      </c>
      <c r="M150" s="389">
        <v>0</v>
      </c>
      <c r="N150" s="389">
        <v>0</v>
      </c>
    </row>
    <row r="151" spans="1:14">
      <c r="A151" s="334" t="s">
        <v>508</v>
      </c>
      <c r="B151" s="334">
        <v>2721</v>
      </c>
      <c r="C151" s="334">
        <v>1</v>
      </c>
      <c r="D151" s="334">
        <v>1</v>
      </c>
      <c r="E151" s="334">
        <v>87</v>
      </c>
      <c r="F151" s="389">
        <v>0</v>
      </c>
      <c r="G151" s="389">
        <v>0</v>
      </c>
      <c r="H151" s="389"/>
      <c r="I151" s="389">
        <v>0</v>
      </c>
      <c r="J151" s="389">
        <v>0</v>
      </c>
      <c r="K151" s="389"/>
      <c r="L151" s="389">
        <v>0</v>
      </c>
      <c r="M151" s="389">
        <v>0</v>
      </c>
      <c r="N151" s="389">
        <v>0</v>
      </c>
    </row>
    <row r="152" spans="1:14">
      <c r="A152" s="334" t="s">
        <v>489</v>
      </c>
      <c r="B152" s="334">
        <v>2731</v>
      </c>
      <c r="C152" s="334">
        <v>1</v>
      </c>
      <c r="D152" s="334">
        <v>1</v>
      </c>
      <c r="E152" s="334" t="s">
        <v>1317</v>
      </c>
      <c r="F152" s="389">
        <v>300000</v>
      </c>
      <c r="G152" s="389">
        <v>0</v>
      </c>
      <c r="H152" s="389"/>
      <c r="I152" s="389">
        <v>0</v>
      </c>
      <c r="J152" s="389">
        <v>0</v>
      </c>
      <c r="K152" s="389"/>
      <c r="L152" s="389">
        <v>0</v>
      </c>
      <c r="M152" s="389">
        <v>0</v>
      </c>
      <c r="N152" s="389">
        <v>0</v>
      </c>
    </row>
    <row r="153" spans="1:14">
      <c r="A153" s="334" t="s">
        <v>472</v>
      </c>
      <c r="B153" s="334">
        <v>2731</v>
      </c>
      <c r="C153" s="334">
        <v>1</v>
      </c>
      <c r="D153" s="334">
        <v>1</v>
      </c>
      <c r="E153" s="334" t="s">
        <v>1317</v>
      </c>
      <c r="F153" s="389">
        <v>30000</v>
      </c>
      <c r="G153" s="389">
        <v>0</v>
      </c>
      <c r="H153" s="389"/>
      <c r="I153" s="389">
        <v>0</v>
      </c>
      <c r="J153" s="389">
        <v>0</v>
      </c>
      <c r="K153" s="389"/>
      <c r="L153" s="389">
        <v>0</v>
      </c>
      <c r="M153" s="389">
        <v>0</v>
      </c>
      <c r="N153" s="389">
        <v>0</v>
      </c>
    </row>
    <row r="154" spans="1:14">
      <c r="A154" s="334" t="s">
        <v>482</v>
      </c>
      <c r="B154" s="334">
        <v>2741</v>
      </c>
      <c r="C154" s="334">
        <v>1</v>
      </c>
      <c r="D154" s="334">
        <v>1</v>
      </c>
      <c r="E154" s="334" t="s">
        <v>1317</v>
      </c>
      <c r="F154" s="389">
        <v>55800</v>
      </c>
      <c r="G154" s="389">
        <v>0</v>
      </c>
      <c r="H154" s="389"/>
      <c r="I154" s="389">
        <v>0</v>
      </c>
      <c r="J154" s="389">
        <v>0</v>
      </c>
      <c r="K154" s="389"/>
      <c r="L154" s="389">
        <v>0</v>
      </c>
      <c r="M154" s="389">
        <v>0</v>
      </c>
      <c r="N154" s="389">
        <v>0</v>
      </c>
    </row>
    <row r="155" spans="1:14">
      <c r="A155" s="334" t="s">
        <v>468</v>
      </c>
      <c r="B155" s="334">
        <v>2751</v>
      </c>
      <c r="C155" s="334">
        <v>1</v>
      </c>
      <c r="D155" s="334">
        <v>1</v>
      </c>
      <c r="E155" s="334" t="s">
        <v>1317</v>
      </c>
      <c r="F155" s="389">
        <v>9000</v>
      </c>
      <c r="G155" s="389">
        <v>0</v>
      </c>
      <c r="H155" s="389"/>
      <c r="I155" s="389">
        <v>0</v>
      </c>
      <c r="J155" s="389">
        <v>0</v>
      </c>
      <c r="K155" s="389"/>
      <c r="L155" s="389">
        <v>0</v>
      </c>
      <c r="M155" s="389">
        <v>0</v>
      </c>
      <c r="N155" s="389">
        <v>0</v>
      </c>
    </row>
    <row r="156" spans="1:14">
      <c r="A156" s="334" t="s">
        <v>508</v>
      </c>
      <c r="B156" s="334">
        <v>2751</v>
      </c>
      <c r="C156" s="334">
        <v>1</v>
      </c>
      <c r="D156" s="334">
        <v>1</v>
      </c>
      <c r="E156" s="334" t="s">
        <v>1317</v>
      </c>
      <c r="F156" s="389">
        <v>100000</v>
      </c>
      <c r="G156" s="389">
        <v>0</v>
      </c>
      <c r="H156" s="389"/>
      <c r="I156" s="389">
        <v>0</v>
      </c>
      <c r="J156" s="389">
        <v>0</v>
      </c>
      <c r="K156" s="389"/>
      <c r="L156" s="389">
        <v>0</v>
      </c>
      <c r="M156" s="389">
        <v>0</v>
      </c>
      <c r="N156" s="389">
        <v>0</v>
      </c>
    </row>
    <row r="157" spans="1:14">
      <c r="A157" s="334" t="s">
        <v>509</v>
      </c>
      <c r="B157" s="334">
        <v>2751</v>
      </c>
      <c r="C157" s="334">
        <v>1</v>
      </c>
      <c r="D157" s="334">
        <v>1</v>
      </c>
      <c r="E157" s="334" t="s">
        <v>1317</v>
      </c>
      <c r="F157" s="389">
        <v>18000</v>
      </c>
      <c r="G157" s="389">
        <v>0</v>
      </c>
      <c r="H157" s="389"/>
      <c r="I157" s="389">
        <v>0</v>
      </c>
      <c r="J157" s="389">
        <v>0</v>
      </c>
      <c r="K157" s="389"/>
      <c r="L157" s="389">
        <v>0</v>
      </c>
      <c r="M157" s="389">
        <v>0</v>
      </c>
      <c r="N157" s="389">
        <v>0</v>
      </c>
    </row>
    <row r="158" spans="1:14">
      <c r="A158" s="334" t="s">
        <v>497</v>
      </c>
      <c r="B158" s="334">
        <v>2911</v>
      </c>
      <c r="C158" s="334">
        <v>1</v>
      </c>
      <c r="D158" s="334">
        <v>1</v>
      </c>
      <c r="E158" s="334" t="s">
        <v>1317</v>
      </c>
      <c r="F158" s="389">
        <v>282000</v>
      </c>
      <c r="G158" s="389">
        <v>0</v>
      </c>
      <c r="H158" s="389"/>
      <c r="I158" s="389">
        <v>0</v>
      </c>
      <c r="J158" s="389">
        <v>0</v>
      </c>
      <c r="K158" s="389"/>
      <c r="L158" s="389">
        <v>0</v>
      </c>
      <c r="M158" s="389">
        <v>0</v>
      </c>
      <c r="N158" s="389">
        <v>0</v>
      </c>
    </row>
    <row r="159" spans="1:14">
      <c r="A159" s="334" t="s">
        <v>515</v>
      </c>
      <c r="B159" s="334">
        <v>2911</v>
      </c>
      <c r="C159" s="334">
        <v>1</v>
      </c>
      <c r="D159" s="334">
        <v>1</v>
      </c>
      <c r="E159" s="334" t="s">
        <v>1317</v>
      </c>
      <c r="F159" s="389">
        <v>60000</v>
      </c>
      <c r="G159" s="389">
        <v>0</v>
      </c>
      <c r="H159" s="389"/>
      <c r="I159" s="389">
        <v>0</v>
      </c>
      <c r="J159" s="389">
        <v>0</v>
      </c>
      <c r="K159" s="389"/>
      <c r="L159" s="389">
        <v>0</v>
      </c>
      <c r="M159" s="389">
        <v>0</v>
      </c>
      <c r="N159" s="389">
        <v>0</v>
      </c>
    </row>
    <row r="160" spans="1:14">
      <c r="A160" s="334" t="s">
        <v>482</v>
      </c>
      <c r="B160" s="334">
        <v>2911</v>
      </c>
      <c r="C160" s="334">
        <v>1</v>
      </c>
      <c r="D160" s="334">
        <v>1</v>
      </c>
      <c r="E160" s="334" t="s">
        <v>1317</v>
      </c>
      <c r="F160" s="389">
        <v>261050</v>
      </c>
      <c r="G160" s="389">
        <v>0</v>
      </c>
      <c r="H160" s="389"/>
      <c r="I160" s="389">
        <v>0</v>
      </c>
      <c r="J160" s="389">
        <v>0</v>
      </c>
      <c r="K160" s="389"/>
      <c r="L160" s="389">
        <v>0</v>
      </c>
      <c r="M160" s="389">
        <v>0</v>
      </c>
      <c r="N160" s="389">
        <v>0</v>
      </c>
    </row>
    <row r="161" spans="1:14">
      <c r="A161" s="334" t="s">
        <v>484</v>
      </c>
      <c r="B161" s="334">
        <v>2911</v>
      </c>
      <c r="C161" s="334">
        <v>1</v>
      </c>
      <c r="D161" s="334">
        <v>1</v>
      </c>
      <c r="E161" s="334" t="s">
        <v>1317</v>
      </c>
      <c r="F161" s="389">
        <v>525365</v>
      </c>
      <c r="G161" s="389">
        <v>525365</v>
      </c>
      <c r="H161" s="389"/>
      <c r="I161" s="389">
        <v>210148</v>
      </c>
      <c r="J161" s="389">
        <v>0</v>
      </c>
      <c r="K161" s="389"/>
      <c r="L161" s="389">
        <v>525365</v>
      </c>
      <c r="M161" s="389">
        <v>0</v>
      </c>
      <c r="N161" s="389">
        <v>0</v>
      </c>
    </row>
    <row r="162" spans="1:14">
      <c r="A162" s="334" t="s">
        <v>488</v>
      </c>
      <c r="B162" s="334">
        <v>2911</v>
      </c>
      <c r="C162" s="334">
        <v>1</v>
      </c>
      <c r="D162" s="334">
        <v>1</v>
      </c>
      <c r="E162" s="334" t="s">
        <v>1317</v>
      </c>
      <c r="F162" s="389">
        <v>350000</v>
      </c>
      <c r="G162" s="389">
        <v>0</v>
      </c>
      <c r="H162" s="389"/>
      <c r="I162" s="389">
        <v>0</v>
      </c>
      <c r="J162" s="389">
        <v>0</v>
      </c>
      <c r="K162" s="389"/>
      <c r="L162" s="389">
        <v>0</v>
      </c>
      <c r="M162" s="389">
        <v>0</v>
      </c>
      <c r="N162" s="389">
        <v>0</v>
      </c>
    </row>
    <row r="163" spans="1:14">
      <c r="A163" s="334" t="s">
        <v>470</v>
      </c>
      <c r="B163" s="334">
        <v>2911</v>
      </c>
      <c r="C163" s="334">
        <v>1</v>
      </c>
      <c r="D163" s="334">
        <v>1</v>
      </c>
      <c r="E163" s="334" t="s">
        <v>1317</v>
      </c>
      <c r="F163" s="389">
        <v>720000</v>
      </c>
      <c r="G163" s="389">
        <v>0</v>
      </c>
      <c r="H163" s="389"/>
      <c r="I163" s="389">
        <v>0</v>
      </c>
      <c r="J163" s="389">
        <v>0</v>
      </c>
      <c r="K163" s="389"/>
      <c r="L163" s="389">
        <v>0</v>
      </c>
      <c r="M163" s="389">
        <v>0</v>
      </c>
      <c r="N163" s="389">
        <v>0</v>
      </c>
    </row>
    <row r="164" spans="1:14">
      <c r="A164" s="334" t="s">
        <v>489</v>
      </c>
      <c r="B164" s="334">
        <v>2911</v>
      </c>
      <c r="C164" s="334">
        <v>1</v>
      </c>
      <c r="D164" s="334">
        <v>1</v>
      </c>
      <c r="E164" s="334" t="s">
        <v>1317</v>
      </c>
      <c r="F164" s="389">
        <v>1200000</v>
      </c>
      <c r="G164" s="389">
        <v>500000</v>
      </c>
      <c r="H164" s="389"/>
      <c r="I164" s="389">
        <v>399999</v>
      </c>
      <c r="J164" s="389">
        <v>0</v>
      </c>
      <c r="K164" s="389"/>
      <c r="L164" s="389">
        <v>500000</v>
      </c>
      <c r="M164" s="389">
        <v>0</v>
      </c>
      <c r="N164" s="389">
        <v>0</v>
      </c>
    </row>
    <row r="165" spans="1:14">
      <c r="A165" s="334" t="s">
        <v>496</v>
      </c>
      <c r="B165" s="334">
        <v>2911</v>
      </c>
      <c r="C165" s="334">
        <v>1</v>
      </c>
      <c r="D165" s="334">
        <v>1</v>
      </c>
      <c r="E165" s="334" t="s">
        <v>1317</v>
      </c>
      <c r="F165" s="389">
        <v>120000</v>
      </c>
      <c r="G165" s="389">
        <v>0</v>
      </c>
      <c r="H165" s="389"/>
      <c r="I165" s="389">
        <v>0</v>
      </c>
      <c r="J165" s="389">
        <v>0</v>
      </c>
      <c r="K165" s="389"/>
      <c r="L165" s="389">
        <v>0</v>
      </c>
      <c r="M165" s="389">
        <v>0</v>
      </c>
      <c r="N165" s="389">
        <v>0</v>
      </c>
    </row>
    <row r="166" spans="1:14">
      <c r="A166" s="334" t="s">
        <v>490</v>
      </c>
      <c r="B166" s="334">
        <v>2911</v>
      </c>
      <c r="C166" s="334">
        <v>1</v>
      </c>
      <c r="D166" s="334">
        <v>1</v>
      </c>
      <c r="E166" s="334" t="s">
        <v>1317</v>
      </c>
      <c r="F166" s="389">
        <v>835000</v>
      </c>
      <c r="G166" s="389">
        <v>0</v>
      </c>
      <c r="H166" s="389"/>
      <c r="I166" s="389">
        <v>0</v>
      </c>
      <c r="J166" s="389">
        <v>0</v>
      </c>
      <c r="K166" s="389"/>
      <c r="L166" s="389">
        <v>0</v>
      </c>
      <c r="M166" s="389">
        <v>0</v>
      </c>
      <c r="N166" s="389">
        <v>0</v>
      </c>
    </row>
    <row r="167" spans="1:14">
      <c r="A167" s="334" t="s">
        <v>508</v>
      </c>
      <c r="B167" s="334">
        <v>2921</v>
      </c>
      <c r="C167" s="334">
        <v>1</v>
      </c>
      <c r="D167" s="334">
        <v>1</v>
      </c>
      <c r="E167" s="334" t="s">
        <v>1317</v>
      </c>
      <c r="F167" s="389">
        <v>40000</v>
      </c>
      <c r="G167" s="389">
        <v>40000</v>
      </c>
      <c r="H167" s="389"/>
      <c r="I167" s="389">
        <v>30000</v>
      </c>
      <c r="J167" s="389">
        <v>0</v>
      </c>
      <c r="K167" s="389"/>
      <c r="L167" s="389">
        <v>40000</v>
      </c>
      <c r="M167" s="389">
        <v>0</v>
      </c>
      <c r="N167" s="389">
        <v>0</v>
      </c>
    </row>
    <row r="168" spans="1:14">
      <c r="A168" s="334" t="s">
        <v>517</v>
      </c>
      <c r="B168" s="334">
        <v>2941</v>
      </c>
      <c r="C168" s="334">
        <v>1</v>
      </c>
      <c r="D168" s="334">
        <v>1</v>
      </c>
      <c r="E168" s="334" t="s">
        <v>1317</v>
      </c>
      <c r="F168" s="389">
        <v>100000</v>
      </c>
      <c r="G168" s="389">
        <v>100000</v>
      </c>
      <c r="H168" s="389"/>
      <c r="I168" s="389">
        <v>40000</v>
      </c>
      <c r="J168" s="389">
        <v>0</v>
      </c>
      <c r="K168" s="389"/>
      <c r="L168" s="389">
        <v>100000</v>
      </c>
      <c r="M168" s="389">
        <v>0</v>
      </c>
      <c r="N168" s="389">
        <v>0</v>
      </c>
    </row>
    <row r="169" spans="1:14">
      <c r="A169" s="334" t="s">
        <v>484</v>
      </c>
      <c r="B169" s="334">
        <v>2941</v>
      </c>
      <c r="C169" s="334">
        <v>1</v>
      </c>
      <c r="D169" s="334">
        <v>1</v>
      </c>
      <c r="E169" s="334" t="s">
        <v>1317</v>
      </c>
      <c r="F169" s="389">
        <v>72000</v>
      </c>
      <c r="G169" s="389">
        <v>72000</v>
      </c>
      <c r="H169" s="389"/>
      <c r="I169" s="389">
        <v>28800</v>
      </c>
      <c r="J169" s="389">
        <v>0</v>
      </c>
      <c r="K169" s="389"/>
      <c r="L169" s="389">
        <v>72000</v>
      </c>
      <c r="M169" s="389">
        <v>0</v>
      </c>
      <c r="N169" s="389">
        <v>0</v>
      </c>
    </row>
    <row r="170" spans="1:14">
      <c r="A170" s="334" t="s">
        <v>497</v>
      </c>
      <c r="B170" s="334">
        <v>2961</v>
      </c>
      <c r="C170" s="334">
        <v>1</v>
      </c>
      <c r="D170" s="334">
        <v>1</v>
      </c>
      <c r="E170" s="334" t="s">
        <v>1317</v>
      </c>
      <c r="F170" s="389">
        <v>1000000</v>
      </c>
      <c r="G170" s="389">
        <v>1000000</v>
      </c>
      <c r="H170" s="389">
        <v>1000000</v>
      </c>
      <c r="I170" s="389">
        <v>750000</v>
      </c>
      <c r="J170" s="389">
        <v>750000</v>
      </c>
      <c r="K170" s="389">
        <v>750000</v>
      </c>
      <c r="L170" s="389">
        <v>0</v>
      </c>
      <c r="M170" s="389">
        <v>250000</v>
      </c>
      <c r="N170" s="389">
        <v>0</v>
      </c>
    </row>
    <row r="171" spans="1:14">
      <c r="A171" s="334" t="s">
        <v>480</v>
      </c>
      <c r="B171" s="334">
        <v>2961</v>
      </c>
      <c r="C171" s="334">
        <v>1</v>
      </c>
      <c r="D171" s="334">
        <v>1</v>
      </c>
      <c r="E171" s="334" t="s">
        <v>1317</v>
      </c>
      <c r="F171" s="389">
        <v>0</v>
      </c>
      <c r="G171" s="389">
        <v>463933</v>
      </c>
      <c r="H171" s="389">
        <v>463933</v>
      </c>
      <c r="I171" s="389">
        <v>151933</v>
      </c>
      <c r="J171" s="389">
        <v>0</v>
      </c>
      <c r="K171" s="389"/>
      <c r="L171" s="389">
        <v>0</v>
      </c>
      <c r="M171" s="389">
        <v>463933</v>
      </c>
      <c r="N171" s="389">
        <v>0</v>
      </c>
    </row>
    <row r="172" spans="1:14">
      <c r="A172" s="334" t="s">
        <v>480</v>
      </c>
      <c r="B172" s="334">
        <v>2961</v>
      </c>
      <c r="C172" s="334">
        <v>1</v>
      </c>
      <c r="D172" s="334">
        <v>1</v>
      </c>
      <c r="E172" s="334">
        <v>87</v>
      </c>
      <c r="F172" s="389">
        <v>0</v>
      </c>
      <c r="G172" s="389">
        <v>0</v>
      </c>
      <c r="H172" s="389"/>
      <c r="I172" s="389">
        <v>0</v>
      </c>
      <c r="J172" s="389">
        <v>0</v>
      </c>
      <c r="K172" s="389"/>
      <c r="L172" s="389">
        <v>0</v>
      </c>
      <c r="M172" s="389">
        <v>0</v>
      </c>
      <c r="N172" s="389">
        <v>0</v>
      </c>
    </row>
    <row r="173" spans="1:14">
      <c r="A173" s="334" t="s">
        <v>517</v>
      </c>
      <c r="B173" s="334">
        <v>2961</v>
      </c>
      <c r="C173" s="334">
        <v>1</v>
      </c>
      <c r="D173" s="334">
        <v>1</v>
      </c>
      <c r="E173" s="334" t="s">
        <v>1317</v>
      </c>
      <c r="F173" s="389">
        <v>0</v>
      </c>
      <c r="G173" s="389">
        <v>623932.93000000005</v>
      </c>
      <c r="H173" s="389">
        <v>623932.93000000005</v>
      </c>
      <c r="I173" s="389">
        <v>215932.93</v>
      </c>
      <c r="J173" s="389">
        <v>0</v>
      </c>
      <c r="K173" s="389"/>
      <c r="L173" s="389">
        <v>0</v>
      </c>
      <c r="M173" s="389">
        <v>623932.93000000005</v>
      </c>
      <c r="N173" s="389">
        <v>0</v>
      </c>
    </row>
    <row r="174" spans="1:14">
      <c r="A174" s="334" t="s">
        <v>517</v>
      </c>
      <c r="B174" s="334">
        <v>2961</v>
      </c>
      <c r="C174" s="334">
        <v>1</v>
      </c>
      <c r="D174" s="334">
        <v>1</v>
      </c>
      <c r="E174" s="334">
        <v>87</v>
      </c>
      <c r="F174" s="389">
        <v>0</v>
      </c>
      <c r="G174" s="389">
        <v>0</v>
      </c>
      <c r="H174" s="389"/>
      <c r="I174" s="389">
        <v>0</v>
      </c>
      <c r="J174" s="389">
        <v>0</v>
      </c>
      <c r="K174" s="389"/>
      <c r="L174" s="389">
        <v>0</v>
      </c>
      <c r="M174" s="389">
        <v>0</v>
      </c>
      <c r="N174" s="389">
        <v>0</v>
      </c>
    </row>
    <row r="175" spans="1:14">
      <c r="A175" s="334" t="s">
        <v>484</v>
      </c>
      <c r="B175" s="334">
        <v>2961</v>
      </c>
      <c r="C175" s="334">
        <v>1</v>
      </c>
      <c r="D175" s="334">
        <v>1</v>
      </c>
      <c r="E175" s="334" t="s">
        <v>1317</v>
      </c>
      <c r="F175" s="389">
        <v>120000</v>
      </c>
      <c r="G175" s="389">
        <v>120000</v>
      </c>
      <c r="H175" s="389">
        <v>120000</v>
      </c>
      <c r="I175" s="389">
        <v>48000</v>
      </c>
      <c r="J175" s="389">
        <v>48000</v>
      </c>
      <c r="K175" s="389">
        <v>48000</v>
      </c>
      <c r="L175" s="389">
        <v>0</v>
      </c>
      <c r="M175" s="389">
        <v>72000</v>
      </c>
      <c r="N175" s="389">
        <v>0</v>
      </c>
    </row>
    <row r="176" spans="1:14">
      <c r="A176" s="334" t="s">
        <v>486</v>
      </c>
      <c r="B176" s="334">
        <v>2961</v>
      </c>
      <c r="C176" s="334">
        <v>1</v>
      </c>
      <c r="D176" s="334">
        <v>1</v>
      </c>
      <c r="E176" s="334">
        <v>87</v>
      </c>
      <c r="F176" s="389">
        <v>0</v>
      </c>
      <c r="G176" s="389">
        <v>0</v>
      </c>
      <c r="H176" s="389"/>
      <c r="I176" s="389">
        <v>0</v>
      </c>
      <c r="J176" s="389">
        <v>0</v>
      </c>
      <c r="K176" s="389"/>
      <c r="L176" s="389">
        <v>0</v>
      </c>
      <c r="M176" s="389">
        <v>0</v>
      </c>
      <c r="N176" s="389">
        <v>0</v>
      </c>
    </row>
    <row r="177" spans="1:14">
      <c r="A177" s="334" t="s">
        <v>487</v>
      </c>
      <c r="B177" s="334">
        <v>2961</v>
      </c>
      <c r="C177" s="334">
        <v>1</v>
      </c>
      <c r="D177" s="334">
        <v>1</v>
      </c>
      <c r="E177" s="334">
        <v>87</v>
      </c>
      <c r="F177" s="389">
        <v>0</v>
      </c>
      <c r="G177" s="389">
        <v>0</v>
      </c>
      <c r="H177" s="389"/>
      <c r="I177" s="389">
        <v>0</v>
      </c>
      <c r="J177" s="389">
        <v>0</v>
      </c>
      <c r="K177" s="389"/>
      <c r="L177" s="389">
        <v>0</v>
      </c>
      <c r="M177" s="389">
        <v>0</v>
      </c>
      <c r="N177" s="389">
        <v>0</v>
      </c>
    </row>
    <row r="178" spans="1:14">
      <c r="A178" s="334" t="s">
        <v>490</v>
      </c>
      <c r="B178" s="334">
        <v>2961</v>
      </c>
      <c r="C178" s="334">
        <v>1</v>
      </c>
      <c r="D178" s="334">
        <v>1</v>
      </c>
      <c r="E178" s="334" t="s">
        <v>1317</v>
      </c>
      <c r="F178" s="389">
        <v>0</v>
      </c>
      <c r="G178" s="389">
        <v>5108933</v>
      </c>
      <c r="H178" s="389">
        <v>5108933</v>
      </c>
      <c r="I178" s="389">
        <v>2596018</v>
      </c>
      <c r="J178" s="389">
        <v>0</v>
      </c>
      <c r="K178" s="389"/>
      <c r="L178" s="389">
        <v>0</v>
      </c>
      <c r="M178" s="389">
        <v>5108933</v>
      </c>
      <c r="N178" s="389">
        <v>0</v>
      </c>
    </row>
    <row r="179" spans="1:14">
      <c r="A179" s="334" t="s">
        <v>490</v>
      </c>
      <c r="B179" s="334">
        <v>2961</v>
      </c>
      <c r="C179" s="334">
        <v>1</v>
      </c>
      <c r="D179" s="334">
        <v>1</v>
      </c>
      <c r="E179" s="334">
        <v>87</v>
      </c>
      <c r="F179" s="389">
        <v>0</v>
      </c>
      <c r="G179" s="389">
        <v>0</v>
      </c>
      <c r="H179" s="389"/>
      <c r="I179" s="389">
        <v>0</v>
      </c>
      <c r="J179" s="389">
        <v>0</v>
      </c>
      <c r="K179" s="389"/>
      <c r="L179" s="389">
        <v>0</v>
      </c>
      <c r="M179" s="389">
        <v>0</v>
      </c>
      <c r="N179" s="389">
        <v>0</v>
      </c>
    </row>
    <row r="180" spans="1:14">
      <c r="A180" s="334" t="s">
        <v>508</v>
      </c>
      <c r="B180" s="334">
        <v>2961</v>
      </c>
      <c r="C180" s="334">
        <v>1</v>
      </c>
      <c r="D180" s="334">
        <v>1</v>
      </c>
      <c r="E180" s="334">
        <v>87</v>
      </c>
      <c r="F180" s="389">
        <v>0</v>
      </c>
      <c r="G180" s="389">
        <v>0</v>
      </c>
      <c r="H180" s="389"/>
      <c r="I180" s="389">
        <v>0</v>
      </c>
      <c r="J180" s="389">
        <v>0</v>
      </c>
      <c r="K180" s="389"/>
      <c r="L180" s="389">
        <v>0</v>
      </c>
      <c r="M180" s="389">
        <v>0</v>
      </c>
      <c r="N180" s="389">
        <v>0</v>
      </c>
    </row>
    <row r="181" spans="1:14">
      <c r="A181" s="334" t="s">
        <v>477</v>
      </c>
      <c r="B181" s="334">
        <v>2961</v>
      </c>
      <c r="C181" s="334">
        <v>1</v>
      </c>
      <c r="D181" s="334">
        <v>1</v>
      </c>
      <c r="E181" s="334">
        <v>87</v>
      </c>
      <c r="F181" s="389">
        <v>0</v>
      </c>
      <c r="G181" s="389">
        <v>0</v>
      </c>
      <c r="H181" s="389"/>
      <c r="I181" s="389">
        <v>0</v>
      </c>
      <c r="J181" s="389">
        <v>0</v>
      </c>
      <c r="K181" s="389"/>
      <c r="L181" s="389">
        <v>0</v>
      </c>
      <c r="M181" s="389">
        <v>0</v>
      </c>
      <c r="N181" s="389">
        <v>0</v>
      </c>
    </row>
    <row r="182" spans="1:14">
      <c r="A182" s="334" t="s">
        <v>480</v>
      </c>
      <c r="B182" s="334">
        <v>2981</v>
      </c>
      <c r="C182" s="334">
        <v>1</v>
      </c>
      <c r="D182" s="334">
        <v>1</v>
      </c>
      <c r="E182" s="334" t="s">
        <v>1317</v>
      </c>
      <c r="F182" s="389">
        <v>520000</v>
      </c>
      <c r="G182" s="389">
        <v>56067</v>
      </c>
      <c r="H182" s="389"/>
      <c r="I182" s="389">
        <v>56067</v>
      </c>
      <c r="J182" s="389">
        <v>0</v>
      </c>
      <c r="K182" s="389"/>
      <c r="L182" s="389">
        <v>56067</v>
      </c>
      <c r="M182" s="389">
        <v>0</v>
      </c>
      <c r="N182" s="389">
        <v>0</v>
      </c>
    </row>
    <row r="183" spans="1:14">
      <c r="A183" s="334" t="s">
        <v>517</v>
      </c>
      <c r="B183" s="334">
        <v>2981</v>
      </c>
      <c r="C183" s="334">
        <v>1</v>
      </c>
      <c r="D183" s="334">
        <v>1</v>
      </c>
      <c r="E183" s="334" t="s">
        <v>1317</v>
      </c>
      <c r="F183" s="389">
        <v>680000</v>
      </c>
      <c r="G183" s="389">
        <v>56067.07</v>
      </c>
      <c r="H183" s="389"/>
      <c r="I183" s="389">
        <v>56067.07</v>
      </c>
      <c r="J183" s="389">
        <v>0</v>
      </c>
      <c r="K183" s="389"/>
      <c r="L183" s="389">
        <v>56067.07</v>
      </c>
      <c r="M183" s="389">
        <v>0</v>
      </c>
      <c r="N183" s="389">
        <v>0</v>
      </c>
    </row>
    <row r="184" spans="1:14">
      <c r="A184" s="334" t="s">
        <v>468</v>
      </c>
      <c r="B184" s="334">
        <v>3121</v>
      </c>
      <c r="C184" s="334">
        <v>1</v>
      </c>
      <c r="D184" s="334">
        <v>1</v>
      </c>
      <c r="E184" s="334" t="s">
        <v>1317</v>
      </c>
      <c r="F184" s="389">
        <v>3500000</v>
      </c>
      <c r="G184" s="389">
        <v>1400000</v>
      </c>
      <c r="H184" s="389"/>
      <c r="I184" s="389">
        <v>0</v>
      </c>
      <c r="J184" s="389">
        <v>0</v>
      </c>
      <c r="K184" s="389"/>
      <c r="L184" s="389">
        <v>1400000</v>
      </c>
      <c r="M184" s="389">
        <v>0</v>
      </c>
      <c r="N184" s="389">
        <v>0</v>
      </c>
    </row>
    <row r="185" spans="1:14">
      <c r="A185" s="334" t="s">
        <v>489</v>
      </c>
      <c r="B185" s="334">
        <v>3121</v>
      </c>
      <c r="C185" s="334">
        <v>1</v>
      </c>
      <c r="D185" s="334">
        <v>1</v>
      </c>
      <c r="E185" s="334" t="s">
        <v>1317</v>
      </c>
      <c r="F185" s="389">
        <v>9000000</v>
      </c>
      <c r="G185" s="389">
        <v>3125000</v>
      </c>
      <c r="H185" s="389">
        <v>3125000</v>
      </c>
      <c r="I185" s="389">
        <v>1241260</v>
      </c>
      <c r="J185" s="389">
        <v>732850.62</v>
      </c>
      <c r="K185" s="389">
        <v>732850.62</v>
      </c>
      <c r="L185" s="389">
        <v>0</v>
      </c>
      <c r="M185" s="389">
        <v>2392149.38</v>
      </c>
      <c r="N185" s="389">
        <v>0</v>
      </c>
    </row>
    <row r="186" spans="1:14">
      <c r="A186" s="334" t="s">
        <v>517</v>
      </c>
      <c r="B186" s="334">
        <v>3132</v>
      </c>
      <c r="C186" s="334">
        <v>1</v>
      </c>
      <c r="D186" s="334">
        <v>1</v>
      </c>
      <c r="E186" s="334" t="s">
        <v>1317</v>
      </c>
      <c r="F186" s="389">
        <v>90000</v>
      </c>
      <c r="G186" s="389">
        <v>90000</v>
      </c>
      <c r="H186" s="389">
        <v>90000</v>
      </c>
      <c r="I186" s="389">
        <v>63000</v>
      </c>
      <c r="J186" s="389">
        <v>48448</v>
      </c>
      <c r="K186" s="389">
        <v>48448</v>
      </c>
      <c r="L186" s="389">
        <v>0</v>
      </c>
      <c r="M186" s="389">
        <v>41552</v>
      </c>
      <c r="N186" s="389">
        <v>0</v>
      </c>
    </row>
    <row r="187" spans="1:14">
      <c r="A187" s="334" t="s">
        <v>517</v>
      </c>
      <c r="B187" s="334">
        <v>3141</v>
      </c>
      <c r="C187" s="334">
        <v>1</v>
      </c>
      <c r="D187" s="334">
        <v>1</v>
      </c>
      <c r="E187" s="334">
        <v>22</v>
      </c>
      <c r="F187" s="389">
        <v>2341385</v>
      </c>
      <c r="G187" s="389">
        <v>2341385</v>
      </c>
      <c r="H187" s="389">
        <v>2000000</v>
      </c>
      <c r="I187" s="389">
        <v>936556</v>
      </c>
      <c r="J187" s="389">
        <v>611389.62</v>
      </c>
      <c r="K187" s="389">
        <v>611389.62</v>
      </c>
      <c r="L187" s="389">
        <v>341385</v>
      </c>
      <c r="M187" s="389">
        <v>1388610.38</v>
      </c>
      <c r="N187" s="389">
        <v>0</v>
      </c>
    </row>
    <row r="188" spans="1:14">
      <c r="A188" s="334" t="s">
        <v>517</v>
      </c>
      <c r="B188" s="334">
        <v>3161</v>
      </c>
      <c r="C188" s="334">
        <v>1</v>
      </c>
      <c r="D188" s="334">
        <v>1</v>
      </c>
      <c r="E188" s="334" t="s">
        <v>1317</v>
      </c>
      <c r="F188" s="389">
        <v>0</v>
      </c>
      <c r="G188" s="389">
        <v>1577500</v>
      </c>
      <c r="H188" s="389">
        <v>1507500</v>
      </c>
      <c r="I188" s="389">
        <v>1227500</v>
      </c>
      <c r="J188" s="389">
        <v>1005000.8</v>
      </c>
      <c r="K188" s="389">
        <v>1005000.8</v>
      </c>
      <c r="L188" s="389">
        <v>70000</v>
      </c>
      <c r="M188" s="389">
        <v>502499.19999999995</v>
      </c>
      <c r="N188" s="389">
        <v>0</v>
      </c>
    </row>
    <row r="189" spans="1:14">
      <c r="A189" s="334" t="s">
        <v>489</v>
      </c>
      <c r="B189" s="334">
        <v>3161</v>
      </c>
      <c r="C189" s="334">
        <v>1</v>
      </c>
      <c r="D189" s="334">
        <v>1</v>
      </c>
      <c r="E189" s="334" t="s">
        <v>1317</v>
      </c>
      <c r="F189" s="389">
        <v>0</v>
      </c>
      <c r="G189" s="389">
        <v>0</v>
      </c>
      <c r="H189" s="389"/>
      <c r="I189" s="389">
        <v>0</v>
      </c>
      <c r="J189" s="389">
        <v>0</v>
      </c>
      <c r="K189" s="389"/>
      <c r="L189" s="389">
        <v>0</v>
      </c>
      <c r="M189" s="389">
        <v>0</v>
      </c>
      <c r="N189" s="389">
        <v>0</v>
      </c>
    </row>
    <row r="190" spans="1:14">
      <c r="A190" s="334" t="s">
        <v>517</v>
      </c>
      <c r="B190" s="334">
        <v>3171</v>
      </c>
      <c r="C190" s="334">
        <v>1</v>
      </c>
      <c r="D190" s="334">
        <v>1</v>
      </c>
      <c r="E190" s="334" t="s">
        <v>1317</v>
      </c>
      <c r="F190" s="389">
        <v>2566557</v>
      </c>
      <c r="G190" s="389">
        <v>1566557</v>
      </c>
      <c r="H190" s="389">
        <v>1500000</v>
      </c>
      <c r="I190" s="389">
        <v>626624</v>
      </c>
      <c r="J190" s="389">
        <v>516603.11</v>
      </c>
      <c r="K190" s="389">
        <v>516603.11</v>
      </c>
      <c r="L190" s="389">
        <v>66557</v>
      </c>
      <c r="M190" s="389">
        <v>983396.89</v>
      </c>
      <c r="N190" s="389">
        <v>0</v>
      </c>
    </row>
    <row r="191" spans="1:14">
      <c r="A191" s="334" t="s">
        <v>517</v>
      </c>
      <c r="B191" s="334">
        <v>3221</v>
      </c>
      <c r="C191" s="334">
        <v>1</v>
      </c>
      <c r="D191" s="334">
        <v>1</v>
      </c>
      <c r="E191" s="334" t="s">
        <v>1317</v>
      </c>
      <c r="F191" s="389">
        <v>4500000</v>
      </c>
      <c r="G191" s="389">
        <v>4500000</v>
      </c>
      <c r="H191" s="389">
        <v>4500000</v>
      </c>
      <c r="I191" s="389">
        <v>2700000</v>
      </c>
      <c r="J191" s="389">
        <v>2175000</v>
      </c>
      <c r="K191" s="389">
        <v>2175000</v>
      </c>
      <c r="L191" s="389">
        <v>0</v>
      </c>
      <c r="M191" s="389">
        <v>2325000</v>
      </c>
      <c r="N191" s="389">
        <v>0</v>
      </c>
    </row>
    <row r="192" spans="1:14">
      <c r="A192" s="334" t="s">
        <v>484</v>
      </c>
      <c r="B192" s="334">
        <v>3241</v>
      </c>
      <c r="C192" s="334">
        <v>1</v>
      </c>
      <c r="D192" s="334">
        <v>1</v>
      </c>
      <c r="E192" s="334" t="s">
        <v>1317</v>
      </c>
      <c r="F192" s="389">
        <v>300000</v>
      </c>
      <c r="G192" s="389">
        <v>0</v>
      </c>
      <c r="H192" s="389"/>
      <c r="I192" s="389">
        <v>0</v>
      </c>
      <c r="J192" s="389">
        <v>0</v>
      </c>
      <c r="K192" s="389"/>
      <c r="L192" s="389">
        <v>0</v>
      </c>
      <c r="M192" s="389">
        <v>0</v>
      </c>
      <c r="N192" s="389">
        <v>0</v>
      </c>
    </row>
    <row r="193" spans="1:14">
      <c r="A193" s="334" t="s">
        <v>484</v>
      </c>
      <c r="B193" s="334">
        <v>3252</v>
      </c>
      <c r="C193" s="334">
        <v>1</v>
      </c>
      <c r="D193" s="334">
        <v>1</v>
      </c>
      <c r="E193" s="334" t="s">
        <v>1317</v>
      </c>
      <c r="F193" s="389">
        <v>0</v>
      </c>
      <c r="G193" s="389">
        <v>4000000</v>
      </c>
      <c r="H193" s="389">
        <v>4000000</v>
      </c>
      <c r="I193" s="389">
        <v>1000000</v>
      </c>
      <c r="J193" s="389">
        <v>0</v>
      </c>
      <c r="K193" s="389"/>
      <c r="L193" s="389">
        <v>0</v>
      </c>
      <c r="M193" s="389">
        <v>4000000</v>
      </c>
      <c r="N193" s="389">
        <v>0</v>
      </c>
    </row>
    <row r="194" spans="1:14">
      <c r="A194" s="334" t="s">
        <v>485</v>
      </c>
      <c r="B194" s="334">
        <v>3252</v>
      </c>
      <c r="C194" s="334">
        <v>1</v>
      </c>
      <c r="D194" s="334">
        <v>1</v>
      </c>
      <c r="E194" s="334" t="s">
        <v>1317</v>
      </c>
      <c r="F194" s="389">
        <v>132720917</v>
      </c>
      <c r="G194" s="389">
        <v>132720917</v>
      </c>
      <c r="H194" s="389">
        <v>132720917</v>
      </c>
      <c r="I194" s="389">
        <v>65100000</v>
      </c>
      <c r="J194" s="389">
        <v>60962391.460000001</v>
      </c>
      <c r="K194" s="389">
        <v>60962391.460000001</v>
      </c>
      <c r="L194" s="389">
        <v>0</v>
      </c>
      <c r="M194" s="389">
        <v>71758525.539999992</v>
      </c>
      <c r="N194" s="389">
        <v>0</v>
      </c>
    </row>
    <row r="195" spans="1:14">
      <c r="A195" s="334" t="s">
        <v>473</v>
      </c>
      <c r="B195" s="334">
        <v>3252</v>
      </c>
      <c r="C195" s="334">
        <v>1</v>
      </c>
      <c r="D195" s="334">
        <v>1</v>
      </c>
      <c r="E195" s="334" t="s">
        <v>1317</v>
      </c>
      <c r="F195" s="389">
        <v>500000</v>
      </c>
      <c r="G195" s="389">
        <v>500000</v>
      </c>
      <c r="H195" s="389">
        <v>415000</v>
      </c>
      <c r="I195" s="389">
        <v>250000</v>
      </c>
      <c r="J195" s="389">
        <v>250000</v>
      </c>
      <c r="K195" s="389">
        <v>250000</v>
      </c>
      <c r="L195" s="389">
        <v>85000</v>
      </c>
      <c r="M195" s="389">
        <v>165000</v>
      </c>
      <c r="N195" s="389">
        <v>0</v>
      </c>
    </row>
    <row r="196" spans="1:14">
      <c r="A196" s="334" t="s">
        <v>484</v>
      </c>
      <c r="B196" s="334">
        <v>3253</v>
      </c>
      <c r="C196" s="334">
        <v>1</v>
      </c>
      <c r="D196" s="334">
        <v>1</v>
      </c>
      <c r="E196" s="334" t="s">
        <v>1317</v>
      </c>
      <c r="F196" s="389">
        <v>5000000</v>
      </c>
      <c r="G196" s="389">
        <v>0</v>
      </c>
      <c r="H196" s="389"/>
      <c r="I196" s="389">
        <v>0</v>
      </c>
      <c r="J196" s="389">
        <v>0</v>
      </c>
      <c r="K196" s="389"/>
      <c r="L196" s="389">
        <v>0</v>
      </c>
      <c r="M196" s="389">
        <v>0</v>
      </c>
      <c r="N196" s="389">
        <v>0</v>
      </c>
    </row>
    <row r="197" spans="1:14">
      <c r="A197" s="334" t="s">
        <v>484</v>
      </c>
      <c r="B197" s="334">
        <v>3261</v>
      </c>
      <c r="C197" s="334">
        <v>1</v>
      </c>
      <c r="D197" s="334">
        <v>1</v>
      </c>
      <c r="E197" s="334" t="s">
        <v>1317</v>
      </c>
      <c r="F197" s="389">
        <v>1300000</v>
      </c>
      <c r="G197" s="389">
        <v>0</v>
      </c>
      <c r="H197" s="389"/>
      <c r="I197" s="389">
        <v>0</v>
      </c>
      <c r="J197" s="389">
        <v>0</v>
      </c>
      <c r="K197" s="389"/>
      <c r="L197" s="389">
        <v>0</v>
      </c>
      <c r="M197" s="389">
        <v>0</v>
      </c>
      <c r="N197" s="389">
        <v>0</v>
      </c>
    </row>
    <row r="198" spans="1:14">
      <c r="A198" s="334" t="s">
        <v>486</v>
      </c>
      <c r="B198" s="334">
        <v>3261</v>
      </c>
      <c r="C198" s="334">
        <v>1</v>
      </c>
      <c r="D198" s="334">
        <v>1</v>
      </c>
      <c r="E198" s="334" t="s">
        <v>1317</v>
      </c>
      <c r="F198" s="389">
        <v>2600000</v>
      </c>
      <c r="G198" s="389">
        <v>0</v>
      </c>
      <c r="H198" s="389"/>
      <c r="I198" s="389">
        <v>0</v>
      </c>
      <c r="J198" s="389">
        <v>0</v>
      </c>
      <c r="K198" s="389"/>
      <c r="L198" s="389">
        <v>0</v>
      </c>
      <c r="M198" s="389">
        <v>0</v>
      </c>
      <c r="N198" s="389">
        <v>0</v>
      </c>
    </row>
    <row r="199" spans="1:14">
      <c r="A199" s="334" t="s">
        <v>456</v>
      </c>
      <c r="B199" s="334">
        <v>3291</v>
      </c>
      <c r="C199" s="334">
        <v>1</v>
      </c>
      <c r="D199" s="334">
        <v>1</v>
      </c>
      <c r="E199" s="334" t="s">
        <v>1317</v>
      </c>
      <c r="F199" s="389">
        <v>40000</v>
      </c>
      <c r="G199" s="389">
        <v>0</v>
      </c>
      <c r="H199" s="389"/>
      <c r="I199" s="389">
        <v>0</v>
      </c>
      <c r="J199" s="389">
        <v>0</v>
      </c>
      <c r="K199" s="389"/>
      <c r="L199" s="389">
        <v>0</v>
      </c>
      <c r="M199" s="389">
        <v>0</v>
      </c>
      <c r="N199" s="389">
        <v>0</v>
      </c>
    </row>
    <row r="200" spans="1:14">
      <c r="A200" s="334" t="s">
        <v>497</v>
      </c>
      <c r="B200" s="334">
        <v>3291</v>
      </c>
      <c r="C200" s="334">
        <v>1</v>
      </c>
      <c r="D200" s="334">
        <v>1</v>
      </c>
      <c r="E200" s="334" t="s">
        <v>1317</v>
      </c>
      <c r="F200" s="389">
        <v>2000000</v>
      </c>
      <c r="G200" s="389">
        <v>610000</v>
      </c>
      <c r="H200" s="389">
        <v>429000</v>
      </c>
      <c r="I200" s="389">
        <v>610000</v>
      </c>
      <c r="J200" s="389">
        <v>428171.91</v>
      </c>
      <c r="K200" s="389">
        <v>428171.91000000003</v>
      </c>
      <c r="L200" s="389">
        <v>181000</v>
      </c>
      <c r="M200" s="389">
        <v>828.09000000002561</v>
      </c>
      <c r="N200" s="389">
        <v>0</v>
      </c>
    </row>
    <row r="201" spans="1:14">
      <c r="A201" s="334" t="s">
        <v>495</v>
      </c>
      <c r="B201" s="334">
        <v>3291</v>
      </c>
      <c r="C201" s="334">
        <v>1</v>
      </c>
      <c r="D201" s="334">
        <v>1</v>
      </c>
      <c r="E201" s="334" t="s">
        <v>1317</v>
      </c>
      <c r="F201" s="389">
        <v>0</v>
      </c>
      <c r="G201" s="389">
        <v>2500000</v>
      </c>
      <c r="H201" s="389"/>
      <c r="I201" s="389">
        <v>984868</v>
      </c>
      <c r="J201" s="389">
        <v>0</v>
      </c>
      <c r="K201" s="389"/>
      <c r="L201" s="389">
        <v>2500000</v>
      </c>
      <c r="M201" s="389">
        <v>0</v>
      </c>
      <c r="N201" s="389">
        <v>0</v>
      </c>
    </row>
    <row r="202" spans="1:14">
      <c r="A202" s="334" t="s">
        <v>495</v>
      </c>
      <c r="B202" s="334">
        <v>3291</v>
      </c>
      <c r="C202" s="334">
        <v>1</v>
      </c>
      <c r="D202" s="334">
        <v>1</v>
      </c>
      <c r="E202" s="334" t="s">
        <v>1317</v>
      </c>
      <c r="F202" s="389">
        <v>0</v>
      </c>
      <c r="G202" s="389">
        <v>0</v>
      </c>
      <c r="H202" s="389"/>
      <c r="I202" s="389">
        <v>0</v>
      </c>
      <c r="J202" s="389">
        <v>0</v>
      </c>
      <c r="K202" s="389"/>
      <c r="L202" s="389">
        <v>0</v>
      </c>
      <c r="M202" s="389">
        <v>0</v>
      </c>
      <c r="N202" s="389">
        <v>0</v>
      </c>
    </row>
    <row r="203" spans="1:14">
      <c r="A203" s="334" t="s">
        <v>487</v>
      </c>
      <c r="B203" s="334">
        <v>3291</v>
      </c>
      <c r="C203" s="334">
        <v>1</v>
      </c>
      <c r="D203" s="334">
        <v>1</v>
      </c>
      <c r="E203" s="334" t="s">
        <v>1317</v>
      </c>
      <c r="F203" s="389">
        <v>0</v>
      </c>
      <c r="G203" s="389">
        <v>5000000</v>
      </c>
      <c r="H203" s="389"/>
      <c r="I203" s="389">
        <v>1663428</v>
      </c>
      <c r="J203" s="389">
        <v>0</v>
      </c>
      <c r="K203" s="389"/>
      <c r="L203" s="389">
        <v>5000000</v>
      </c>
      <c r="M203" s="389">
        <v>0</v>
      </c>
      <c r="N203" s="389">
        <v>0</v>
      </c>
    </row>
    <row r="204" spans="1:14">
      <c r="A204" s="334" t="s">
        <v>487</v>
      </c>
      <c r="B204" s="334">
        <v>3291</v>
      </c>
      <c r="C204" s="334">
        <v>1</v>
      </c>
      <c r="D204" s="334">
        <v>1</v>
      </c>
      <c r="E204" s="334">
        <v>87</v>
      </c>
      <c r="F204" s="389">
        <v>0</v>
      </c>
      <c r="G204" s="389">
        <v>3579120</v>
      </c>
      <c r="H204" s="389">
        <v>3579120</v>
      </c>
      <c r="I204" s="389">
        <v>578000</v>
      </c>
      <c r="J204" s="389">
        <v>0</v>
      </c>
      <c r="K204" s="389"/>
      <c r="L204" s="389">
        <v>0</v>
      </c>
      <c r="M204" s="389">
        <v>3579120</v>
      </c>
      <c r="N204" s="389">
        <v>0</v>
      </c>
    </row>
    <row r="205" spans="1:14">
      <c r="A205" s="334" t="s">
        <v>522</v>
      </c>
      <c r="B205" s="334">
        <v>3291</v>
      </c>
      <c r="C205" s="334">
        <v>1</v>
      </c>
      <c r="D205" s="334">
        <v>1</v>
      </c>
      <c r="E205" s="334" t="s">
        <v>1317</v>
      </c>
      <c r="F205" s="389">
        <v>0</v>
      </c>
      <c r="G205" s="389">
        <v>1296242.48</v>
      </c>
      <c r="H205" s="389"/>
      <c r="I205" s="389">
        <v>904040</v>
      </c>
      <c r="J205" s="389">
        <v>0</v>
      </c>
      <c r="K205" s="389"/>
      <c r="L205" s="389">
        <v>1296242.48</v>
      </c>
      <c r="M205" s="389">
        <v>0</v>
      </c>
      <c r="N205" s="389">
        <v>0</v>
      </c>
    </row>
    <row r="206" spans="1:14">
      <c r="A206" s="334" t="s">
        <v>489</v>
      </c>
      <c r="B206" s="334">
        <v>3291</v>
      </c>
      <c r="C206" s="334">
        <v>1</v>
      </c>
      <c r="D206" s="334">
        <v>1</v>
      </c>
      <c r="E206" s="334" t="s">
        <v>1317</v>
      </c>
      <c r="F206" s="389">
        <v>0</v>
      </c>
      <c r="G206" s="389">
        <v>0</v>
      </c>
      <c r="H206" s="389"/>
      <c r="I206" s="389">
        <v>0</v>
      </c>
      <c r="J206" s="389">
        <v>0</v>
      </c>
      <c r="K206" s="389"/>
      <c r="L206" s="389">
        <v>0</v>
      </c>
      <c r="M206" s="389">
        <v>0</v>
      </c>
      <c r="N206" s="389">
        <v>0</v>
      </c>
    </row>
    <row r="207" spans="1:14">
      <c r="A207" s="334" t="s">
        <v>473</v>
      </c>
      <c r="B207" s="334">
        <v>3291</v>
      </c>
      <c r="C207" s="334">
        <v>1</v>
      </c>
      <c r="D207" s="334">
        <v>1</v>
      </c>
      <c r="E207" s="334" t="s">
        <v>1317</v>
      </c>
      <c r="F207" s="389">
        <v>310000</v>
      </c>
      <c r="G207" s="389">
        <v>0</v>
      </c>
      <c r="H207" s="389"/>
      <c r="I207" s="389">
        <v>0</v>
      </c>
      <c r="J207" s="389">
        <v>0</v>
      </c>
      <c r="K207" s="389"/>
      <c r="L207" s="389">
        <v>0</v>
      </c>
      <c r="M207" s="389">
        <v>0</v>
      </c>
      <c r="N207" s="389">
        <v>0</v>
      </c>
    </row>
    <row r="208" spans="1:14">
      <c r="A208" s="334" t="s">
        <v>508</v>
      </c>
      <c r="B208" s="334">
        <v>3291</v>
      </c>
      <c r="C208" s="334">
        <v>1</v>
      </c>
      <c r="D208" s="334">
        <v>1</v>
      </c>
      <c r="E208" s="334" t="s">
        <v>1317</v>
      </c>
      <c r="F208" s="389">
        <v>90000</v>
      </c>
      <c r="G208" s="389">
        <v>0</v>
      </c>
      <c r="H208" s="389"/>
      <c r="I208" s="389">
        <v>0</v>
      </c>
      <c r="J208" s="389">
        <v>0</v>
      </c>
      <c r="K208" s="389"/>
      <c r="L208" s="389">
        <v>0</v>
      </c>
      <c r="M208" s="389">
        <v>0</v>
      </c>
      <c r="N208" s="389">
        <v>0</v>
      </c>
    </row>
    <row r="209" spans="1:14">
      <c r="A209" s="334" t="s">
        <v>522</v>
      </c>
      <c r="B209" s="334">
        <v>3311</v>
      </c>
      <c r="C209" s="334">
        <v>1</v>
      </c>
      <c r="D209" s="334">
        <v>1</v>
      </c>
      <c r="E209" s="334" t="s">
        <v>1317</v>
      </c>
      <c r="F209" s="389">
        <v>0</v>
      </c>
      <c r="G209" s="389">
        <v>1100</v>
      </c>
      <c r="H209" s="389"/>
      <c r="I209" s="389">
        <v>0</v>
      </c>
      <c r="J209" s="389">
        <v>0</v>
      </c>
      <c r="K209" s="389"/>
      <c r="L209" s="389">
        <v>1100</v>
      </c>
      <c r="M209" s="389">
        <v>0</v>
      </c>
      <c r="N209" s="389">
        <v>0</v>
      </c>
    </row>
    <row r="210" spans="1:14">
      <c r="A210" s="334" t="s">
        <v>489</v>
      </c>
      <c r="B210" s="334">
        <v>3311</v>
      </c>
      <c r="C210" s="334">
        <v>1</v>
      </c>
      <c r="D210" s="334">
        <v>1</v>
      </c>
      <c r="E210" s="334" t="s">
        <v>1317</v>
      </c>
      <c r="F210" s="389">
        <v>0</v>
      </c>
      <c r="G210" s="389">
        <v>0</v>
      </c>
      <c r="H210" s="389"/>
      <c r="I210" s="389">
        <v>0</v>
      </c>
      <c r="J210" s="389">
        <v>0</v>
      </c>
      <c r="K210" s="389"/>
      <c r="L210" s="389">
        <v>0</v>
      </c>
      <c r="M210" s="389">
        <v>0</v>
      </c>
      <c r="N210" s="389">
        <v>0</v>
      </c>
    </row>
    <row r="211" spans="1:14">
      <c r="A211" s="334" t="s">
        <v>526</v>
      </c>
      <c r="B211" s="334">
        <v>3321</v>
      </c>
      <c r="C211" s="334">
        <v>1</v>
      </c>
      <c r="D211" s="334">
        <v>1</v>
      </c>
      <c r="E211" s="334" t="s">
        <v>1317</v>
      </c>
      <c r="F211" s="389">
        <v>2000000</v>
      </c>
      <c r="G211" s="389">
        <v>0</v>
      </c>
      <c r="H211" s="389"/>
      <c r="I211" s="389">
        <v>0</v>
      </c>
      <c r="J211" s="389">
        <v>0</v>
      </c>
      <c r="K211" s="389"/>
      <c r="L211" s="389">
        <v>0</v>
      </c>
      <c r="M211" s="389">
        <v>0</v>
      </c>
      <c r="N211" s="389">
        <v>0</v>
      </c>
    </row>
    <row r="212" spans="1:14">
      <c r="A212" s="334" t="s">
        <v>526</v>
      </c>
      <c r="B212" s="334">
        <v>3331</v>
      </c>
      <c r="C212" s="334">
        <v>1</v>
      </c>
      <c r="D212" s="334">
        <v>1</v>
      </c>
      <c r="E212" s="334" t="s">
        <v>1317</v>
      </c>
      <c r="F212" s="389">
        <v>700000</v>
      </c>
      <c r="G212" s="389">
        <v>0</v>
      </c>
      <c r="H212" s="389"/>
      <c r="I212" s="389">
        <v>0</v>
      </c>
      <c r="J212" s="389">
        <v>0</v>
      </c>
      <c r="K212" s="389"/>
      <c r="L212" s="389">
        <v>0</v>
      </c>
      <c r="M212" s="389">
        <v>0</v>
      </c>
      <c r="N212" s="389">
        <v>0</v>
      </c>
    </row>
    <row r="213" spans="1:14">
      <c r="A213" s="334" t="s">
        <v>484</v>
      </c>
      <c r="B213" s="334">
        <v>3331</v>
      </c>
      <c r="C213" s="334">
        <v>1</v>
      </c>
      <c r="D213" s="334">
        <v>1</v>
      </c>
      <c r="E213" s="334" t="s">
        <v>1317</v>
      </c>
      <c r="F213" s="389">
        <v>5850000</v>
      </c>
      <c r="G213" s="389">
        <v>0</v>
      </c>
      <c r="H213" s="389"/>
      <c r="I213" s="389">
        <v>0</v>
      </c>
      <c r="J213" s="389">
        <v>0</v>
      </c>
      <c r="K213" s="389"/>
      <c r="L213" s="389">
        <v>0</v>
      </c>
      <c r="M213" s="389">
        <v>0</v>
      </c>
      <c r="N213" s="389">
        <v>0</v>
      </c>
    </row>
    <row r="214" spans="1:14">
      <c r="A214" s="334" t="s">
        <v>497</v>
      </c>
      <c r="B214" s="334">
        <v>3341</v>
      </c>
      <c r="C214" s="334">
        <v>1</v>
      </c>
      <c r="D214" s="334">
        <v>1</v>
      </c>
      <c r="E214" s="334" t="s">
        <v>1317</v>
      </c>
      <c r="F214" s="389">
        <v>200000</v>
      </c>
      <c r="G214" s="389">
        <v>0</v>
      </c>
      <c r="H214" s="389"/>
      <c r="I214" s="389">
        <v>0</v>
      </c>
      <c r="J214" s="389">
        <v>0</v>
      </c>
      <c r="K214" s="389"/>
      <c r="L214" s="389">
        <v>0</v>
      </c>
      <c r="M214" s="389">
        <v>0</v>
      </c>
      <c r="N214" s="389">
        <v>0</v>
      </c>
    </row>
    <row r="215" spans="1:14">
      <c r="A215" s="334" t="s">
        <v>494</v>
      </c>
      <c r="B215" s="334">
        <v>3341</v>
      </c>
      <c r="C215" s="334">
        <v>1</v>
      </c>
      <c r="D215" s="334">
        <v>1</v>
      </c>
      <c r="E215" s="334" t="s">
        <v>1317</v>
      </c>
      <c r="F215" s="389">
        <v>0</v>
      </c>
      <c r="G215" s="389">
        <v>0</v>
      </c>
      <c r="H215" s="389"/>
      <c r="I215" s="389">
        <v>0</v>
      </c>
      <c r="J215" s="389">
        <v>0</v>
      </c>
      <c r="K215" s="389"/>
      <c r="L215" s="389">
        <v>0</v>
      </c>
      <c r="M215" s="389">
        <v>0</v>
      </c>
      <c r="N215" s="389">
        <v>0</v>
      </c>
    </row>
    <row r="216" spans="1:14">
      <c r="A216" s="334" t="s">
        <v>518</v>
      </c>
      <c r="B216" s="334">
        <v>3341</v>
      </c>
      <c r="C216" s="334">
        <v>1</v>
      </c>
      <c r="D216" s="334">
        <v>1</v>
      </c>
      <c r="E216" s="334" t="s">
        <v>1317</v>
      </c>
      <c r="F216" s="389">
        <v>0</v>
      </c>
      <c r="G216" s="389">
        <v>2000000</v>
      </c>
      <c r="H216" s="389"/>
      <c r="I216" s="389">
        <v>800000</v>
      </c>
      <c r="J216" s="389">
        <v>0</v>
      </c>
      <c r="K216" s="389"/>
      <c r="L216" s="389">
        <v>2000000</v>
      </c>
      <c r="M216" s="389">
        <v>0</v>
      </c>
      <c r="N216" s="389">
        <v>0</v>
      </c>
    </row>
    <row r="217" spans="1:14">
      <c r="A217" s="334" t="s">
        <v>468</v>
      </c>
      <c r="B217" s="334">
        <v>3341</v>
      </c>
      <c r="C217" s="334">
        <v>1</v>
      </c>
      <c r="D217" s="334">
        <v>1</v>
      </c>
      <c r="E217" s="334" t="s">
        <v>1317</v>
      </c>
      <c r="F217" s="389">
        <v>10000</v>
      </c>
      <c r="G217" s="389">
        <v>0</v>
      </c>
      <c r="H217" s="389"/>
      <c r="I217" s="389">
        <v>0</v>
      </c>
      <c r="J217" s="389">
        <v>0</v>
      </c>
      <c r="K217" s="389"/>
      <c r="L217" s="389">
        <v>0</v>
      </c>
      <c r="M217" s="389">
        <v>0</v>
      </c>
      <c r="N217" s="389">
        <v>0</v>
      </c>
    </row>
    <row r="218" spans="1:14">
      <c r="A218" s="334" t="s">
        <v>468</v>
      </c>
      <c r="B218" s="334">
        <v>3351</v>
      </c>
      <c r="C218" s="334">
        <v>1</v>
      </c>
      <c r="D218" s="334">
        <v>1</v>
      </c>
      <c r="E218" s="334" t="s">
        <v>1317</v>
      </c>
      <c r="F218" s="389">
        <v>20000</v>
      </c>
      <c r="G218" s="389">
        <v>0</v>
      </c>
      <c r="H218" s="389"/>
      <c r="I218" s="389">
        <v>0</v>
      </c>
      <c r="J218" s="389">
        <v>0</v>
      </c>
      <c r="K218" s="389"/>
      <c r="L218" s="389">
        <v>0</v>
      </c>
      <c r="M218" s="389">
        <v>0</v>
      </c>
      <c r="N218" s="389">
        <v>0</v>
      </c>
    </row>
    <row r="219" spans="1:14">
      <c r="A219" s="334" t="s">
        <v>509</v>
      </c>
      <c r="B219" s="334">
        <v>3351</v>
      </c>
      <c r="C219" s="334">
        <v>1</v>
      </c>
      <c r="D219" s="334">
        <v>1</v>
      </c>
      <c r="E219" s="334" t="s">
        <v>1317</v>
      </c>
      <c r="F219" s="389">
        <v>20000</v>
      </c>
      <c r="G219" s="389">
        <v>0</v>
      </c>
      <c r="H219" s="389"/>
      <c r="I219" s="389">
        <v>0</v>
      </c>
      <c r="J219" s="389">
        <v>0</v>
      </c>
      <c r="K219" s="389"/>
      <c r="L219" s="389">
        <v>0</v>
      </c>
      <c r="M219" s="389">
        <v>0</v>
      </c>
      <c r="N219" s="389">
        <v>0</v>
      </c>
    </row>
    <row r="220" spans="1:14">
      <c r="A220" s="334" t="s">
        <v>493</v>
      </c>
      <c r="B220" s="334">
        <v>3351</v>
      </c>
      <c r="C220" s="334">
        <v>1</v>
      </c>
      <c r="D220" s="334">
        <v>1</v>
      </c>
      <c r="E220" s="334" t="s">
        <v>1317</v>
      </c>
      <c r="F220" s="389">
        <v>580000</v>
      </c>
      <c r="G220" s="389">
        <v>0</v>
      </c>
      <c r="H220" s="389"/>
      <c r="I220" s="389">
        <v>0</v>
      </c>
      <c r="J220" s="389">
        <v>0</v>
      </c>
      <c r="K220" s="389"/>
      <c r="L220" s="389">
        <v>0</v>
      </c>
      <c r="M220" s="389">
        <v>0</v>
      </c>
      <c r="N220" s="389">
        <v>0</v>
      </c>
    </row>
    <row r="221" spans="1:14">
      <c r="A221" s="334" t="s">
        <v>522</v>
      </c>
      <c r="B221" s="334">
        <v>3362</v>
      </c>
      <c r="C221" s="334">
        <v>1</v>
      </c>
      <c r="D221" s="334">
        <v>1</v>
      </c>
      <c r="E221" s="334" t="s">
        <v>1317</v>
      </c>
      <c r="F221" s="389">
        <v>0</v>
      </c>
      <c r="G221" s="389">
        <v>45960</v>
      </c>
      <c r="H221" s="389"/>
      <c r="I221" s="389">
        <v>45960</v>
      </c>
      <c r="J221" s="389">
        <v>0</v>
      </c>
      <c r="K221" s="389"/>
      <c r="L221" s="389">
        <v>45960</v>
      </c>
      <c r="M221" s="389">
        <v>0</v>
      </c>
      <c r="N221" s="389">
        <v>0</v>
      </c>
    </row>
    <row r="222" spans="1:14">
      <c r="A222" s="334" t="s">
        <v>468</v>
      </c>
      <c r="B222" s="334">
        <v>3362</v>
      </c>
      <c r="C222" s="334">
        <v>1</v>
      </c>
      <c r="D222" s="334">
        <v>1</v>
      </c>
      <c r="E222" s="334" t="s">
        <v>1317</v>
      </c>
      <c r="F222" s="389">
        <v>0</v>
      </c>
      <c r="G222" s="389">
        <v>0</v>
      </c>
      <c r="H222" s="389"/>
      <c r="I222" s="389">
        <v>0</v>
      </c>
      <c r="J222" s="389">
        <v>0</v>
      </c>
      <c r="K222" s="389"/>
      <c r="L222" s="389">
        <v>0</v>
      </c>
      <c r="M222" s="389">
        <v>0</v>
      </c>
      <c r="N222" s="389">
        <v>0</v>
      </c>
    </row>
    <row r="223" spans="1:14">
      <c r="A223" s="334" t="s">
        <v>489</v>
      </c>
      <c r="B223" s="334">
        <v>3362</v>
      </c>
      <c r="C223" s="334">
        <v>1</v>
      </c>
      <c r="D223" s="334">
        <v>1</v>
      </c>
      <c r="E223" s="334" t="s">
        <v>1317</v>
      </c>
      <c r="F223" s="389">
        <v>0</v>
      </c>
      <c r="G223" s="389">
        <v>0</v>
      </c>
      <c r="H223" s="389"/>
      <c r="I223" s="389">
        <v>0</v>
      </c>
      <c r="J223" s="389">
        <v>0</v>
      </c>
      <c r="K223" s="389"/>
      <c r="L223" s="389">
        <v>0</v>
      </c>
      <c r="M223" s="389">
        <v>0</v>
      </c>
      <c r="N223" s="389">
        <v>0</v>
      </c>
    </row>
    <row r="224" spans="1:14">
      <c r="A224" s="334" t="s">
        <v>496</v>
      </c>
      <c r="B224" s="334">
        <v>3362</v>
      </c>
      <c r="C224" s="334">
        <v>1</v>
      </c>
      <c r="D224" s="334">
        <v>1</v>
      </c>
      <c r="E224" s="334" t="s">
        <v>1317</v>
      </c>
      <c r="F224" s="389">
        <v>0</v>
      </c>
      <c r="G224" s="389">
        <v>3500000</v>
      </c>
      <c r="H224" s="389"/>
      <c r="I224" s="389">
        <v>3500000</v>
      </c>
      <c r="J224" s="389">
        <v>0</v>
      </c>
      <c r="K224" s="389"/>
      <c r="L224" s="389">
        <v>3500000</v>
      </c>
      <c r="M224" s="389">
        <v>0</v>
      </c>
      <c r="N224" s="389">
        <v>0</v>
      </c>
    </row>
    <row r="225" spans="1:14">
      <c r="A225" s="334" t="s">
        <v>496</v>
      </c>
      <c r="B225" s="334">
        <v>3371</v>
      </c>
      <c r="C225" s="334">
        <v>1</v>
      </c>
      <c r="D225" s="334">
        <v>1</v>
      </c>
      <c r="E225" s="334" t="s">
        <v>1317</v>
      </c>
      <c r="F225" s="389">
        <v>0</v>
      </c>
      <c r="G225" s="389">
        <v>0</v>
      </c>
      <c r="H225" s="389"/>
      <c r="I225" s="389">
        <v>0</v>
      </c>
      <c r="J225" s="389">
        <v>0</v>
      </c>
      <c r="K225" s="389"/>
      <c r="L225" s="389">
        <v>0</v>
      </c>
      <c r="M225" s="389">
        <v>0</v>
      </c>
      <c r="N225" s="389">
        <v>0</v>
      </c>
    </row>
    <row r="226" spans="1:14">
      <c r="A226" s="334" t="s">
        <v>496</v>
      </c>
      <c r="B226" s="334">
        <v>3371</v>
      </c>
      <c r="C226" s="334">
        <v>1</v>
      </c>
      <c r="D226" s="334">
        <v>1</v>
      </c>
      <c r="E226" s="334">
        <v>87</v>
      </c>
      <c r="F226" s="389">
        <v>0</v>
      </c>
      <c r="G226" s="389">
        <v>4844693.5999999996</v>
      </c>
      <c r="H226" s="389">
        <v>4844693.5999999996</v>
      </c>
      <c r="I226" s="389">
        <v>3900000</v>
      </c>
      <c r="J226" s="389">
        <v>871519.92</v>
      </c>
      <c r="K226" s="389">
        <v>871519.92</v>
      </c>
      <c r="L226" s="389">
        <v>0</v>
      </c>
      <c r="M226" s="389">
        <v>3973173.6799999997</v>
      </c>
      <c r="N226" s="389">
        <v>0</v>
      </c>
    </row>
    <row r="227" spans="1:14">
      <c r="A227" s="334" t="s">
        <v>513</v>
      </c>
      <c r="B227" s="334">
        <v>3391</v>
      </c>
      <c r="C227" s="334">
        <v>1</v>
      </c>
      <c r="D227" s="334">
        <v>1</v>
      </c>
      <c r="E227" s="334" t="s">
        <v>1317</v>
      </c>
      <c r="F227" s="389">
        <v>0</v>
      </c>
      <c r="G227" s="389">
        <v>2329711.6</v>
      </c>
      <c r="H227" s="389"/>
      <c r="I227" s="389">
        <v>2329711.6</v>
      </c>
      <c r="J227" s="389">
        <v>0</v>
      </c>
      <c r="K227" s="389"/>
      <c r="L227" s="389">
        <v>2329711.6</v>
      </c>
      <c r="M227" s="389">
        <v>0</v>
      </c>
      <c r="N227" s="389">
        <v>0</v>
      </c>
    </row>
    <row r="228" spans="1:14">
      <c r="A228" s="334" t="s">
        <v>513</v>
      </c>
      <c r="B228" s="334">
        <v>3391</v>
      </c>
      <c r="C228" s="334">
        <v>1</v>
      </c>
      <c r="D228" s="334">
        <v>1</v>
      </c>
      <c r="E228" s="334" t="s">
        <v>1317</v>
      </c>
      <c r="F228" s="389">
        <v>2000000</v>
      </c>
      <c r="G228" s="389">
        <v>0</v>
      </c>
      <c r="H228" s="389"/>
      <c r="I228" s="389">
        <v>0</v>
      </c>
      <c r="J228" s="389">
        <v>0</v>
      </c>
      <c r="K228" s="389"/>
      <c r="L228" s="389">
        <v>0</v>
      </c>
      <c r="M228" s="389">
        <v>0</v>
      </c>
      <c r="N228" s="389">
        <v>0</v>
      </c>
    </row>
    <row r="229" spans="1:14">
      <c r="A229" s="334" t="s">
        <v>515</v>
      </c>
      <c r="B229" s="334">
        <v>3391</v>
      </c>
      <c r="C229" s="334">
        <v>1</v>
      </c>
      <c r="D229" s="334">
        <v>1</v>
      </c>
      <c r="E229" s="334" t="s">
        <v>1317</v>
      </c>
      <c r="F229" s="389">
        <v>2900000</v>
      </c>
      <c r="G229" s="389">
        <v>0</v>
      </c>
      <c r="H229" s="389"/>
      <c r="I229" s="389">
        <v>0</v>
      </c>
      <c r="J229" s="389">
        <v>0</v>
      </c>
      <c r="K229" s="389"/>
      <c r="L229" s="389">
        <v>0</v>
      </c>
      <c r="M229" s="389">
        <v>0</v>
      </c>
      <c r="N229" s="389">
        <v>0</v>
      </c>
    </row>
    <row r="230" spans="1:14">
      <c r="A230" s="334" t="s">
        <v>478</v>
      </c>
      <c r="B230" s="334">
        <v>3391</v>
      </c>
      <c r="C230" s="334">
        <v>1</v>
      </c>
      <c r="D230" s="334">
        <v>1</v>
      </c>
      <c r="E230" s="334" t="s">
        <v>1317</v>
      </c>
      <c r="F230" s="389">
        <v>180000</v>
      </c>
      <c r="G230" s="389">
        <v>38400</v>
      </c>
      <c r="H230" s="389"/>
      <c r="I230" s="389">
        <v>38400</v>
      </c>
      <c r="J230" s="389">
        <v>0</v>
      </c>
      <c r="K230" s="389"/>
      <c r="L230" s="389">
        <v>38400</v>
      </c>
      <c r="M230" s="389">
        <v>0</v>
      </c>
      <c r="N230" s="389">
        <v>0</v>
      </c>
    </row>
    <row r="231" spans="1:14">
      <c r="A231" s="334" t="s">
        <v>492</v>
      </c>
      <c r="B231" s="334">
        <v>3391</v>
      </c>
      <c r="C231" s="334">
        <v>1</v>
      </c>
      <c r="D231" s="334">
        <v>1</v>
      </c>
      <c r="E231" s="334" t="s">
        <v>1317</v>
      </c>
      <c r="F231" s="389">
        <v>400000</v>
      </c>
      <c r="G231" s="389">
        <v>0</v>
      </c>
      <c r="H231" s="389"/>
      <c r="I231" s="389">
        <v>0</v>
      </c>
      <c r="J231" s="389">
        <v>0</v>
      </c>
      <c r="K231" s="389"/>
      <c r="L231" s="389">
        <v>0</v>
      </c>
      <c r="M231" s="389">
        <v>0</v>
      </c>
      <c r="N231" s="389">
        <v>0</v>
      </c>
    </row>
    <row r="232" spans="1:14">
      <c r="A232" s="334" t="s">
        <v>517</v>
      </c>
      <c r="B232" s="334">
        <v>3411</v>
      </c>
      <c r="C232" s="334">
        <v>1</v>
      </c>
      <c r="D232" s="334">
        <v>1</v>
      </c>
      <c r="E232" s="334" t="s">
        <v>1317</v>
      </c>
      <c r="F232" s="389">
        <v>0</v>
      </c>
      <c r="G232" s="389">
        <v>0</v>
      </c>
      <c r="H232" s="389"/>
      <c r="I232" s="389">
        <v>0</v>
      </c>
      <c r="J232" s="389">
        <v>0</v>
      </c>
      <c r="K232" s="389"/>
      <c r="L232" s="389">
        <v>0</v>
      </c>
      <c r="M232" s="389">
        <v>0</v>
      </c>
      <c r="N232" s="389">
        <v>0</v>
      </c>
    </row>
    <row r="233" spans="1:14">
      <c r="A233" s="334" t="s">
        <v>522</v>
      </c>
      <c r="B233" s="334">
        <v>3411</v>
      </c>
      <c r="C233" s="334">
        <v>1</v>
      </c>
      <c r="D233" s="334">
        <v>1</v>
      </c>
      <c r="E233" s="334" t="s">
        <v>1317</v>
      </c>
      <c r="F233" s="389">
        <v>0</v>
      </c>
      <c r="G233" s="389">
        <v>50000</v>
      </c>
      <c r="H233" s="389"/>
      <c r="I233" s="389">
        <v>50000</v>
      </c>
      <c r="J233" s="389">
        <v>0</v>
      </c>
      <c r="K233" s="389"/>
      <c r="L233" s="389">
        <v>50000</v>
      </c>
      <c r="M233" s="389">
        <v>0</v>
      </c>
      <c r="N233" s="389">
        <v>0</v>
      </c>
    </row>
    <row r="234" spans="1:14">
      <c r="A234" s="334" t="s">
        <v>527</v>
      </c>
      <c r="B234" s="334">
        <v>3511</v>
      </c>
      <c r="C234" s="334">
        <v>1</v>
      </c>
      <c r="D234" s="334">
        <v>1</v>
      </c>
      <c r="E234" s="334" t="s">
        <v>1317</v>
      </c>
      <c r="F234" s="389">
        <v>450000</v>
      </c>
      <c r="G234" s="389">
        <v>450000</v>
      </c>
      <c r="H234" s="389">
        <v>450000</v>
      </c>
      <c r="I234" s="389">
        <v>204545</v>
      </c>
      <c r="J234" s="389">
        <v>204545</v>
      </c>
      <c r="K234" s="389">
        <v>204545</v>
      </c>
      <c r="L234" s="389">
        <v>0</v>
      </c>
      <c r="M234" s="389">
        <v>245455</v>
      </c>
      <c r="N234" s="389">
        <v>0</v>
      </c>
    </row>
    <row r="235" spans="1:14">
      <c r="A235" s="334" t="s">
        <v>468</v>
      </c>
      <c r="B235" s="334">
        <v>3511</v>
      </c>
      <c r="C235" s="334">
        <v>1</v>
      </c>
      <c r="D235" s="334">
        <v>1</v>
      </c>
      <c r="E235" s="334" t="s">
        <v>1317</v>
      </c>
      <c r="F235" s="389">
        <v>1500000</v>
      </c>
      <c r="G235" s="389">
        <v>135100.32</v>
      </c>
      <c r="H235" s="389">
        <v>23356.560000000001</v>
      </c>
      <c r="I235" s="389">
        <v>0</v>
      </c>
      <c r="J235" s="389">
        <v>0</v>
      </c>
      <c r="K235" s="389"/>
      <c r="L235" s="389">
        <v>111743.76000000001</v>
      </c>
      <c r="M235" s="389">
        <v>23356.560000000001</v>
      </c>
      <c r="N235" s="389">
        <v>0</v>
      </c>
    </row>
    <row r="236" spans="1:14">
      <c r="A236" s="334" t="s">
        <v>468</v>
      </c>
      <c r="B236" s="334">
        <v>3511</v>
      </c>
      <c r="C236" s="334">
        <v>1</v>
      </c>
      <c r="D236" s="334">
        <v>1</v>
      </c>
      <c r="E236" s="334" t="s">
        <v>1317</v>
      </c>
      <c r="F236" s="389">
        <v>2000000</v>
      </c>
      <c r="G236" s="389">
        <v>0</v>
      </c>
      <c r="H236" s="389"/>
      <c r="I236" s="389">
        <v>0</v>
      </c>
      <c r="J236" s="389">
        <v>0</v>
      </c>
      <c r="K236" s="389"/>
      <c r="L236" s="389">
        <v>0</v>
      </c>
      <c r="M236" s="389">
        <v>0</v>
      </c>
      <c r="N236" s="389">
        <v>0</v>
      </c>
    </row>
    <row r="237" spans="1:14">
      <c r="A237" s="334" t="s">
        <v>489</v>
      </c>
      <c r="B237" s="334">
        <v>3511</v>
      </c>
      <c r="C237" s="334">
        <v>1</v>
      </c>
      <c r="D237" s="334">
        <v>1</v>
      </c>
      <c r="E237" s="334" t="s">
        <v>1317</v>
      </c>
      <c r="F237" s="389">
        <v>637345</v>
      </c>
      <c r="G237" s="389">
        <v>637345</v>
      </c>
      <c r="H237" s="389"/>
      <c r="I237" s="389">
        <v>159336</v>
      </c>
      <c r="J237" s="389">
        <v>0</v>
      </c>
      <c r="K237" s="389"/>
      <c r="L237" s="389">
        <v>637345</v>
      </c>
      <c r="M237" s="389">
        <v>0</v>
      </c>
      <c r="N237" s="389">
        <v>0</v>
      </c>
    </row>
    <row r="238" spans="1:14">
      <c r="A238" s="334" t="s">
        <v>489</v>
      </c>
      <c r="B238" s="334">
        <v>3511</v>
      </c>
      <c r="C238" s="334">
        <v>1</v>
      </c>
      <c r="D238" s="334">
        <v>1</v>
      </c>
      <c r="E238" s="334" t="s">
        <v>1317</v>
      </c>
      <c r="F238" s="389">
        <v>25224</v>
      </c>
      <c r="G238" s="389">
        <v>0</v>
      </c>
      <c r="H238" s="389"/>
      <c r="I238" s="389">
        <v>0</v>
      </c>
      <c r="J238" s="389">
        <v>0</v>
      </c>
      <c r="K238" s="389"/>
      <c r="L238" s="389">
        <v>0</v>
      </c>
      <c r="M238" s="389">
        <v>0</v>
      </c>
      <c r="N238" s="389">
        <v>0</v>
      </c>
    </row>
    <row r="239" spans="1:14">
      <c r="A239" s="334" t="s">
        <v>496</v>
      </c>
      <c r="B239" s="334">
        <v>3511</v>
      </c>
      <c r="C239" s="334">
        <v>1</v>
      </c>
      <c r="D239" s="334">
        <v>1</v>
      </c>
      <c r="E239" s="334" t="s">
        <v>1317</v>
      </c>
      <c r="F239" s="389">
        <v>100000</v>
      </c>
      <c r="G239" s="389">
        <v>0</v>
      </c>
      <c r="H239" s="389"/>
      <c r="I239" s="389">
        <v>0</v>
      </c>
      <c r="J239" s="389">
        <v>0</v>
      </c>
      <c r="K239" s="389"/>
      <c r="L239" s="389">
        <v>0</v>
      </c>
      <c r="M239" s="389">
        <v>0</v>
      </c>
      <c r="N239" s="389">
        <v>0</v>
      </c>
    </row>
    <row r="240" spans="1:14">
      <c r="A240" s="334" t="s">
        <v>472</v>
      </c>
      <c r="B240" s="334">
        <v>3511</v>
      </c>
      <c r="C240" s="334">
        <v>1</v>
      </c>
      <c r="D240" s="334">
        <v>1</v>
      </c>
      <c r="E240" s="334" t="s">
        <v>1317</v>
      </c>
      <c r="F240" s="389">
        <v>146275</v>
      </c>
      <c r="G240" s="389">
        <v>0</v>
      </c>
      <c r="H240" s="389"/>
      <c r="I240" s="389">
        <v>0</v>
      </c>
      <c r="J240" s="389">
        <v>0</v>
      </c>
      <c r="K240" s="389"/>
      <c r="L240" s="389">
        <v>0</v>
      </c>
      <c r="M240" s="389">
        <v>0</v>
      </c>
      <c r="N240" s="389">
        <v>0</v>
      </c>
    </row>
    <row r="241" spans="1:14">
      <c r="A241" s="334" t="s">
        <v>515</v>
      </c>
      <c r="B241" s="334">
        <v>3521</v>
      </c>
      <c r="C241" s="334">
        <v>1</v>
      </c>
      <c r="D241" s="334">
        <v>1</v>
      </c>
      <c r="E241" s="334" t="s">
        <v>1317</v>
      </c>
      <c r="F241" s="389">
        <v>189360</v>
      </c>
      <c r="G241" s="389">
        <v>189360</v>
      </c>
      <c r="H241" s="389"/>
      <c r="I241" s="389">
        <v>75744</v>
      </c>
      <c r="J241" s="389">
        <v>0</v>
      </c>
      <c r="K241" s="389"/>
      <c r="L241" s="389">
        <v>189360</v>
      </c>
      <c r="M241" s="389">
        <v>0</v>
      </c>
      <c r="N241" s="389">
        <v>0</v>
      </c>
    </row>
    <row r="242" spans="1:14">
      <c r="A242" s="334" t="s">
        <v>489</v>
      </c>
      <c r="B242" s="334">
        <v>3521</v>
      </c>
      <c r="C242" s="334">
        <v>1</v>
      </c>
      <c r="D242" s="334">
        <v>1</v>
      </c>
      <c r="E242" s="334" t="s">
        <v>1317</v>
      </c>
      <c r="F242" s="389">
        <v>4016695</v>
      </c>
      <c r="G242" s="389">
        <v>4016695</v>
      </c>
      <c r="H242" s="389"/>
      <c r="I242" s="389">
        <v>465575</v>
      </c>
      <c r="J242" s="389">
        <v>0</v>
      </c>
      <c r="K242" s="389"/>
      <c r="L242" s="389">
        <v>4016695</v>
      </c>
      <c r="M242" s="389">
        <v>0</v>
      </c>
      <c r="N242" s="389">
        <v>0</v>
      </c>
    </row>
    <row r="243" spans="1:14">
      <c r="A243" s="334" t="s">
        <v>517</v>
      </c>
      <c r="B243" s="334">
        <v>3531</v>
      </c>
      <c r="C243" s="334">
        <v>1</v>
      </c>
      <c r="D243" s="334">
        <v>1</v>
      </c>
      <c r="E243" s="334" t="s">
        <v>1317</v>
      </c>
      <c r="F243" s="389">
        <v>5820391</v>
      </c>
      <c r="G243" s="389">
        <v>7742891</v>
      </c>
      <c r="H243" s="389"/>
      <c r="I243" s="389">
        <v>2500656</v>
      </c>
      <c r="J243" s="389">
        <v>0</v>
      </c>
      <c r="K243" s="389"/>
      <c r="L243" s="389">
        <v>7742891</v>
      </c>
      <c r="M243" s="389">
        <v>0</v>
      </c>
      <c r="N243" s="389">
        <v>0</v>
      </c>
    </row>
    <row r="244" spans="1:14">
      <c r="A244" s="334" t="s">
        <v>496</v>
      </c>
      <c r="B244" s="334">
        <v>3531</v>
      </c>
      <c r="C244" s="334">
        <v>1</v>
      </c>
      <c r="D244" s="334">
        <v>1</v>
      </c>
      <c r="E244" s="334" t="s">
        <v>1317</v>
      </c>
      <c r="F244" s="389">
        <v>0</v>
      </c>
      <c r="G244" s="389">
        <v>757109</v>
      </c>
      <c r="H244" s="389"/>
      <c r="I244" s="389">
        <v>757109</v>
      </c>
      <c r="J244" s="389">
        <v>0</v>
      </c>
      <c r="K244" s="389"/>
      <c r="L244" s="389">
        <v>757109</v>
      </c>
      <c r="M244" s="389">
        <v>0</v>
      </c>
      <c r="N244" s="389">
        <v>0</v>
      </c>
    </row>
    <row r="245" spans="1:14">
      <c r="A245" s="334" t="s">
        <v>497</v>
      </c>
      <c r="B245" s="334">
        <v>3552</v>
      </c>
      <c r="C245" s="334">
        <v>1</v>
      </c>
      <c r="D245" s="334">
        <v>1</v>
      </c>
      <c r="E245" s="334" t="s">
        <v>1317</v>
      </c>
      <c r="F245" s="389">
        <v>0</v>
      </c>
      <c r="G245" s="389">
        <v>594187</v>
      </c>
      <c r="H245" s="389"/>
      <c r="I245" s="389">
        <v>194189</v>
      </c>
      <c r="J245" s="389">
        <v>0</v>
      </c>
      <c r="K245" s="389"/>
      <c r="L245" s="389">
        <v>594187</v>
      </c>
      <c r="M245" s="389">
        <v>0</v>
      </c>
      <c r="N245" s="389">
        <v>0</v>
      </c>
    </row>
    <row r="246" spans="1:14">
      <c r="A246" s="334" t="s">
        <v>517</v>
      </c>
      <c r="B246" s="334">
        <v>3552</v>
      </c>
      <c r="C246" s="334">
        <v>1</v>
      </c>
      <c r="D246" s="334">
        <v>1</v>
      </c>
      <c r="E246" s="334" t="s">
        <v>1317</v>
      </c>
      <c r="F246" s="389">
        <v>0</v>
      </c>
      <c r="G246" s="389">
        <v>0</v>
      </c>
      <c r="H246" s="389"/>
      <c r="I246" s="389">
        <v>0</v>
      </c>
      <c r="J246" s="389">
        <v>0</v>
      </c>
      <c r="K246" s="389"/>
      <c r="L246" s="389">
        <v>0</v>
      </c>
      <c r="M246" s="389">
        <v>0</v>
      </c>
      <c r="N246" s="389">
        <v>0</v>
      </c>
    </row>
    <row r="247" spans="1:14">
      <c r="A247" s="334" t="s">
        <v>494</v>
      </c>
      <c r="B247" s="334">
        <v>3552</v>
      </c>
      <c r="C247" s="334">
        <v>1</v>
      </c>
      <c r="D247" s="334">
        <v>1</v>
      </c>
      <c r="E247" s="334" t="s">
        <v>1317</v>
      </c>
      <c r="F247" s="389">
        <v>0</v>
      </c>
      <c r="G247" s="389">
        <v>0</v>
      </c>
      <c r="H247" s="389"/>
      <c r="I247" s="389">
        <v>0</v>
      </c>
      <c r="J247" s="389">
        <v>0</v>
      </c>
      <c r="K247" s="389"/>
      <c r="L247" s="389">
        <v>0</v>
      </c>
      <c r="M247" s="389">
        <v>0</v>
      </c>
      <c r="N247" s="389">
        <v>0</v>
      </c>
    </row>
    <row r="248" spans="1:14">
      <c r="A248" s="334" t="s">
        <v>495</v>
      </c>
      <c r="B248" s="334">
        <v>3552</v>
      </c>
      <c r="C248" s="334">
        <v>1</v>
      </c>
      <c r="D248" s="334">
        <v>1</v>
      </c>
      <c r="E248" s="334" t="s">
        <v>1317</v>
      </c>
      <c r="F248" s="389">
        <v>0</v>
      </c>
      <c r="G248" s="389">
        <v>2000000</v>
      </c>
      <c r="H248" s="389"/>
      <c r="I248" s="389">
        <v>800000</v>
      </c>
      <c r="J248" s="389">
        <v>0</v>
      </c>
      <c r="K248" s="389"/>
      <c r="L248" s="389">
        <v>2000000</v>
      </c>
      <c r="M248" s="389">
        <v>0</v>
      </c>
      <c r="N248" s="389">
        <v>0</v>
      </c>
    </row>
    <row r="249" spans="1:14">
      <c r="A249" s="334" t="s">
        <v>526</v>
      </c>
      <c r="B249" s="334">
        <v>3552</v>
      </c>
      <c r="C249" s="334">
        <v>1</v>
      </c>
      <c r="D249" s="334">
        <v>1</v>
      </c>
      <c r="E249" s="334" t="s">
        <v>1317</v>
      </c>
      <c r="F249" s="389">
        <v>0</v>
      </c>
      <c r="G249" s="389">
        <v>700000</v>
      </c>
      <c r="H249" s="389"/>
      <c r="I249" s="389">
        <v>310000</v>
      </c>
      <c r="J249" s="389">
        <v>0</v>
      </c>
      <c r="K249" s="389"/>
      <c r="L249" s="389">
        <v>700000</v>
      </c>
      <c r="M249" s="389">
        <v>0</v>
      </c>
      <c r="N249" s="389">
        <v>0</v>
      </c>
    </row>
    <row r="250" spans="1:14">
      <c r="A250" s="334" t="s">
        <v>484</v>
      </c>
      <c r="B250" s="334">
        <v>3552</v>
      </c>
      <c r="C250" s="334">
        <v>1</v>
      </c>
      <c r="D250" s="334">
        <v>1</v>
      </c>
      <c r="E250" s="334" t="s">
        <v>1317</v>
      </c>
      <c r="F250" s="389">
        <v>0</v>
      </c>
      <c r="G250" s="389">
        <v>6500000</v>
      </c>
      <c r="H250" s="389"/>
      <c r="I250" s="389">
        <v>2990000</v>
      </c>
      <c r="J250" s="389">
        <v>0</v>
      </c>
      <c r="K250" s="389"/>
      <c r="L250" s="389">
        <v>6500000</v>
      </c>
      <c r="M250" s="389">
        <v>0</v>
      </c>
      <c r="N250" s="389">
        <v>0</v>
      </c>
    </row>
    <row r="251" spans="1:14">
      <c r="A251" s="334" t="s">
        <v>486</v>
      </c>
      <c r="B251" s="334">
        <v>3552</v>
      </c>
      <c r="C251" s="334">
        <v>1</v>
      </c>
      <c r="D251" s="334">
        <v>1</v>
      </c>
      <c r="E251" s="334" t="s">
        <v>1317</v>
      </c>
      <c r="F251" s="389">
        <v>0</v>
      </c>
      <c r="G251" s="389">
        <v>2000000</v>
      </c>
      <c r="H251" s="389"/>
      <c r="I251" s="389">
        <v>697869</v>
      </c>
      <c r="J251" s="389">
        <v>0</v>
      </c>
      <c r="K251" s="389"/>
      <c r="L251" s="389">
        <v>2000000</v>
      </c>
      <c r="M251" s="389">
        <v>0</v>
      </c>
      <c r="N251" s="389">
        <v>0</v>
      </c>
    </row>
    <row r="252" spans="1:14">
      <c r="A252" s="334" t="s">
        <v>486</v>
      </c>
      <c r="B252" s="334">
        <v>3552</v>
      </c>
      <c r="C252" s="334">
        <v>1</v>
      </c>
      <c r="D252" s="334">
        <v>1</v>
      </c>
      <c r="E252" s="334" t="s">
        <v>1317</v>
      </c>
      <c r="F252" s="389">
        <v>0</v>
      </c>
      <c r="G252" s="389">
        <v>1300000</v>
      </c>
      <c r="H252" s="389"/>
      <c r="I252" s="389">
        <v>435000</v>
      </c>
      <c r="J252" s="389">
        <v>0</v>
      </c>
      <c r="K252" s="389"/>
      <c r="L252" s="389">
        <v>1300000</v>
      </c>
      <c r="M252" s="389">
        <v>0</v>
      </c>
      <c r="N252" s="389">
        <v>0</v>
      </c>
    </row>
    <row r="253" spans="1:14">
      <c r="A253" s="334" t="s">
        <v>487</v>
      </c>
      <c r="B253" s="334">
        <v>3552</v>
      </c>
      <c r="C253" s="334">
        <v>1</v>
      </c>
      <c r="D253" s="334">
        <v>1</v>
      </c>
      <c r="E253" s="334" t="s">
        <v>1317</v>
      </c>
      <c r="F253" s="389">
        <v>0</v>
      </c>
      <c r="G253" s="389">
        <v>1000000</v>
      </c>
      <c r="H253" s="389"/>
      <c r="I253" s="389">
        <v>322434</v>
      </c>
      <c r="J253" s="389">
        <v>0</v>
      </c>
      <c r="K253" s="389"/>
      <c r="L253" s="389">
        <v>1000000</v>
      </c>
      <c r="M253" s="389">
        <v>0</v>
      </c>
      <c r="N253" s="389">
        <v>0</v>
      </c>
    </row>
    <row r="254" spans="1:14">
      <c r="A254" s="334" t="s">
        <v>487</v>
      </c>
      <c r="B254" s="334">
        <v>3552</v>
      </c>
      <c r="C254" s="334">
        <v>1</v>
      </c>
      <c r="D254" s="334">
        <v>1</v>
      </c>
      <c r="E254" s="334" t="s">
        <v>1317</v>
      </c>
      <c r="F254" s="389">
        <v>0</v>
      </c>
      <c r="G254" s="389">
        <v>938302.48</v>
      </c>
      <c r="H254" s="389"/>
      <c r="I254" s="389">
        <v>527019</v>
      </c>
      <c r="J254" s="389">
        <v>0</v>
      </c>
      <c r="K254" s="389"/>
      <c r="L254" s="389">
        <v>938302.48</v>
      </c>
      <c r="M254" s="389">
        <v>0</v>
      </c>
      <c r="N254" s="389">
        <v>0</v>
      </c>
    </row>
    <row r="255" spans="1:14">
      <c r="A255" s="334" t="s">
        <v>522</v>
      </c>
      <c r="B255" s="334">
        <v>3552</v>
      </c>
      <c r="C255" s="334">
        <v>1</v>
      </c>
      <c r="D255" s="334">
        <v>1</v>
      </c>
      <c r="E255" s="334" t="s">
        <v>1317</v>
      </c>
      <c r="F255" s="389">
        <v>0</v>
      </c>
      <c r="G255" s="389">
        <v>606697.52</v>
      </c>
      <c r="H255" s="389"/>
      <c r="I255" s="389">
        <v>0</v>
      </c>
      <c r="J255" s="389">
        <v>0</v>
      </c>
      <c r="K255" s="389"/>
      <c r="L255" s="389">
        <v>606697.52</v>
      </c>
      <c r="M255" s="389">
        <v>0</v>
      </c>
      <c r="N255" s="389">
        <v>0</v>
      </c>
    </row>
    <row r="256" spans="1:14">
      <c r="A256" s="334" t="s">
        <v>526</v>
      </c>
      <c r="B256" s="334">
        <v>3553</v>
      </c>
      <c r="C256" s="334">
        <v>1</v>
      </c>
      <c r="D256" s="334">
        <v>1</v>
      </c>
      <c r="E256" s="334" t="s">
        <v>1317</v>
      </c>
      <c r="F256" s="389">
        <v>0</v>
      </c>
      <c r="G256" s="389">
        <v>300000</v>
      </c>
      <c r="H256" s="389"/>
      <c r="I256" s="389">
        <v>190000.5</v>
      </c>
      <c r="J256" s="389">
        <v>0</v>
      </c>
      <c r="K256" s="389"/>
      <c r="L256" s="389">
        <v>300000</v>
      </c>
      <c r="M256" s="389">
        <v>0</v>
      </c>
      <c r="N256" s="389">
        <v>0</v>
      </c>
    </row>
    <row r="257" spans="1:14">
      <c r="A257" s="334" t="s">
        <v>468</v>
      </c>
      <c r="B257" s="334">
        <v>3553</v>
      </c>
      <c r="C257" s="334">
        <v>1</v>
      </c>
      <c r="D257" s="334">
        <v>1</v>
      </c>
      <c r="E257" s="334" t="s">
        <v>1317</v>
      </c>
      <c r="F257" s="389">
        <v>0</v>
      </c>
      <c r="G257" s="389">
        <v>0</v>
      </c>
      <c r="H257" s="389"/>
      <c r="I257" s="389">
        <v>0</v>
      </c>
      <c r="J257" s="389">
        <v>0</v>
      </c>
      <c r="K257" s="389"/>
      <c r="L257" s="389">
        <v>0</v>
      </c>
      <c r="M257" s="389">
        <v>0</v>
      </c>
      <c r="N257" s="389">
        <v>0</v>
      </c>
    </row>
    <row r="258" spans="1:14">
      <c r="A258" s="334" t="s">
        <v>468</v>
      </c>
      <c r="B258" s="334">
        <v>3553</v>
      </c>
      <c r="C258" s="334">
        <v>1</v>
      </c>
      <c r="D258" s="334">
        <v>1</v>
      </c>
      <c r="E258" s="334" t="s">
        <v>1317</v>
      </c>
      <c r="F258" s="389">
        <v>0</v>
      </c>
      <c r="G258" s="389">
        <v>0</v>
      </c>
      <c r="H258" s="389"/>
      <c r="I258" s="389">
        <v>0</v>
      </c>
      <c r="J258" s="389">
        <v>0</v>
      </c>
      <c r="K258" s="389"/>
      <c r="L258" s="389">
        <v>0</v>
      </c>
      <c r="M258" s="389">
        <v>0</v>
      </c>
      <c r="N258" s="389">
        <v>0</v>
      </c>
    </row>
    <row r="259" spans="1:14">
      <c r="A259" s="334" t="s">
        <v>509</v>
      </c>
      <c r="B259" s="334">
        <v>3553</v>
      </c>
      <c r="C259" s="334">
        <v>1</v>
      </c>
      <c r="D259" s="334">
        <v>1</v>
      </c>
      <c r="E259" s="334" t="s">
        <v>1317</v>
      </c>
      <c r="F259" s="389">
        <v>0</v>
      </c>
      <c r="G259" s="389">
        <v>0</v>
      </c>
      <c r="H259" s="389"/>
      <c r="I259" s="389">
        <v>0</v>
      </c>
      <c r="J259" s="389">
        <v>0</v>
      </c>
      <c r="K259" s="389"/>
      <c r="L259" s="389">
        <v>0</v>
      </c>
      <c r="M259" s="389">
        <v>0</v>
      </c>
      <c r="N259" s="389">
        <v>0</v>
      </c>
    </row>
    <row r="260" spans="1:14">
      <c r="A260" s="334" t="s">
        <v>493</v>
      </c>
      <c r="B260" s="334">
        <v>3553</v>
      </c>
      <c r="C260" s="334">
        <v>1</v>
      </c>
      <c r="D260" s="334">
        <v>1</v>
      </c>
      <c r="E260" s="334" t="s">
        <v>1317</v>
      </c>
      <c r="F260" s="389">
        <v>0</v>
      </c>
      <c r="G260" s="389">
        <v>0</v>
      </c>
      <c r="H260" s="389"/>
      <c r="I260" s="389">
        <v>0</v>
      </c>
      <c r="J260" s="389">
        <v>0</v>
      </c>
      <c r="K260" s="389"/>
      <c r="L260" s="389">
        <v>0</v>
      </c>
      <c r="M260" s="389">
        <v>0</v>
      </c>
      <c r="N260" s="389">
        <v>0</v>
      </c>
    </row>
    <row r="261" spans="1:14">
      <c r="A261" s="334" t="s">
        <v>517</v>
      </c>
      <c r="B261" s="334">
        <v>3571</v>
      </c>
      <c r="C261" s="334">
        <v>1</v>
      </c>
      <c r="D261" s="334">
        <v>1</v>
      </c>
      <c r="E261" s="334" t="s">
        <v>1317</v>
      </c>
      <c r="F261" s="389">
        <v>0</v>
      </c>
      <c r="G261" s="389">
        <v>0</v>
      </c>
      <c r="H261" s="389"/>
      <c r="I261" s="389">
        <v>0</v>
      </c>
      <c r="J261" s="389">
        <v>0</v>
      </c>
      <c r="K261" s="389"/>
      <c r="L261" s="389">
        <v>0</v>
      </c>
      <c r="M261" s="389">
        <v>0</v>
      </c>
      <c r="N261" s="389">
        <v>0</v>
      </c>
    </row>
    <row r="262" spans="1:14">
      <c r="A262" s="334" t="s">
        <v>487</v>
      </c>
      <c r="B262" s="334">
        <v>3571</v>
      </c>
      <c r="C262" s="334">
        <v>1</v>
      </c>
      <c r="D262" s="334">
        <v>1</v>
      </c>
      <c r="E262" s="334" t="s">
        <v>1317</v>
      </c>
      <c r="F262" s="389">
        <v>0</v>
      </c>
      <c r="G262" s="389">
        <v>1032276</v>
      </c>
      <c r="H262" s="389"/>
      <c r="I262" s="389">
        <v>333000</v>
      </c>
      <c r="J262" s="389">
        <v>0</v>
      </c>
      <c r="K262" s="389"/>
      <c r="L262" s="389">
        <v>1032276</v>
      </c>
      <c r="M262" s="389">
        <v>0</v>
      </c>
      <c r="N262" s="389">
        <v>0</v>
      </c>
    </row>
    <row r="263" spans="1:14">
      <c r="A263" s="334" t="s">
        <v>489</v>
      </c>
      <c r="B263" s="334">
        <v>3571</v>
      </c>
      <c r="C263" s="334">
        <v>1</v>
      </c>
      <c r="D263" s="334">
        <v>1</v>
      </c>
      <c r="E263" s="334" t="s">
        <v>1317</v>
      </c>
      <c r="F263" s="389">
        <v>9000000</v>
      </c>
      <c r="G263" s="389">
        <v>9000000</v>
      </c>
      <c r="H263" s="389">
        <v>4494000</v>
      </c>
      <c r="I263" s="389">
        <v>3839797</v>
      </c>
      <c r="J263" s="389">
        <v>3755920.66</v>
      </c>
      <c r="K263" s="389">
        <v>3755920.6599999997</v>
      </c>
      <c r="L263" s="389">
        <v>4506000</v>
      </c>
      <c r="M263" s="389">
        <v>738079.33999999985</v>
      </c>
      <c r="N263" s="389">
        <v>0</v>
      </c>
    </row>
    <row r="264" spans="1:14">
      <c r="A264" s="334" t="s">
        <v>456</v>
      </c>
      <c r="B264" s="334">
        <v>3581</v>
      </c>
      <c r="C264" s="334">
        <v>1</v>
      </c>
      <c r="D264" s="334">
        <v>1</v>
      </c>
      <c r="E264" s="334" t="s">
        <v>1317</v>
      </c>
      <c r="F264" s="389">
        <v>0</v>
      </c>
      <c r="G264" s="389">
        <v>73000</v>
      </c>
      <c r="H264" s="389"/>
      <c r="I264" s="389">
        <v>13000</v>
      </c>
      <c r="J264" s="389">
        <v>0</v>
      </c>
      <c r="K264" s="389"/>
      <c r="L264" s="389">
        <v>73000</v>
      </c>
      <c r="M264" s="389">
        <v>0</v>
      </c>
      <c r="N264" s="389">
        <v>0</v>
      </c>
    </row>
    <row r="265" spans="1:14">
      <c r="A265" s="334" t="s">
        <v>513</v>
      </c>
      <c r="B265" s="334">
        <v>3581</v>
      </c>
      <c r="C265" s="334">
        <v>1</v>
      </c>
      <c r="D265" s="334">
        <v>1</v>
      </c>
      <c r="E265" s="334" t="s">
        <v>1317</v>
      </c>
      <c r="F265" s="389">
        <v>2000000</v>
      </c>
      <c r="G265" s="389">
        <v>2000000</v>
      </c>
      <c r="H265" s="389">
        <v>1197446.69</v>
      </c>
      <c r="I265" s="389">
        <v>1400000</v>
      </c>
      <c r="J265" s="389">
        <v>1197446.6599999999</v>
      </c>
      <c r="K265" s="389">
        <v>1197446.6600000001</v>
      </c>
      <c r="L265" s="389">
        <v>802553.31</v>
      </c>
      <c r="M265" s="389">
        <v>3.0000000027939677E-2</v>
      </c>
      <c r="N265" s="389">
        <v>0</v>
      </c>
    </row>
    <row r="266" spans="1:14">
      <c r="A266" s="334" t="s">
        <v>515</v>
      </c>
      <c r="B266" s="334">
        <v>3581</v>
      </c>
      <c r="C266" s="334">
        <v>1</v>
      </c>
      <c r="D266" s="334">
        <v>1</v>
      </c>
      <c r="E266" s="334" t="s">
        <v>1317</v>
      </c>
      <c r="F266" s="389">
        <v>0</v>
      </c>
      <c r="G266" s="389">
        <v>0</v>
      </c>
      <c r="H266" s="389"/>
      <c r="I266" s="389">
        <v>0</v>
      </c>
      <c r="J266" s="389">
        <v>0</v>
      </c>
      <c r="K266" s="389"/>
      <c r="L266" s="389">
        <v>0</v>
      </c>
      <c r="M266" s="389">
        <v>0</v>
      </c>
      <c r="N266" s="389">
        <v>0</v>
      </c>
    </row>
    <row r="267" spans="1:14">
      <c r="A267" s="334" t="s">
        <v>480</v>
      </c>
      <c r="B267" s="334">
        <v>3581</v>
      </c>
      <c r="C267" s="334">
        <v>1</v>
      </c>
      <c r="D267" s="334">
        <v>1</v>
      </c>
      <c r="E267" s="334" t="s">
        <v>1317</v>
      </c>
      <c r="F267" s="389">
        <v>720000</v>
      </c>
      <c r="G267" s="389">
        <v>894120.37</v>
      </c>
      <c r="H267" s="389">
        <v>619600</v>
      </c>
      <c r="I267" s="389">
        <v>288000</v>
      </c>
      <c r="J267" s="389">
        <v>222300</v>
      </c>
      <c r="K267" s="389">
        <v>222300</v>
      </c>
      <c r="L267" s="389">
        <v>274520.37</v>
      </c>
      <c r="M267" s="389">
        <v>397300</v>
      </c>
      <c r="N267" s="389">
        <v>0</v>
      </c>
    </row>
    <row r="268" spans="1:14">
      <c r="A268" s="334" t="s">
        <v>482</v>
      </c>
      <c r="B268" s="334">
        <v>3581</v>
      </c>
      <c r="C268" s="334">
        <v>1</v>
      </c>
      <c r="D268" s="334">
        <v>1</v>
      </c>
      <c r="E268" s="334" t="s">
        <v>1317</v>
      </c>
      <c r="F268" s="389">
        <v>0</v>
      </c>
      <c r="G268" s="389">
        <v>3000000</v>
      </c>
      <c r="H268" s="389">
        <v>1462358.66</v>
      </c>
      <c r="I268" s="389">
        <v>3000000</v>
      </c>
      <c r="J268" s="389">
        <v>862358.57</v>
      </c>
      <c r="K268" s="389"/>
      <c r="L268" s="389">
        <v>1537641.34</v>
      </c>
      <c r="M268" s="389">
        <v>600000.09</v>
      </c>
      <c r="N268" s="389">
        <v>862358.57</v>
      </c>
    </row>
    <row r="269" spans="1:14">
      <c r="A269" s="334" t="s">
        <v>517</v>
      </c>
      <c r="B269" s="334">
        <v>3581</v>
      </c>
      <c r="C269" s="334">
        <v>1</v>
      </c>
      <c r="D269" s="334">
        <v>1</v>
      </c>
      <c r="E269" s="334" t="s">
        <v>1317</v>
      </c>
      <c r="F269" s="389">
        <v>0</v>
      </c>
      <c r="G269" s="389">
        <v>1000000</v>
      </c>
      <c r="H269" s="389"/>
      <c r="I269" s="389">
        <v>400000</v>
      </c>
      <c r="J269" s="389">
        <v>0</v>
      </c>
      <c r="K269" s="389"/>
      <c r="L269" s="389">
        <v>1000000</v>
      </c>
      <c r="M269" s="389">
        <v>0</v>
      </c>
      <c r="N269" s="389">
        <v>0</v>
      </c>
    </row>
    <row r="270" spans="1:14">
      <c r="A270" s="334" t="s">
        <v>495</v>
      </c>
      <c r="B270" s="334">
        <v>3581</v>
      </c>
      <c r="C270" s="334">
        <v>1</v>
      </c>
      <c r="D270" s="334">
        <v>1</v>
      </c>
      <c r="E270" s="334" t="s">
        <v>1317</v>
      </c>
      <c r="F270" s="389">
        <v>0</v>
      </c>
      <c r="G270" s="389">
        <v>2000000</v>
      </c>
      <c r="H270" s="389"/>
      <c r="I270" s="389">
        <v>800000</v>
      </c>
      <c r="J270" s="389">
        <v>0</v>
      </c>
      <c r="K270" s="389"/>
      <c r="L270" s="389">
        <v>2000000</v>
      </c>
      <c r="M270" s="389">
        <v>0</v>
      </c>
      <c r="N270" s="389">
        <v>0</v>
      </c>
    </row>
    <row r="271" spans="1:14">
      <c r="A271" s="334" t="s">
        <v>487</v>
      </c>
      <c r="B271" s="334">
        <v>3581</v>
      </c>
      <c r="C271" s="334">
        <v>1</v>
      </c>
      <c r="D271" s="334">
        <v>1</v>
      </c>
      <c r="E271" s="334">
        <v>87</v>
      </c>
      <c r="F271" s="389">
        <v>0</v>
      </c>
      <c r="G271" s="389">
        <v>0</v>
      </c>
      <c r="H271" s="389"/>
      <c r="I271" s="389">
        <v>0</v>
      </c>
      <c r="J271" s="389">
        <v>0</v>
      </c>
      <c r="K271" s="389"/>
      <c r="L271" s="389">
        <v>0</v>
      </c>
      <c r="M271" s="389">
        <v>0</v>
      </c>
      <c r="N271" s="389">
        <v>0</v>
      </c>
    </row>
    <row r="272" spans="1:14">
      <c r="A272" s="334" t="s">
        <v>468</v>
      </c>
      <c r="B272" s="334">
        <v>3581</v>
      </c>
      <c r="C272" s="334">
        <v>1</v>
      </c>
      <c r="D272" s="334">
        <v>1</v>
      </c>
      <c r="E272" s="334" t="s">
        <v>1317</v>
      </c>
      <c r="F272" s="389">
        <v>0</v>
      </c>
      <c r="G272" s="389">
        <v>0</v>
      </c>
      <c r="H272" s="389"/>
      <c r="I272" s="389">
        <v>0</v>
      </c>
      <c r="J272" s="389">
        <v>0</v>
      </c>
      <c r="K272" s="389"/>
      <c r="L272" s="389">
        <v>0</v>
      </c>
      <c r="M272" s="389">
        <v>0</v>
      </c>
      <c r="N272" s="389">
        <v>0</v>
      </c>
    </row>
    <row r="273" spans="1:14">
      <c r="A273" s="334" t="s">
        <v>489</v>
      </c>
      <c r="B273" s="334">
        <v>3581</v>
      </c>
      <c r="C273" s="334">
        <v>1</v>
      </c>
      <c r="D273" s="334">
        <v>1</v>
      </c>
      <c r="E273" s="334" t="s">
        <v>1317</v>
      </c>
      <c r="F273" s="389">
        <v>0</v>
      </c>
      <c r="G273" s="389">
        <v>5000000</v>
      </c>
      <c r="H273" s="389"/>
      <c r="I273" s="389">
        <v>2818180</v>
      </c>
      <c r="J273" s="389">
        <v>0</v>
      </c>
      <c r="K273" s="389"/>
      <c r="L273" s="389">
        <v>5000000</v>
      </c>
      <c r="M273" s="389">
        <v>0</v>
      </c>
      <c r="N273" s="389">
        <v>0</v>
      </c>
    </row>
    <row r="274" spans="1:14">
      <c r="A274" s="334" t="s">
        <v>496</v>
      </c>
      <c r="B274" s="334">
        <v>3581</v>
      </c>
      <c r="C274" s="334">
        <v>1</v>
      </c>
      <c r="D274" s="334">
        <v>1</v>
      </c>
      <c r="E274" s="334" t="s">
        <v>1317</v>
      </c>
      <c r="F274" s="389">
        <v>0</v>
      </c>
      <c r="G274" s="389">
        <v>0</v>
      </c>
      <c r="H274" s="389"/>
      <c r="I274" s="389">
        <v>0</v>
      </c>
      <c r="J274" s="389">
        <v>0</v>
      </c>
      <c r="K274" s="389"/>
      <c r="L274" s="389">
        <v>0</v>
      </c>
      <c r="M274" s="389">
        <v>0</v>
      </c>
      <c r="N274" s="389">
        <v>0</v>
      </c>
    </row>
    <row r="275" spans="1:14">
      <c r="A275" s="334" t="s">
        <v>473</v>
      </c>
      <c r="B275" s="334">
        <v>3581</v>
      </c>
      <c r="C275" s="334">
        <v>1</v>
      </c>
      <c r="D275" s="334">
        <v>1</v>
      </c>
      <c r="E275" s="334" t="s">
        <v>1317</v>
      </c>
      <c r="F275" s="389">
        <v>0</v>
      </c>
      <c r="G275" s="389">
        <v>500000</v>
      </c>
      <c r="H275" s="389"/>
      <c r="I275" s="389">
        <v>0</v>
      </c>
      <c r="J275" s="389">
        <v>0</v>
      </c>
      <c r="K275" s="389"/>
      <c r="L275" s="389">
        <v>500000</v>
      </c>
      <c r="M275" s="389">
        <v>0</v>
      </c>
      <c r="N275" s="389">
        <v>0</v>
      </c>
    </row>
    <row r="276" spans="1:14">
      <c r="A276" s="334" t="s">
        <v>479</v>
      </c>
      <c r="B276" s="334">
        <v>3581</v>
      </c>
      <c r="C276" s="334">
        <v>1</v>
      </c>
      <c r="D276" s="334">
        <v>1</v>
      </c>
      <c r="E276" s="334" t="s">
        <v>1317</v>
      </c>
      <c r="F276" s="389">
        <v>0</v>
      </c>
      <c r="G276" s="389">
        <v>3500000</v>
      </c>
      <c r="H276" s="389"/>
      <c r="I276" s="389">
        <v>434091.2</v>
      </c>
      <c r="J276" s="389">
        <v>0</v>
      </c>
      <c r="K276" s="389"/>
      <c r="L276" s="389">
        <v>3500000</v>
      </c>
      <c r="M276" s="389">
        <v>0</v>
      </c>
      <c r="N276" s="389">
        <v>0</v>
      </c>
    </row>
    <row r="277" spans="1:14">
      <c r="A277" s="334" t="s">
        <v>492</v>
      </c>
      <c r="B277" s="334">
        <v>3581</v>
      </c>
      <c r="C277" s="334">
        <v>1</v>
      </c>
      <c r="D277" s="334">
        <v>1</v>
      </c>
      <c r="E277" s="334" t="s">
        <v>1317</v>
      </c>
      <c r="F277" s="389">
        <v>0</v>
      </c>
      <c r="G277" s="389">
        <v>2356806</v>
      </c>
      <c r="H277" s="389"/>
      <c r="I277" s="389">
        <v>831816</v>
      </c>
      <c r="J277" s="389">
        <v>0</v>
      </c>
      <c r="K277" s="389"/>
      <c r="L277" s="389">
        <v>2356806</v>
      </c>
      <c r="M277" s="389">
        <v>0</v>
      </c>
      <c r="N277" s="389">
        <v>0</v>
      </c>
    </row>
    <row r="278" spans="1:14">
      <c r="A278" s="334" t="s">
        <v>477</v>
      </c>
      <c r="B278" s="334">
        <v>3591</v>
      </c>
      <c r="C278" s="334">
        <v>1</v>
      </c>
      <c r="D278" s="334">
        <v>1</v>
      </c>
      <c r="E278" s="334" t="s">
        <v>1317</v>
      </c>
      <c r="F278" s="389">
        <v>0</v>
      </c>
      <c r="G278" s="389">
        <v>0</v>
      </c>
      <c r="H278" s="389"/>
      <c r="I278" s="389">
        <v>0</v>
      </c>
      <c r="J278" s="389">
        <v>0</v>
      </c>
      <c r="K278" s="389"/>
      <c r="L278" s="389">
        <v>0</v>
      </c>
      <c r="M278" s="389">
        <v>0</v>
      </c>
      <c r="N278" s="389">
        <v>0</v>
      </c>
    </row>
    <row r="279" spans="1:14">
      <c r="A279" s="334" t="s">
        <v>492</v>
      </c>
      <c r="B279" s="334">
        <v>3591</v>
      </c>
      <c r="C279" s="334">
        <v>1</v>
      </c>
      <c r="D279" s="334">
        <v>1</v>
      </c>
      <c r="E279" s="334" t="s">
        <v>1317</v>
      </c>
      <c r="F279" s="389">
        <v>0</v>
      </c>
      <c r="G279" s="389">
        <v>0</v>
      </c>
      <c r="H279" s="389"/>
      <c r="I279" s="389">
        <v>0</v>
      </c>
      <c r="J279" s="389">
        <v>0</v>
      </c>
      <c r="K279" s="389"/>
      <c r="L279" s="389">
        <v>0</v>
      </c>
      <c r="M279" s="389">
        <v>0</v>
      </c>
      <c r="N279" s="389">
        <v>0</v>
      </c>
    </row>
    <row r="280" spans="1:14">
      <c r="A280" s="334" t="s">
        <v>497</v>
      </c>
      <c r="B280" s="334">
        <v>3611</v>
      </c>
      <c r="C280" s="334">
        <v>1</v>
      </c>
      <c r="D280" s="334">
        <v>1</v>
      </c>
      <c r="E280" s="334" t="s">
        <v>1317</v>
      </c>
      <c r="F280" s="389">
        <v>800000</v>
      </c>
      <c r="G280" s="389">
        <v>205813</v>
      </c>
      <c r="H280" s="389">
        <v>205813</v>
      </c>
      <c r="I280" s="389">
        <v>205813</v>
      </c>
      <c r="J280" s="389">
        <v>78300</v>
      </c>
      <c r="K280" s="389">
        <v>78300</v>
      </c>
      <c r="L280" s="389">
        <v>0</v>
      </c>
      <c r="M280" s="389">
        <v>127513</v>
      </c>
      <c r="N280" s="389">
        <v>0</v>
      </c>
    </row>
    <row r="281" spans="1:14">
      <c r="A281" s="334" t="s">
        <v>517</v>
      </c>
      <c r="B281" s="334">
        <v>3611</v>
      </c>
      <c r="C281" s="334">
        <v>1</v>
      </c>
      <c r="D281" s="334">
        <v>1</v>
      </c>
      <c r="E281" s="334" t="s">
        <v>1317</v>
      </c>
      <c r="F281" s="389">
        <v>3526494</v>
      </c>
      <c r="G281" s="389">
        <v>3526494</v>
      </c>
      <c r="H281" s="389">
        <v>632777.81000000006</v>
      </c>
      <c r="I281" s="389">
        <v>1410596</v>
      </c>
      <c r="J281" s="389">
        <v>109533</v>
      </c>
      <c r="K281" s="389">
        <v>109533</v>
      </c>
      <c r="L281" s="389">
        <v>2893716.19</v>
      </c>
      <c r="M281" s="389">
        <v>523244.81000000006</v>
      </c>
      <c r="N281" s="389">
        <v>0</v>
      </c>
    </row>
    <row r="282" spans="1:14">
      <c r="A282" s="334" t="s">
        <v>496</v>
      </c>
      <c r="B282" s="334">
        <v>3651</v>
      </c>
      <c r="C282" s="334">
        <v>1</v>
      </c>
      <c r="D282" s="334">
        <v>1</v>
      </c>
      <c r="E282" s="334" t="s">
        <v>1317</v>
      </c>
      <c r="F282" s="389">
        <v>80000</v>
      </c>
      <c r="G282" s="389">
        <v>0</v>
      </c>
      <c r="H282" s="389"/>
      <c r="I282" s="389">
        <v>0</v>
      </c>
      <c r="J282" s="389">
        <v>0</v>
      </c>
      <c r="K282" s="389"/>
      <c r="L282" s="389">
        <v>0</v>
      </c>
      <c r="M282" s="389">
        <v>0</v>
      </c>
      <c r="N282" s="389">
        <v>0</v>
      </c>
    </row>
    <row r="283" spans="1:14">
      <c r="A283" s="334" t="s">
        <v>456</v>
      </c>
      <c r="B283" s="334">
        <v>3661</v>
      </c>
      <c r="C283" s="334">
        <v>1</v>
      </c>
      <c r="D283" s="334">
        <v>1</v>
      </c>
      <c r="E283" s="334" t="s">
        <v>1317</v>
      </c>
      <c r="F283" s="389">
        <v>40000</v>
      </c>
      <c r="G283" s="389">
        <v>0</v>
      </c>
      <c r="H283" s="389"/>
      <c r="I283" s="389">
        <v>0</v>
      </c>
      <c r="J283" s="389">
        <v>0</v>
      </c>
      <c r="K283" s="389"/>
      <c r="L283" s="389">
        <v>0</v>
      </c>
      <c r="M283" s="389">
        <v>0</v>
      </c>
      <c r="N283" s="389">
        <v>0</v>
      </c>
    </row>
    <row r="284" spans="1:14">
      <c r="A284" s="334" t="s">
        <v>497</v>
      </c>
      <c r="B284" s="334">
        <v>3722</v>
      </c>
      <c r="C284" s="334">
        <v>1</v>
      </c>
      <c r="D284" s="334">
        <v>1</v>
      </c>
      <c r="E284" s="334" t="s">
        <v>1317</v>
      </c>
      <c r="F284" s="389">
        <v>1039190</v>
      </c>
      <c r="G284" s="389">
        <v>1039190</v>
      </c>
      <c r="H284" s="389">
        <v>1039190</v>
      </c>
      <c r="I284" s="389">
        <v>1019797</v>
      </c>
      <c r="J284" s="389">
        <v>1019797</v>
      </c>
      <c r="K284" s="389">
        <v>1019797</v>
      </c>
      <c r="L284" s="389">
        <v>0</v>
      </c>
      <c r="M284" s="389">
        <v>19393</v>
      </c>
      <c r="N284" s="389">
        <v>0</v>
      </c>
    </row>
    <row r="285" spans="1:14">
      <c r="A285" s="334" t="s">
        <v>526</v>
      </c>
      <c r="B285" s="334">
        <v>3722</v>
      </c>
      <c r="C285" s="334">
        <v>1</v>
      </c>
      <c r="D285" s="334">
        <v>1</v>
      </c>
      <c r="E285" s="334" t="s">
        <v>1317</v>
      </c>
      <c r="F285" s="389">
        <v>7300000</v>
      </c>
      <c r="G285" s="389">
        <v>7300000</v>
      </c>
      <c r="H285" s="389">
        <v>7300000</v>
      </c>
      <c r="I285" s="389">
        <v>3692073</v>
      </c>
      <c r="J285" s="389">
        <v>1962331</v>
      </c>
      <c r="K285" s="389">
        <v>1962331</v>
      </c>
      <c r="L285" s="389">
        <v>0</v>
      </c>
      <c r="M285" s="389">
        <v>5337669</v>
      </c>
      <c r="N285" s="389">
        <v>0</v>
      </c>
    </row>
    <row r="286" spans="1:14">
      <c r="A286" s="334" t="s">
        <v>484</v>
      </c>
      <c r="B286" s="334">
        <v>3722</v>
      </c>
      <c r="C286" s="334">
        <v>1</v>
      </c>
      <c r="D286" s="334">
        <v>1</v>
      </c>
      <c r="E286" s="334" t="s">
        <v>1317</v>
      </c>
      <c r="F286" s="389">
        <v>651600</v>
      </c>
      <c r="G286" s="389">
        <v>651600</v>
      </c>
      <c r="H286" s="389">
        <v>651600</v>
      </c>
      <c r="I286" s="389">
        <v>260640</v>
      </c>
      <c r="J286" s="389">
        <v>65160</v>
      </c>
      <c r="K286" s="389">
        <v>65160</v>
      </c>
      <c r="L286" s="389">
        <v>0</v>
      </c>
      <c r="M286" s="389">
        <v>586440</v>
      </c>
      <c r="N286" s="389">
        <v>0</v>
      </c>
    </row>
    <row r="287" spans="1:14">
      <c r="A287" s="334" t="s">
        <v>496</v>
      </c>
      <c r="B287" s="334">
        <v>3722</v>
      </c>
      <c r="C287" s="334">
        <v>1</v>
      </c>
      <c r="D287" s="334">
        <v>1</v>
      </c>
      <c r="E287" s="334" t="s">
        <v>1317</v>
      </c>
      <c r="F287" s="389">
        <v>430000</v>
      </c>
      <c r="G287" s="389">
        <v>430000</v>
      </c>
      <c r="H287" s="389">
        <v>430000</v>
      </c>
      <c r="I287" s="389">
        <v>172000</v>
      </c>
      <c r="J287" s="389">
        <v>43000</v>
      </c>
      <c r="K287" s="389">
        <v>43000</v>
      </c>
      <c r="L287" s="389">
        <v>0</v>
      </c>
      <c r="M287" s="389">
        <v>387000</v>
      </c>
      <c r="N287" s="389">
        <v>0</v>
      </c>
    </row>
    <row r="288" spans="1:14">
      <c r="A288" s="334" t="s">
        <v>472</v>
      </c>
      <c r="B288" s="334">
        <v>3722</v>
      </c>
      <c r="C288" s="334">
        <v>1</v>
      </c>
      <c r="D288" s="334">
        <v>1</v>
      </c>
      <c r="E288" s="334" t="s">
        <v>1317</v>
      </c>
      <c r="F288" s="389">
        <v>228000</v>
      </c>
      <c r="G288" s="389">
        <v>228000</v>
      </c>
      <c r="H288" s="389">
        <v>228000</v>
      </c>
      <c r="I288" s="389">
        <v>95000</v>
      </c>
      <c r="J288" s="389">
        <v>38000</v>
      </c>
      <c r="K288" s="389">
        <v>38000</v>
      </c>
      <c r="L288" s="389">
        <v>0</v>
      </c>
      <c r="M288" s="389">
        <v>190000</v>
      </c>
      <c r="N288" s="389">
        <v>0</v>
      </c>
    </row>
    <row r="289" spans="1:14">
      <c r="A289" s="334" t="s">
        <v>473</v>
      </c>
      <c r="B289" s="334">
        <v>3722</v>
      </c>
      <c r="C289" s="334">
        <v>1</v>
      </c>
      <c r="D289" s="334">
        <v>1</v>
      </c>
      <c r="E289" s="334" t="s">
        <v>1317</v>
      </c>
      <c r="F289" s="389">
        <v>250000</v>
      </c>
      <c r="G289" s="389">
        <v>250000</v>
      </c>
      <c r="H289" s="389">
        <v>250000</v>
      </c>
      <c r="I289" s="389">
        <v>125000</v>
      </c>
      <c r="J289" s="389">
        <v>50000</v>
      </c>
      <c r="K289" s="389">
        <v>50000</v>
      </c>
      <c r="L289" s="389">
        <v>0</v>
      </c>
      <c r="M289" s="389">
        <v>200000</v>
      </c>
      <c r="N289" s="389">
        <v>0</v>
      </c>
    </row>
    <row r="290" spans="1:14">
      <c r="A290" s="334" t="s">
        <v>515</v>
      </c>
      <c r="B290" s="334">
        <v>3761</v>
      </c>
      <c r="C290" s="334">
        <v>1</v>
      </c>
      <c r="D290" s="334">
        <v>1</v>
      </c>
      <c r="E290" s="334" t="s">
        <v>1317</v>
      </c>
      <c r="F290" s="389">
        <v>60000</v>
      </c>
      <c r="G290" s="389">
        <v>0</v>
      </c>
      <c r="H290" s="389"/>
      <c r="I290" s="389">
        <v>0</v>
      </c>
      <c r="J290" s="389">
        <v>0</v>
      </c>
      <c r="K290" s="389"/>
      <c r="L290" s="389">
        <v>0</v>
      </c>
      <c r="M290" s="389">
        <v>0</v>
      </c>
      <c r="N290" s="389">
        <v>0</v>
      </c>
    </row>
    <row r="291" spans="1:14">
      <c r="A291" s="334" t="s">
        <v>456</v>
      </c>
      <c r="B291" s="334">
        <v>3821</v>
      </c>
      <c r="C291" s="334">
        <v>1</v>
      </c>
      <c r="D291" s="334">
        <v>1</v>
      </c>
      <c r="E291" s="334" t="s">
        <v>1317</v>
      </c>
      <c r="F291" s="389">
        <v>100000</v>
      </c>
      <c r="G291" s="389">
        <v>27000</v>
      </c>
      <c r="H291" s="389"/>
      <c r="I291" s="389">
        <v>0</v>
      </c>
      <c r="J291" s="389">
        <v>0</v>
      </c>
      <c r="K291" s="389"/>
      <c r="L291" s="389">
        <v>27000</v>
      </c>
      <c r="M291" s="389">
        <v>0</v>
      </c>
      <c r="N291" s="389">
        <v>0</v>
      </c>
    </row>
    <row r="292" spans="1:14">
      <c r="A292" s="334" t="s">
        <v>496</v>
      </c>
      <c r="B292" s="334">
        <v>3821</v>
      </c>
      <c r="C292" s="334">
        <v>1</v>
      </c>
      <c r="D292" s="334">
        <v>1</v>
      </c>
      <c r="E292" s="334" t="s">
        <v>1317</v>
      </c>
      <c r="F292" s="389">
        <v>13500000</v>
      </c>
      <c r="G292" s="389">
        <v>2398197.4</v>
      </c>
      <c r="H292" s="389">
        <v>475487.06</v>
      </c>
      <c r="I292" s="389">
        <v>1400000</v>
      </c>
      <c r="J292" s="389">
        <v>0</v>
      </c>
      <c r="K292" s="389"/>
      <c r="L292" s="389">
        <v>1922710.3399999999</v>
      </c>
      <c r="M292" s="389">
        <v>475487.06</v>
      </c>
      <c r="N292" s="389">
        <v>0</v>
      </c>
    </row>
    <row r="293" spans="1:14">
      <c r="A293" s="334" t="s">
        <v>473</v>
      </c>
      <c r="B293" s="334">
        <v>3821</v>
      </c>
      <c r="C293" s="334">
        <v>1</v>
      </c>
      <c r="D293" s="334">
        <v>1</v>
      </c>
      <c r="E293" s="334" t="s">
        <v>1317</v>
      </c>
      <c r="F293" s="389">
        <v>500000</v>
      </c>
      <c r="G293" s="389">
        <v>0</v>
      </c>
      <c r="H293" s="389"/>
      <c r="I293" s="389">
        <v>0</v>
      </c>
      <c r="J293" s="389">
        <v>0</v>
      </c>
      <c r="K293" s="389"/>
      <c r="L293" s="389">
        <v>0</v>
      </c>
      <c r="M293" s="389">
        <v>0</v>
      </c>
      <c r="N293" s="389">
        <v>0</v>
      </c>
    </row>
    <row r="294" spans="1:14">
      <c r="A294" s="334" t="s">
        <v>477</v>
      </c>
      <c r="B294" s="334">
        <v>3821</v>
      </c>
      <c r="C294" s="334">
        <v>1</v>
      </c>
      <c r="D294" s="334">
        <v>1</v>
      </c>
      <c r="E294" s="334" t="s">
        <v>1317</v>
      </c>
      <c r="F294" s="389">
        <v>1500000</v>
      </c>
      <c r="G294" s="389">
        <v>1500000</v>
      </c>
      <c r="H294" s="389"/>
      <c r="I294" s="389">
        <v>700000</v>
      </c>
      <c r="J294" s="389">
        <v>0</v>
      </c>
      <c r="K294" s="389"/>
      <c r="L294" s="389">
        <v>1500000</v>
      </c>
      <c r="M294" s="389">
        <v>0</v>
      </c>
      <c r="N294" s="389">
        <v>0</v>
      </c>
    </row>
    <row r="295" spans="1:14">
      <c r="A295" s="334" t="s">
        <v>479</v>
      </c>
      <c r="B295" s="334">
        <v>3821</v>
      </c>
      <c r="C295" s="334">
        <v>1</v>
      </c>
      <c r="D295" s="334">
        <v>1</v>
      </c>
      <c r="E295" s="334" t="s">
        <v>1317</v>
      </c>
      <c r="F295" s="389">
        <v>1500000</v>
      </c>
      <c r="G295" s="389">
        <v>1500000</v>
      </c>
      <c r="H295" s="389">
        <v>116000</v>
      </c>
      <c r="I295" s="389">
        <v>750000</v>
      </c>
      <c r="J295" s="389">
        <v>116000</v>
      </c>
      <c r="K295" s="389">
        <v>116000</v>
      </c>
      <c r="L295" s="389">
        <v>1384000</v>
      </c>
      <c r="M295" s="389">
        <v>0</v>
      </c>
      <c r="N295" s="389">
        <v>0</v>
      </c>
    </row>
    <row r="296" spans="1:14">
      <c r="A296" s="334" t="s">
        <v>525</v>
      </c>
      <c r="B296" s="334">
        <v>3821</v>
      </c>
      <c r="C296" s="334">
        <v>1</v>
      </c>
      <c r="D296" s="334">
        <v>1</v>
      </c>
      <c r="E296" s="334" t="s">
        <v>1317</v>
      </c>
      <c r="F296" s="389">
        <v>2062500</v>
      </c>
      <c r="G296" s="389">
        <v>2062500</v>
      </c>
      <c r="H296" s="389"/>
      <c r="I296" s="389">
        <v>0</v>
      </c>
      <c r="J296" s="389">
        <v>0</v>
      </c>
      <c r="K296" s="389"/>
      <c r="L296" s="389">
        <v>2062500</v>
      </c>
      <c r="M296" s="389">
        <v>0</v>
      </c>
      <c r="N296" s="389">
        <v>0</v>
      </c>
    </row>
    <row r="297" spans="1:14">
      <c r="A297" s="334" t="s">
        <v>477</v>
      </c>
      <c r="B297" s="334">
        <v>3822</v>
      </c>
      <c r="C297" s="334">
        <v>1</v>
      </c>
      <c r="D297" s="334">
        <v>1</v>
      </c>
      <c r="E297" s="334" t="s">
        <v>1317</v>
      </c>
      <c r="F297" s="389">
        <v>200000</v>
      </c>
      <c r="G297" s="389">
        <v>0</v>
      </c>
      <c r="H297" s="389"/>
      <c r="I297" s="389">
        <v>0</v>
      </c>
      <c r="J297" s="389">
        <v>0</v>
      </c>
      <c r="K297" s="389"/>
      <c r="L297" s="389">
        <v>0</v>
      </c>
      <c r="M297" s="389">
        <v>0</v>
      </c>
      <c r="N297" s="389">
        <v>0</v>
      </c>
    </row>
    <row r="298" spans="1:14">
      <c r="A298" s="334" t="s">
        <v>492</v>
      </c>
      <c r="B298" s="334">
        <v>3831</v>
      </c>
      <c r="C298" s="334">
        <v>1</v>
      </c>
      <c r="D298" s="334">
        <v>1</v>
      </c>
      <c r="E298" s="334" t="s">
        <v>1317</v>
      </c>
      <c r="F298" s="389">
        <v>300000</v>
      </c>
      <c r="G298" s="389">
        <v>0</v>
      </c>
      <c r="H298" s="389"/>
      <c r="I298" s="389">
        <v>0</v>
      </c>
      <c r="J298" s="389">
        <v>0</v>
      </c>
      <c r="K298" s="389"/>
      <c r="L298" s="389">
        <v>0</v>
      </c>
      <c r="M298" s="389">
        <v>0</v>
      </c>
      <c r="N298" s="389">
        <v>0</v>
      </c>
    </row>
    <row r="299" spans="1:14">
      <c r="A299" s="334" t="s">
        <v>468</v>
      </c>
      <c r="B299" s="334">
        <v>3911</v>
      </c>
      <c r="C299" s="334">
        <v>1</v>
      </c>
      <c r="D299" s="334">
        <v>1</v>
      </c>
      <c r="E299" s="334" t="s">
        <v>1317</v>
      </c>
      <c r="F299" s="389">
        <v>0</v>
      </c>
      <c r="G299" s="389">
        <v>0</v>
      </c>
      <c r="H299" s="389"/>
      <c r="I299" s="389">
        <v>0</v>
      </c>
      <c r="J299" s="389">
        <v>0</v>
      </c>
      <c r="K299" s="389"/>
      <c r="L299" s="389">
        <v>0</v>
      </c>
      <c r="M299" s="389">
        <v>0</v>
      </c>
      <c r="N299" s="389">
        <v>0</v>
      </c>
    </row>
    <row r="300" spans="1:14">
      <c r="A300" s="334" t="s">
        <v>468</v>
      </c>
      <c r="B300" s="334">
        <v>3911</v>
      </c>
      <c r="C300" s="334">
        <v>1</v>
      </c>
      <c r="D300" s="334">
        <v>1</v>
      </c>
      <c r="E300" s="334" t="s">
        <v>1317</v>
      </c>
      <c r="F300" s="389">
        <v>0</v>
      </c>
      <c r="G300" s="389">
        <v>1300000</v>
      </c>
      <c r="H300" s="389">
        <v>1300000</v>
      </c>
      <c r="I300" s="389">
        <v>600000</v>
      </c>
      <c r="J300" s="389">
        <v>420018.64</v>
      </c>
      <c r="K300" s="389"/>
      <c r="L300" s="389">
        <v>0</v>
      </c>
      <c r="M300" s="389">
        <v>879981.36</v>
      </c>
      <c r="N300" s="389">
        <v>420018.64</v>
      </c>
    </row>
    <row r="301" spans="1:14">
      <c r="A301" s="334" t="s">
        <v>468</v>
      </c>
      <c r="B301" s="334">
        <v>3921</v>
      </c>
      <c r="C301" s="334">
        <v>1</v>
      </c>
      <c r="D301" s="334">
        <v>1</v>
      </c>
      <c r="E301" s="334" t="s">
        <v>1317</v>
      </c>
      <c r="F301" s="389">
        <v>0</v>
      </c>
      <c r="G301" s="389">
        <v>0</v>
      </c>
      <c r="H301" s="389"/>
      <c r="I301" s="389">
        <v>0</v>
      </c>
      <c r="J301" s="389">
        <v>0</v>
      </c>
      <c r="K301" s="389"/>
      <c r="L301" s="389">
        <v>0</v>
      </c>
      <c r="M301" s="389">
        <v>0</v>
      </c>
      <c r="N301" s="389">
        <v>0</v>
      </c>
    </row>
    <row r="302" spans="1:14">
      <c r="A302" s="334" t="s">
        <v>489</v>
      </c>
      <c r="B302" s="334">
        <v>3921</v>
      </c>
      <c r="C302" s="334">
        <v>1</v>
      </c>
      <c r="D302" s="334">
        <v>1</v>
      </c>
      <c r="E302" s="334" t="s">
        <v>1317</v>
      </c>
      <c r="F302" s="389">
        <v>0</v>
      </c>
      <c r="G302" s="389">
        <v>0</v>
      </c>
      <c r="H302" s="389"/>
      <c r="I302" s="389">
        <v>0</v>
      </c>
      <c r="J302" s="389">
        <v>0</v>
      </c>
      <c r="K302" s="389"/>
      <c r="L302" s="389">
        <v>0</v>
      </c>
      <c r="M302" s="389">
        <v>0</v>
      </c>
      <c r="N302" s="389">
        <v>0</v>
      </c>
    </row>
    <row r="303" spans="1:14">
      <c r="A303" s="334" t="s">
        <v>496</v>
      </c>
      <c r="B303" s="334">
        <v>3921</v>
      </c>
      <c r="C303" s="334">
        <v>1</v>
      </c>
      <c r="D303" s="334">
        <v>1</v>
      </c>
      <c r="E303" s="334" t="s">
        <v>1317</v>
      </c>
      <c r="F303" s="389">
        <v>0</v>
      </c>
      <c r="G303" s="389">
        <v>2000000</v>
      </c>
      <c r="H303" s="389">
        <v>2000000</v>
      </c>
      <c r="I303" s="389">
        <v>2000000</v>
      </c>
      <c r="J303" s="389">
        <v>766811</v>
      </c>
      <c r="K303" s="389">
        <v>766811</v>
      </c>
      <c r="L303" s="389">
        <v>0</v>
      </c>
      <c r="M303" s="389">
        <v>1233189</v>
      </c>
      <c r="N303" s="389">
        <v>0</v>
      </c>
    </row>
    <row r="304" spans="1:14">
      <c r="A304" s="334" t="s">
        <v>517</v>
      </c>
      <c r="B304" s="334">
        <v>3941</v>
      </c>
      <c r="C304" s="334">
        <v>1</v>
      </c>
      <c r="D304" s="334">
        <v>1</v>
      </c>
      <c r="E304" s="334" t="s">
        <v>1317</v>
      </c>
      <c r="F304" s="389">
        <v>43960200</v>
      </c>
      <c r="G304" s="389">
        <v>39580200</v>
      </c>
      <c r="H304" s="389">
        <v>14027572.029999999</v>
      </c>
      <c r="I304" s="389">
        <v>25215632.030000001</v>
      </c>
      <c r="J304" s="389">
        <v>0</v>
      </c>
      <c r="K304" s="389"/>
      <c r="L304" s="389">
        <v>25552627.969999999</v>
      </c>
      <c r="M304" s="389">
        <v>14027572.029999999</v>
      </c>
      <c r="N304" s="389">
        <v>0</v>
      </c>
    </row>
    <row r="305" spans="1:14">
      <c r="A305" s="334" t="s">
        <v>517</v>
      </c>
      <c r="B305" s="334">
        <v>3941</v>
      </c>
      <c r="C305" s="334">
        <v>1</v>
      </c>
      <c r="D305" s="334">
        <v>1</v>
      </c>
      <c r="E305" s="334" t="s">
        <v>1317</v>
      </c>
      <c r="F305" s="389">
        <v>9039800</v>
      </c>
      <c r="G305" s="389">
        <v>0</v>
      </c>
      <c r="H305" s="389"/>
      <c r="I305" s="389">
        <v>0</v>
      </c>
      <c r="J305" s="389">
        <v>0</v>
      </c>
      <c r="K305" s="389"/>
      <c r="L305" s="389">
        <v>0</v>
      </c>
      <c r="M305" s="389">
        <v>0</v>
      </c>
      <c r="N305" s="389">
        <v>0</v>
      </c>
    </row>
    <row r="306" spans="1:14">
      <c r="A306" s="334" t="s">
        <v>519</v>
      </c>
      <c r="B306" s="334">
        <v>3982</v>
      </c>
      <c r="C306" s="334">
        <v>1</v>
      </c>
      <c r="D306" s="334">
        <v>1</v>
      </c>
      <c r="E306" s="334" t="s">
        <v>1318</v>
      </c>
      <c r="F306" s="389">
        <v>356025</v>
      </c>
      <c r="G306" s="389">
        <v>356025</v>
      </c>
      <c r="H306" s="389"/>
      <c r="I306" s="389">
        <v>60000</v>
      </c>
      <c r="J306" s="389">
        <v>0</v>
      </c>
      <c r="K306" s="389"/>
      <c r="L306" s="389">
        <v>356025</v>
      </c>
      <c r="M306" s="389">
        <v>0</v>
      </c>
      <c r="N306" s="389">
        <v>0</v>
      </c>
    </row>
    <row r="307" spans="1:14">
      <c r="A307" s="334" t="s">
        <v>519</v>
      </c>
      <c r="B307" s="334">
        <v>3982</v>
      </c>
      <c r="C307" s="334">
        <v>1</v>
      </c>
      <c r="D307" s="334">
        <v>1</v>
      </c>
      <c r="E307" s="334" t="s">
        <v>1317</v>
      </c>
      <c r="F307" s="389">
        <v>5247034</v>
      </c>
      <c r="G307" s="389">
        <v>5247034</v>
      </c>
      <c r="H307" s="389">
        <v>1247754.5900000001</v>
      </c>
      <c r="I307" s="389">
        <v>1791694</v>
      </c>
      <c r="J307" s="389">
        <v>1247754.5900000001</v>
      </c>
      <c r="K307" s="389">
        <v>1117331.0399999998</v>
      </c>
      <c r="L307" s="389">
        <v>3999279.41</v>
      </c>
      <c r="M307" s="389">
        <v>0</v>
      </c>
      <c r="N307" s="389">
        <v>130423.55000000028</v>
      </c>
    </row>
    <row r="308" spans="1:14">
      <c r="A308" s="334" t="s">
        <v>1183</v>
      </c>
      <c r="B308" s="334">
        <v>4411</v>
      </c>
      <c r="C308" s="334">
        <v>1</v>
      </c>
      <c r="D308" s="334">
        <v>1</v>
      </c>
      <c r="E308" s="334" t="s">
        <v>1317</v>
      </c>
      <c r="F308" s="389">
        <v>300000</v>
      </c>
      <c r="G308" s="389">
        <v>0</v>
      </c>
      <c r="H308" s="389"/>
      <c r="I308" s="389">
        <v>0</v>
      </c>
      <c r="J308" s="389">
        <v>0</v>
      </c>
      <c r="K308" s="389"/>
      <c r="L308" s="389">
        <v>0</v>
      </c>
      <c r="M308" s="389">
        <v>0</v>
      </c>
      <c r="N308" s="389">
        <v>0</v>
      </c>
    </row>
    <row r="309" spans="1:14">
      <c r="A309" s="334" t="s">
        <v>1185</v>
      </c>
      <c r="B309" s="334">
        <v>4411</v>
      </c>
      <c r="C309" s="334">
        <v>1</v>
      </c>
      <c r="D309" s="334">
        <v>1</v>
      </c>
      <c r="E309" s="334" t="s">
        <v>1317</v>
      </c>
      <c r="F309" s="389">
        <v>100000</v>
      </c>
      <c r="G309" s="389">
        <v>0</v>
      </c>
      <c r="H309" s="389"/>
      <c r="I309" s="389">
        <v>0</v>
      </c>
      <c r="J309" s="389">
        <v>0</v>
      </c>
      <c r="K309" s="389"/>
      <c r="L309" s="389">
        <v>0</v>
      </c>
      <c r="M309" s="389">
        <v>0</v>
      </c>
      <c r="N309" s="389">
        <v>0</v>
      </c>
    </row>
    <row r="310" spans="1:14">
      <c r="A310" s="334" t="s">
        <v>496</v>
      </c>
      <c r="B310" s="334">
        <v>4411</v>
      </c>
      <c r="C310" s="334">
        <v>1</v>
      </c>
      <c r="D310" s="334">
        <v>1</v>
      </c>
      <c r="E310" s="334" t="s">
        <v>1317</v>
      </c>
      <c r="F310" s="389">
        <v>50000</v>
      </c>
      <c r="G310" s="389">
        <v>0</v>
      </c>
      <c r="H310" s="389"/>
      <c r="I310" s="389">
        <v>0</v>
      </c>
      <c r="J310" s="389">
        <v>0</v>
      </c>
      <c r="K310" s="389"/>
      <c r="L310" s="389">
        <v>0</v>
      </c>
      <c r="M310" s="389">
        <v>0</v>
      </c>
      <c r="N310" s="389">
        <v>0</v>
      </c>
    </row>
    <row r="311" spans="1:14">
      <c r="A311" s="334" t="s">
        <v>472</v>
      </c>
      <c r="B311" s="334">
        <v>4411</v>
      </c>
      <c r="C311" s="334">
        <v>1</v>
      </c>
      <c r="D311" s="334">
        <v>1</v>
      </c>
      <c r="E311" s="334" t="s">
        <v>1317</v>
      </c>
      <c r="F311" s="389">
        <v>50000</v>
      </c>
      <c r="G311" s="389">
        <v>0</v>
      </c>
      <c r="H311" s="389"/>
      <c r="I311" s="389">
        <v>0</v>
      </c>
      <c r="J311" s="389">
        <v>0</v>
      </c>
      <c r="K311" s="389"/>
      <c r="L311" s="389">
        <v>0</v>
      </c>
      <c r="M311" s="389">
        <v>0</v>
      </c>
      <c r="N311" s="389">
        <v>0</v>
      </c>
    </row>
    <row r="312" spans="1:14">
      <c r="A312" s="334" t="s">
        <v>456</v>
      </c>
      <c r="B312" s="334">
        <v>4412</v>
      </c>
      <c r="C312" s="334">
        <v>1</v>
      </c>
      <c r="D312" s="334">
        <v>1</v>
      </c>
      <c r="E312" s="334" t="s">
        <v>1317</v>
      </c>
      <c r="F312" s="389">
        <v>2000000</v>
      </c>
      <c r="G312" s="389">
        <v>1500000</v>
      </c>
      <c r="H312" s="389">
        <v>1500000</v>
      </c>
      <c r="I312" s="389">
        <v>800000</v>
      </c>
      <c r="J312" s="389">
        <v>600000</v>
      </c>
      <c r="K312" s="389"/>
      <c r="L312" s="389">
        <v>0</v>
      </c>
      <c r="M312" s="389">
        <v>900000</v>
      </c>
      <c r="N312" s="389">
        <v>600000</v>
      </c>
    </row>
    <row r="313" spans="1:14">
      <c r="A313" s="334" t="s">
        <v>515</v>
      </c>
      <c r="B313" s="334">
        <v>4412</v>
      </c>
      <c r="C313" s="334">
        <v>1</v>
      </c>
      <c r="D313" s="334">
        <v>1</v>
      </c>
      <c r="E313" s="334" t="s">
        <v>1317</v>
      </c>
      <c r="F313" s="389">
        <v>1400000</v>
      </c>
      <c r="G313" s="389">
        <v>1400000</v>
      </c>
      <c r="H313" s="389"/>
      <c r="I313" s="389">
        <v>560000</v>
      </c>
      <c r="J313" s="389">
        <v>0</v>
      </c>
      <c r="K313" s="389"/>
      <c r="L313" s="389">
        <v>1400000</v>
      </c>
      <c r="M313" s="389">
        <v>0</v>
      </c>
      <c r="N313" s="389">
        <v>0</v>
      </c>
    </row>
    <row r="314" spans="1:14">
      <c r="A314" s="334" t="s">
        <v>515</v>
      </c>
      <c r="B314" s="334">
        <v>4412</v>
      </c>
      <c r="C314" s="334">
        <v>1</v>
      </c>
      <c r="D314" s="334">
        <v>1</v>
      </c>
      <c r="E314" s="334" t="s">
        <v>1317</v>
      </c>
      <c r="F314" s="389">
        <v>1500000</v>
      </c>
      <c r="G314" s="389">
        <v>1500000</v>
      </c>
      <c r="H314" s="389"/>
      <c r="I314" s="389">
        <v>600000</v>
      </c>
      <c r="J314" s="389">
        <v>0</v>
      </c>
      <c r="K314" s="389"/>
      <c r="L314" s="389">
        <v>1500000</v>
      </c>
      <c r="M314" s="389">
        <v>0</v>
      </c>
      <c r="N314" s="389">
        <v>0</v>
      </c>
    </row>
    <row r="315" spans="1:14">
      <c r="A315" s="334" t="s">
        <v>499</v>
      </c>
      <c r="B315" s="334">
        <v>4412</v>
      </c>
      <c r="C315" s="334">
        <v>1</v>
      </c>
      <c r="D315" s="334">
        <v>1</v>
      </c>
      <c r="E315" s="334">
        <v>77</v>
      </c>
      <c r="F315" s="389">
        <v>275777</v>
      </c>
      <c r="G315" s="389">
        <v>0</v>
      </c>
      <c r="H315" s="389"/>
      <c r="I315" s="389">
        <v>0</v>
      </c>
      <c r="J315" s="389">
        <v>0</v>
      </c>
      <c r="K315" s="389"/>
      <c r="L315" s="389">
        <v>0</v>
      </c>
      <c r="M315" s="389">
        <v>0</v>
      </c>
      <c r="N315" s="389">
        <v>0</v>
      </c>
    </row>
    <row r="316" spans="1:14">
      <c r="A316" s="334" t="s">
        <v>499</v>
      </c>
      <c r="B316" s="334">
        <v>4412</v>
      </c>
      <c r="C316" s="334">
        <v>1</v>
      </c>
      <c r="D316" s="334">
        <v>1</v>
      </c>
      <c r="E316" s="334">
        <v>77</v>
      </c>
      <c r="F316" s="389">
        <v>2724223</v>
      </c>
      <c r="G316" s="389">
        <v>1707750</v>
      </c>
      <c r="H316" s="389">
        <v>1707750</v>
      </c>
      <c r="I316" s="389">
        <v>1089688</v>
      </c>
      <c r="J316" s="389">
        <v>776240</v>
      </c>
      <c r="K316" s="389"/>
      <c r="L316" s="389">
        <v>0</v>
      </c>
      <c r="M316" s="389">
        <v>931510</v>
      </c>
      <c r="N316" s="389">
        <v>776240</v>
      </c>
    </row>
    <row r="317" spans="1:14">
      <c r="A317" s="334" t="s">
        <v>471</v>
      </c>
      <c r="B317" s="334">
        <v>4412</v>
      </c>
      <c r="C317" s="334">
        <v>1</v>
      </c>
      <c r="D317" s="334">
        <v>1</v>
      </c>
      <c r="E317" s="334">
        <v>77</v>
      </c>
      <c r="F317" s="389">
        <v>1639631</v>
      </c>
      <c r="G317" s="389">
        <v>1639631</v>
      </c>
      <c r="H317" s="389"/>
      <c r="I317" s="389">
        <v>983779</v>
      </c>
      <c r="J317" s="389">
        <v>0</v>
      </c>
      <c r="K317" s="389"/>
      <c r="L317" s="389">
        <v>1639631</v>
      </c>
      <c r="M317" s="389">
        <v>0</v>
      </c>
      <c r="N317" s="389">
        <v>0</v>
      </c>
    </row>
    <row r="318" spans="1:14">
      <c r="A318" s="334" t="s">
        <v>471</v>
      </c>
      <c r="B318" s="334">
        <v>4412</v>
      </c>
      <c r="C318" s="334">
        <v>1</v>
      </c>
      <c r="D318" s="334">
        <v>1</v>
      </c>
      <c r="E318" s="334">
        <v>77</v>
      </c>
      <c r="F318" s="389">
        <v>878790</v>
      </c>
      <c r="G318" s="389">
        <v>878790</v>
      </c>
      <c r="H318" s="389"/>
      <c r="I318" s="389">
        <v>351516</v>
      </c>
      <c r="J318" s="389">
        <v>0</v>
      </c>
      <c r="K318" s="389"/>
      <c r="L318" s="389">
        <v>878790</v>
      </c>
      <c r="M318" s="389">
        <v>0</v>
      </c>
      <c r="N318" s="389">
        <v>0</v>
      </c>
    </row>
    <row r="319" spans="1:14">
      <c r="A319" s="334" t="s">
        <v>471</v>
      </c>
      <c r="B319" s="334">
        <v>4412</v>
      </c>
      <c r="C319" s="334">
        <v>1</v>
      </c>
      <c r="D319" s="334">
        <v>1</v>
      </c>
      <c r="E319" s="334">
        <v>77</v>
      </c>
      <c r="F319" s="389">
        <v>3536429</v>
      </c>
      <c r="G319" s="389">
        <v>3536429</v>
      </c>
      <c r="H319" s="389">
        <v>3536429</v>
      </c>
      <c r="I319" s="389">
        <v>2948997</v>
      </c>
      <c r="J319" s="389">
        <v>1651320</v>
      </c>
      <c r="K319" s="389"/>
      <c r="L319" s="389">
        <v>0</v>
      </c>
      <c r="M319" s="389">
        <v>1885109</v>
      </c>
      <c r="N319" s="389">
        <v>1651320</v>
      </c>
    </row>
    <row r="320" spans="1:14">
      <c r="A320" s="334" t="s">
        <v>1184</v>
      </c>
      <c r="B320" s="334">
        <v>4412</v>
      </c>
      <c r="C320" s="334">
        <v>1</v>
      </c>
      <c r="D320" s="334">
        <v>1</v>
      </c>
      <c r="E320" s="334">
        <v>77</v>
      </c>
      <c r="F320" s="389">
        <v>1000000</v>
      </c>
      <c r="G320" s="389">
        <v>20000</v>
      </c>
      <c r="H320" s="389">
        <v>20000</v>
      </c>
      <c r="I320" s="389">
        <v>20000</v>
      </c>
      <c r="J320" s="389">
        <v>0</v>
      </c>
      <c r="K320" s="389"/>
      <c r="L320" s="389">
        <v>0</v>
      </c>
      <c r="M320" s="389">
        <v>20000</v>
      </c>
      <c r="N320" s="389">
        <v>0</v>
      </c>
    </row>
    <row r="321" spans="1:14">
      <c r="A321" s="334" t="s">
        <v>1186</v>
      </c>
      <c r="B321" s="334">
        <v>4412</v>
      </c>
      <c r="C321" s="334">
        <v>1</v>
      </c>
      <c r="D321" s="334">
        <v>1</v>
      </c>
      <c r="E321" s="334">
        <v>77</v>
      </c>
      <c r="F321" s="389">
        <v>200000</v>
      </c>
      <c r="G321" s="389">
        <v>0</v>
      </c>
      <c r="H321" s="389"/>
      <c r="I321" s="389">
        <v>0</v>
      </c>
      <c r="J321" s="389">
        <v>0</v>
      </c>
      <c r="K321" s="389"/>
      <c r="L321" s="389">
        <v>0</v>
      </c>
      <c r="M321" s="389">
        <v>0</v>
      </c>
      <c r="N321" s="389">
        <v>0</v>
      </c>
    </row>
    <row r="322" spans="1:14">
      <c r="A322" s="334" t="s">
        <v>1192</v>
      </c>
      <c r="B322" s="334">
        <v>4412</v>
      </c>
      <c r="C322" s="334">
        <v>1</v>
      </c>
      <c r="D322" s="334">
        <v>1</v>
      </c>
      <c r="E322" s="334">
        <v>77</v>
      </c>
      <c r="F322" s="389">
        <v>1066050</v>
      </c>
      <c r="G322" s="389">
        <v>1035000</v>
      </c>
      <c r="H322" s="389">
        <v>1035000</v>
      </c>
      <c r="I322" s="389">
        <v>982050</v>
      </c>
      <c r="J322" s="389">
        <v>70000</v>
      </c>
      <c r="K322" s="389"/>
      <c r="L322" s="389">
        <v>0</v>
      </c>
      <c r="M322" s="389">
        <v>965000</v>
      </c>
      <c r="N322" s="389">
        <v>70000</v>
      </c>
    </row>
    <row r="323" spans="1:14">
      <c r="A323" s="334" t="s">
        <v>508</v>
      </c>
      <c r="B323" s="334">
        <v>4412</v>
      </c>
      <c r="C323" s="334">
        <v>1</v>
      </c>
      <c r="D323" s="334">
        <v>1</v>
      </c>
      <c r="E323" s="334" t="s">
        <v>1317</v>
      </c>
      <c r="F323" s="389">
        <v>13000000</v>
      </c>
      <c r="G323" s="389">
        <v>12739213</v>
      </c>
      <c r="H323" s="389">
        <v>9935999.9199999999</v>
      </c>
      <c r="I323" s="389">
        <v>4516365</v>
      </c>
      <c r="J323" s="389">
        <v>4516363.5999999996</v>
      </c>
      <c r="K323" s="389"/>
      <c r="L323" s="389">
        <v>2803213.08</v>
      </c>
      <c r="M323" s="389">
        <v>5419636.3200000003</v>
      </c>
      <c r="N323" s="389">
        <v>4516363.5999999996</v>
      </c>
    </row>
    <row r="324" spans="1:14">
      <c r="A324" s="334" t="s">
        <v>477</v>
      </c>
      <c r="B324" s="334">
        <v>4412</v>
      </c>
      <c r="C324" s="334">
        <v>1</v>
      </c>
      <c r="D324" s="334">
        <v>1</v>
      </c>
      <c r="E324" s="334" t="s">
        <v>1317</v>
      </c>
      <c r="F324" s="389">
        <v>15522000</v>
      </c>
      <c r="G324" s="389">
        <v>13572217</v>
      </c>
      <c r="H324" s="389"/>
      <c r="I324" s="389">
        <v>5882973</v>
      </c>
      <c r="J324" s="389">
        <v>0</v>
      </c>
      <c r="K324" s="389"/>
      <c r="L324" s="389">
        <v>13572217</v>
      </c>
      <c r="M324" s="389">
        <v>0</v>
      </c>
      <c r="N324" s="389">
        <v>0</v>
      </c>
    </row>
    <row r="325" spans="1:14">
      <c r="A325" s="334" t="s">
        <v>509</v>
      </c>
      <c r="B325" s="334">
        <v>4412</v>
      </c>
      <c r="C325" s="334">
        <v>1</v>
      </c>
      <c r="D325" s="334">
        <v>1</v>
      </c>
      <c r="E325" s="334" t="s">
        <v>1317</v>
      </c>
      <c r="F325" s="389">
        <v>1239947</v>
      </c>
      <c r="G325" s="389">
        <v>0</v>
      </c>
      <c r="H325" s="389"/>
      <c r="I325" s="389">
        <v>0</v>
      </c>
      <c r="J325" s="389">
        <v>0</v>
      </c>
      <c r="K325" s="389"/>
      <c r="L325" s="389">
        <v>0</v>
      </c>
      <c r="M325" s="389">
        <v>0</v>
      </c>
      <c r="N325" s="389">
        <v>0</v>
      </c>
    </row>
    <row r="326" spans="1:14">
      <c r="A326" s="334" t="s">
        <v>509</v>
      </c>
      <c r="B326" s="334">
        <v>4412</v>
      </c>
      <c r="C326" s="334">
        <v>1</v>
      </c>
      <c r="D326" s="334">
        <v>1</v>
      </c>
      <c r="E326" s="334" t="s">
        <v>1317</v>
      </c>
      <c r="F326" s="389">
        <v>2580053</v>
      </c>
      <c r="G326" s="389">
        <v>1507500</v>
      </c>
      <c r="H326" s="389"/>
      <c r="I326" s="389">
        <v>860019</v>
      </c>
      <c r="J326" s="389">
        <v>0</v>
      </c>
      <c r="K326" s="389"/>
      <c r="L326" s="389">
        <v>1507500</v>
      </c>
      <c r="M326" s="389">
        <v>0</v>
      </c>
      <c r="N326" s="389">
        <v>0</v>
      </c>
    </row>
    <row r="327" spans="1:14">
      <c r="A327" s="334" t="s">
        <v>479</v>
      </c>
      <c r="B327" s="334">
        <v>4412</v>
      </c>
      <c r="C327" s="334">
        <v>1</v>
      </c>
      <c r="D327" s="334">
        <v>1</v>
      </c>
      <c r="E327" s="334" t="s">
        <v>1317</v>
      </c>
      <c r="F327" s="389">
        <v>8000000</v>
      </c>
      <c r="G327" s="389">
        <v>3000000</v>
      </c>
      <c r="H327" s="389"/>
      <c r="I327" s="389">
        <v>1636338</v>
      </c>
      <c r="J327" s="389">
        <v>0</v>
      </c>
      <c r="K327" s="389"/>
      <c r="L327" s="389">
        <v>3000000</v>
      </c>
      <c r="M327" s="389">
        <v>0</v>
      </c>
      <c r="N327" s="389">
        <v>0</v>
      </c>
    </row>
    <row r="328" spans="1:14">
      <c r="A328" s="334" t="s">
        <v>456</v>
      </c>
      <c r="B328" s="334">
        <v>4419</v>
      </c>
      <c r="C328" s="334">
        <v>1</v>
      </c>
      <c r="D328" s="334">
        <v>1</v>
      </c>
      <c r="E328" s="334" t="s">
        <v>1317</v>
      </c>
      <c r="F328" s="389">
        <v>400000</v>
      </c>
      <c r="G328" s="389">
        <v>0</v>
      </c>
      <c r="H328" s="389"/>
      <c r="I328" s="389">
        <v>0</v>
      </c>
      <c r="J328" s="389">
        <v>0</v>
      </c>
      <c r="K328" s="389"/>
      <c r="L328" s="389">
        <v>0</v>
      </c>
      <c r="M328" s="389">
        <v>0</v>
      </c>
      <c r="N328" s="389">
        <v>0</v>
      </c>
    </row>
    <row r="329" spans="1:14">
      <c r="A329" s="334" t="s">
        <v>497</v>
      </c>
      <c r="B329" s="334">
        <v>4419</v>
      </c>
      <c r="C329" s="334">
        <v>1</v>
      </c>
      <c r="D329" s="334">
        <v>1</v>
      </c>
      <c r="E329" s="334" t="s">
        <v>1317</v>
      </c>
      <c r="F329" s="389">
        <v>24297717</v>
      </c>
      <c r="G329" s="389">
        <v>24297717</v>
      </c>
      <c r="H329" s="389">
        <v>24297000</v>
      </c>
      <c r="I329" s="389">
        <v>19474420</v>
      </c>
      <c r="J329" s="389">
        <v>6040000</v>
      </c>
      <c r="K329" s="389"/>
      <c r="L329" s="389">
        <v>717</v>
      </c>
      <c r="M329" s="389">
        <v>18257000</v>
      </c>
      <c r="N329" s="389">
        <v>6040000</v>
      </c>
    </row>
    <row r="330" spans="1:14">
      <c r="A330" s="334" t="s">
        <v>514</v>
      </c>
      <c r="B330" s="334">
        <v>4419</v>
      </c>
      <c r="C330" s="334">
        <v>1</v>
      </c>
      <c r="D330" s="334">
        <v>1</v>
      </c>
      <c r="E330" s="334">
        <v>77</v>
      </c>
      <c r="F330" s="389">
        <v>11000000</v>
      </c>
      <c r="G330" s="389">
        <v>11000000</v>
      </c>
      <c r="H330" s="389">
        <v>10999989</v>
      </c>
      <c r="I330" s="389">
        <v>4400000</v>
      </c>
      <c r="J330" s="389">
        <v>3999996</v>
      </c>
      <c r="K330" s="389"/>
      <c r="L330" s="389">
        <v>11</v>
      </c>
      <c r="M330" s="389">
        <v>6999993</v>
      </c>
      <c r="N330" s="389">
        <v>3999996</v>
      </c>
    </row>
    <row r="331" spans="1:14">
      <c r="A331" s="334" t="s">
        <v>482</v>
      </c>
      <c r="B331" s="334">
        <v>4419</v>
      </c>
      <c r="C331" s="334">
        <v>1</v>
      </c>
      <c r="D331" s="334">
        <v>1</v>
      </c>
      <c r="E331" s="334" t="s">
        <v>1317</v>
      </c>
      <c r="F331" s="389">
        <v>15000000</v>
      </c>
      <c r="G331" s="389">
        <v>12000000</v>
      </c>
      <c r="H331" s="389">
        <v>12000000</v>
      </c>
      <c r="I331" s="389">
        <v>8496360</v>
      </c>
      <c r="J331" s="389">
        <v>4503640</v>
      </c>
      <c r="K331" s="389"/>
      <c r="L331" s="389">
        <v>0</v>
      </c>
      <c r="M331" s="389">
        <v>7496360</v>
      </c>
      <c r="N331" s="389">
        <v>4503640</v>
      </c>
    </row>
    <row r="332" spans="1:14">
      <c r="A332" s="334" t="s">
        <v>485</v>
      </c>
      <c r="B332" s="334">
        <v>4419</v>
      </c>
      <c r="C332" s="334">
        <v>1</v>
      </c>
      <c r="D332" s="334">
        <v>1</v>
      </c>
      <c r="E332" s="334" t="s">
        <v>1317</v>
      </c>
      <c r="F332" s="389">
        <v>8300000</v>
      </c>
      <c r="G332" s="389">
        <v>8000000</v>
      </c>
      <c r="H332" s="389">
        <v>8000000</v>
      </c>
      <c r="I332" s="389">
        <v>2766666</v>
      </c>
      <c r="J332" s="389">
        <v>2756000</v>
      </c>
      <c r="K332" s="389"/>
      <c r="L332" s="389">
        <v>0</v>
      </c>
      <c r="M332" s="389">
        <v>5244000</v>
      </c>
      <c r="N332" s="389">
        <v>2756000</v>
      </c>
    </row>
    <row r="333" spans="1:14">
      <c r="A333" s="334" t="s">
        <v>468</v>
      </c>
      <c r="B333" s="334">
        <v>4419</v>
      </c>
      <c r="C333" s="334">
        <v>1</v>
      </c>
      <c r="D333" s="334">
        <v>1</v>
      </c>
      <c r="E333" s="334" t="s">
        <v>1317</v>
      </c>
      <c r="F333" s="389">
        <v>7000000</v>
      </c>
      <c r="G333" s="389">
        <v>7000000</v>
      </c>
      <c r="H333" s="389"/>
      <c r="I333" s="389">
        <v>2800000</v>
      </c>
      <c r="J333" s="389">
        <v>0</v>
      </c>
      <c r="K333" s="389"/>
      <c r="L333" s="389">
        <v>7000000</v>
      </c>
      <c r="M333" s="389">
        <v>0</v>
      </c>
      <c r="N333" s="389">
        <v>0</v>
      </c>
    </row>
    <row r="334" spans="1:14">
      <c r="A334" s="334" t="s">
        <v>468</v>
      </c>
      <c r="B334" s="334">
        <v>4419</v>
      </c>
      <c r="C334" s="334">
        <v>1</v>
      </c>
      <c r="D334" s="334">
        <v>1</v>
      </c>
      <c r="E334" s="334" t="s">
        <v>1317</v>
      </c>
      <c r="F334" s="389">
        <v>3500000</v>
      </c>
      <c r="G334" s="389">
        <v>0</v>
      </c>
      <c r="H334" s="389"/>
      <c r="I334" s="389">
        <v>0</v>
      </c>
      <c r="J334" s="389">
        <v>0</v>
      </c>
      <c r="K334" s="389"/>
      <c r="L334" s="389">
        <v>0</v>
      </c>
      <c r="M334" s="389">
        <v>0</v>
      </c>
      <c r="N334" s="389">
        <v>0</v>
      </c>
    </row>
    <row r="335" spans="1:14">
      <c r="A335" s="334" t="s">
        <v>500</v>
      </c>
      <c r="B335" s="334">
        <v>4419</v>
      </c>
      <c r="C335" s="334">
        <v>1</v>
      </c>
      <c r="D335" s="334">
        <v>1</v>
      </c>
      <c r="E335" s="334">
        <v>77</v>
      </c>
      <c r="F335" s="389">
        <v>2000000</v>
      </c>
      <c r="G335" s="389">
        <v>2000000</v>
      </c>
      <c r="H335" s="389">
        <v>2000000</v>
      </c>
      <c r="I335" s="389">
        <v>1765908.8</v>
      </c>
      <c r="J335" s="389">
        <v>1765908.8</v>
      </c>
      <c r="K335" s="389"/>
      <c r="L335" s="389">
        <v>0</v>
      </c>
      <c r="M335" s="389">
        <v>234091.19999999995</v>
      </c>
      <c r="N335" s="389">
        <v>1765908.8</v>
      </c>
    </row>
    <row r="336" spans="1:14">
      <c r="A336" s="334" t="s">
        <v>501</v>
      </c>
      <c r="B336" s="334">
        <v>4419</v>
      </c>
      <c r="C336" s="334">
        <v>1</v>
      </c>
      <c r="D336" s="334">
        <v>1</v>
      </c>
      <c r="E336" s="334">
        <v>77</v>
      </c>
      <c r="F336" s="389">
        <v>4000000</v>
      </c>
      <c r="G336" s="389">
        <v>0</v>
      </c>
      <c r="H336" s="389"/>
      <c r="I336" s="389">
        <v>0</v>
      </c>
      <c r="J336" s="389">
        <v>0</v>
      </c>
      <c r="K336" s="389"/>
      <c r="L336" s="389">
        <v>0</v>
      </c>
      <c r="M336" s="389">
        <v>0</v>
      </c>
      <c r="N336" s="389">
        <v>0</v>
      </c>
    </row>
    <row r="337" spans="1:14">
      <c r="A337" s="334" t="s">
        <v>496</v>
      </c>
      <c r="B337" s="334">
        <v>4419</v>
      </c>
      <c r="C337" s="334">
        <v>1</v>
      </c>
      <c r="D337" s="334">
        <v>1</v>
      </c>
      <c r="E337" s="334" t="s">
        <v>1317</v>
      </c>
      <c r="F337" s="389">
        <v>1817857</v>
      </c>
      <c r="G337" s="389">
        <v>1817857</v>
      </c>
      <c r="H337" s="389"/>
      <c r="I337" s="389">
        <v>727144</v>
      </c>
      <c r="J337" s="389">
        <v>0</v>
      </c>
      <c r="K337" s="389"/>
      <c r="L337" s="389">
        <v>1817857</v>
      </c>
      <c r="M337" s="389">
        <v>0</v>
      </c>
      <c r="N337" s="389">
        <v>0</v>
      </c>
    </row>
    <row r="338" spans="1:14">
      <c r="A338" s="334" t="s">
        <v>1187</v>
      </c>
      <c r="B338" s="334">
        <v>4419</v>
      </c>
      <c r="C338" s="334">
        <v>1</v>
      </c>
      <c r="D338" s="334">
        <v>1</v>
      </c>
      <c r="E338" s="334">
        <v>77</v>
      </c>
      <c r="F338" s="389">
        <v>3500000</v>
      </c>
      <c r="G338" s="389">
        <v>3500000</v>
      </c>
      <c r="H338" s="389">
        <v>3499998.48</v>
      </c>
      <c r="I338" s="389">
        <v>1590910</v>
      </c>
      <c r="J338" s="389">
        <v>1590908.4</v>
      </c>
      <c r="K338" s="389"/>
      <c r="L338" s="389">
        <v>1.5200000000186265</v>
      </c>
      <c r="M338" s="389">
        <v>1909090.08</v>
      </c>
      <c r="N338" s="389">
        <v>1590908.4</v>
      </c>
    </row>
    <row r="339" spans="1:14">
      <c r="A339" s="334" t="s">
        <v>1188</v>
      </c>
      <c r="B339" s="334">
        <v>4419</v>
      </c>
      <c r="C339" s="334">
        <v>1</v>
      </c>
      <c r="D339" s="334">
        <v>1</v>
      </c>
      <c r="E339" s="334">
        <v>77</v>
      </c>
      <c r="F339" s="389">
        <v>1000000</v>
      </c>
      <c r="G339" s="389">
        <v>0</v>
      </c>
      <c r="H339" s="389"/>
      <c r="I339" s="389">
        <v>0</v>
      </c>
      <c r="J339" s="389">
        <v>0</v>
      </c>
      <c r="K339" s="389"/>
      <c r="L339" s="389">
        <v>0</v>
      </c>
      <c r="M339" s="389">
        <v>0</v>
      </c>
      <c r="N339" s="389">
        <v>0</v>
      </c>
    </row>
    <row r="340" spans="1:14">
      <c r="A340" s="334" t="s">
        <v>1189</v>
      </c>
      <c r="B340" s="334">
        <v>4419</v>
      </c>
      <c r="C340" s="334">
        <v>1</v>
      </c>
      <c r="D340" s="334">
        <v>1</v>
      </c>
      <c r="E340" s="334">
        <v>77</v>
      </c>
      <c r="F340" s="389">
        <v>1000000</v>
      </c>
      <c r="G340" s="389">
        <v>0</v>
      </c>
      <c r="H340" s="389"/>
      <c r="I340" s="389">
        <v>0</v>
      </c>
      <c r="J340" s="389">
        <v>0</v>
      </c>
      <c r="K340" s="389"/>
      <c r="L340" s="389">
        <v>0</v>
      </c>
      <c r="M340" s="389">
        <v>0</v>
      </c>
      <c r="N340" s="389">
        <v>0</v>
      </c>
    </row>
    <row r="341" spans="1:14">
      <c r="A341" s="334" t="s">
        <v>1190</v>
      </c>
      <c r="B341" s="334">
        <v>4419</v>
      </c>
      <c r="C341" s="334">
        <v>1</v>
      </c>
      <c r="D341" s="334">
        <v>1</v>
      </c>
      <c r="E341" s="334">
        <v>77</v>
      </c>
      <c r="F341" s="389">
        <v>7000000</v>
      </c>
      <c r="G341" s="389">
        <v>7000000</v>
      </c>
      <c r="H341" s="389"/>
      <c r="I341" s="389">
        <v>0</v>
      </c>
      <c r="J341" s="389">
        <v>0</v>
      </c>
      <c r="K341" s="389"/>
      <c r="L341" s="389">
        <v>7000000</v>
      </c>
      <c r="M341" s="389">
        <v>0</v>
      </c>
      <c r="N341" s="389">
        <v>0</v>
      </c>
    </row>
    <row r="342" spans="1:14">
      <c r="A342" s="334" t="s">
        <v>1191</v>
      </c>
      <c r="B342" s="334">
        <v>4419</v>
      </c>
      <c r="C342" s="334">
        <v>1</v>
      </c>
      <c r="D342" s="334">
        <v>1</v>
      </c>
      <c r="E342" s="334">
        <v>77</v>
      </c>
      <c r="F342" s="389">
        <v>1500000</v>
      </c>
      <c r="G342" s="389">
        <v>1500000</v>
      </c>
      <c r="H342" s="389">
        <v>1500000</v>
      </c>
      <c r="I342" s="389">
        <v>1416250</v>
      </c>
      <c r="J342" s="389">
        <v>1416250</v>
      </c>
      <c r="K342" s="389"/>
      <c r="L342" s="389">
        <v>0</v>
      </c>
      <c r="M342" s="389">
        <v>83750</v>
      </c>
      <c r="N342" s="389">
        <v>1416250</v>
      </c>
    </row>
    <row r="343" spans="1:14">
      <c r="A343" s="334" t="s">
        <v>502</v>
      </c>
      <c r="B343" s="334">
        <v>4419</v>
      </c>
      <c r="C343" s="334">
        <v>1</v>
      </c>
      <c r="D343" s="334">
        <v>1</v>
      </c>
      <c r="E343" s="334">
        <v>77</v>
      </c>
      <c r="F343" s="389">
        <v>13000000</v>
      </c>
      <c r="G343" s="389">
        <v>13000000</v>
      </c>
      <c r="H343" s="389">
        <v>13000000</v>
      </c>
      <c r="I343" s="389">
        <v>5200000</v>
      </c>
      <c r="J343" s="389">
        <v>5200000</v>
      </c>
      <c r="K343" s="389"/>
      <c r="L343" s="389">
        <v>0</v>
      </c>
      <c r="M343" s="389">
        <v>7800000</v>
      </c>
      <c r="N343" s="389">
        <v>5200000</v>
      </c>
    </row>
    <row r="344" spans="1:14">
      <c r="A344" s="334" t="s">
        <v>503</v>
      </c>
      <c r="B344" s="334">
        <v>4419</v>
      </c>
      <c r="C344" s="334">
        <v>1</v>
      </c>
      <c r="D344" s="334">
        <v>1</v>
      </c>
      <c r="E344" s="334">
        <v>77</v>
      </c>
      <c r="F344" s="389">
        <v>17000000</v>
      </c>
      <c r="G344" s="389">
        <v>13276</v>
      </c>
      <c r="H344" s="389"/>
      <c r="I344" s="389">
        <v>13276</v>
      </c>
      <c r="J344" s="389">
        <v>0</v>
      </c>
      <c r="K344" s="389"/>
      <c r="L344" s="389">
        <v>13276</v>
      </c>
      <c r="M344" s="389">
        <v>0</v>
      </c>
      <c r="N344" s="389">
        <v>0</v>
      </c>
    </row>
    <row r="345" spans="1:14">
      <c r="A345" s="334" t="s">
        <v>503</v>
      </c>
      <c r="B345" s="334">
        <v>4419</v>
      </c>
      <c r="C345" s="334">
        <v>1</v>
      </c>
      <c r="D345" s="334">
        <v>1</v>
      </c>
      <c r="E345" s="334">
        <v>77</v>
      </c>
      <c r="F345" s="389">
        <v>0</v>
      </c>
      <c r="G345" s="389">
        <v>16986724</v>
      </c>
      <c r="H345" s="389"/>
      <c r="I345" s="389">
        <v>388408</v>
      </c>
      <c r="J345" s="389">
        <v>0</v>
      </c>
      <c r="K345" s="389"/>
      <c r="L345" s="389">
        <v>16986724</v>
      </c>
      <c r="M345" s="389">
        <v>0</v>
      </c>
      <c r="N345" s="389">
        <v>0</v>
      </c>
    </row>
    <row r="346" spans="1:14">
      <c r="A346" s="334" t="s">
        <v>504</v>
      </c>
      <c r="B346" s="334">
        <v>4419</v>
      </c>
      <c r="C346" s="334">
        <v>1</v>
      </c>
      <c r="D346" s="334">
        <v>1</v>
      </c>
      <c r="E346" s="334">
        <v>77</v>
      </c>
      <c r="F346" s="389">
        <v>1000000</v>
      </c>
      <c r="G346" s="389">
        <v>1000000</v>
      </c>
      <c r="H346" s="389">
        <v>1000000</v>
      </c>
      <c r="I346" s="389">
        <v>400000</v>
      </c>
      <c r="J346" s="389">
        <v>400000</v>
      </c>
      <c r="K346" s="389"/>
      <c r="L346" s="389">
        <v>0</v>
      </c>
      <c r="M346" s="389">
        <v>600000</v>
      </c>
      <c r="N346" s="389">
        <v>400000</v>
      </c>
    </row>
    <row r="347" spans="1:14">
      <c r="A347" s="334" t="s">
        <v>505</v>
      </c>
      <c r="B347" s="334">
        <v>4419</v>
      </c>
      <c r="C347" s="334">
        <v>1</v>
      </c>
      <c r="D347" s="334">
        <v>1</v>
      </c>
      <c r="E347" s="334">
        <v>77</v>
      </c>
      <c r="F347" s="389">
        <v>4000000</v>
      </c>
      <c r="G347" s="389">
        <v>4000000</v>
      </c>
      <c r="H347" s="389">
        <v>4000000</v>
      </c>
      <c r="I347" s="389">
        <v>2366500</v>
      </c>
      <c r="J347" s="389">
        <v>1089000</v>
      </c>
      <c r="K347" s="389"/>
      <c r="L347" s="389">
        <v>0</v>
      </c>
      <c r="M347" s="389">
        <v>2911000</v>
      </c>
      <c r="N347" s="389">
        <v>1089000</v>
      </c>
    </row>
    <row r="348" spans="1:14">
      <c r="A348" s="334" t="s">
        <v>506</v>
      </c>
      <c r="B348" s="334">
        <v>4419</v>
      </c>
      <c r="C348" s="334">
        <v>1</v>
      </c>
      <c r="D348" s="334">
        <v>1</v>
      </c>
      <c r="E348" s="334">
        <v>77</v>
      </c>
      <c r="F348" s="389">
        <v>5000000</v>
      </c>
      <c r="G348" s="389">
        <v>0</v>
      </c>
      <c r="H348" s="389"/>
      <c r="I348" s="389">
        <v>0</v>
      </c>
      <c r="J348" s="389">
        <v>0</v>
      </c>
      <c r="K348" s="389"/>
      <c r="L348" s="389">
        <v>0</v>
      </c>
      <c r="M348" s="389">
        <v>0</v>
      </c>
      <c r="N348" s="389">
        <v>0</v>
      </c>
    </row>
    <row r="349" spans="1:14">
      <c r="A349" s="334" t="s">
        <v>507</v>
      </c>
      <c r="B349" s="334">
        <v>4419</v>
      </c>
      <c r="C349" s="334">
        <v>1</v>
      </c>
      <c r="D349" s="334">
        <v>1</v>
      </c>
      <c r="E349" s="334">
        <v>77</v>
      </c>
      <c r="F349" s="389">
        <v>13500000</v>
      </c>
      <c r="G349" s="389">
        <v>13500000</v>
      </c>
      <c r="H349" s="389">
        <v>13500000</v>
      </c>
      <c r="I349" s="389">
        <v>6000000</v>
      </c>
      <c r="J349" s="389">
        <v>6000000</v>
      </c>
      <c r="K349" s="389"/>
      <c r="L349" s="389">
        <v>0</v>
      </c>
      <c r="M349" s="389">
        <v>7500000</v>
      </c>
      <c r="N349" s="389">
        <v>6000000</v>
      </c>
    </row>
    <row r="350" spans="1:14">
      <c r="A350" s="334" t="s">
        <v>475</v>
      </c>
      <c r="B350" s="334">
        <v>4419</v>
      </c>
      <c r="C350" s="334">
        <v>1</v>
      </c>
      <c r="D350" s="334">
        <v>1</v>
      </c>
      <c r="E350" s="334">
        <v>77</v>
      </c>
      <c r="F350" s="389">
        <v>6000000</v>
      </c>
      <c r="G350" s="389">
        <v>6000000</v>
      </c>
      <c r="H350" s="389">
        <v>6000000</v>
      </c>
      <c r="I350" s="389">
        <v>6000000</v>
      </c>
      <c r="J350" s="389">
        <v>220000</v>
      </c>
      <c r="K350" s="389"/>
      <c r="L350" s="389">
        <v>0</v>
      </c>
      <c r="M350" s="389">
        <v>5780000</v>
      </c>
      <c r="N350" s="389">
        <v>220000</v>
      </c>
    </row>
    <row r="351" spans="1:14">
      <c r="A351" s="334" t="s">
        <v>476</v>
      </c>
      <c r="B351" s="334">
        <v>4419</v>
      </c>
      <c r="C351" s="334">
        <v>1</v>
      </c>
      <c r="D351" s="334">
        <v>1</v>
      </c>
      <c r="E351" s="334" t="s">
        <v>1317</v>
      </c>
      <c r="F351" s="389">
        <v>900000</v>
      </c>
      <c r="G351" s="389">
        <v>900000</v>
      </c>
      <c r="H351" s="389"/>
      <c r="I351" s="389">
        <v>450000</v>
      </c>
      <c r="J351" s="389">
        <v>0</v>
      </c>
      <c r="K351" s="389"/>
      <c r="L351" s="389">
        <v>900000</v>
      </c>
      <c r="M351" s="389">
        <v>0</v>
      </c>
      <c r="N351" s="389">
        <v>0</v>
      </c>
    </row>
    <row r="352" spans="1:14">
      <c r="A352" s="334" t="s">
        <v>476</v>
      </c>
      <c r="B352" s="334">
        <v>4419</v>
      </c>
      <c r="C352" s="334">
        <v>1</v>
      </c>
      <c r="D352" s="334">
        <v>1</v>
      </c>
      <c r="E352" s="334">
        <v>77</v>
      </c>
      <c r="F352" s="389">
        <v>2000000</v>
      </c>
      <c r="G352" s="389">
        <v>1900000</v>
      </c>
      <c r="H352" s="389">
        <v>1900000</v>
      </c>
      <c r="I352" s="389">
        <v>760000</v>
      </c>
      <c r="J352" s="389">
        <v>760000</v>
      </c>
      <c r="K352" s="389"/>
      <c r="L352" s="389">
        <v>0</v>
      </c>
      <c r="M352" s="389">
        <v>1140000</v>
      </c>
      <c r="N352" s="389">
        <v>760000</v>
      </c>
    </row>
    <row r="353" spans="1:14">
      <c r="A353" s="334" t="s">
        <v>509</v>
      </c>
      <c r="B353" s="334">
        <v>4419</v>
      </c>
      <c r="C353" s="334">
        <v>1</v>
      </c>
      <c r="D353" s="334">
        <v>1</v>
      </c>
      <c r="E353" s="334" t="s">
        <v>1317</v>
      </c>
      <c r="F353" s="389">
        <v>2354456</v>
      </c>
      <c r="G353" s="389">
        <v>0</v>
      </c>
      <c r="H353" s="389"/>
      <c r="I353" s="389">
        <v>0</v>
      </c>
      <c r="J353" s="389">
        <v>0</v>
      </c>
      <c r="K353" s="389"/>
      <c r="L353" s="389">
        <v>0</v>
      </c>
      <c r="M353" s="389">
        <v>0</v>
      </c>
      <c r="N353" s="389">
        <v>0</v>
      </c>
    </row>
    <row r="354" spans="1:14">
      <c r="A354" s="334" t="s">
        <v>509</v>
      </c>
      <c r="B354" s="334">
        <v>4419</v>
      </c>
      <c r="C354" s="334">
        <v>1</v>
      </c>
      <c r="D354" s="334">
        <v>1</v>
      </c>
      <c r="E354" s="334" t="s">
        <v>1317</v>
      </c>
      <c r="F354" s="389">
        <v>3986724</v>
      </c>
      <c r="G354" s="389">
        <v>0</v>
      </c>
      <c r="H354" s="389"/>
      <c r="I354" s="389">
        <v>0</v>
      </c>
      <c r="J354" s="389">
        <v>0</v>
      </c>
      <c r="K354" s="389"/>
      <c r="L354" s="389">
        <v>0</v>
      </c>
      <c r="M354" s="389">
        <v>0</v>
      </c>
      <c r="N354" s="389">
        <v>0</v>
      </c>
    </row>
    <row r="355" spans="1:14">
      <c r="A355" s="334" t="s">
        <v>516</v>
      </c>
      <c r="B355" s="334">
        <v>4419</v>
      </c>
      <c r="C355" s="334">
        <v>1</v>
      </c>
      <c r="D355" s="334">
        <v>1</v>
      </c>
      <c r="E355" s="334">
        <v>77</v>
      </c>
      <c r="F355" s="389">
        <v>12150000</v>
      </c>
      <c r="G355" s="389">
        <v>12150000</v>
      </c>
      <c r="H355" s="389">
        <v>12149808</v>
      </c>
      <c r="I355" s="389">
        <v>6075000</v>
      </c>
      <c r="J355" s="389">
        <v>5522640</v>
      </c>
      <c r="K355" s="389"/>
      <c r="L355" s="389">
        <v>192</v>
      </c>
      <c r="M355" s="389">
        <v>6627168</v>
      </c>
      <c r="N355" s="389">
        <v>5522640</v>
      </c>
    </row>
    <row r="356" spans="1:14">
      <c r="A356" s="334" t="s">
        <v>479</v>
      </c>
      <c r="B356" s="334">
        <v>4419</v>
      </c>
      <c r="C356" s="334">
        <v>1</v>
      </c>
      <c r="D356" s="334">
        <v>1</v>
      </c>
      <c r="E356" s="334" t="s">
        <v>1317</v>
      </c>
      <c r="F356" s="389">
        <v>3500000</v>
      </c>
      <c r="G356" s="389">
        <v>0</v>
      </c>
      <c r="H356" s="389"/>
      <c r="I356" s="389">
        <v>0</v>
      </c>
      <c r="J356" s="389">
        <v>0</v>
      </c>
      <c r="K356" s="389"/>
      <c r="L356" s="389">
        <v>0</v>
      </c>
      <c r="M356" s="389">
        <v>0</v>
      </c>
      <c r="N356" s="389">
        <v>0</v>
      </c>
    </row>
    <row r="357" spans="1:14">
      <c r="A357" s="334" t="s">
        <v>492</v>
      </c>
      <c r="B357" s="334">
        <v>4419</v>
      </c>
      <c r="C357" s="334">
        <v>1</v>
      </c>
      <c r="D357" s="334">
        <v>1</v>
      </c>
      <c r="E357" s="334" t="s">
        <v>1317</v>
      </c>
      <c r="F357" s="389">
        <v>12300000</v>
      </c>
      <c r="G357" s="389">
        <v>12300000</v>
      </c>
      <c r="H357" s="389">
        <v>12000000</v>
      </c>
      <c r="I357" s="389">
        <v>4436000</v>
      </c>
      <c r="J357" s="389">
        <v>4181000</v>
      </c>
      <c r="K357" s="389"/>
      <c r="L357" s="389">
        <v>300000</v>
      </c>
      <c r="M357" s="389">
        <v>7819000</v>
      </c>
      <c r="N357" s="389">
        <v>4181000</v>
      </c>
    </row>
    <row r="358" spans="1:14">
      <c r="A358" s="334" t="s">
        <v>511</v>
      </c>
      <c r="B358" s="334">
        <v>4419</v>
      </c>
      <c r="C358" s="334">
        <v>1</v>
      </c>
      <c r="D358" s="334">
        <v>1</v>
      </c>
      <c r="E358" s="334">
        <v>77</v>
      </c>
      <c r="F358" s="389">
        <v>15000000</v>
      </c>
      <c r="G358" s="389">
        <v>14500000</v>
      </c>
      <c r="H358" s="389">
        <v>12000000</v>
      </c>
      <c r="I358" s="389">
        <v>11946300</v>
      </c>
      <c r="J358" s="389">
        <v>6612023</v>
      </c>
      <c r="K358" s="389"/>
      <c r="L358" s="389">
        <v>2500000</v>
      </c>
      <c r="M358" s="389">
        <v>5387977</v>
      </c>
      <c r="N358" s="389">
        <v>6612023</v>
      </c>
    </row>
    <row r="359" spans="1:14">
      <c r="A359" s="334" t="s">
        <v>510</v>
      </c>
      <c r="B359" s="334">
        <v>4421</v>
      </c>
      <c r="C359" s="334">
        <v>1</v>
      </c>
      <c r="D359" s="334">
        <v>1</v>
      </c>
      <c r="E359" s="334">
        <v>77</v>
      </c>
      <c r="F359" s="389">
        <v>5000000</v>
      </c>
      <c r="G359" s="389">
        <v>5000000</v>
      </c>
      <c r="H359" s="389">
        <v>4999999</v>
      </c>
      <c r="I359" s="389">
        <v>2054545</v>
      </c>
      <c r="J359" s="389">
        <v>1163636</v>
      </c>
      <c r="K359" s="389"/>
      <c r="L359" s="389">
        <v>1</v>
      </c>
      <c r="M359" s="389">
        <v>3836363</v>
      </c>
      <c r="N359" s="389">
        <v>1163636</v>
      </c>
    </row>
    <row r="360" spans="1:14">
      <c r="A360" s="334" t="s">
        <v>477</v>
      </c>
      <c r="B360" s="334">
        <v>4451</v>
      </c>
      <c r="C360" s="334">
        <v>1</v>
      </c>
      <c r="D360" s="334">
        <v>1</v>
      </c>
      <c r="E360" s="334" t="s">
        <v>1317</v>
      </c>
      <c r="F360" s="389">
        <v>800000</v>
      </c>
      <c r="G360" s="389">
        <v>0</v>
      </c>
      <c r="H360" s="389"/>
      <c r="I360" s="389">
        <v>0</v>
      </c>
      <c r="J360" s="389">
        <v>0</v>
      </c>
      <c r="K360" s="389"/>
      <c r="L360" s="389">
        <v>0</v>
      </c>
      <c r="M360" s="389">
        <v>0</v>
      </c>
      <c r="N360" s="389">
        <v>0</v>
      </c>
    </row>
    <row r="361" spans="1:14">
      <c r="A361" s="334" t="s">
        <v>525</v>
      </c>
      <c r="B361" s="334">
        <v>4451</v>
      </c>
      <c r="C361" s="334">
        <v>1</v>
      </c>
      <c r="D361" s="334">
        <v>1</v>
      </c>
      <c r="E361" s="334" t="s">
        <v>1317</v>
      </c>
      <c r="F361" s="389">
        <v>2500000</v>
      </c>
      <c r="G361" s="389">
        <v>2000000</v>
      </c>
      <c r="H361" s="389">
        <v>1999999.95</v>
      </c>
      <c r="I361" s="389">
        <v>1727275</v>
      </c>
      <c r="J361" s="389">
        <v>136363.65</v>
      </c>
      <c r="K361" s="389"/>
      <c r="L361" s="389">
        <v>5.0000000046566129E-2</v>
      </c>
      <c r="M361" s="389">
        <v>1863636.3</v>
      </c>
      <c r="N361" s="389">
        <v>136363.65</v>
      </c>
    </row>
    <row r="362" spans="1:14">
      <c r="A362" s="334" t="s">
        <v>508</v>
      </c>
      <c r="B362" s="334">
        <v>4481</v>
      </c>
      <c r="C362" s="334">
        <v>1</v>
      </c>
      <c r="D362" s="334">
        <v>1</v>
      </c>
      <c r="E362" s="334">
        <v>87</v>
      </c>
      <c r="F362" s="389">
        <v>0</v>
      </c>
      <c r="G362" s="389">
        <v>0</v>
      </c>
      <c r="H362" s="389"/>
      <c r="I362" s="389">
        <v>0</v>
      </c>
      <c r="J362" s="389">
        <v>0</v>
      </c>
      <c r="K362" s="389">
        <v>0</v>
      </c>
      <c r="L362" s="389">
        <v>0</v>
      </c>
      <c r="M362" s="389">
        <v>0</v>
      </c>
      <c r="N362" s="389">
        <v>0</v>
      </c>
    </row>
    <row r="363" spans="1:14">
      <c r="A363" s="334" t="s">
        <v>508</v>
      </c>
      <c r="B363" s="334">
        <v>4481</v>
      </c>
      <c r="C363" s="334">
        <v>1</v>
      </c>
      <c r="D363" s="334">
        <v>1</v>
      </c>
      <c r="E363" s="334">
        <v>87</v>
      </c>
      <c r="F363" s="389">
        <v>0</v>
      </c>
      <c r="G363" s="389">
        <v>9381230</v>
      </c>
      <c r="H363" s="389">
        <v>9381230</v>
      </c>
      <c r="I363" s="389">
        <v>9381230</v>
      </c>
      <c r="J363" s="389">
        <v>7827673.3099999996</v>
      </c>
      <c r="K363" s="389">
        <v>0</v>
      </c>
      <c r="L363" s="389">
        <v>0</v>
      </c>
      <c r="M363" s="389">
        <v>1553556.6900000004</v>
      </c>
      <c r="N363" s="389">
        <v>7827673.3099999996</v>
      </c>
    </row>
    <row r="364" spans="1:14">
      <c r="A364" s="334" t="s">
        <v>508</v>
      </c>
      <c r="B364" s="334">
        <v>4481</v>
      </c>
      <c r="C364" s="334">
        <v>1</v>
      </c>
      <c r="D364" s="334">
        <v>1</v>
      </c>
      <c r="E364" s="334">
        <v>87</v>
      </c>
      <c r="F364" s="389">
        <v>0</v>
      </c>
      <c r="G364" s="389">
        <v>22697320</v>
      </c>
      <c r="H364" s="389">
        <v>22697320</v>
      </c>
      <c r="I364" s="389">
        <v>22697320</v>
      </c>
      <c r="J364" s="389">
        <v>22697320</v>
      </c>
      <c r="K364" s="389"/>
      <c r="L364" s="389">
        <v>0</v>
      </c>
      <c r="M364" s="389">
        <v>0</v>
      </c>
      <c r="N364" s="389">
        <v>22697320</v>
      </c>
    </row>
    <row r="365" spans="1:14">
      <c r="A365" s="334" t="s">
        <v>1193</v>
      </c>
      <c r="B365" s="334">
        <v>4481</v>
      </c>
      <c r="C365" s="334">
        <v>1</v>
      </c>
      <c r="D365" s="334">
        <v>1</v>
      </c>
      <c r="E365" s="334" t="s">
        <v>1317</v>
      </c>
      <c r="F365" s="389">
        <v>300000</v>
      </c>
      <c r="G365" s="389">
        <v>300000</v>
      </c>
      <c r="H365" s="389"/>
      <c r="I365" s="389">
        <v>150000</v>
      </c>
      <c r="J365" s="389">
        <v>0</v>
      </c>
      <c r="K365" s="389"/>
      <c r="L365" s="389">
        <v>300000</v>
      </c>
      <c r="M365" s="389">
        <v>0</v>
      </c>
      <c r="N365" s="389">
        <v>0</v>
      </c>
    </row>
    <row r="366" spans="1:14">
      <c r="A366" s="1247" t="s">
        <v>1333</v>
      </c>
      <c r="B366" s="1247"/>
      <c r="C366" s="1247"/>
      <c r="D366" s="1247"/>
      <c r="E366" s="1247"/>
      <c r="F366" s="389">
        <f>SUM(F3:F365)</f>
        <v>1159877983</v>
      </c>
      <c r="G366" s="389">
        <f t="shared" ref="G366:N366" si="0">SUM(G3:G365)</f>
        <v>1136828184.5300002</v>
      </c>
      <c r="H366" s="389">
        <f t="shared" si="0"/>
        <v>667073545.54999995</v>
      </c>
      <c r="I366" s="389">
        <f t="shared" si="0"/>
        <v>609491796.46000004</v>
      </c>
      <c r="J366" s="389">
        <f t="shared" si="0"/>
        <v>402337565.59999996</v>
      </c>
      <c r="K366" s="389">
        <f t="shared" si="0"/>
        <v>271154104.60999995</v>
      </c>
      <c r="L366" s="389">
        <f t="shared" si="0"/>
        <v>469754638.98000008</v>
      </c>
      <c r="M366" s="389">
        <f t="shared" si="0"/>
        <v>264735979.95000005</v>
      </c>
      <c r="N366" s="389">
        <f t="shared" si="0"/>
        <v>131183460.99000001</v>
      </c>
    </row>
  </sheetData>
  <sortState ref="A2:O364">
    <sortCondition ref="B22"/>
  </sortState>
  <mergeCells count="2">
    <mergeCell ref="A366:E366"/>
    <mergeCell ref="A1:N1"/>
  </mergeCells>
  <pageMargins left="1" right="1" top="1" bottom="1" header="0.5" footer="0.5"/>
  <pageSetup paperSize="9" scale="6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53"/>
  <sheetViews>
    <sheetView topLeftCell="A23" workbookViewId="0">
      <selection activeCell="F44" sqref="F44"/>
    </sheetView>
  </sheetViews>
  <sheetFormatPr baseColWidth="10" defaultRowHeight="13.2"/>
  <cols>
    <col min="1" max="1" width="17.88671875" bestFit="1" customWidth="1"/>
    <col min="2" max="2" width="18.88671875" bestFit="1" customWidth="1"/>
    <col min="3" max="3" width="21.88671875" bestFit="1" customWidth="1"/>
    <col min="4" max="4" width="19" customWidth="1"/>
  </cols>
  <sheetData>
    <row r="1" spans="1:4">
      <c r="A1" s="301" t="s">
        <v>1200</v>
      </c>
      <c r="B1" s="686" t="s">
        <v>1205</v>
      </c>
      <c r="C1" s="686" t="s">
        <v>1206</v>
      </c>
      <c r="D1" s="686" t="s">
        <v>1821</v>
      </c>
    </row>
    <row r="2" spans="1:4">
      <c r="A2" s="375" t="s">
        <v>889</v>
      </c>
      <c r="B2" s="376">
        <v>4500000</v>
      </c>
      <c r="C2" s="376">
        <v>4500000</v>
      </c>
      <c r="D2" s="376">
        <v>0</v>
      </c>
    </row>
    <row r="3" spans="1:4">
      <c r="A3" s="375" t="s">
        <v>891</v>
      </c>
      <c r="B3" s="376">
        <v>383150</v>
      </c>
      <c r="C3" s="376">
        <v>383150</v>
      </c>
      <c r="D3" s="376">
        <v>0</v>
      </c>
    </row>
    <row r="4" spans="1:4">
      <c r="A4" s="375" t="s">
        <v>588</v>
      </c>
      <c r="B4" s="376">
        <v>18000000</v>
      </c>
      <c r="C4" s="376">
        <v>18000000</v>
      </c>
      <c r="D4" s="376">
        <v>0</v>
      </c>
    </row>
    <row r="5" spans="1:4">
      <c r="A5" s="375" t="s">
        <v>887</v>
      </c>
      <c r="B5" s="376">
        <v>3000000</v>
      </c>
      <c r="C5" s="376">
        <v>1000000</v>
      </c>
      <c r="D5" s="376">
        <v>0</v>
      </c>
    </row>
    <row r="6" spans="1:4">
      <c r="A6" s="375" t="s">
        <v>864</v>
      </c>
      <c r="B6" s="376">
        <v>5000000</v>
      </c>
      <c r="C6" s="376">
        <v>2222220</v>
      </c>
      <c r="D6" s="376">
        <v>0</v>
      </c>
    </row>
    <row r="7" spans="1:4">
      <c r="A7" s="375" t="s">
        <v>894</v>
      </c>
      <c r="B7" s="376">
        <v>360000</v>
      </c>
      <c r="C7" s="376">
        <v>360000</v>
      </c>
      <c r="D7" s="376">
        <v>0</v>
      </c>
    </row>
    <row r="8" spans="1:4">
      <c r="A8" s="375" t="s">
        <v>1033</v>
      </c>
      <c r="B8" s="376">
        <v>1450000</v>
      </c>
      <c r="C8" s="376">
        <v>1450000</v>
      </c>
      <c r="D8" s="376">
        <v>0</v>
      </c>
    </row>
    <row r="9" spans="1:4">
      <c r="A9" s="375" t="s">
        <v>637</v>
      </c>
      <c r="B9" s="376">
        <v>20000000</v>
      </c>
      <c r="C9" s="376">
        <v>20000000</v>
      </c>
      <c r="D9" s="376">
        <v>0</v>
      </c>
    </row>
    <row r="10" spans="1:4">
      <c r="A10" s="375" t="s">
        <v>724</v>
      </c>
      <c r="B10" s="376">
        <v>6932629</v>
      </c>
      <c r="C10" s="376">
        <v>6932629</v>
      </c>
      <c r="D10" s="376">
        <v>0</v>
      </c>
    </row>
    <row r="11" spans="1:4">
      <c r="A11" s="375" t="s">
        <v>824</v>
      </c>
      <c r="B11" s="376">
        <v>28918</v>
      </c>
      <c r="C11" s="376">
        <v>28918</v>
      </c>
      <c r="D11" s="376">
        <v>0</v>
      </c>
    </row>
    <row r="12" spans="1:4">
      <c r="A12" s="375" t="s">
        <v>826</v>
      </c>
      <c r="B12" s="376">
        <v>4200000</v>
      </c>
      <c r="C12" s="376">
        <v>4200000</v>
      </c>
      <c r="D12" s="376">
        <v>0</v>
      </c>
    </row>
    <row r="13" spans="1:4">
      <c r="A13" s="375" t="s">
        <v>828</v>
      </c>
      <c r="B13" s="376">
        <v>266000</v>
      </c>
      <c r="C13" s="376">
        <v>266000</v>
      </c>
      <c r="D13" s="376">
        <v>0</v>
      </c>
    </row>
    <row r="14" spans="1:4">
      <c r="A14" s="375" t="s">
        <v>862</v>
      </c>
      <c r="B14" s="376">
        <v>52431</v>
      </c>
      <c r="C14" s="376">
        <v>52431</v>
      </c>
      <c r="D14" s="376">
        <v>0</v>
      </c>
    </row>
    <row r="15" spans="1:4">
      <c r="A15" s="375" t="s">
        <v>866</v>
      </c>
      <c r="B15" s="376">
        <v>5202000</v>
      </c>
      <c r="C15" s="376">
        <v>2338445.34</v>
      </c>
      <c r="D15" s="376">
        <v>0</v>
      </c>
    </row>
    <row r="16" spans="1:4">
      <c r="A16" s="375" t="s">
        <v>868</v>
      </c>
      <c r="B16" s="376">
        <v>9146569</v>
      </c>
      <c r="C16" s="376">
        <v>4146569</v>
      </c>
      <c r="D16" s="376">
        <v>0</v>
      </c>
    </row>
    <row r="17" spans="1:4">
      <c r="A17" s="375" t="s">
        <v>1078</v>
      </c>
      <c r="B17" s="376">
        <v>1460500</v>
      </c>
      <c r="C17" s="376">
        <v>1460500</v>
      </c>
      <c r="D17" s="376">
        <v>0</v>
      </c>
    </row>
    <row r="18" spans="1:4">
      <c r="A18" s="375" t="s">
        <v>998</v>
      </c>
      <c r="B18" s="376">
        <v>3540000</v>
      </c>
      <c r="C18" s="376">
        <v>3540000</v>
      </c>
      <c r="D18" s="376">
        <v>0</v>
      </c>
    </row>
    <row r="19" spans="1:4">
      <c r="A19" s="375" t="s">
        <v>1162</v>
      </c>
      <c r="B19" s="376">
        <v>500000</v>
      </c>
      <c r="C19" s="376">
        <v>500000</v>
      </c>
      <c r="D19" s="376">
        <v>0</v>
      </c>
    </row>
    <row r="20" spans="1:4">
      <c r="A20" s="375" t="s">
        <v>553</v>
      </c>
      <c r="B20" s="376">
        <v>50000</v>
      </c>
      <c r="C20" s="376">
        <v>50000</v>
      </c>
      <c r="D20" s="376">
        <v>0</v>
      </c>
    </row>
    <row r="21" spans="1:4">
      <c r="A21" s="375" t="s">
        <v>1125</v>
      </c>
      <c r="B21" s="376">
        <v>695000</v>
      </c>
      <c r="C21" s="376">
        <v>695000</v>
      </c>
      <c r="D21" s="376">
        <v>0</v>
      </c>
    </row>
    <row r="22" spans="1:4">
      <c r="A22" s="375" t="s">
        <v>971</v>
      </c>
      <c r="B22" s="376">
        <v>3250000</v>
      </c>
      <c r="C22" s="376">
        <v>3250000</v>
      </c>
      <c r="D22" s="376">
        <v>0</v>
      </c>
    </row>
    <row r="23" spans="1:4">
      <c r="A23" s="375" t="s">
        <v>944</v>
      </c>
      <c r="B23" s="376">
        <v>2611400</v>
      </c>
      <c r="C23" s="376">
        <v>2611400</v>
      </c>
      <c r="D23" s="376">
        <v>0</v>
      </c>
    </row>
    <row r="24" spans="1:4">
      <c r="A24" s="375" t="s">
        <v>799</v>
      </c>
      <c r="B24" s="376">
        <v>841000</v>
      </c>
      <c r="C24" s="376">
        <v>230000</v>
      </c>
      <c r="D24" s="376">
        <v>0</v>
      </c>
    </row>
    <row r="25" spans="1:4">
      <c r="A25" s="375" t="s">
        <v>1145</v>
      </c>
      <c r="B25" s="376">
        <v>2626400</v>
      </c>
      <c r="C25" s="376">
        <v>2626400</v>
      </c>
      <c r="D25" s="376">
        <v>0</v>
      </c>
    </row>
    <row r="26" spans="1:4">
      <c r="A26" s="375" t="s">
        <v>597</v>
      </c>
      <c r="B26" s="376">
        <v>81000</v>
      </c>
      <c r="C26" s="376">
        <v>81000</v>
      </c>
      <c r="D26" s="376">
        <v>0</v>
      </c>
    </row>
    <row r="27" spans="1:4">
      <c r="A27" s="375" t="s">
        <v>601</v>
      </c>
      <c r="B27" s="376">
        <v>164000</v>
      </c>
      <c r="C27" s="376">
        <v>164000</v>
      </c>
      <c r="D27" s="376">
        <v>0</v>
      </c>
    </row>
    <row r="28" spans="1:4">
      <c r="A28" s="375" t="s">
        <v>599</v>
      </c>
      <c r="B28" s="376">
        <v>800000</v>
      </c>
      <c r="C28" s="376">
        <v>800000</v>
      </c>
      <c r="D28" s="376">
        <v>0</v>
      </c>
    </row>
    <row r="29" spans="1:4">
      <c r="A29" s="375" t="s">
        <v>1103</v>
      </c>
      <c r="B29" s="376">
        <v>1270035</v>
      </c>
      <c r="C29" s="376">
        <v>1270035</v>
      </c>
      <c r="D29" s="376">
        <v>0</v>
      </c>
    </row>
    <row r="30" spans="1:4">
      <c r="A30" s="375" t="s">
        <v>941</v>
      </c>
      <c r="B30" s="376">
        <v>0</v>
      </c>
      <c r="C30" s="376">
        <v>64899.68</v>
      </c>
      <c r="D30" s="376">
        <v>0</v>
      </c>
    </row>
    <row r="31" spans="1:4">
      <c r="A31" s="375" t="s">
        <v>698</v>
      </c>
      <c r="B31" s="376">
        <v>90024788</v>
      </c>
      <c r="C31" s="376">
        <v>90024788</v>
      </c>
      <c r="D31" s="376">
        <v>0</v>
      </c>
    </row>
    <row r="32" spans="1:4">
      <c r="A32" s="375" t="s">
        <v>733</v>
      </c>
      <c r="B32" s="376">
        <v>66245887</v>
      </c>
      <c r="C32" s="376">
        <v>66245887</v>
      </c>
      <c r="D32" s="376">
        <v>0</v>
      </c>
    </row>
    <row r="33" spans="1:4">
      <c r="A33" s="375" t="s">
        <v>730</v>
      </c>
      <c r="B33" s="376">
        <v>5454356</v>
      </c>
      <c r="C33" s="376">
        <v>5454356</v>
      </c>
      <c r="D33" s="376">
        <v>0</v>
      </c>
    </row>
    <row r="34" spans="1:4">
      <c r="A34" s="375" t="s">
        <v>702</v>
      </c>
      <c r="B34" s="376">
        <v>10597068</v>
      </c>
      <c r="C34" s="376">
        <v>10597068</v>
      </c>
      <c r="D34" s="376">
        <v>0</v>
      </c>
    </row>
    <row r="35" spans="1:4">
      <c r="A35" s="375" t="s">
        <v>704</v>
      </c>
      <c r="B35" s="376">
        <v>4500000</v>
      </c>
      <c r="C35" s="376">
        <v>4500000</v>
      </c>
      <c r="D35" s="376">
        <v>0</v>
      </c>
    </row>
    <row r="36" spans="1:4">
      <c r="A36" s="375" t="s">
        <v>706</v>
      </c>
      <c r="B36" s="376">
        <v>25468233</v>
      </c>
      <c r="C36" s="376">
        <v>25468233</v>
      </c>
      <c r="D36" s="376">
        <v>0</v>
      </c>
    </row>
    <row r="37" spans="1:4">
      <c r="A37" s="375" t="s">
        <v>992</v>
      </c>
      <c r="B37" s="376">
        <v>15634798</v>
      </c>
      <c r="C37" s="376">
        <v>0</v>
      </c>
      <c r="D37" s="376">
        <v>0</v>
      </c>
    </row>
    <row r="38" spans="1:4">
      <c r="A38" s="375" t="s">
        <v>1064</v>
      </c>
      <c r="B38" s="376">
        <v>27839808</v>
      </c>
      <c r="C38" s="376">
        <v>27839808</v>
      </c>
      <c r="D38" s="376">
        <v>0</v>
      </c>
    </row>
    <row r="39" spans="1:4">
      <c r="A39" s="375" t="s">
        <v>691</v>
      </c>
      <c r="B39" s="376">
        <v>11902500</v>
      </c>
      <c r="C39" s="376">
        <v>11902500</v>
      </c>
      <c r="D39" s="376">
        <v>0</v>
      </c>
    </row>
    <row r="40" spans="1:4">
      <c r="A40" s="375" t="s">
        <v>693</v>
      </c>
      <c r="B40" s="376">
        <v>17259637</v>
      </c>
      <c r="C40" s="376">
        <v>17259637</v>
      </c>
      <c r="D40" s="376">
        <v>0</v>
      </c>
    </row>
    <row r="41" spans="1:4">
      <c r="A41" s="375" t="s">
        <v>696</v>
      </c>
      <c r="B41" s="376">
        <v>3900000</v>
      </c>
      <c r="C41" s="376">
        <v>3900000</v>
      </c>
      <c r="D41" s="376">
        <v>0</v>
      </c>
    </row>
    <row r="42" spans="1:4">
      <c r="A42" s="375" t="s">
        <v>1049</v>
      </c>
      <c r="B42" s="376">
        <v>2500000</v>
      </c>
      <c r="C42" s="376">
        <v>0</v>
      </c>
      <c r="D42" s="376">
        <v>0</v>
      </c>
    </row>
    <row r="43" spans="1:4">
      <c r="A43" s="375" t="s">
        <v>1051</v>
      </c>
      <c r="B43" s="376">
        <v>3519000</v>
      </c>
      <c r="C43" s="376">
        <v>0</v>
      </c>
      <c r="D43" s="376">
        <v>0</v>
      </c>
    </row>
    <row r="44" spans="1:4">
      <c r="A44" s="375" t="s">
        <v>1053</v>
      </c>
      <c r="B44" s="376">
        <v>19053901</v>
      </c>
      <c r="C44" s="376">
        <v>0</v>
      </c>
      <c r="D44" s="376">
        <v>0</v>
      </c>
    </row>
    <row r="45" spans="1:4">
      <c r="A45" s="375" t="s">
        <v>1037</v>
      </c>
      <c r="B45" s="376">
        <v>20731415</v>
      </c>
      <c r="C45" s="376">
        <v>20731415</v>
      </c>
      <c r="D45" s="376">
        <v>0</v>
      </c>
    </row>
    <row r="46" spans="1:4">
      <c r="A46" s="375" t="s">
        <v>873</v>
      </c>
      <c r="B46" s="376">
        <v>40000000</v>
      </c>
      <c r="C46" s="376">
        <v>40000000</v>
      </c>
      <c r="D46" s="376">
        <v>0</v>
      </c>
    </row>
    <row r="47" spans="1:4">
      <c r="A47" s="375" t="s">
        <v>832</v>
      </c>
      <c r="B47" s="376">
        <v>34084051</v>
      </c>
      <c r="C47" s="376">
        <v>34084051</v>
      </c>
      <c r="D47" s="376">
        <v>0</v>
      </c>
    </row>
    <row r="48" spans="1:4">
      <c r="A48" s="375" t="s">
        <v>841</v>
      </c>
      <c r="B48" s="376">
        <v>2021641</v>
      </c>
      <c r="C48" s="376">
        <v>2021641</v>
      </c>
      <c r="D48" s="376">
        <v>0</v>
      </c>
    </row>
    <row r="49" spans="1:4">
      <c r="A49" s="375" t="s">
        <v>843</v>
      </c>
      <c r="B49" s="376">
        <v>27777842</v>
      </c>
      <c r="C49" s="376">
        <v>27777842</v>
      </c>
      <c r="D49" s="376">
        <v>0</v>
      </c>
    </row>
    <row r="50" spans="1:4">
      <c r="A50" s="375" t="s">
        <v>845</v>
      </c>
      <c r="B50" s="376">
        <v>18826889</v>
      </c>
      <c r="C50" s="376">
        <v>18826889</v>
      </c>
      <c r="D50" s="376">
        <v>0</v>
      </c>
    </row>
    <row r="51" spans="1:4">
      <c r="A51" s="375" t="s">
        <v>847</v>
      </c>
      <c r="B51" s="376">
        <v>25000000</v>
      </c>
      <c r="C51" s="376">
        <v>25000000</v>
      </c>
      <c r="D51" s="376">
        <v>0</v>
      </c>
    </row>
    <row r="52" spans="1:4">
      <c r="A52" s="375" t="s">
        <v>1207</v>
      </c>
      <c r="B52" s="376">
        <v>2201240624</v>
      </c>
      <c r="C52" s="376">
        <v>2248865469.5799999</v>
      </c>
      <c r="D52" s="376">
        <v>816949966.94999969</v>
      </c>
    </row>
    <row r="53" spans="1:4">
      <c r="A53" s="375" t="s">
        <v>1178</v>
      </c>
      <c r="B53" s="376">
        <v>2769993470</v>
      </c>
      <c r="C53" s="376">
        <v>2763723181.5999999</v>
      </c>
      <c r="D53" s="376">
        <v>816949966.94999969</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topLeftCell="A13" zoomScale="70" zoomScaleNormal="70" workbookViewId="0">
      <selection activeCell="H7" sqref="A1:XFD1048576"/>
    </sheetView>
  </sheetViews>
  <sheetFormatPr baseColWidth="10" defaultRowHeight="13.2"/>
  <cols>
    <col min="3" max="3" width="20.6640625" customWidth="1"/>
    <col min="9" max="9" width="26.109375" customWidth="1"/>
    <col min="10" max="10" width="17" customWidth="1"/>
    <col min="13" max="13" width="31" customWidth="1"/>
  </cols>
  <sheetData>
    <row r="1" spans="1:21" ht="15.75" customHeight="1">
      <c r="A1" s="867"/>
      <c r="B1" s="2047" t="s">
        <v>2046</v>
      </c>
      <c r="C1" s="2048"/>
      <c r="D1" s="2048"/>
      <c r="E1" s="2048"/>
      <c r="F1" s="2048"/>
      <c r="G1" s="2048"/>
      <c r="H1" s="2048"/>
      <c r="I1" s="2048"/>
      <c r="J1" s="2048"/>
      <c r="K1" s="2048"/>
      <c r="L1" s="2048"/>
      <c r="M1" s="2049"/>
      <c r="N1" s="1202"/>
    </row>
    <row r="2" spans="1:21" ht="14.4">
      <c r="A2" s="867"/>
      <c r="B2" s="1206"/>
      <c r="C2" s="1200"/>
      <c r="D2" s="1200"/>
      <c r="E2" s="1200"/>
      <c r="F2" s="1200"/>
      <c r="G2" s="1200"/>
      <c r="H2" s="1200"/>
      <c r="I2" s="1200"/>
      <c r="J2" s="1200"/>
      <c r="K2" s="1200"/>
      <c r="L2" s="1200"/>
      <c r="M2" s="1201"/>
      <c r="N2" s="1202"/>
    </row>
    <row r="3" spans="1:21" ht="12.75" customHeight="1">
      <c r="A3" s="867"/>
      <c r="B3" s="2044" t="s">
        <v>2083</v>
      </c>
      <c r="C3" s="2045"/>
      <c r="D3" s="2045"/>
      <c r="E3" s="2045"/>
      <c r="F3" s="2045"/>
      <c r="G3" s="2045"/>
      <c r="H3" s="2045"/>
      <c r="I3" s="2045"/>
      <c r="J3" s="2045"/>
      <c r="K3" s="2045"/>
      <c r="L3" s="2045"/>
      <c r="M3" s="2046"/>
      <c r="N3" s="1202"/>
    </row>
    <row r="4" spans="1:21" ht="12.75" customHeight="1">
      <c r="A4" s="867"/>
      <c r="B4" s="2044" t="s">
        <v>2084</v>
      </c>
      <c r="C4" s="2045"/>
      <c r="D4" s="2045"/>
      <c r="E4" s="2045"/>
      <c r="F4" s="2045"/>
      <c r="G4" s="2045"/>
      <c r="H4" s="2045"/>
      <c r="I4" s="2045"/>
      <c r="J4" s="2045"/>
      <c r="K4" s="2045"/>
      <c r="L4" s="2045"/>
      <c r="M4" s="2046"/>
      <c r="N4" s="1202"/>
    </row>
    <row r="5" spans="1:21" ht="14.4">
      <c r="A5" s="867"/>
      <c r="B5" s="1206"/>
      <c r="C5" s="1200"/>
      <c r="D5" s="1200"/>
      <c r="E5" s="1200"/>
      <c r="F5" s="1200"/>
      <c r="G5" s="1200"/>
      <c r="H5" s="1200"/>
      <c r="I5" s="1200"/>
      <c r="J5" s="1200"/>
      <c r="K5" s="1200"/>
      <c r="L5" s="1200"/>
      <c r="M5" s="1201"/>
      <c r="N5" s="1202"/>
    </row>
    <row r="6" spans="1:21" ht="15.75" customHeight="1">
      <c r="A6" s="867"/>
      <c r="B6" s="1889" t="s">
        <v>2047</v>
      </c>
      <c r="C6" s="1891"/>
      <c r="D6" s="1889" t="s">
        <v>2048</v>
      </c>
      <c r="E6" s="1890"/>
      <c r="F6" s="1890"/>
      <c r="G6" s="1890"/>
      <c r="H6" s="1890"/>
      <c r="I6" s="1891"/>
      <c r="J6" s="2050" t="s">
        <v>44</v>
      </c>
      <c r="K6" s="2051"/>
      <c r="L6" s="2052"/>
      <c r="M6" s="2053" t="s">
        <v>2049</v>
      </c>
      <c r="N6" s="1202"/>
    </row>
    <row r="7" spans="1:21" ht="46.8">
      <c r="A7" s="867"/>
      <c r="B7" s="1212" t="s">
        <v>2050</v>
      </c>
      <c r="C7" s="1212" t="s">
        <v>2051</v>
      </c>
      <c r="D7" s="1212" t="s">
        <v>2052</v>
      </c>
      <c r="E7" s="1212" t="s">
        <v>1819</v>
      </c>
      <c r="F7" s="1212" t="s">
        <v>2053</v>
      </c>
      <c r="G7" s="1212" t="s">
        <v>2054</v>
      </c>
      <c r="H7" s="1212" t="s">
        <v>532</v>
      </c>
      <c r="I7" s="1212" t="s">
        <v>2051</v>
      </c>
      <c r="J7" s="1212" t="s">
        <v>538</v>
      </c>
      <c r="K7" s="1212" t="s">
        <v>12</v>
      </c>
      <c r="L7" s="1212" t="s">
        <v>8</v>
      </c>
      <c r="M7" s="2054"/>
      <c r="N7" s="1202"/>
      <c r="P7" s="867"/>
      <c r="Q7" s="867"/>
      <c r="R7" s="867"/>
      <c r="S7" s="867"/>
      <c r="T7" s="867"/>
      <c r="U7" s="867"/>
    </row>
    <row r="8" spans="1:21" ht="24" customHeight="1">
      <c r="A8" s="867"/>
      <c r="B8" s="1221"/>
      <c r="C8" s="1218"/>
      <c r="D8" s="1222"/>
      <c r="E8" s="1222"/>
      <c r="F8" s="1219"/>
      <c r="G8" s="1218"/>
      <c r="H8" s="1223"/>
      <c r="I8" s="1220"/>
      <c r="J8" s="1224"/>
      <c r="K8" s="1224"/>
      <c r="L8" s="1224"/>
      <c r="M8" s="1220"/>
      <c r="N8" s="1204"/>
      <c r="P8" s="867"/>
      <c r="Q8" s="867"/>
      <c r="R8" s="867"/>
      <c r="S8" s="867"/>
      <c r="T8" s="867"/>
      <c r="U8" s="867"/>
    </row>
    <row r="9" spans="1:21" ht="24" customHeight="1">
      <c r="A9" s="867"/>
      <c r="B9" s="1243">
        <v>1407</v>
      </c>
      <c r="C9" s="1205" t="s">
        <v>2085</v>
      </c>
      <c r="D9" s="1244">
        <v>1</v>
      </c>
      <c r="E9" s="1244">
        <v>3</v>
      </c>
      <c r="F9" s="1244">
        <v>4</v>
      </c>
      <c r="G9" s="1244">
        <v>71</v>
      </c>
      <c r="H9" s="1245" t="s">
        <v>445</v>
      </c>
      <c r="I9" s="1205" t="s">
        <v>2086</v>
      </c>
      <c r="J9" s="1246">
        <v>21000</v>
      </c>
      <c r="K9" s="1246">
        <v>221000</v>
      </c>
      <c r="L9" s="1246">
        <v>0</v>
      </c>
      <c r="M9" s="1205" t="s">
        <v>2087</v>
      </c>
      <c r="N9" s="1204"/>
      <c r="P9" s="867"/>
      <c r="Q9" s="867"/>
      <c r="R9" s="867"/>
      <c r="S9" s="867"/>
      <c r="T9" s="867"/>
      <c r="U9" s="867"/>
    </row>
    <row r="10" spans="1:21" ht="60" customHeight="1">
      <c r="A10" s="867"/>
      <c r="B10" s="1221"/>
      <c r="C10" s="1218"/>
      <c r="D10" s="1222"/>
      <c r="E10" s="1222"/>
      <c r="F10" s="1222"/>
      <c r="G10" s="1222"/>
      <c r="H10" s="1223"/>
      <c r="I10" s="1225"/>
      <c r="J10" s="1224"/>
      <c r="K10" s="1224"/>
      <c r="L10" s="1224"/>
      <c r="M10" s="1220"/>
      <c r="N10" s="1204"/>
    </row>
    <row r="11" spans="1:21" ht="288" customHeight="1">
      <c r="A11" s="867"/>
      <c r="B11" s="1221"/>
      <c r="C11" s="1218"/>
      <c r="D11" s="1222"/>
      <c r="E11" s="1222"/>
      <c r="F11" s="1222"/>
      <c r="G11" s="1222"/>
      <c r="H11" s="1223"/>
      <c r="I11" s="1225"/>
      <c r="J11" s="1224"/>
      <c r="K11" s="1224"/>
      <c r="L11" s="1224"/>
      <c r="M11" s="1220"/>
      <c r="N11" s="1204"/>
    </row>
    <row r="12" spans="1:21">
      <c r="A12" s="867"/>
      <c r="B12" s="1221"/>
      <c r="C12" s="1218"/>
      <c r="D12" s="1222"/>
      <c r="E12" s="1222"/>
      <c r="F12" s="1222"/>
      <c r="G12" s="1222"/>
      <c r="H12" s="1223"/>
      <c r="I12" s="1225"/>
      <c r="J12" s="1224"/>
      <c r="K12" s="1224"/>
      <c r="L12" s="1224"/>
      <c r="M12" s="1220"/>
      <c r="N12" s="1204"/>
    </row>
    <row r="13" spans="1:21">
      <c r="A13" s="867"/>
      <c r="B13" s="1221"/>
      <c r="C13" s="1226"/>
      <c r="D13" s="1227"/>
      <c r="E13" s="1227"/>
      <c r="F13" s="1227"/>
      <c r="G13" s="1227"/>
      <c r="H13" s="1228"/>
      <c r="I13" s="1229" t="s">
        <v>2055</v>
      </c>
      <c r="J13" s="1230"/>
      <c r="K13" s="1230"/>
      <c r="L13" s="1230"/>
      <c r="M13" s="1231"/>
      <c r="N13" s="1204"/>
    </row>
    <row r="14" spans="1:21">
      <c r="A14" s="867"/>
      <c r="B14" s="1221"/>
      <c r="C14" s="1226"/>
      <c r="D14" s="1227"/>
      <c r="E14" s="1227"/>
      <c r="F14" s="1227"/>
      <c r="G14" s="1227"/>
      <c r="H14" s="1228"/>
      <c r="I14" s="1229"/>
      <c r="J14" s="1230"/>
      <c r="K14" s="1230"/>
      <c r="L14" s="1230"/>
      <c r="M14" s="1231"/>
      <c r="N14" s="1204"/>
    </row>
    <row r="15" spans="1:21">
      <c r="A15" s="867"/>
      <c r="B15" s="1221"/>
      <c r="C15" s="1226"/>
      <c r="D15" s="1227"/>
      <c r="E15" s="1227"/>
      <c r="F15" s="1227"/>
      <c r="G15" s="1227"/>
      <c r="H15" s="1228"/>
      <c r="I15" s="1229"/>
      <c r="J15" s="1230"/>
      <c r="K15" s="1230"/>
      <c r="L15" s="1230"/>
      <c r="M15" s="1231"/>
      <c r="N15" s="1204"/>
    </row>
    <row r="16" spans="1:21">
      <c r="A16" s="867"/>
      <c r="B16" s="1221"/>
      <c r="C16" s="1226"/>
      <c r="D16" s="1227"/>
      <c r="E16" s="1227"/>
      <c r="F16" s="1227"/>
      <c r="G16" s="1227"/>
      <c r="H16" s="1228"/>
      <c r="I16" s="1229"/>
      <c r="J16" s="1230"/>
      <c r="K16" s="1230"/>
      <c r="L16" s="1230"/>
      <c r="M16" s="1231"/>
      <c r="N16" s="1204"/>
    </row>
    <row r="17" spans="1:14">
      <c r="A17" s="867"/>
      <c r="B17" s="1221"/>
      <c r="C17" s="1226"/>
      <c r="D17" s="1227"/>
      <c r="E17" s="1227"/>
      <c r="F17" s="1227"/>
      <c r="G17" s="1227"/>
      <c r="H17" s="1228"/>
      <c r="I17" s="1229"/>
      <c r="J17" s="1230"/>
      <c r="K17" s="1230"/>
      <c r="L17" s="1230"/>
      <c r="M17" s="1231"/>
      <c r="N17" s="1204"/>
    </row>
    <row r="18" spans="1:14">
      <c r="A18" s="867"/>
      <c r="B18" s="1221"/>
      <c r="C18" s="1226"/>
      <c r="D18" s="1227"/>
      <c r="E18" s="1227"/>
      <c r="F18" s="1227"/>
      <c r="G18" s="1227"/>
      <c r="H18" s="1228"/>
      <c r="I18" s="1229"/>
      <c r="J18" s="1230"/>
      <c r="K18" s="1230"/>
      <c r="L18" s="1230"/>
      <c r="M18" s="1231"/>
      <c r="N18" s="1204"/>
    </row>
    <row r="19" spans="1:14">
      <c r="A19" s="867"/>
      <c r="B19" s="1221"/>
      <c r="C19" s="1226"/>
      <c r="D19" s="1227"/>
      <c r="E19" s="1227"/>
      <c r="F19" s="1227"/>
      <c r="G19" s="1227"/>
      <c r="H19" s="1228"/>
      <c r="I19" s="1229"/>
      <c r="J19" s="1230"/>
      <c r="K19" s="1230"/>
      <c r="L19" s="1230"/>
      <c r="M19" s="1231"/>
      <c r="N19" s="1204"/>
    </row>
    <row r="20" spans="1:14">
      <c r="A20" s="867"/>
      <c r="B20" s="1221"/>
      <c r="C20" s="1226"/>
      <c r="D20" s="1227"/>
      <c r="E20" s="1227"/>
      <c r="F20" s="1227"/>
      <c r="G20" s="1227"/>
      <c r="H20" s="1228"/>
      <c r="I20" s="1229"/>
      <c r="J20" s="1230"/>
      <c r="K20" s="1230"/>
      <c r="L20" s="1230"/>
      <c r="M20" s="1231"/>
      <c r="N20" s="1204"/>
    </row>
    <row r="21" spans="1:14">
      <c r="A21" s="867"/>
      <c r="B21" s="1221"/>
      <c r="C21" s="1226"/>
      <c r="D21" s="1227"/>
      <c r="E21" s="1227"/>
      <c r="F21" s="1227"/>
      <c r="G21" s="1227"/>
      <c r="H21" s="1228"/>
      <c r="I21" s="1229"/>
      <c r="J21" s="1230"/>
      <c r="K21" s="1230"/>
      <c r="L21" s="1230"/>
      <c r="M21" s="1231"/>
      <c r="N21" s="1204"/>
    </row>
    <row r="22" spans="1:14">
      <c r="A22" s="867"/>
      <c r="B22" s="1221"/>
      <c r="C22" s="1226"/>
      <c r="D22" s="1227"/>
      <c r="E22" s="1227"/>
      <c r="F22" s="1227"/>
      <c r="G22" s="1227"/>
      <c r="H22" s="1228"/>
      <c r="I22" s="1229"/>
      <c r="J22" s="1230"/>
      <c r="K22" s="1230"/>
      <c r="L22" s="1230"/>
      <c r="M22" s="1231"/>
      <c r="N22" s="1204"/>
    </row>
    <row r="23" spans="1:14">
      <c r="A23" s="867"/>
      <c r="B23" s="1221"/>
      <c r="C23" s="1226"/>
      <c r="D23" s="1227"/>
      <c r="E23" s="1227"/>
      <c r="F23" s="1227"/>
      <c r="G23" s="1227"/>
      <c r="H23" s="1228"/>
      <c r="I23" s="1229"/>
      <c r="J23" s="1230"/>
      <c r="K23" s="1230"/>
      <c r="L23" s="1230"/>
      <c r="M23" s="1231"/>
      <c r="N23" s="1204"/>
    </row>
    <row r="24" spans="1:14">
      <c r="A24" s="867"/>
      <c r="B24" s="1221"/>
      <c r="C24" s="1226"/>
      <c r="D24" s="1227"/>
      <c r="E24" s="1227"/>
      <c r="F24" s="1227"/>
      <c r="G24" s="1227"/>
      <c r="H24" s="1228"/>
      <c r="I24" s="1229"/>
      <c r="J24" s="1230"/>
      <c r="K24" s="1230"/>
      <c r="L24" s="1230"/>
      <c r="M24" s="1231"/>
      <c r="N24" s="1204"/>
    </row>
    <row r="25" spans="1:14">
      <c r="A25" s="867"/>
      <c r="B25" s="1221"/>
      <c r="C25" s="1226"/>
      <c r="D25" s="1227"/>
      <c r="E25" s="1227"/>
      <c r="F25" s="1227"/>
      <c r="G25" s="1227"/>
      <c r="H25" s="1228"/>
      <c r="I25" s="1229"/>
      <c r="J25" s="1230"/>
      <c r="K25" s="1230"/>
      <c r="L25" s="1230"/>
      <c r="M25" s="1231"/>
      <c r="N25" s="1204"/>
    </row>
    <row r="26" spans="1:14">
      <c r="A26" s="867"/>
      <c r="B26" s="1221"/>
      <c r="C26" s="1226"/>
      <c r="D26" s="1227"/>
      <c r="E26" s="1227"/>
      <c r="F26" s="1227"/>
      <c r="G26" s="1227"/>
      <c r="H26" s="1228"/>
      <c r="I26" s="1229"/>
      <c r="J26" s="1230"/>
      <c r="K26" s="1230"/>
      <c r="L26" s="1230"/>
      <c r="M26" s="1231"/>
      <c r="N26" s="1204"/>
    </row>
    <row r="27" spans="1:14" ht="12.75" customHeight="1">
      <c r="A27" s="867"/>
      <c r="B27" s="1221"/>
      <c r="C27" s="1226"/>
      <c r="D27" s="1227"/>
      <c r="E27" s="1227"/>
      <c r="F27" s="1227"/>
      <c r="G27" s="1227"/>
      <c r="H27" s="1228"/>
      <c r="I27" s="1229"/>
      <c r="J27" s="1230"/>
      <c r="K27" s="1230"/>
      <c r="L27" s="1230"/>
      <c r="M27" s="1231"/>
      <c r="N27" s="1204"/>
    </row>
    <row r="28" spans="1:14">
      <c r="A28" s="867"/>
      <c r="B28" s="1221"/>
      <c r="C28" s="1226"/>
      <c r="D28" s="1227"/>
      <c r="E28" s="1227"/>
      <c r="F28" s="1227"/>
      <c r="G28" s="1227"/>
      <c r="H28" s="1228"/>
      <c r="I28" s="1229"/>
      <c r="J28" s="1230"/>
      <c r="K28" s="1230"/>
      <c r="L28" s="1230"/>
      <c r="M28" s="1231"/>
      <c r="N28" s="1204"/>
    </row>
    <row r="29" spans="1:14">
      <c r="A29" s="867"/>
      <c r="B29" s="1221"/>
      <c r="C29" s="1232" t="s">
        <v>2056</v>
      </c>
      <c r="D29" s="1233"/>
      <c r="E29" s="1233"/>
      <c r="F29" s="1233"/>
      <c r="G29" s="1233"/>
      <c r="H29" s="1234"/>
      <c r="I29" s="1229"/>
      <c r="J29" s="1230"/>
      <c r="K29" s="1230"/>
      <c r="L29" s="1230"/>
      <c r="M29" s="1231"/>
      <c r="N29" s="1204"/>
    </row>
    <row r="30" spans="1:14" ht="40.5" customHeight="1">
      <c r="A30" s="867"/>
      <c r="B30" s="1235"/>
      <c r="C30" s="1236"/>
      <c r="D30" s="1237"/>
      <c r="E30" s="1237"/>
      <c r="F30" s="1237"/>
      <c r="G30" s="1237"/>
      <c r="H30" s="1238"/>
      <c r="I30" s="1239"/>
      <c r="J30" s="1240"/>
      <c r="K30" s="1240"/>
      <c r="L30" s="1240"/>
      <c r="M30" s="1241"/>
      <c r="N30" s="1204"/>
    </row>
    <row r="31" spans="1:14" ht="37.5" customHeight="1">
      <c r="A31" s="867"/>
      <c r="B31" s="1202"/>
      <c r="C31" s="1203"/>
      <c r="D31" s="1203"/>
      <c r="E31" s="1203"/>
      <c r="F31" s="1203"/>
      <c r="G31" s="1203"/>
      <c r="H31" s="1203"/>
      <c r="I31" s="1203"/>
      <c r="J31" s="1203"/>
      <c r="K31" s="1203"/>
      <c r="L31" s="1203"/>
      <c r="M31" s="1203"/>
      <c r="N31" s="1202"/>
    </row>
    <row r="32" spans="1:14" ht="14.4">
      <c r="A32" s="867"/>
      <c r="B32" s="1202"/>
      <c r="C32" s="1203"/>
      <c r="D32" s="1203"/>
      <c r="E32" s="1203"/>
      <c r="F32" s="1203"/>
      <c r="G32" s="1203"/>
      <c r="H32" s="1203"/>
      <c r="I32" s="1203"/>
      <c r="J32" s="1203"/>
      <c r="K32" s="1203"/>
      <c r="L32" s="1203"/>
      <c r="M32" s="1203"/>
      <c r="N32" s="1202"/>
    </row>
    <row r="33" spans="1:14" ht="14.4">
      <c r="A33" s="867"/>
      <c r="B33" s="1202"/>
      <c r="C33" s="1203"/>
      <c r="D33" s="1203"/>
      <c r="E33" s="1203"/>
      <c r="F33" s="1203"/>
      <c r="G33" s="1203"/>
      <c r="H33" s="1203"/>
      <c r="I33" s="1203"/>
      <c r="J33" s="1203"/>
      <c r="K33" s="1203"/>
      <c r="L33" s="1203"/>
      <c r="M33" s="1203"/>
      <c r="N33" s="1202"/>
    </row>
    <row r="34" spans="1:14" ht="14.4">
      <c r="A34" s="867"/>
      <c r="B34" s="1202"/>
      <c r="C34" s="1203"/>
      <c r="D34" s="1203"/>
      <c r="E34" s="1203"/>
      <c r="F34" s="1203"/>
      <c r="G34" s="1203"/>
      <c r="H34" s="1203"/>
      <c r="I34" s="1203"/>
      <c r="J34" s="1203"/>
      <c r="K34" s="1203"/>
      <c r="L34" s="1203"/>
      <c r="M34" s="1203"/>
      <c r="N34" s="1202"/>
    </row>
    <row r="35" spans="1:14" ht="14.4">
      <c r="A35" s="867"/>
      <c r="B35" s="1202"/>
      <c r="C35" s="1203"/>
      <c r="D35" s="1203"/>
      <c r="E35" s="1203"/>
      <c r="F35" s="1203"/>
      <c r="G35" s="1203"/>
      <c r="H35" s="1203"/>
      <c r="I35" s="1203"/>
      <c r="J35" s="1203"/>
      <c r="K35" s="1203"/>
      <c r="L35" s="1203"/>
      <c r="M35" s="1203"/>
      <c r="N35" s="1202"/>
    </row>
    <row r="36" spans="1:14" ht="14.4">
      <c r="A36" s="867"/>
      <c r="B36" s="1202"/>
      <c r="C36" s="1203"/>
      <c r="D36" s="1203"/>
      <c r="E36" s="1203"/>
      <c r="F36" s="1203"/>
      <c r="G36" s="1203"/>
      <c r="H36" s="1203"/>
      <c r="I36" s="1203"/>
      <c r="J36" s="1203"/>
      <c r="K36" s="1203"/>
      <c r="L36" s="1203"/>
      <c r="M36" s="1203"/>
      <c r="N36" s="1202"/>
    </row>
    <row r="37" spans="1:14" ht="14.4">
      <c r="A37" s="867"/>
      <c r="B37" s="1202"/>
      <c r="C37" s="1203"/>
      <c r="D37" s="1203"/>
      <c r="E37" s="1203"/>
      <c r="F37" s="1203"/>
      <c r="G37" s="1203"/>
      <c r="H37" s="1203"/>
      <c r="I37" s="1203"/>
      <c r="J37" s="1203"/>
      <c r="K37" s="1203"/>
      <c r="L37" s="1203"/>
      <c r="M37" s="1203"/>
      <c r="N37" s="1202"/>
    </row>
    <row r="38" spans="1:14" ht="14.4">
      <c r="A38" s="867"/>
      <c r="B38" s="1202"/>
      <c r="C38" s="1203"/>
      <c r="D38" s="1203"/>
      <c r="E38" s="1203"/>
      <c r="F38" s="1203"/>
      <c r="G38" s="1203"/>
      <c r="H38" s="1203"/>
      <c r="I38" s="1203"/>
      <c r="J38" s="1203"/>
      <c r="K38" s="1203"/>
      <c r="L38" s="1203"/>
      <c r="M38" s="1203"/>
      <c r="N38" s="1202"/>
    </row>
    <row r="39" spans="1:14" ht="14.4">
      <c r="A39" s="867"/>
      <c r="B39" s="1202"/>
      <c r="C39" s="1203"/>
      <c r="D39" s="1203"/>
      <c r="E39" s="1203"/>
      <c r="F39" s="1203"/>
      <c r="G39" s="1203"/>
      <c r="H39" s="1203"/>
      <c r="I39" s="1203"/>
      <c r="J39" s="1203"/>
      <c r="K39" s="1203"/>
      <c r="L39" s="1203"/>
      <c r="M39" s="1203"/>
      <c r="N39" s="1202"/>
    </row>
    <row r="40" spans="1:14" ht="14.4">
      <c r="A40" s="867"/>
      <c r="B40" s="1202"/>
      <c r="C40" s="1203"/>
      <c r="D40" s="1203"/>
      <c r="E40" s="1203"/>
      <c r="F40" s="1203"/>
      <c r="G40" s="1203"/>
      <c r="H40" s="1203"/>
      <c r="I40" s="1203"/>
      <c r="J40" s="1203"/>
      <c r="K40" s="1203"/>
      <c r="L40" s="1203"/>
      <c r="M40" s="1203"/>
      <c r="N40" s="1202"/>
    </row>
    <row r="41" spans="1:14" ht="14.4">
      <c r="A41" s="867"/>
      <c r="B41" s="1202"/>
      <c r="C41" s="1203"/>
      <c r="D41" s="1203"/>
      <c r="E41" s="1203"/>
      <c r="F41" s="1203"/>
      <c r="G41" s="1203"/>
      <c r="H41" s="1203"/>
      <c r="I41" s="1203"/>
      <c r="J41" s="1203"/>
      <c r="K41" s="1203"/>
      <c r="L41" s="1203"/>
      <c r="M41" s="1203"/>
      <c r="N41" s="1202"/>
    </row>
    <row r="42" spans="1:14" ht="14.4">
      <c r="A42" s="867"/>
      <c r="B42" s="1202"/>
      <c r="C42" s="1203"/>
      <c r="D42" s="1203"/>
      <c r="E42" s="1203"/>
      <c r="F42" s="1203"/>
      <c r="G42" s="1203"/>
      <c r="H42" s="1203"/>
      <c r="I42" s="1203"/>
      <c r="J42" s="1203"/>
      <c r="K42" s="1203"/>
      <c r="L42" s="1203"/>
      <c r="M42" s="1203"/>
      <c r="N42" s="1202"/>
    </row>
  </sheetData>
  <mergeCells count="7">
    <mergeCell ref="B3:M3"/>
    <mergeCell ref="B4:M4"/>
    <mergeCell ref="B1:M1"/>
    <mergeCell ref="B6:C6"/>
    <mergeCell ref="D6:I6"/>
    <mergeCell ref="J6:L6"/>
    <mergeCell ref="M6:M7"/>
  </mergeCells>
  <pageMargins left="0.7" right="0.7" top="0.75" bottom="0.75" header="0.3" footer="0.3"/>
  <pageSetup paperSize="9" scale="67"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workbookViewId="0">
      <selection activeCell="H7" sqref="A1:XFD1048576"/>
    </sheetView>
  </sheetViews>
  <sheetFormatPr baseColWidth="10" defaultRowHeight="13.2"/>
  <cols>
    <col min="8" max="8" width="20.5546875" customWidth="1"/>
    <col min="11" max="11" width="15.5546875" customWidth="1"/>
    <col min="12" max="12" width="16.44140625" customWidth="1"/>
    <col min="13" max="13" width="15.5546875" customWidth="1"/>
    <col min="14" max="14" width="17.109375" customWidth="1"/>
  </cols>
  <sheetData>
    <row r="1" spans="1:14" ht="15.75" customHeight="1">
      <c r="A1" s="2047" t="s">
        <v>2057</v>
      </c>
      <c r="B1" s="2048"/>
      <c r="C1" s="2048"/>
      <c r="D1" s="2048"/>
      <c r="E1" s="2048"/>
      <c r="F1" s="2048"/>
      <c r="G1" s="2048"/>
      <c r="H1" s="2048"/>
      <c r="I1" s="2048"/>
      <c r="J1" s="2048"/>
      <c r="K1" s="2048"/>
      <c r="L1" s="2048"/>
      <c r="M1" s="2048"/>
      <c r="N1" s="2049"/>
    </row>
    <row r="2" spans="1:14">
      <c r="A2" s="2092"/>
      <c r="B2" s="2092"/>
      <c r="C2" s="2092"/>
      <c r="D2" s="2092"/>
      <c r="E2" s="2092"/>
      <c r="F2" s="2092"/>
      <c r="G2" s="2092"/>
      <c r="H2" s="2092"/>
      <c r="I2" s="2092"/>
      <c r="J2" s="2092"/>
      <c r="K2" s="2092"/>
      <c r="L2" s="2092"/>
      <c r="M2" s="2092"/>
      <c r="N2" s="2092"/>
    </row>
    <row r="3" spans="1:14" ht="12.75" customHeight="1">
      <c r="A3" s="2044" t="s">
        <v>2083</v>
      </c>
      <c r="B3" s="2045"/>
      <c r="C3" s="2045"/>
      <c r="D3" s="2045"/>
      <c r="E3" s="2045"/>
      <c r="F3" s="2045"/>
      <c r="G3" s="2045"/>
      <c r="H3" s="2045"/>
      <c r="I3" s="2045"/>
      <c r="J3" s="2045"/>
      <c r="K3" s="2045"/>
      <c r="L3" s="2045"/>
      <c r="M3" s="2045"/>
      <c r="N3" s="2046"/>
    </row>
    <row r="4" spans="1:14" ht="12.75" customHeight="1">
      <c r="A4" s="2044" t="s">
        <v>2088</v>
      </c>
      <c r="B4" s="2045"/>
      <c r="C4" s="2045"/>
      <c r="D4" s="2045"/>
      <c r="E4" s="2045"/>
      <c r="F4" s="2045"/>
      <c r="G4" s="2045"/>
      <c r="H4" s="2045"/>
      <c r="I4" s="2045"/>
      <c r="J4" s="2045"/>
      <c r="K4" s="2045"/>
      <c r="L4" s="2045"/>
      <c r="M4" s="2045"/>
      <c r="N4" s="2046"/>
    </row>
    <row r="5" spans="1:14">
      <c r="A5" s="2093"/>
      <c r="B5" s="2093"/>
      <c r="C5" s="2093"/>
      <c r="D5" s="2093"/>
      <c r="E5" s="2093"/>
      <c r="F5" s="2093"/>
      <c r="G5" s="2093"/>
      <c r="H5" s="2093"/>
      <c r="I5" s="1208"/>
      <c r="J5" s="1208"/>
      <c r="K5" s="1208"/>
      <c r="L5" s="1208"/>
      <c r="M5" s="1208"/>
      <c r="N5" s="1208"/>
    </row>
    <row r="6" spans="1:14" ht="47.25" customHeight="1">
      <c r="A6" s="2064" t="s">
        <v>2058</v>
      </c>
      <c r="B6" s="2065"/>
      <c r="C6" s="2066"/>
      <c r="D6" s="2067" t="s">
        <v>2059</v>
      </c>
      <c r="E6" s="2068"/>
      <c r="F6" s="2068"/>
      <c r="G6" s="2069"/>
      <c r="H6" s="1213" t="s">
        <v>2060</v>
      </c>
      <c r="I6" s="2070" t="s">
        <v>2061</v>
      </c>
      <c r="J6" s="2071"/>
      <c r="K6" s="1214" t="s">
        <v>2062</v>
      </c>
      <c r="L6" s="1214" t="s">
        <v>2063</v>
      </c>
      <c r="M6" s="1214" t="s">
        <v>2064</v>
      </c>
      <c r="N6" s="1214" t="s">
        <v>1950</v>
      </c>
    </row>
    <row r="7" spans="1:14" ht="300" customHeight="1">
      <c r="A7" s="2058" t="s">
        <v>2089</v>
      </c>
      <c r="B7" s="2059"/>
      <c r="C7" s="2060"/>
      <c r="D7" s="2061" t="s">
        <v>2085</v>
      </c>
      <c r="E7" s="2062"/>
      <c r="F7" s="2062"/>
      <c r="G7" s="2063"/>
      <c r="H7" s="1215" t="s">
        <v>2090</v>
      </c>
      <c r="I7" s="2072"/>
      <c r="J7" s="2073"/>
      <c r="K7" s="1215"/>
      <c r="L7" s="1215"/>
      <c r="M7" s="1215" t="s">
        <v>1499</v>
      </c>
      <c r="N7" s="1215"/>
    </row>
    <row r="8" spans="1:14">
      <c r="A8" s="2075"/>
      <c r="B8" s="2075"/>
      <c r="C8" s="2075"/>
      <c r="D8" s="2075"/>
      <c r="E8" s="2075"/>
      <c r="F8" s="2075"/>
      <c r="G8" s="2075"/>
      <c r="H8" s="2075"/>
      <c r="I8" s="2075"/>
      <c r="J8" s="2075"/>
      <c r="K8" s="2075"/>
      <c r="L8" s="2075"/>
      <c r="M8" s="2075"/>
      <c r="N8" s="2075"/>
    </row>
    <row r="9" spans="1:14" ht="12.75" customHeight="1">
      <c r="A9" s="2074" t="s">
        <v>2065</v>
      </c>
      <c r="B9" s="2074"/>
      <c r="C9" s="2074"/>
      <c r="D9" s="2076" t="s">
        <v>2091</v>
      </c>
      <c r="E9" s="2077"/>
      <c r="F9" s="2077"/>
      <c r="G9" s="2077"/>
      <c r="H9" s="2077"/>
      <c r="I9" s="2077"/>
      <c r="J9" s="2077"/>
      <c r="K9" s="2077"/>
      <c r="L9" s="2077"/>
      <c r="M9" s="2077"/>
      <c r="N9" s="2078"/>
    </row>
    <row r="10" spans="1:14" ht="12.75" customHeight="1">
      <c r="A10" s="2074" t="s">
        <v>2066</v>
      </c>
      <c r="B10" s="2074"/>
      <c r="C10" s="2074"/>
      <c r="D10" s="2055" t="s">
        <v>2092</v>
      </c>
      <c r="E10" s="2056"/>
      <c r="F10" s="2056"/>
      <c r="G10" s="2056"/>
      <c r="H10" s="2056"/>
      <c r="I10" s="2056"/>
      <c r="J10" s="2056"/>
      <c r="K10" s="2056"/>
      <c r="L10" s="2056"/>
      <c r="M10" s="2056"/>
      <c r="N10" s="2057"/>
    </row>
    <row r="11" spans="1:14" ht="12.75" customHeight="1">
      <c r="A11" s="2074" t="s">
        <v>2067</v>
      </c>
      <c r="B11" s="2074"/>
      <c r="C11" s="2074"/>
      <c r="D11" s="2055" t="s">
        <v>2093</v>
      </c>
      <c r="E11" s="2056"/>
      <c r="F11" s="2056"/>
      <c r="G11" s="2056"/>
      <c r="H11" s="2056"/>
      <c r="I11" s="2056"/>
      <c r="J11" s="2056"/>
      <c r="K11" s="2056"/>
      <c r="L11" s="2056"/>
      <c r="M11" s="2056"/>
      <c r="N11" s="2057"/>
    </row>
    <row r="12" spans="1:14" ht="12.75" customHeight="1">
      <c r="A12" s="2074" t="s">
        <v>2068</v>
      </c>
      <c r="B12" s="2074"/>
      <c r="C12" s="2074"/>
      <c r="D12" s="2055" t="s">
        <v>2094</v>
      </c>
      <c r="E12" s="2056"/>
      <c r="F12" s="2056"/>
      <c r="G12" s="2056"/>
      <c r="H12" s="2056"/>
      <c r="I12" s="2056"/>
      <c r="J12" s="2056"/>
      <c r="K12" s="2056"/>
      <c r="L12" s="2056"/>
      <c r="M12" s="2056"/>
      <c r="N12" s="2057"/>
    </row>
    <row r="13" spans="1:14" ht="12.75" customHeight="1">
      <c r="A13" s="2074" t="s">
        <v>2069</v>
      </c>
      <c r="B13" s="2074"/>
      <c r="C13" s="2074"/>
      <c r="D13" s="2055" t="s">
        <v>1959</v>
      </c>
      <c r="E13" s="2056"/>
      <c r="F13" s="2056"/>
      <c r="G13" s="2056"/>
      <c r="H13" s="2056"/>
      <c r="I13" s="2056"/>
      <c r="J13" s="2056"/>
      <c r="K13" s="2056"/>
      <c r="L13" s="2056"/>
      <c r="M13" s="2056"/>
      <c r="N13" s="2057"/>
    </row>
    <row r="14" spans="1:14">
      <c r="A14" s="2074" t="s">
        <v>2070</v>
      </c>
      <c r="B14" s="2074"/>
      <c r="C14" s="2074"/>
      <c r="D14" s="2055" t="s">
        <v>2095</v>
      </c>
      <c r="E14" s="2056"/>
      <c r="F14" s="2056"/>
      <c r="G14" s="2056"/>
      <c r="H14" s="2056"/>
      <c r="I14" s="2056"/>
      <c r="J14" s="2056"/>
      <c r="K14" s="2056"/>
      <c r="L14" s="2056"/>
      <c r="M14" s="2056"/>
      <c r="N14" s="2057"/>
    </row>
    <row r="15" spans="1:14">
      <c r="A15" s="2074" t="s">
        <v>2071</v>
      </c>
      <c r="B15" s="2074"/>
      <c r="C15" s="2074"/>
      <c r="D15" s="2055" t="s">
        <v>2096</v>
      </c>
      <c r="E15" s="2083"/>
      <c r="F15" s="2083"/>
      <c r="G15" s="2083"/>
      <c r="H15" s="2083"/>
      <c r="I15" s="2083"/>
      <c r="J15" s="2083"/>
      <c r="K15" s="2083"/>
      <c r="L15" s="2083"/>
      <c r="M15" s="2083"/>
      <c r="N15" s="2084"/>
    </row>
    <row r="16" spans="1:14" ht="12.75" customHeight="1">
      <c r="A16" s="2074" t="s">
        <v>2072</v>
      </c>
      <c r="B16" s="2074"/>
      <c r="C16" s="2074"/>
      <c r="D16" s="2079" t="s">
        <v>2097</v>
      </c>
      <c r="E16" s="2056"/>
      <c r="F16" s="2056"/>
      <c r="G16" s="2056"/>
      <c r="H16" s="2056"/>
      <c r="I16" s="2056"/>
      <c r="J16" s="2056"/>
      <c r="K16" s="2056"/>
      <c r="L16" s="2056"/>
      <c r="M16" s="2056"/>
      <c r="N16" s="2057"/>
    </row>
    <row r="17" spans="1:14" ht="12.75" customHeight="1">
      <c r="A17" s="2074" t="s">
        <v>2073</v>
      </c>
      <c r="B17" s="2074"/>
      <c r="C17" s="2074"/>
      <c r="D17" s="2055" t="s">
        <v>2098</v>
      </c>
      <c r="E17" s="2056"/>
      <c r="F17" s="2056"/>
      <c r="G17" s="2056"/>
      <c r="H17" s="2056"/>
      <c r="I17" s="2056"/>
      <c r="J17" s="2056"/>
      <c r="K17" s="2056"/>
      <c r="L17" s="2056"/>
      <c r="M17" s="2056"/>
      <c r="N17" s="2057"/>
    </row>
    <row r="18" spans="1:14" ht="12.75" customHeight="1">
      <c r="A18" s="2074" t="s">
        <v>2074</v>
      </c>
      <c r="B18" s="2074"/>
      <c r="C18" s="2074"/>
      <c r="D18" s="2055" t="s">
        <v>2099</v>
      </c>
      <c r="E18" s="2056"/>
      <c r="F18" s="2056"/>
      <c r="G18" s="2056"/>
      <c r="H18" s="2056"/>
      <c r="I18" s="2056"/>
      <c r="J18" s="2056"/>
      <c r="K18" s="2056"/>
      <c r="L18" s="2056"/>
      <c r="M18" s="2056"/>
      <c r="N18" s="2057"/>
    </row>
    <row r="19" spans="1:14" ht="12.75" customHeight="1">
      <c r="A19" s="2074" t="s">
        <v>2075</v>
      </c>
      <c r="B19" s="2074"/>
      <c r="C19" s="2074"/>
      <c r="D19" s="2055" t="s">
        <v>2100</v>
      </c>
      <c r="E19" s="2056"/>
      <c r="F19" s="2056"/>
      <c r="G19" s="2056"/>
      <c r="H19" s="2056"/>
      <c r="I19" s="2056"/>
      <c r="J19" s="2056"/>
      <c r="K19" s="2056"/>
      <c r="L19" s="2056"/>
      <c r="M19" s="2056"/>
      <c r="N19" s="2057"/>
    </row>
    <row r="20" spans="1:14">
      <c r="A20" s="1209"/>
      <c r="B20" s="1209"/>
      <c r="C20" s="1209"/>
      <c r="D20" s="1210"/>
      <c r="E20" s="1210"/>
      <c r="F20" s="1210"/>
      <c r="G20" s="1210"/>
      <c r="H20" s="1210"/>
      <c r="I20" s="1211"/>
      <c r="J20" s="1211"/>
      <c r="K20" s="2090"/>
      <c r="L20" s="2090"/>
      <c r="M20" s="2090"/>
      <c r="N20" s="2090"/>
    </row>
    <row r="21" spans="1:14" ht="15.75" customHeight="1">
      <c r="A21" s="2080" t="s">
        <v>2076</v>
      </c>
      <c r="B21" s="2080"/>
      <c r="C21" s="2080"/>
      <c r="D21" s="2080"/>
      <c r="E21" s="2080"/>
      <c r="F21" s="2080"/>
      <c r="G21" s="2080"/>
      <c r="H21" s="2080"/>
      <c r="I21" s="2080"/>
      <c r="J21" s="2080"/>
      <c r="K21" s="2080"/>
      <c r="L21" s="2080"/>
      <c r="M21" s="2080"/>
      <c r="N21" s="2080"/>
    </row>
    <row r="22" spans="1:14" ht="15.75" customHeight="1">
      <c r="A22" s="2080" t="s">
        <v>2077</v>
      </c>
      <c r="B22" s="2080"/>
      <c r="C22" s="2091" t="s">
        <v>1903</v>
      </c>
      <c r="D22" s="2091" t="s">
        <v>1904</v>
      </c>
      <c r="E22" s="2091"/>
      <c r="F22" s="2091"/>
      <c r="G22" s="2091"/>
      <c r="H22" s="2091"/>
      <c r="I22" s="2091"/>
      <c r="J22" s="2091"/>
      <c r="K22" s="2091"/>
      <c r="L22" s="2091"/>
      <c r="M22" s="2091"/>
      <c r="N22" s="2091"/>
    </row>
    <row r="23" spans="1:14" ht="15.75" customHeight="1">
      <c r="A23" s="2080"/>
      <c r="B23" s="2080"/>
      <c r="C23" s="2091"/>
      <c r="D23" s="2080" t="s">
        <v>2078</v>
      </c>
      <c r="E23" s="2080"/>
      <c r="F23" s="2080" t="s">
        <v>2079</v>
      </c>
      <c r="G23" s="2080"/>
      <c r="H23" s="2080" t="s">
        <v>2080</v>
      </c>
      <c r="I23" s="2080"/>
      <c r="J23" s="2080" t="s">
        <v>2081</v>
      </c>
      <c r="K23" s="2080"/>
      <c r="L23" s="2080" t="s">
        <v>1909</v>
      </c>
      <c r="M23" s="2080"/>
      <c r="N23" s="2080"/>
    </row>
    <row r="24" spans="1:14">
      <c r="A24" s="2088" t="s">
        <v>1910</v>
      </c>
      <c r="B24" s="2089"/>
      <c r="C24" s="1216" t="s">
        <v>2082</v>
      </c>
      <c r="D24" s="2085" t="s">
        <v>2082</v>
      </c>
      <c r="E24" s="2087"/>
      <c r="F24" s="2085" t="s">
        <v>2082</v>
      </c>
      <c r="G24" s="2087"/>
      <c r="H24" s="2085" t="s">
        <v>2082</v>
      </c>
      <c r="I24" s="2087"/>
      <c r="J24" s="2085" t="s">
        <v>2082</v>
      </c>
      <c r="K24" s="2087"/>
      <c r="L24" s="2085" t="s">
        <v>2082</v>
      </c>
      <c r="M24" s="2086"/>
      <c r="N24" s="2087"/>
    </row>
    <row r="25" spans="1:14">
      <c r="A25" s="2088" t="s">
        <v>1911</v>
      </c>
      <c r="B25" s="2089"/>
      <c r="C25" s="1216"/>
      <c r="D25" s="2085"/>
      <c r="E25" s="2087"/>
      <c r="F25" s="2085"/>
      <c r="G25" s="2087"/>
      <c r="H25" s="2085"/>
      <c r="I25" s="2087"/>
      <c r="J25" s="2085"/>
      <c r="K25" s="2087"/>
      <c r="L25" s="2085"/>
      <c r="M25" s="2086"/>
      <c r="N25" s="2087"/>
    </row>
    <row r="26" spans="1:14">
      <c r="A26" s="2088" t="s">
        <v>1909</v>
      </c>
      <c r="B26" s="2089"/>
      <c r="C26" s="1217"/>
      <c r="D26" s="2055"/>
      <c r="E26" s="2057"/>
      <c r="F26" s="2055"/>
      <c r="G26" s="2057"/>
      <c r="H26" s="2055"/>
      <c r="I26" s="2057"/>
      <c r="J26" s="2055"/>
      <c r="K26" s="2057"/>
      <c r="L26" s="2085"/>
      <c r="M26" s="2086"/>
      <c r="N26" s="2087"/>
    </row>
    <row r="27" spans="1:14">
      <c r="A27" s="2081" t="s">
        <v>2101</v>
      </c>
      <c r="B27" s="2082"/>
      <c r="C27" s="2082"/>
      <c r="D27" s="2082"/>
      <c r="E27" s="2082"/>
      <c r="F27" s="2082"/>
      <c r="G27" s="2082"/>
      <c r="H27" s="2082"/>
      <c r="I27" s="2082"/>
      <c r="J27" s="2082"/>
      <c r="K27" s="2082"/>
      <c r="L27" s="2082"/>
      <c r="M27" s="2082"/>
      <c r="N27" s="2082"/>
    </row>
  </sheetData>
  <mergeCells count="62">
    <mergeCell ref="A24:B24"/>
    <mergeCell ref="A18:C18"/>
    <mergeCell ref="A19:C19"/>
    <mergeCell ref="A1:N1"/>
    <mergeCell ref="A2:N2"/>
    <mergeCell ref="A3:N3"/>
    <mergeCell ref="A4:N4"/>
    <mergeCell ref="A5:H5"/>
    <mergeCell ref="K20:N20"/>
    <mergeCell ref="A21:N21"/>
    <mergeCell ref="A22:B23"/>
    <mergeCell ref="C22:C23"/>
    <mergeCell ref="D22:N22"/>
    <mergeCell ref="J26:K26"/>
    <mergeCell ref="D24:E24"/>
    <mergeCell ref="F24:G24"/>
    <mergeCell ref="H24:I24"/>
    <mergeCell ref="J24:K24"/>
    <mergeCell ref="A27:N27"/>
    <mergeCell ref="D13:N13"/>
    <mergeCell ref="D14:N14"/>
    <mergeCell ref="D15:N15"/>
    <mergeCell ref="L24:N24"/>
    <mergeCell ref="L26:N26"/>
    <mergeCell ref="L25:N25"/>
    <mergeCell ref="A25:B25"/>
    <mergeCell ref="D25:E25"/>
    <mergeCell ref="F25:G25"/>
    <mergeCell ref="H25:I25"/>
    <mergeCell ref="J25:K25"/>
    <mergeCell ref="A26:B26"/>
    <mergeCell ref="D26:E26"/>
    <mergeCell ref="F26:G26"/>
    <mergeCell ref="H26:I26"/>
    <mergeCell ref="D23:E23"/>
    <mergeCell ref="F23:G23"/>
    <mergeCell ref="H23:I23"/>
    <mergeCell ref="J23:K23"/>
    <mergeCell ref="L23:N23"/>
    <mergeCell ref="D18:N18"/>
    <mergeCell ref="D19:N19"/>
    <mergeCell ref="A17:C17"/>
    <mergeCell ref="A8:N8"/>
    <mergeCell ref="A9:C9"/>
    <mergeCell ref="D9:N9"/>
    <mergeCell ref="A10:C10"/>
    <mergeCell ref="D10:N10"/>
    <mergeCell ref="A11:C11"/>
    <mergeCell ref="A12:C12"/>
    <mergeCell ref="A13:C13"/>
    <mergeCell ref="A14:C14"/>
    <mergeCell ref="A15:C15"/>
    <mergeCell ref="A16:C16"/>
    <mergeCell ref="D16:N16"/>
    <mergeCell ref="D17:N17"/>
    <mergeCell ref="D11:N11"/>
    <mergeCell ref="D12:N12"/>
    <mergeCell ref="A7:C7"/>
    <mergeCell ref="D7:G7"/>
    <mergeCell ref="A6:C6"/>
    <mergeCell ref="D6:G6"/>
    <mergeCell ref="I6:J7"/>
  </mergeCells>
  <pageMargins left="0.7" right="0.7" top="0.75" bottom="0.75" header="0.3" footer="0.3"/>
  <pageSetup paperSize="9" scale="71"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36"/>
  <sheetViews>
    <sheetView showGridLines="0" view="pageBreakPreview" zoomScaleNormal="80" zoomScaleSheetLayoutView="100" workbookViewId="0">
      <selection activeCell="H5" sqref="H5"/>
    </sheetView>
  </sheetViews>
  <sheetFormatPr baseColWidth="10" defaultColWidth="11.44140625" defaultRowHeight="13.2"/>
  <cols>
    <col min="1" max="2" width="11.44140625" style="867"/>
    <col min="3" max="3" width="20.6640625" style="867" customWidth="1"/>
    <col min="4" max="8" width="11.44140625" style="867"/>
    <col min="9" max="9" width="26.109375" style="867" customWidth="1"/>
    <col min="10" max="10" width="17" style="867" customWidth="1"/>
    <col min="11" max="12" width="11.44140625" style="867"/>
    <col min="13" max="13" width="31" style="867" customWidth="1"/>
    <col min="14" max="16384" width="11.44140625" style="867"/>
  </cols>
  <sheetData>
    <row r="1" spans="2:14" ht="15.75" customHeight="1">
      <c r="B1" s="2047" t="s">
        <v>2046</v>
      </c>
      <c r="C1" s="2048"/>
      <c r="D1" s="2048"/>
      <c r="E1" s="2048"/>
      <c r="F1" s="2048"/>
      <c r="G1" s="2048"/>
      <c r="H1" s="2048"/>
      <c r="I1" s="2048"/>
      <c r="J1" s="2048"/>
      <c r="K1" s="2048"/>
      <c r="L1" s="2048"/>
      <c r="M1" s="2049"/>
      <c r="N1" s="1202"/>
    </row>
    <row r="2" spans="2:14" ht="14.4">
      <c r="B2" s="1206"/>
      <c r="C2" s="1200"/>
      <c r="D2" s="1200"/>
      <c r="E2" s="1200"/>
      <c r="F2" s="1200"/>
      <c r="G2" s="1200"/>
      <c r="H2" s="1200"/>
      <c r="I2" s="1200"/>
      <c r="J2" s="1200"/>
      <c r="K2" s="1200"/>
      <c r="L2" s="1200"/>
      <c r="M2" s="1201"/>
      <c r="N2" s="1202"/>
    </row>
    <row r="3" spans="2:14" ht="12.75" customHeight="1">
      <c r="B3" s="2044" t="s">
        <v>2083</v>
      </c>
      <c r="C3" s="2045"/>
      <c r="D3" s="2045"/>
      <c r="E3" s="2045"/>
      <c r="F3" s="2045"/>
      <c r="G3" s="2045"/>
      <c r="H3" s="2045"/>
      <c r="I3" s="2045"/>
      <c r="J3" s="2045"/>
      <c r="K3" s="2045"/>
      <c r="L3" s="2045"/>
      <c r="M3" s="2046"/>
      <c r="N3" s="1202"/>
    </row>
    <row r="4" spans="2:14" ht="12.75" customHeight="1">
      <c r="B4" s="2044" t="s">
        <v>2084</v>
      </c>
      <c r="C4" s="2045"/>
      <c r="D4" s="2045"/>
      <c r="E4" s="2045"/>
      <c r="F4" s="2045"/>
      <c r="G4" s="2045"/>
      <c r="H4" s="2045"/>
      <c r="I4" s="2045"/>
      <c r="J4" s="2045"/>
      <c r="K4" s="2045"/>
      <c r="L4" s="2045"/>
      <c r="M4" s="2046"/>
      <c r="N4" s="1202"/>
    </row>
    <row r="5" spans="2:14" ht="14.4">
      <c r="B5" s="1206"/>
      <c r="C5" s="1200"/>
      <c r="D5" s="1200"/>
      <c r="E5" s="1200"/>
      <c r="F5" s="1200"/>
      <c r="G5" s="1200"/>
      <c r="H5" s="1200"/>
      <c r="I5" s="1200"/>
      <c r="J5" s="1200"/>
      <c r="K5" s="1200"/>
      <c r="L5" s="1200"/>
      <c r="M5" s="1201"/>
      <c r="N5" s="1202"/>
    </row>
    <row r="6" spans="2:14" ht="15.75" customHeight="1">
      <c r="B6" s="1889" t="s">
        <v>2047</v>
      </c>
      <c r="C6" s="1891"/>
      <c r="D6" s="1889" t="s">
        <v>2048</v>
      </c>
      <c r="E6" s="1890"/>
      <c r="F6" s="1890"/>
      <c r="G6" s="1890"/>
      <c r="H6" s="1890"/>
      <c r="I6" s="1891"/>
      <c r="J6" s="2050" t="s">
        <v>44</v>
      </c>
      <c r="K6" s="2051"/>
      <c r="L6" s="2052"/>
      <c r="M6" s="2053" t="s">
        <v>2049</v>
      </c>
      <c r="N6" s="1202"/>
    </row>
    <row r="7" spans="2:14" ht="46.8">
      <c r="B7" s="1212" t="s">
        <v>2050</v>
      </c>
      <c r="C7" s="1212" t="s">
        <v>2051</v>
      </c>
      <c r="D7" s="1212" t="s">
        <v>2052</v>
      </c>
      <c r="E7" s="1212" t="s">
        <v>1819</v>
      </c>
      <c r="F7" s="1212" t="s">
        <v>2053</v>
      </c>
      <c r="G7" s="1212" t="s">
        <v>2054</v>
      </c>
      <c r="H7" s="1212" t="s">
        <v>532</v>
      </c>
      <c r="I7" s="1212" t="s">
        <v>2051</v>
      </c>
      <c r="J7" s="1212" t="s">
        <v>538</v>
      </c>
      <c r="K7" s="1212" t="s">
        <v>12</v>
      </c>
      <c r="L7" s="1212" t="s">
        <v>8</v>
      </c>
      <c r="M7" s="2054"/>
      <c r="N7" s="1202"/>
    </row>
    <row r="8" spans="2:14" ht="24" customHeight="1">
      <c r="B8" s="1221"/>
      <c r="C8" s="1218"/>
      <c r="D8" s="1222"/>
      <c r="E8" s="1222"/>
      <c r="F8" s="1219"/>
      <c r="G8" s="1218"/>
      <c r="H8" s="1223"/>
      <c r="I8" s="1220"/>
      <c r="J8" s="1224"/>
      <c r="K8" s="1224"/>
      <c r="L8" s="1224"/>
      <c r="M8" s="1220"/>
      <c r="N8" s="1242"/>
    </row>
    <row r="9" spans="2:14" ht="24" customHeight="1">
      <c r="B9" s="1243">
        <v>1407</v>
      </c>
      <c r="C9" s="1205" t="s">
        <v>2085</v>
      </c>
      <c r="D9" s="1244">
        <v>1</v>
      </c>
      <c r="E9" s="1244">
        <v>3</v>
      </c>
      <c r="F9" s="1244">
        <v>4</v>
      </c>
      <c r="G9" s="1244">
        <v>71</v>
      </c>
      <c r="H9" s="1245" t="s">
        <v>445</v>
      </c>
      <c r="I9" s="1205" t="s">
        <v>2086</v>
      </c>
      <c r="J9" s="1246">
        <v>21000</v>
      </c>
      <c r="K9" s="1246">
        <v>221000</v>
      </c>
      <c r="L9" s="1246">
        <v>0</v>
      </c>
      <c r="M9" s="1205" t="s">
        <v>2087</v>
      </c>
      <c r="N9" s="1242"/>
    </row>
    <row r="10" spans="2:14" ht="60" customHeight="1">
      <c r="B10" s="1221"/>
      <c r="C10" s="1218"/>
      <c r="D10" s="1222"/>
      <c r="E10" s="1222"/>
      <c r="F10" s="1222"/>
      <c r="G10" s="1222"/>
      <c r="H10" s="1223"/>
      <c r="I10" s="1225"/>
      <c r="J10" s="1224"/>
      <c r="K10" s="1224"/>
      <c r="L10" s="1224"/>
      <c r="M10" s="1220"/>
      <c r="N10" s="1242"/>
    </row>
    <row r="11" spans="2:14">
      <c r="B11" s="1221"/>
      <c r="C11" s="1226"/>
      <c r="D11" s="1227"/>
      <c r="E11" s="1227"/>
      <c r="F11" s="1227"/>
      <c r="G11" s="1227"/>
      <c r="H11" s="1228"/>
      <c r="I11" s="1229"/>
      <c r="J11" s="1230"/>
      <c r="K11" s="1230"/>
      <c r="L11" s="1230"/>
      <c r="M11" s="1231"/>
      <c r="N11" s="1242"/>
    </row>
    <row r="12" spans="2:14">
      <c r="B12" s="1221"/>
      <c r="C12" s="1226"/>
      <c r="D12" s="1227"/>
      <c r="E12" s="1227"/>
      <c r="F12" s="1227"/>
      <c r="G12" s="1227"/>
      <c r="H12" s="1228"/>
      <c r="I12" s="1229"/>
      <c r="J12" s="1230"/>
      <c r="K12" s="1230"/>
      <c r="L12" s="1230"/>
      <c r="M12" s="1231"/>
      <c r="N12" s="1242"/>
    </row>
    <row r="13" spans="2:14">
      <c r="B13" s="1221"/>
      <c r="C13" s="1226"/>
      <c r="D13" s="1227"/>
      <c r="E13" s="1227"/>
      <c r="F13" s="1227"/>
      <c r="G13" s="1227"/>
      <c r="H13" s="1228"/>
      <c r="I13" s="1229"/>
      <c r="J13" s="1230"/>
      <c r="K13" s="1230"/>
      <c r="L13" s="1230"/>
      <c r="M13" s="1231"/>
      <c r="N13" s="1242"/>
    </row>
    <row r="14" spans="2:14">
      <c r="B14" s="1221"/>
      <c r="C14" s="1226"/>
      <c r="D14" s="1227"/>
      <c r="E14" s="1227"/>
      <c r="F14" s="1227"/>
      <c r="G14" s="1227"/>
      <c r="H14" s="1228"/>
      <c r="I14" s="1229"/>
      <c r="J14" s="1230"/>
      <c r="K14" s="1230"/>
      <c r="L14" s="1230"/>
      <c r="M14" s="1231"/>
      <c r="N14" s="1242"/>
    </row>
    <row r="15" spans="2:14">
      <c r="B15" s="1221"/>
      <c r="C15" s="1226"/>
      <c r="D15" s="1227"/>
      <c r="E15" s="1227"/>
      <c r="F15" s="1227"/>
      <c r="G15" s="1227"/>
      <c r="H15" s="1228"/>
      <c r="I15" s="1229"/>
      <c r="J15" s="1230"/>
      <c r="K15" s="1230"/>
      <c r="L15" s="1230"/>
      <c r="M15" s="1231"/>
      <c r="N15" s="1242"/>
    </row>
    <row r="16" spans="2:14">
      <c r="B16" s="1221"/>
      <c r="C16" s="1226"/>
      <c r="D16" s="1227"/>
      <c r="E16" s="1227"/>
      <c r="F16" s="1227"/>
      <c r="G16" s="1227"/>
      <c r="H16" s="1228"/>
      <c r="I16" s="1229"/>
      <c r="J16" s="1230"/>
      <c r="K16" s="1230"/>
      <c r="L16" s="1230"/>
      <c r="M16" s="1231"/>
      <c r="N16" s="1242"/>
    </row>
    <row r="17" spans="2:14">
      <c r="B17" s="1221"/>
      <c r="C17" s="1226"/>
      <c r="D17" s="1227"/>
      <c r="E17" s="1227"/>
      <c r="F17" s="1227"/>
      <c r="G17" s="1227"/>
      <c r="H17" s="1228"/>
      <c r="I17" s="1229"/>
      <c r="J17" s="1230"/>
      <c r="K17" s="1230"/>
      <c r="L17" s="1230"/>
      <c r="M17" s="1231"/>
      <c r="N17" s="1242"/>
    </row>
    <row r="18" spans="2:14">
      <c r="B18" s="1221"/>
      <c r="C18" s="1226"/>
      <c r="D18" s="1227"/>
      <c r="E18" s="1227"/>
      <c r="F18" s="1227"/>
      <c r="G18" s="1227"/>
      <c r="H18" s="1228"/>
      <c r="I18" s="1229"/>
      <c r="J18" s="1230"/>
      <c r="K18" s="1230"/>
      <c r="L18" s="1230"/>
      <c r="M18" s="1231"/>
      <c r="N18" s="1242"/>
    </row>
    <row r="19" spans="2:14">
      <c r="B19" s="1221"/>
      <c r="C19" s="1226"/>
      <c r="D19" s="1227"/>
      <c r="E19" s="1227"/>
      <c r="F19" s="1227"/>
      <c r="G19" s="1227"/>
      <c r="H19" s="1228"/>
      <c r="I19" s="1229"/>
      <c r="J19" s="1230"/>
      <c r="K19" s="1230"/>
      <c r="L19" s="1230"/>
      <c r="M19" s="1231"/>
      <c r="N19" s="1242"/>
    </row>
    <row r="20" spans="2:14">
      <c r="B20" s="1221"/>
      <c r="C20" s="1226"/>
      <c r="D20" s="1227"/>
      <c r="E20" s="1227"/>
      <c r="F20" s="1227"/>
      <c r="G20" s="1227"/>
      <c r="H20" s="1228"/>
      <c r="I20" s="1229"/>
      <c r="J20" s="1230"/>
      <c r="K20" s="1230"/>
      <c r="L20" s="1230"/>
      <c r="M20" s="1231"/>
      <c r="N20" s="1242"/>
    </row>
    <row r="21" spans="2:14" ht="12.75" customHeight="1">
      <c r="B21" s="1221"/>
      <c r="C21" s="1226"/>
      <c r="D21" s="1227"/>
      <c r="E21" s="1227"/>
      <c r="F21" s="1227"/>
      <c r="G21" s="1227"/>
      <c r="H21" s="1228"/>
      <c r="I21" s="1229"/>
      <c r="J21" s="1230"/>
      <c r="K21" s="1230"/>
      <c r="L21" s="1230"/>
      <c r="M21" s="1231"/>
      <c r="N21" s="1242"/>
    </row>
    <row r="22" spans="2:14">
      <c r="B22" s="1221"/>
      <c r="C22" s="1226"/>
      <c r="D22" s="1227"/>
      <c r="E22" s="1227"/>
      <c r="F22" s="1227"/>
      <c r="G22" s="1227"/>
      <c r="H22" s="1228"/>
      <c r="I22" s="1229"/>
      <c r="J22" s="1230"/>
      <c r="K22" s="1230"/>
      <c r="L22" s="1230"/>
      <c r="M22" s="1231"/>
      <c r="N22" s="1242"/>
    </row>
    <row r="23" spans="2:14">
      <c r="B23" s="1221"/>
      <c r="C23" s="1232" t="s">
        <v>2056</v>
      </c>
      <c r="D23" s="1233"/>
      <c r="E23" s="1233"/>
      <c r="F23" s="1233"/>
      <c r="G23" s="1233"/>
      <c r="H23" s="1234"/>
      <c r="I23" s="1229"/>
      <c r="J23" s="1230"/>
      <c r="K23" s="1230"/>
      <c r="L23" s="1230"/>
      <c r="M23" s="1231"/>
      <c r="N23" s="1242"/>
    </row>
    <row r="24" spans="2:14" ht="40.5" customHeight="1">
      <c r="B24" s="1235"/>
      <c r="C24" s="1236"/>
      <c r="D24" s="1237"/>
      <c r="E24" s="1237"/>
      <c r="F24" s="1237"/>
      <c r="G24" s="1237"/>
      <c r="H24" s="1238"/>
      <c r="I24" s="1239"/>
      <c r="J24" s="1240"/>
      <c r="K24" s="1240"/>
      <c r="L24" s="1240"/>
      <c r="M24" s="1241"/>
      <c r="N24" s="1242"/>
    </row>
    <row r="25" spans="2:14" ht="37.5" customHeight="1">
      <c r="B25" s="1202"/>
      <c r="C25" s="1207"/>
      <c r="D25" s="1207"/>
      <c r="E25" s="1207"/>
      <c r="F25" s="1207"/>
      <c r="G25" s="1207"/>
      <c r="H25" s="1207"/>
      <c r="I25" s="1207"/>
      <c r="J25" s="1207"/>
      <c r="K25" s="1207"/>
      <c r="L25" s="1207"/>
      <c r="M25" s="1207"/>
      <c r="N25" s="1202"/>
    </row>
    <row r="26" spans="2:14" ht="14.4">
      <c r="B26" s="1202"/>
      <c r="C26" s="1207"/>
      <c r="D26" s="1207"/>
      <c r="E26" s="1207"/>
      <c r="F26" s="1207"/>
      <c r="G26" s="1207"/>
      <c r="H26" s="1207"/>
      <c r="I26" s="1207"/>
      <c r="J26" s="1207"/>
      <c r="K26" s="1207"/>
      <c r="L26" s="1207"/>
      <c r="M26" s="1207"/>
      <c r="N26" s="1202"/>
    </row>
    <row r="27" spans="2:14" ht="14.4">
      <c r="B27" s="1202"/>
      <c r="C27" s="1207"/>
      <c r="D27" s="1207"/>
      <c r="E27" s="1207"/>
      <c r="F27" s="1207"/>
      <c r="G27" s="1207"/>
      <c r="H27" s="1207"/>
      <c r="I27" s="1207"/>
      <c r="J27" s="1207"/>
      <c r="K27" s="1207"/>
      <c r="L27" s="1207"/>
      <c r="M27" s="1207"/>
      <c r="N27" s="1202"/>
    </row>
    <row r="28" spans="2:14" ht="14.4">
      <c r="B28" s="1202"/>
      <c r="C28" s="1207"/>
      <c r="D28" s="1207"/>
      <c r="E28" s="1207"/>
      <c r="F28" s="1207"/>
      <c r="G28" s="1207"/>
      <c r="H28" s="1207"/>
      <c r="I28" s="1207"/>
      <c r="J28" s="1207"/>
      <c r="K28" s="1207"/>
      <c r="L28" s="1207"/>
      <c r="M28" s="1207"/>
      <c r="N28" s="1202"/>
    </row>
    <row r="29" spans="2:14" ht="14.4">
      <c r="B29" s="1202"/>
      <c r="C29" s="1207"/>
      <c r="D29" s="1207"/>
      <c r="E29" s="1207"/>
      <c r="F29" s="1207"/>
      <c r="G29" s="1207"/>
      <c r="H29" s="1207"/>
      <c r="I29" s="1207"/>
      <c r="J29" s="1207"/>
      <c r="K29" s="1207"/>
      <c r="L29" s="1207"/>
      <c r="M29" s="1207"/>
      <c r="N29" s="1202"/>
    </row>
    <row r="30" spans="2:14" ht="14.4">
      <c r="B30" s="1202"/>
      <c r="C30" s="1207"/>
      <c r="D30" s="1207"/>
      <c r="E30" s="1207"/>
      <c r="F30" s="1207"/>
      <c r="G30" s="1207"/>
      <c r="H30" s="1207"/>
      <c r="I30" s="1207"/>
      <c r="J30" s="1207"/>
      <c r="K30" s="1207"/>
      <c r="L30" s="1207"/>
      <c r="M30" s="1207"/>
      <c r="N30" s="1202"/>
    </row>
    <row r="31" spans="2:14" ht="14.4">
      <c r="B31" s="1202"/>
      <c r="C31" s="1207"/>
      <c r="D31" s="1207"/>
      <c r="E31" s="1207"/>
      <c r="F31" s="1207"/>
      <c r="G31" s="1207"/>
      <c r="H31" s="1207"/>
      <c r="I31" s="1207"/>
      <c r="J31" s="1207"/>
      <c r="K31" s="1207"/>
      <c r="L31" s="1207"/>
      <c r="M31" s="1207"/>
      <c r="N31" s="1202"/>
    </row>
    <row r="32" spans="2:14" ht="14.4">
      <c r="B32" s="1202"/>
      <c r="C32" s="1207"/>
      <c r="D32" s="1207"/>
      <c r="E32" s="1207"/>
      <c r="F32" s="1207"/>
      <c r="G32" s="1207"/>
      <c r="H32" s="1207"/>
      <c r="I32" s="1207"/>
      <c r="J32" s="1207"/>
      <c r="K32" s="1207"/>
      <c r="L32" s="1207"/>
      <c r="M32" s="1207"/>
      <c r="N32" s="1202"/>
    </row>
    <row r="33" spans="2:14" ht="14.4">
      <c r="B33" s="1202"/>
      <c r="C33" s="1207"/>
      <c r="D33" s="1207"/>
      <c r="E33" s="1207"/>
      <c r="F33" s="1207"/>
      <c r="G33" s="1207"/>
      <c r="H33" s="1207"/>
      <c r="I33" s="1207"/>
      <c r="J33" s="1207"/>
      <c r="K33" s="1207"/>
      <c r="L33" s="1207"/>
      <c r="M33" s="1207"/>
      <c r="N33" s="1202"/>
    </row>
    <row r="34" spans="2:14" ht="14.4">
      <c r="B34" s="1202"/>
      <c r="C34" s="1207"/>
      <c r="D34" s="1207"/>
      <c r="E34" s="1207"/>
      <c r="F34" s="1207"/>
      <c r="G34" s="1207"/>
      <c r="H34" s="1207"/>
      <c r="I34" s="1207"/>
      <c r="J34" s="1207"/>
      <c r="K34" s="1207"/>
      <c r="L34" s="1207"/>
      <c r="M34" s="1207"/>
      <c r="N34" s="1202"/>
    </row>
    <row r="35" spans="2:14" ht="14.4">
      <c r="B35" s="1202"/>
      <c r="C35" s="1207"/>
      <c r="D35" s="1207"/>
      <c r="E35" s="1207"/>
      <c r="F35" s="1207"/>
      <c r="G35" s="1207"/>
      <c r="H35" s="1207"/>
      <c r="I35" s="1207"/>
      <c r="J35" s="1207"/>
      <c r="K35" s="1207"/>
      <c r="L35" s="1207"/>
      <c r="M35" s="1207"/>
      <c r="N35" s="1202"/>
    </row>
    <row r="36" spans="2:14" ht="14.4">
      <c r="B36" s="1202"/>
      <c r="C36" s="1207"/>
      <c r="D36" s="1207"/>
      <c r="E36" s="1207"/>
      <c r="F36" s="1207"/>
      <c r="G36" s="1207"/>
      <c r="H36" s="1207"/>
      <c r="I36" s="1207"/>
      <c r="J36" s="1207"/>
      <c r="K36" s="1207"/>
      <c r="L36" s="1207"/>
      <c r="M36" s="1207"/>
      <c r="N36" s="1202"/>
    </row>
  </sheetData>
  <mergeCells count="7">
    <mergeCell ref="B6:C6"/>
    <mergeCell ref="D6:I6"/>
    <mergeCell ref="J6:L6"/>
    <mergeCell ref="M6:M7"/>
    <mergeCell ref="B1:M1"/>
    <mergeCell ref="B3:M3"/>
    <mergeCell ref="B4:M4"/>
  </mergeCells>
  <conditionalFormatting sqref="A4">
    <cfRule type="cellIs" dxfId="1"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73" fitToHeight="0" orientation="landscape" r:id="rId1"/>
  <headerFooter scaleWithDoc="0">
    <oddHeader>&amp;L&amp;G&amp;R&amp;G</oddHeader>
    <oddFooter>&amp;R&amp;G</oddFooter>
  </headerFooter>
  <rowBreaks count="1" manualBreakCount="1">
    <brk id="24" max="12" man="1"/>
  </rowBreaks>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27"/>
  <sheetViews>
    <sheetView showGridLines="0" view="pageBreakPreview" topLeftCell="A13" zoomScaleNormal="80" zoomScaleSheetLayoutView="100" workbookViewId="0">
      <selection activeCell="J32" sqref="J32"/>
    </sheetView>
  </sheetViews>
  <sheetFormatPr baseColWidth="10" defaultColWidth="11.44140625" defaultRowHeight="13.2"/>
  <cols>
    <col min="1" max="7" width="11.44140625" style="867"/>
    <col min="8" max="8" width="20.5546875" style="867" customWidth="1"/>
    <col min="9" max="10" width="11.44140625" style="867"/>
    <col min="11" max="11" width="15.5546875" style="867" customWidth="1"/>
    <col min="12" max="12" width="16.44140625" style="867" customWidth="1"/>
    <col min="13" max="13" width="15.5546875" style="867" customWidth="1"/>
    <col min="14" max="14" width="17.109375" style="867" customWidth="1"/>
    <col min="15" max="16384" width="11.44140625" style="867"/>
  </cols>
  <sheetData>
    <row r="1" spans="1:14" ht="15.75" customHeight="1">
      <c r="A1" s="2047" t="s">
        <v>2057</v>
      </c>
      <c r="B1" s="2048"/>
      <c r="C1" s="2048"/>
      <c r="D1" s="2048"/>
      <c r="E1" s="2048"/>
      <c r="F1" s="2048"/>
      <c r="G1" s="2048"/>
      <c r="H1" s="2048"/>
      <c r="I1" s="2048"/>
      <c r="J1" s="2048"/>
      <c r="K1" s="2048"/>
      <c r="L1" s="2048"/>
      <c r="M1" s="2048"/>
      <c r="N1" s="2049"/>
    </row>
    <row r="2" spans="1:14">
      <c r="A2" s="2092"/>
      <c r="B2" s="2092"/>
      <c r="C2" s="2092"/>
      <c r="D2" s="2092"/>
      <c r="E2" s="2092"/>
      <c r="F2" s="2092"/>
      <c r="G2" s="2092"/>
      <c r="H2" s="2092"/>
      <c r="I2" s="2092"/>
      <c r="J2" s="2092"/>
      <c r="K2" s="2092"/>
      <c r="L2" s="2092"/>
      <c r="M2" s="2092"/>
      <c r="N2" s="2092"/>
    </row>
    <row r="3" spans="1:14" ht="12.75" customHeight="1">
      <c r="A3" s="2044" t="s">
        <v>2083</v>
      </c>
      <c r="B3" s="2045"/>
      <c r="C3" s="2045"/>
      <c r="D3" s="2045"/>
      <c r="E3" s="2045"/>
      <c r="F3" s="2045"/>
      <c r="G3" s="2045"/>
      <c r="H3" s="2045"/>
      <c r="I3" s="2045"/>
      <c r="J3" s="2045"/>
      <c r="K3" s="2045"/>
      <c r="L3" s="2045"/>
      <c r="M3" s="2045"/>
      <c r="N3" s="2046"/>
    </row>
    <row r="4" spans="1:14" ht="12.75" customHeight="1">
      <c r="A4" s="2044" t="s">
        <v>2088</v>
      </c>
      <c r="B4" s="2045"/>
      <c r="C4" s="2045"/>
      <c r="D4" s="2045"/>
      <c r="E4" s="2045"/>
      <c r="F4" s="2045"/>
      <c r="G4" s="2045"/>
      <c r="H4" s="2045"/>
      <c r="I4" s="2045"/>
      <c r="J4" s="2045"/>
      <c r="K4" s="2045"/>
      <c r="L4" s="2045"/>
      <c r="M4" s="2045"/>
      <c r="N4" s="2046"/>
    </row>
    <row r="5" spans="1:14">
      <c r="A5" s="2093"/>
      <c r="B5" s="2093"/>
      <c r="C5" s="2093"/>
      <c r="D5" s="2093"/>
      <c r="E5" s="2093"/>
      <c r="F5" s="2093"/>
      <c r="G5" s="2093"/>
      <c r="H5" s="2093"/>
      <c r="I5" s="1208"/>
      <c r="J5" s="1208"/>
      <c r="K5" s="1208"/>
      <c r="L5" s="1208"/>
      <c r="M5" s="1208"/>
      <c r="N5" s="1208"/>
    </row>
    <row r="6" spans="1:14" ht="47.25" customHeight="1">
      <c r="A6" s="2064" t="s">
        <v>2058</v>
      </c>
      <c r="B6" s="2065"/>
      <c r="C6" s="2066"/>
      <c r="D6" s="2067" t="s">
        <v>2059</v>
      </c>
      <c r="E6" s="2068"/>
      <c r="F6" s="2068"/>
      <c r="G6" s="2069"/>
      <c r="H6" s="1213" t="s">
        <v>2060</v>
      </c>
      <c r="I6" s="2070" t="s">
        <v>2061</v>
      </c>
      <c r="J6" s="2071"/>
      <c r="K6" s="1214" t="s">
        <v>2062</v>
      </c>
      <c r="L6" s="1214" t="s">
        <v>2063</v>
      </c>
      <c r="M6" s="1214" t="s">
        <v>2064</v>
      </c>
      <c r="N6" s="1214" t="s">
        <v>1950</v>
      </c>
    </row>
    <row r="7" spans="1:14" ht="300" customHeight="1">
      <c r="A7" s="2058" t="s">
        <v>2089</v>
      </c>
      <c r="B7" s="2059"/>
      <c r="C7" s="2060"/>
      <c r="D7" s="2061" t="s">
        <v>2085</v>
      </c>
      <c r="E7" s="2062"/>
      <c r="F7" s="2062"/>
      <c r="G7" s="2063"/>
      <c r="H7" s="1215" t="s">
        <v>2090</v>
      </c>
      <c r="I7" s="2072"/>
      <c r="J7" s="2073"/>
      <c r="K7" s="1215"/>
      <c r="L7" s="1215"/>
      <c r="M7" s="1215" t="s">
        <v>1499</v>
      </c>
      <c r="N7" s="1215"/>
    </row>
    <row r="8" spans="1:14">
      <c r="A8" s="2075"/>
      <c r="B8" s="2075"/>
      <c r="C8" s="2075"/>
      <c r="D8" s="2075"/>
      <c r="E8" s="2075"/>
      <c r="F8" s="2075"/>
      <c r="G8" s="2075"/>
      <c r="H8" s="2075"/>
      <c r="I8" s="2075"/>
      <c r="J8" s="2075"/>
      <c r="K8" s="2075"/>
      <c r="L8" s="2075"/>
      <c r="M8" s="2075"/>
      <c r="N8" s="2075"/>
    </row>
    <row r="9" spans="1:14" ht="12.75" customHeight="1">
      <c r="A9" s="2074" t="s">
        <v>2065</v>
      </c>
      <c r="B9" s="2074"/>
      <c r="C9" s="2074"/>
      <c r="D9" s="2076" t="s">
        <v>2091</v>
      </c>
      <c r="E9" s="2077"/>
      <c r="F9" s="2077"/>
      <c r="G9" s="2077"/>
      <c r="H9" s="2077"/>
      <c r="I9" s="2077"/>
      <c r="J9" s="2077"/>
      <c r="K9" s="2077"/>
      <c r="L9" s="2077"/>
      <c r="M9" s="2077"/>
      <c r="N9" s="2078"/>
    </row>
    <row r="10" spans="1:14" ht="12.75" customHeight="1">
      <c r="A10" s="2074" t="s">
        <v>2066</v>
      </c>
      <c r="B10" s="2074"/>
      <c r="C10" s="2074"/>
      <c r="D10" s="2055" t="s">
        <v>2092</v>
      </c>
      <c r="E10" s="2056"/>
      <c r="F10" s="2056"/>
      <c r="G10" s="2056"/>
      <c r="H10" s="2056"/>
      <c r="I10" s="2056"/>
      <c r="J10" s="2056"/>
      <c r="K10" s="2056"/>
      <c r="L10" s="2056"/>
      <c r="M10" s="2056"/>
      <c r="N10" s="2057"/>
    </row>
    <row r="11" spans="1:14" ht="12.75" customHeight="1">
      <c r="A11" s="2074" t="s">
        <v>2067</v>
      </c>
      <c r="B11" s="2074"/>
      <c r="C11" s="2074"/>
      <c r="D11" s="2055" t="s">
        <v>2093</v>
      </c>
      <c r="E11" s="2056"/>
      <c r="F11" s="2056"/>
      <c r="G11" s="2056"/>
      <c r="H11" s="2056"/>
      <c r="I11" s="2056"/>
      <c r="J11" s="2056"/>
      <c r="K11" s="2056"/>
      <c r="L11" s="2056"/>
      <c r="M11" s="2056"/>
      <c r="N11" s="2057"/>
    </row>
    <row r="12" spans="1:14" ht="12.75" customHeight="1">
      <c r="A12" s="2074" t="s">
        <v>2068</v>
      </c>
      <c r="B12" s="2074"/>
      <c r="C12" s="2074"/>
      <c r="D12" s="2055" t="s">
        <v>2094</v>
      </c>
      <c r="E12" s="2056"/>
      <c r="F12" s="2056"/>
      <c r="G12" s="2056"/>
      <c r="H12" s="2056"/>
      <c r="I12" s="2056"/>
      <c r="J12" s="2056"/>
      <c r="K12" s="2056"/>
      <c r="L12" s="2056"/>
      <c r="M12" s="2056"/>
      <c r="N12" s="2057"/>
    </row>
    <row r="13" spans="1:14" ht="12.75" customHeight="1">
      <c r="A13" s="2074" t="s">
        <v>2069</v>
      </c>
      <c r="B13" s="2074"/>
      <c r="C13" s="2074"/>
      <c r="D13" s="2055" t="s">
        <v>1959</v>
      </c>
      <c r="E13" s="2056"/>
      <c r="F13" s="2056"/>
      <c r="G13" s="2056"/>
      <c r="H13" s="2056"/>
      <c r="I13" s="2056"/>
      <c r="J13" s="2056"/>
      <c r="K13" s="2056"/>
      <c r="L13" s="2056"/>
      <c r="M13" s="2056"/>
      <c r="N13" s="2057"/>
    </row>
    <row r="14" spans="1:14">
      <c r="A14" s="2074" t="s">
        <v>2070</v>
      </c>
      <c r="B14" s="2074"/>
      <c r="C14" s="2074"/>
      <c r="D14" s="2055" t="s">
        <v>2095</v>
      </c>
      <c r="E14" s="2056"/>
      <c r="F14" s="2056"/>
      <c r="G14" s="2056"/>
      <c r="H14" s="2056"/>
      <c r="I14" s="2056"/>
      <c r="J14" s="2056"/>
      <c r="K14" s="2056"/>
      <c r="L14" s="2056"/>
      <c r="M14" s="2056"/>
      <c r="N14" s="2057"/>
    </row>
    <row r="15" spans="1:14">
      <c r="A15" s="2074" t="s">
        <v>2071</v>
      </c>
      <c r="B15" s="2074"/>
      <c r="C15" s="2074"/>
      <c r="D15" s="2055" t="s">
        <v>2096</v>
      </c>
      <c r="E15" s="2083"/>
      <c r="F15" s="2083"/>
      <c r="G15" s="2083"/>
      <c r="H15" s="2083"/>
      <c r="I15" s="2083"/>
      <c r="J15" s="2083"/>
      <c r="K15" s="2083"/>
      <c r="L15" s="2083"/>
      <c r="M15" s="2083"/>
      <c r="N15" s="2084"/>
    </row>
    <row r="16" spans="1:14" ht="12.75" customHeight="1">
      <c r="A16" s="2074" t="s">
        <v>2072</v>
      </c>
      <c r="B16" s="2074"/>
      <c r="C16" s="2074"/>
      <c r="D16" s="2079" t="s">
        <v>2097</v>
      </c>
      <c r="E16" s="2056"/>
      <c r="F16" s="2056"/>
      <c r="G16" s="2056"/>
      <c r="H16" s="2056"/>
      <c r="I16" s="2056"/>
      <c r="J16" s="2056"/>
      <c r="K16" s="2056"/>
      <c r="L16" s="2056"/>
      <c r="M16" s="2056"/>
      <c r="N16" s="2057"/>
    </row>
    <row r="17" spans="1:14" ht="12.75" customHeight="1">
      <c r="A17" s="2074" t="s">
        <v>2073</v>
      </c>
      <c r="B17" s="2074"/>
      <c r="C17" s="2074"/>
      <c r="D17" s="2055" t="s">
        <v>2098</v>
      </c>
      <c r="E17" s="2056"/>
      <c r="F17" s="2056"/>
      <c r="G17" s="2056"/>
      <c r="H17" s="2056"/>
      <c r="I17" s="2056"/>
      <c r="J17" s="2056"/>
      <c r="K17" s="2056"/>
      <c r="L17" s="2056"/>
      <c r="M17" s="2056"/>
      <c r="N17" s="2057"/>
    </row>
    <row r="18" spans="1:14" ht="12.75" customHeight="1">
      <c r="A18" s="2074" t="s">
        <v>2074</v>
      </c>
      <c r="B18" s="2074"/>
      <c r="C18" s="2074"/>
      <c r="D18" s="2055" t="s">
        <v>2099</v>
      </c>
      <c r="E18" s="2056"/>
      <c r="F18" s="2056"/>
      <c r="G18" s="2056"/>
      <c r="H18" s="2056"/>
      <c r="I18" s="2056"/>
      <c r="J18" s="2056"/>
      <c r="K18" s="2056"/>
      <c r="L18" s="2056"/>
      <c r="M18" s="2056"/>
      <c r="N18" s="2057"/>
    </row>
    <row r="19" spans="1:14" ht="12.75" customHeight="1">
      <c r="A19" s="2074" t="s">
        <v>2075</v>
      </c>
      <c r="B19" s="2074"/>
      <c r="C19" s="2074"/>
      <c r="D19" s="2055" t="s">
        <v>2100</v>
      </c>
      <c r="E19" s="2056"/>
      <c r="F19" s="2056"/>
      <c r="G19" s="2056"/>
      <c r="H19" s="2056"/>
      <c r="I19" s="2056"/>
      <c r="J19" s="2056"/>
      <c r="K19" s="2056"/>
      <c r="L19" s="2056"/>
      <c r="M19" s="2056"/>
      <c r="N19" s="2057"/>
    </row>
    <row r="20" spans="1:14">
      <c r="A20" s="1209"/>
      <c r="B20" s="1209"/>
      <c r="C20" s="1209"/>
      <c r="D20" s="1210"/>
      <c r="E20" s="1210"/>
      <c r="F20" s="1210"/>
      <c r="G20" s="1210"/>
      <c r="H20" s="1210"/>
      <c r="I20" s="1211"/>
      <c r="J20" s="1211"/>
      <c r="K20" s="2090"/>
      <c r="L20" s="2090"/>
      <c r="M20" s="2090"/>
      <c r="N20" s="2090"/>
    </row>
    <row r="21" spans="1:14" ht="15.75" customHeight="1">
      <c r="A21" s="2080" t="s">
        <v>2076</v>
      </c>
      <c r="B21" s="2080"/>
      <c r="C21" s="2080"/>
      <c r="D21" s="2080"/>
      <c r="E21" s="2080"/>
      <c r="F21" s="2080"/>
      <c r="G21" s="2080"/>
      <c r="H21" s="2080"/>
      <c r="I21" s="2080"/>
      <c r="J21" s="2080"/>
      <c r="K21" s="2080"/>
      <c r="L21" s="2080"/>
      <c r="M21" s="2080"/>
      <c r="N21" s="2080"/>
    </row>
    <row r="22" spans="1:14" ht="15.75" customHeight="1">
      <c r="A22" s="2080" t="s">
        <v>2077</v>
      </c>
      <c r="B22" s="2080"/>
      <c r="C22" s="2091" t="s">
        <v>1903</v>
      </c>
      <c r="D22" s="2091" t="s">
        <v>1904</v>
      </c>
      <c r="E22" s="2091"/>
      <c r="F22" s="2091"/>
      <c r="G22" s="2091"/>
      <c r="H22" s="2091"/>
      <c r="I22" s="2091"/>
      <c r="J22" s="2091"/>
      <c r="K22" s="2091"/>
      <c r="L22" s="2091"/>
      <c r="M22" s="2091"/>
      <c r="N22" s="2091"/>
    </row>
    <row r="23" spans="1:14" ht="15.75" customHeight="1">
      <c r="A23" s="2080"/>
      <c r="B23" s="2080"/>
      <c r="C23" s="2091"/>
      <c r="D23" s="2080" t="s">
        <v>2078</v>
      </c>
      <c r="E23" s="2080"/>
      <c r="F23" s="2080" t="s">
        <v>2079</v>
      </c>
      <c r="G23" s="2080"/>
      <c r="H23" s="2080" t="s">
        <v>2080</v>
      </c>
      <c r="I23" s="2080"/>
      <c r="J23" s="2080" t="s">
        <v>2081</v>
      </c>
      <c r="K23" s="2080"/>
      <c r="L23" s="2080" t="s">
        <v>1909</v>
      </c>
      <c r="M23" s="2080"/>
      <c r="N23" s="2080"/>
    </row>
    <row r="24" spans="1:14">
      <c r="A24" s="2088" t="s">
        <v>1910</v>
      </c>
      <c r="B24" s="2089"/>
      <c r="C24" s="1216" t="s">
        <v>2082</v>
      </c>
      <c r="D24" s="2085" t="s">
        <v>2082</v>
      </c>
      <c r="E24" s="2087"/>
      <c r="F24" s="2085" t="s">
        <v>2082</v>
      </c>
      <c r="G24" s="2087"/>
      <c r="H24" s="2085" t="s">
        <v>2082</v>
      </c>
      <c r="I24" s="2087"/>
      <c r="J24" s="2085" t="s">
        <v>2082</v>
      </c>
      <c r="K24" s="2087"/>
      <c r="L24" s="2085" t="s">
        <v>2082</v>
      </c>
      <c r="M24" s="2086"/>
      <c r="N24" s="2087"/>
    </row>
    <row r="25" spans="1:14">
      <c r="A25" s="2088" t="s">
        <v>1911</v>
      </c>
      <c r="B25" s="2089"/>
      <c r="C25" s="1216"/>
      <c r="D25" s="2085"/>
      <c r="E25" s="2087"/>
      <c r="F25" s="2085"/>
      <c r="G25" s="2087"/>
      <c r="H25" s="2085"/>
      <c r="I25" s="2087"/>
      <c r="J25" s="2085"/>
      <c r="K25" s="2087"/>
      <c r="L25" s="2085"/>
      <c r="M25" s="2086"/>
      <c r="N25" s="2087"/>
    </row>
    <row r="26" spans="1:14">
      <c r="A26" s="2088" t="s">
        <v>1909</v>
      </c>
      <c r="B26" s="2089"/>
      <c r="C26" s="1217"/>
      <c r="D26" s="2055"/>
      <c r="E26" s="2057"/>
      <c r="F26" s="2055"/>
      <c r="G26" s="2057"/>
      <c r="H26" s="2055"/>
      <c r="I26" s="2057"/>
      <c r="J26" s="2055"/>
      <c r="K26" s="2057"/>
      <c r="L26" s="2085"/>
      <c r="M26" s="2086"/>
      <c r="N26" s="2087"/>
    </row>
    <row r="27" spans="1:14">
      <c r="A27" s="2081" t="s">
        <v>2101</v>
      </c>
      <c r="B27" s="2082"/>
      <c r="C27" s="2082"/>
      <c r="D27" s="2082"/>
      <c r="E27" s="2082"/>
      <c r="F27" s="2082"/>
      <c r="G27" s="2082"/>
      <c r="H27" s="2082"/>
      <c r="I27" s="2082"/>
      <c r="J27" s="2082"/>
      <c r="K27" s="2082"/>
      <c r="L27" s="2082"/>
      <c r="M27" s="2082"/>
      <c r="N27" s="2082"/>
    </row>
  </sheetData>
  <mergeCells count="62">
    <mergeCell ref="A1:N1"/>
    <mergeCell ref="A2:N2"/>
    <mergeCell ref="A3:N3"/>
    <mergeCell ref="A11:C11"/>
    <mergeCell ref="D11:N11"/>
    <mergeCell ref="A4:N4"/>
    <mergeCell ref="A5:H5"/>
    <mergeCell ref="A6:C6"/>
    <mergeCell ref="D6:G6"/>
    <mergeCell ref="I6:J7"/>
    <mergeCell ref="A7:C7"/>
    <mergeCell ref="D7:G7"/>
    <mergeCell ref="A8:N8"/>
    <mergeCell ref="A9:C9"/>
    <mergeCell ref="D9:N9"/>
    <mergeCell ref="A10:C10"/>
    <mergeCell ref="D10:N10"/>
    <mergeCell ref="A12:C12"/>
    <mergeCell ref="D12:N12"/>
    <mergeCell ref="A13:C13"/>
    <mergeCell ref="D13:N13"/>
    <mergeCell ref="A14:C14"/>
    <mergeCell ref="D14:N14"/>
    <mergeCell ref="A21:N21"/>
    <mergeCell ref="A15:C15"/>
    <mergeCell ref="D15:N15"/>
    <mergeCell ref="A16:C16"/>
    <mergeCell ref="D16:N16"/>
    <mergeCell ref="A17:C17"/>
    <mergeCell ref="D17:N17"/>
    <mergeCell ref="A18:C18"/>
    <mergeCell ref="D18:N18"/>
    <mergeCell ref="A19:C19"/>
    <mergeCell ref="D19:N19"/>
    <mergeCell ref="K20:N20"/>
    <mergeCell ref="A22:B23"/>
    <mergeCell ref="C22:C23"/>
    <mergeCell ref="D22:N22"/>
    <mergeCell ref="D23:E23"/>
    <mergeCell ref="F23:G23"/>
    <mergeCell ref="H23:I23"/>
    <mergeCell ref="J23:K23"/>
    <mergeCell ref="L23:N23"/>
    <mergeCell ref="L25:N25"/>
    <mergeCell ref="A24:B24"/>
    <mergeCell ref="D24:E24"/>
    <mergeCell ref="F24:G24"/>
    <mergeCell ref="H24:I24"/>
    <mergeCell ref="J24:K24"/>
    <mergeCell ref="L24:N24"/>
    <mergeCell ref="A25:B25"/>
    <mergeCell ref="D25:E25"/>
    <mergeCell ref="F25:G25"/>
    <mergeCell ref="H25:I25"/>
    <mergeCell ref="J25:K25"/>
    <mergeCell ref="A27:N27"/>
    <mergeCell ref="A26:B26"/>
    <mergeCell ref="D26:E26"/>
    <mergeCell ref="F26:G26"/>
    <mergeCell ref="H26:I26"/>
    <mergeCell ref="J26:K26"/>
    <mergeCell ref="L26:N26"/>
  </mergeCells>
  <conditionalFormatting sqref="A4">
    <cfRule type="cellIs" dxfId="0" priority="1" stopIfTrue="1" operator="equal">
      <formula>"VAYA A LA HOJA INICIO Y SELECIONE EL PERIODO CORRESPONDIENTE A ESTE INFORME"</formula>
    </cfRule>
  </conditionalFormatting>
  <printOptions horizontalCentered="1"/>
  <pageMargins left="0.62992125984251968" right="1.0236220472440944" top="1.1417322834645669" bottom="0.74803149606299213" header="0.31496062992125984" footer="0.31496062992125984"/>
  <pageSetup paperSize="9" scale="62" orientation="landscape" r:id="rId1"/>
  <headerFooter scaleWithDoc="0">
    <oddHeader>&amp;L&amp;G&amp;R&amp;G</oddHeader>
    <oddFooter>&amp;R&amp;G</oddFooter>
  </headerFooter>
  <rowBreaks count="1" manualBreakCount="1">
    <brk id="29"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7"/>
  <sheetViews>
    <sheetView showGridLines="0" topLeftCell="A7" zoomScale="70" zoomScaleNormal="70" workbookViewId="0">
      <selection activeCell="D18" sqref="D18"/>
    </sheetView>
  </sheetViews>
  <sheetFormatPr baseColWidth="10" defaultColWidth="11.44140625" defaultRowHeight="13.2"/>
  <cols>
    <col min="1" max="1" width="14.44140625" style="355" customWidth="1"/>
    <col min="2" max="6" width="11.44140625" style="355"/>
    <col min="7" max="7" width="19.33203125" style="355" customWidth="1"/>
    <col min="8" max="8" width="4.33203125" style="355" customWidth="1"/>
    <col min="9" max="9" width="8.33203125" style="355" customWidth="1"/>
    <col min="10" max="10" width="12.6640625" style="355" customWidth="1"/>
    <col min="11" max="16384" width="11.44140625" style="355"/>
  </cols>
  <sheetData>
    <row r="2" spans="1:15" ht="35.4">
      <c r="A2" s="1251" t="s">
        <v>85</v>
      </c>
      <c r="B2" s="1251"/>
      <c r="C2" s="1251"/>
      <c r="D2" s="1251"/>
      <c r="E2" s="1251"/>
      <c r="F2" s="1251"/>
      <c r="G2" s="1251"/>
      <c r="H2" s="1251"/>
      <c r="I2" s="1251"/>
      <c r="J2" s="1251"/>
      <c r="K2" s="1251"/>
      <c r="L2" s="1251"/>
      <c r="M2" s="1251"/>
      <c r="N2" s="1251"/>
      <c r="O2" s="1251"/>
    </row>
    <row r="3" spans="1:15">
      <c r="A3" s="77"/>
      <c r="B3" s="77"/>
      <c r="C3" s="77"/>
      <c r="D3" s="77"/>
      <c r="E3" s="77"/>
      <c r="F3" s="77"/>
      <c r="G3" s="77"/>
      <c r="H3" s="77"/>
      <c r="I3" s="77"/>
      <c r="J3" s="77"/>
      <c r="K3" s="77"/>
      <c r="L3" s="77"/>
      <c r="M3" s="77"/>
      <c r="N3" s="77"/>
      <c r="O3" s="77"/>
    </row>
    <row r="4" spans="1:15">
      <c r="A4" s="77"/>
      <c r="B4" s="77"/>
      <c r="C4" s="77"/>
      <c r="D4" s="77"/>
      <c r="E4" s="77"/>
      <c r="F4" s="77"/>
      <c r="G4" s="77"/>
      <c r="H4" s="77"/>
      <c r="I4" s="77"/>
      <c r="J4" s="77"/>
      <c r="K4" s="77"/>
      <c r="L4" s="77"/>
      <c r="M4" s="77"/>
      <c r="N4" s="77"/>
      <c r="O4" s="77"/>
    </row>
    <row r="5" spans="1:15">
      <c r="A5" s="77"/>
      <c r="B5" s="77"/>
      <c r="C5" s="77"/>
      <c r="D5" s="77"/>
      <c r="E5" s="77"/>
      <c r="F5" s="77"/>
      <c r="G5" s="77"/>
      <c r="H5" s="77"/>
      <c r="I5" s="77"/>
      <c r="J5" s="77"/>
      <c r="K5" s="77"/>
      <c r="L5" s="77"/>
      <c r="M5" s="77"/>
      <c r="N5" s="77"/>
      <c r="O5" s="77"/>
    </row>
    <row r="6" spans="1:15">
      <c r="A6" s="77"/>
      <c r="B6" s="77"/>
      <c r="C6" s="77"/>
      <c r="D6" s="77"/>
      <c r="E6" s="77"/>
      <c r="F6" s="77"/>
      <c r="G6" s="77"/>
      <c r="H6" s="77"/>
      <c r="I6" s="77"/>
      <c r="J6" s="77"/>
      <c r="K6" s="77"/>
      <c r="L6" s="77"/>
      <c r="M6" s="77"/>
      <c r="N6" s="77"/>
      <c r="O6" s="77"/>
    </row>
    <row r="7" spans="1:15" ht="32.700000000000003" customHeight="1">
      <c r="A7" s="1250" t="s">
        <v>1506</v>
      </c>
      <c r="B7" s="1250"/>
      <c r="C7" s="1250"/>
      <c r="D7" s="1250"/>
      <c r="E7" s="1250"/>
      <c r="F7" s="1250"/>
      <c r="G7" s="1250"/>
      <c r="H7" s="1250"/>
      <c r="I7" s="1250"/>
      <c r="J7" s="1250"/>
      <c r="K7" s="1250"/>
      <c r="L7" s="1250"/>
      <c r="M7" s="1250"/>
      <c r="N7" s="1250"/>
      <c r="O7" s="1250"/>
    </row>
    <row r="8" spans="1:15" ht="32.700000000000003" customHeight="1">
      <c r="A8" s="1250"/>
      <c r="B8" s="1250"/>
      <c r="C8" s="1250"/>
      <c r="D8" s="1250"/>
      <c r="E8" s="1250"/>
      <c r="F8" s="1250"/>
      <c r="G8" s="1250"/>
      <c r="H8" s="1250"/>
      <c r="I8" s="1250"/>
      <c r="J8" s="1250"/>
      <c r="K8" s="1250"/>
      <c r="L8" s="1250"/>
      <c r="M8" s="1250"/>
      <c r="N8" s="1250"/>
      <c r="O8" s="1250"/>
    </row>
    <row r="9" spans="1:15" ht="32.700000000000003" customHeight="1">
      <c r="A9" s="1250"/>
      <c r="B9" s="1250"/>
      <c r="C9" s="1250"/>
      <c r="D9" s="1250"/>
      <c r="E9" s="1250"/>
      <c r="F9" s="1250"/>
      <c r="G9" s="1250"/>
      <c r="H9" s="1250"/>
      <c r="I9" s="1250"/>
      <c r="J9" s="1250"/>
      <c r="K9" s="1250"/>
      <c r="L9" s="1250"/>
      <c r="M9" s="1250"/>
      <c r="N9" s="1250"/>
      <c r="O9" s="1250"/>
    </row>
    <row r="10" spans="1:15" ht="32.700000000000003" customHeight="1">
      <c r="A10" s="1250"/>
      <c r="B10" s="1250"/>
      <c r="C10" s="1250"/>
      <c r="D10" s="1250"/>
      <c r="E10" s="1250"/>
      <c r="F10" s="1250"/>
      <c r="G10" s="1250"/>
      <c r="H10" s="1250"/>
      <c r="I10" s="1250"/>
      <c r="J10" s="1250"/>
      <c r="K10" s="1250"/>
      <c r="L10" s="1250"/>
      <c r="M10" s="1250"/>
      <c r="N10" s="1250"/>
      <c r="O10" s="1250"/>
    </row>
    <row r="11" spans="1:15">
      <c r="A11" s="77"/>
      <c r="B11" s="77"/>
      <c r="C11" s="77"/>
      <c r="D11" s="77"/>
      <c r="E11" s="77"/>
      <c r="F11" s="77"/>
      <c r="G11" s="77"/>
      <c r="H11" s="77"/>
      <c r="I11" s="77"/>
      <c r="J11" s="77"/>
      <c r="K11" s="77"/>
      <c r="L11" s="77"/>
      <c r="M11" s="77"/>
      <c r="N11" s="77"/>
      <c r="O11" s="77"/>
    </row>
    <row r="12" spans="1:15" ht="15" customHeight="1">
      <c r="A12" s="445"/>
      <c r="B12" s="445"/>
      <c r="C12" s="445"/>
      <c r="D12" s="445"/>
      <c r="E12" s="445"/>
      <c r="F12" s="445"/>
      <c r="G12" s="445"/>
      <c r="H12" s="445"/>
      <c r="I12" s="445"/>
      <c r="J12" s="445"/>
      <c r="K12" s="445"/>
      <c r="L12" s="445"/>
      <c r="M12" s="445"/>
      <c r="N12" s="445"/>
      <c r="O12" s="445"/>
    </row>
    <row r="13" spans="1:15" ht="15" customHeight="1">
      <c r="A13" s="445"/>
      <c r="B13" s="445"/>
      <c r="C13" s="445"/>
      <c r="D13" s="445"/>
      <c r="E13" s="445"/>
      <c r="F13" s="445"/>
      <c r="G13" s="445"/>
      <c r="H13" s="445"/>
      <c r="I13" s="445"/>
      <c r="J13" s="445"/>
      <c r="K13" s="445"/>
      <c r="L13" s="445"/>
      <c r="M13" s="445"/>
      <c r="N13" s="445"/>
      <c r="O13" s="445"/>
    </row>
    <row r="14" spans="1:15" ht="15" customHeight="1">
      <c r="A14" s="445"/>
      <c r="B14" s="445"/>
      <c r="C14" s="445"/>
      <c r="D14" s="445"/>
      <c r="E14" s="445"/>
      <c r="F14" s="445"/>
      <c r="G14" s="445"/>
      <c r="H14" s="445"/>
      <c r="I14" s="445"/>
      <c r="J14" s="445"/>
      <c r="K14" s="445"/>
      <c r="L14" s="445"/>
      <c r="M14" s="445"/>
      <c r="N14" s="445"/>
      <c r="O14" s="445"/>
    </row>
    <row r="15" spans="1:15" ht="13.35" customHeight="1">
      <c r="A15" s="444"/>
      <c r="B15" s="444"/>
      <c r="C15" s="444"/>
      <c r="D15" s="444"/>
      <c r="E15" s="444"/>
      <c r="F15" s="444"/>
      <c r="G15" s="444"/>
      <c r="H15" s="444"/>
      <c r="I15" s="444"/>
      <c r="J15" s="444"/>
      <c r="K15" s="444"/>
      <c r="L15" s="444"/>
      <c r="M15" s="444"/>
      <c r="N15" s="77"/>
      <c r="O15" s="77"/>
    </row>
    <row r="16" spans="1:15" ht="13.35" customHeight="1">
      <c r="A16" s="444"/>
      <c r="B16" s="444"/>
      <c r="C16" s="444"/>
      <c r="D16" s="444"/>
      <c r="E16" s="444"/>
      <c r="F16" s="444"/>
      <c r="G16" s="444"/>
      <c r="H16" s="444"/>
      <c r="I16" s="444"/>
      <c r="J16" s="444"/>
      <c r="K16" s="444"/>
      <c r="L16" s="444"/>
      <c r="M16" s="444"/>
      <c r="N16" s="77"/>
      <c r="O16" s="77"/>
    </row>
    <row r="17" spans="1:15" ht="35.4">
      <c r="A17" s="1251" t="s">
        <v>458</v>
      </c>
      <c r="B17" s="1251"/>
      <c r="C17" s="1251"/>
      <c r="D17" s="1251"/>
      <c r="E17" s="1251"/>
      <c r="F17" s="1251"/>
      <c r="G17" s="1251"/>
      <c r="H17" s="1251"/>
      <c r="I17" s="1251"/>
      <c r="J17" s="1251"/>
      <c r="K17" s="1251"/>
      <c r="L17" s="1251"/>
      <c r="M17" s="1251"/>
      <c r="N17" s="1251"/>
      <c r="O17" s="1251"/>
    </row>
    <row r="18" spans="1:15">
      <c r="A18" s="77"/>
      <c r="B18" s="77"/>
      <c r="C18" s="77"/>
      <c r="D18" s="77"/>
      <c r="E18" s="77"/>
      <c r="F18" s="77"/>
      <c r="G18" s="77"/>
      <c r="H18" s="77"/>
      <c r="I18" s="77"/>
      <c r="J18" s="77"/>
      <c r="K18" s="77"/>
      <c r="L18" s="77"/>
      <c r="M18" s="77"/>
      <c r="N18" s="77"/>
      <c r="O18" s="77"/>
    </row>
    <row r="19" spans="1:15">
      <c r="A19" s="77"/>
      <c r="B19" s="77"/>
      <c r="C19" s="77"/>
      <c r="D19" s="77"/>
      <c r="E19" s="77"/>
      <c r="F19" s="77"/>
      <c r="G19" s="77"/>
      <c r="H19" s="77"/>
      <c r="I19" s="77"/>
      <c r="J19" s="77"/>
      <c r="K19" s="77"/>
      <c r="L19" s="77"/>
      <c r="M19" s="77"/>
      <c r="N19" s="77"/>
      <c r="O19" s="77"/>
    </row>
    <row r="20" spans="1:15">
      <c r="A20" s="77"/>
      <c r="B20" s="77"/>
      <c r="C20" s="77"/>
      <c r="D20" s="77"/>
      <c r="E20" s="77"/>
      <c r="F20" s="77"/>
      <c r="G20" s="77"/>
      <c r="H20" s="77"/>
      <c r="I20" s="77"/>
      <c r="J20" s="77"/>
      <c r="K20" s="77"/>
      <c r="L20" s="77"/>
      <c r="M20" s="77"/>
      <c r="N20" s="77"/>
      <c r="O20" s="77"/>
    </row>
    <row r="21" spans="1:15">
      <c r="A21" s="77"/>
      <c r="B21" s="77"/>
      <c r="C21" s="77"/>
      <c r="D21" s="77"/>
      <c r="E21" s="77"/>
      <c r="F21" s="77"/>
      <c r="G21" s="77"/>
      <c r="H21" s="77"/>
      <c r="I21" s="77"/>
      <c r="J21" s="77"/>
      <c r="K21" s="77"/>
      <c r="L21" s="77"/>
      <c r="M21" s="77"/>
      <c r="N21" s="77"/>
      <c r="O21" s="77"/>
    </row>
    <row r="22" spans="1:15">
      <c r="A22" s="77"/>
      <c r="B22" s="77"/>
      <c r="C22" s="77"/>
      <c r="D22" s="77"/>
      <c r="E22" s="77"/>
      <c r="F22" s="77"/>
      <c r="G22" s="77"/>
      <c r="H22" s="77"/>
      <c r="I22" s="77"/>
      <c r="J22" s="77"/>
      <c r="K22" s="77"/>
      <c r="L22" s="77"/>
      <c r="M22" s="77"/>
      <c r="N22" s="77"/>
      <c r="O22" s="77"/>
    </row>
    <row r="23" spans="1:15">
      <c r="A23" s="77"/>
      <c r="B23" s="77"/>
      <c r="C23" s="77"/>
      <c r="D23" s="77"/>
      <c r="E23" s="77"/>
      <c r="F23" s="77"/>
      <c r="G23" s="77"/>
      <c r="H23" s="77"/>
      <c r="I23" s="77"/>
      <c r="J23" s="77"/>
      <c r="K23" s="77"/>
      <c r="L23" s="77"/>
      <c r="M23" s="77"/>
      <c r="N23" s="77"/>
      <c r="O23" s="77"/>
    </row>
    <row r="24" spans="1:15">
      <c r="A24" s="77"/>
      <c r="B24" s="77"/>
      <c r="C24" s="77"/>
      <c r="D24" s="77"/>
      <c r="E24" s="77"/>
      <c r="F24" s="77"/>
      <c r="G24" s="77"/>
      <c r="H24" s="77"/>
      <c r="I24" s="77"/>
      <c r="J24" s="77"/>
      <c r="K24" s="77"/>
      <c r="L24" s="77"/>
      <c r="M24" s="77"/>
      <c r="N24" s="77"/>
      <c r="O24" s="77"/>
    </row>
    <row r="25" spans="1:15">
      <c r="A25" s="77"/>
      <c r="B25" s="77"/>
      <c r="C25" s="77"/>
      <c r="D25" s="77"/>
      <c r="E25" s="77"/>
      <c r="F25" s="77"/>
      <c r="G25" s="77"/>
      <c r="H25" s="77"/>
      <c r="I25" s="77"/>
      <c r="J25" s="77"/>
      <c r="K25" s="77"/>
      <c r="L25" s="77"/>
      <c r="M25" s="77"/>
      <c r="N25" s="77"/>
      <c r="O25" s="77"/>
    </row>
    <row r="26" spans="1:15" s="441" customFormat="1" ht="18">
      <c r="A26" s="92" t="s">
        <v>1505</v>
      </c>
      <c r="B26" s="89"/>
      <c r="C26" s="88"/>
      <c r="D26" s="442"/>
      <c r="E26" s="442"/>
      <c r="F26" s="92"/>
      <c r="G26" s="92"/>
      <c r="H26" s="88"/>
      <c r="I26" s="92" t="s">
        <v>1504</v>
      </c>
      <c r="J26" s="443"/>
      <c r="K26" s="88"/>
      <c r="L26" s="88"/>
      <c r="M26" s="442"/>
      <c r="N26" s="442"/>
      <c r="O26" s="93"/>
    </row>
    <row r="27" spans="1:15" s="441" customFormat="1" ht="57.75" customHeight="1">
      <c r="A27" s="93"/>
      <c r="B27" s="1252" t="s">
        <v>1503</v>
      </c>
      <c r="C27" s="1253"/>
      <c r="D27" s="1253"/>
      <c r="E27" s="1253"/>
      <c r="F27" s="88"/>
      <c r="G27" s="93"/>
      <c r="H27" s="88"/>
      <c r="I27" s="93"/>
      <c r="J27" s="90"/>
      <c r="K27" s="1254" t="s">
        <v>1502</v>
      </c>
      <c r="L27" s="1253"/>
      <c r="M27" s="1253"/>
      <c r="N27" s="1253"/>
      <c r="O27" s="93"/>
    </row>
  </sheetData>
  <mergeCells count="5">
    <mergeCell ref="A7:O10"/>
    <mergeCell ref="A2:O2"/>
    <mergeCell ref="B27:E27"/>
    <mergeCell ref="A17:O17"/>
    <mergeCell ref="K27:N27"/>
  </mergeCells>
  <printOptions horizontalCentered="1"/>
  <pageMargins left="0.62992125984251968" right="1.0236220472440944" top="0.74803149606299213" bottom="0.74803149606299213" header="0.31496062992125984" footer="0.31496062992125984"/>
  <pageSetup scale="70" fitToHeight="0" orientation="landscape" r:id="rId1"/>
  <headerFooter scaleWithDoc="0">
    <oddHeader>&amp;L&amp;G&amp;R&amp;G</oddHead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9"/>
  <sheetViews>
    <sheetView showGridLines="0" view="pageBreakPreview" topLeftCell="B19" zoomScale="60" zoomScaleNormal="70" workbookViewId="0">
      <selection activeCell="C30" sqref="C30:C31"/>
    </sheetView>
  </sheetViews>
  <sheetFormatPr baseColWidth="10" defaultColWidth="11.44140625" defaultRowHeight="13.2"/>
  <cols>
    <col min="1" max="1" width="3.6640625" style="355" customWidth="1"/>
    <col min="2" max="2" width="31" style="355" customWidth="1"/>
    <col min="3" max="3" width="144.33203125" style="355" customWidth="1"/>
    <col min="4" max="4" width="15" style="355" customWidth="1"/>
    <col min="5" max="6" width="15.33203125" style="355" customWidth="1"/>
    <col min="7" max="7" width="18" style="355" customWidth="1"/>
    <col min="8" max="8" width="84.33203125" style="355" customWidth="1"/>
    <col min="9" max="9" width="3.6640625" style="355" customWidth="1"/>
    <col min="10" max="16384" width="11.44140625" style="355"/>
  </cols>
  <sheetData>
    <row r="1" spans="2:9" ht="25.5" customHeight="1">
      <c r="B1" s="1257" t="s">
        <v>154</v>
      </c>
      <c r="C1" s="1258"/>
      <c r="D1" s="1258"/>
      <c r="E1" s="1258"/>
      <c r="F1" s="1258"/>
      <c r="G1" s="1258"/>
      <c r="H1" s="1259"/>
    </row>
    <row r="2" spans="2:9" ht="6.75" customHeight="1">
      <c r="B2" s="561"/>
      <c r="C2" s="562"/>
      <c r="D2" s="562"/>
      <c r="E2" s="562"/>
      <c r="F2" s="562"/>
      <c r="G2" s="562"/>
      <c r="H2" s="563"/>
    </row>
    <row r="3" spans="2:9" ht="19.5" customHeight="1">
      <c r="B3" s="1260" t="s">
        <v>1501</v>
      </c>
      <c r="C3" s="1261"/>
      <c r="D3" s="1261"/>
      <c r="E3" s="1261"/>
      <c r="F3" s="1261"/>
      <c r="G3" s="1261"/>
      <c r="H3" s="1262"/>
    </row>
    <row r="4" spans="2:9" ht="22.2" customHeight="1">
      <c r="B4" s="1263" t="s">
        <v>463</v>
      </c>
      <c r="C4" s="1264"/>
      <c r="D4" s="1264"/>
      <c r="E4" s="1264"/>
      <c r="F4" s="1264"/>
      <c r="G4" s="1264"/>
      <c r="H4" s="1265"/>
    </row>
    <row r="5" spans="2:9" s="2" customFormat="1" ht="28.5" customHeight="1">
      <c r="B5" s="78" t="s">
        <v>228</v>
      </c>
      <c r="C5" s="1255"/>
      <c r="D5" s="1255"/>
      <c r="E5" s="1255"/>
      <c r="F5" s="1255"/>
      <c r="G5" s="1255"/>
      <c r="H5" s="1255"/>
    </row>
    <row r="6" spans="2:9" s="2" customFormat="1" ht="11.7" customHeight="1">
      <c r="B6" s="509"/>
      <c r="C6" s="79"/>
      <c r="D6" s="79"/>
      <c r="E6" s="79"/>
      <c r="F6" s="79"/>
      <c r="G6" s="79"/>
      <c r="H6" s="492"/>
    </row>
    <row r="7" spans="2:9" ht="16.8">
      <c r="B7" s="1266" t="s">
        <v>155</v>
      </c>
      <c r="C7" s="1255" t="s">
        <v>464</v>
      </c>
      <c r="D7" s="1266" t="s">
        <v>465</v>
      </c>
      <c r="E7" s="1266"/>
      <c r="F7" s="1266"/>
      <c r="G7" s="1266"/>
      <c r="H7" s="1266" t="s">
        <v>1500</v>
      </c>
      <c r="I7" s="3"/>
    </row>
    <row r="8" spans="2:9" ht="20.25" customHeight="1">
      <c r="B8" s="1266"/>
      <c r="C8" s="1255"/>
      <c r="D8" s="1267" t="s">
        <v>156</v>
      </c>
      <c r="E8" s="1267"/>
      <c r="F8" s="1267" t="s">
        <v>157</v>
      </c>
      <c r="G8" s="1267"/>
      <c r="H8" s="1266"/>
      <c r="I8" s="3"/>
    </row>
    <row r="9" spans="2:9" ht="23.25" customHeight="1">
      <c r="B9" s="1266"/>
      <c r="C9" s="1255"/>
      <c r="D9" s="80" t="s">
        <v>226</v>
      </c>
      <c r="E9" s="80" t="s">
        <v>227</v>
      </c>
      <c r="F9" s="80" t="s">
        <v>158</v>
      </c>
      <c r="G9" s="80" t="s">
        <v>159</v>
      </c>
      <c r="H9" s="1266"/>
      <c r="I9" s="4"/>
    </row>
    <row r="10" spans="2:9" s="5" customFormat="1" ht="30.75" customHeight="1">
      <c r="B10" s="81" t="s">
        <v>196</v>
      </c>
      <c r="C10" s="82" t="s">
        <v>188</v>
      </c>
      <c r="D10" s="440" t="s">
        <v>1499</v>
      </c>
      <c r="E10" s="72"/>
      <c r="F10" s="440" t="s">
        <v>1499</v>
      </c>
      <c r="G10" s="440" t="s">
        <v>1498</v>
      </c>
      <c r="H10" s="73"/>
    </row>
    <row r="11" spans="2:9" s="5" customFormat="1" ht="30.75" customHeight="1">
      <c r="B11" s="81" t="s">
        <v>189</v>
      </c>
      <c r="C11" s="82" t="s">
        <v>195</v>
      </c>
      <c r="D11" s="440" t="s">
        <v>1499</v>
      </c>
      <c r="E11" s="72"/>
      <c r="F11" s="440" t="s">
        <v>1499</v>
      </c>
      <c r="G11" s="440" t="s">
        <v>1498</v>
      </c>
      <c r="H11" s="73"/>
    </row>
    <row r="12" spans="2:9" s="5" customFormat="1" ht="30.75" customHeight="1">
      <c r="B12" s="81" t="s">
        <v>186</v>
      </c>
      <c r="C12" s="82" t="s">
        <v>212</v>
      </c>
      <c r="D12" s="440" t="s">
        <v>1499</v>
      </c>
      <c r="E12" s="72"/>
      <c r="F12" s="440" t="s">
        <v>1499</v>
      </c>
      <c r="G12" s="440" t="s">
        <v>1498</v>
      </c>
      <c r="H12" s="73"/>
    </row>
    <row r="13" spans="2:9" s="5" customFormat="1" ht="30.75" customHeight="1">
      <c r="B13" s="81" t="s">
        <v>187</v>
      </c>
      <c r="C13" s="82" t="s">
        <v>213</v>
      </c>
      <c r="D13" s="440" t="s">
        <v>1499</v>
      </c>
      <c r="E13" s="72"/>
      <c r="F13" s="440" t="s">
        <v>1499</v>
      </c>
      <c r="G13" s="440" t="s">
        <v>1498</v>
      </c>
      <c r="H13" s="73"/>
    </row>
    <row r="14" spans="2:9" s="5" customFormat="1" ht="30.75" customHeight="1">
      <c r="B14" s="83" t="s">
        <v>160</v>
      </c>
      <c r="C14" s="84" t="s">
        <v>161</v>
      </c>
      <c r="D14" s="74"/>
      <c r="E14" s="440" t="s">
        <v>1499</v>
      </c>
      <c r="F14" s="74"/>
      <c r="G14" s="74"/>
      <c r="H14" s="75"/>
    </row>
    <row r="15" spans="2:9" s="5" customFormat="1" ht="30.75" customHeight="1">
      <c r="B15" s="83" t="s">
        <v>312</v>
      </c>
      <c r="C15" s="84" t="s">
        <v>314</v>
      </c>
      <c r="D15" s="440" t="s">
        <v>1499</v>
      </c>
      <c r="E15" s="72"/>
      <c r="F15" s="440" t="s">
        <v>1499</v>
      </c>
      <c r="G15" s="440" t="s">
        <v>1498</v>
      </c>
      <c r="H15" s="75"/>
    </row>
    <row r="16" spans="2:9" s="5" customFormat="1" ht="30.75" customHeight="1">
      <c r="B16" s="83" t="s">
        <v>313</v>
      </c>
      <c r="C16" s="84" t="s">
        <v>315</v>
      </c>
      <c r="D16" s="440" t="s">
        <v>1499</v>
      </c>
      <c r="E16" s="72"/>
      <c r="F16" s="440" t="s">
        <v>1499</v>
      </c>
      <c r="G16" s="440" t="s">
        <v>1498</v>
      </c>
      <c r="H16" s="75"/>
    </row>
    <row r="17" spans="2:8" s="5" customFormat="1" ht="30.75" customHeight="1">
      <c r="B17" s="83" t="s">
        <v>210</v>
      </c>
      <c r="C17" s="84" t="s">
        <v>255</v>
      </c>
      <c r="D17" s="440" t="s">
        <v>1499</v>
      </c>
      <c r="E17" s="72"/>
      <c r="F17" s="440" t="s">
        <v>1499</v>
      </c>
      <c r="G17" s="440" t="s">
        <v>1498</v>
      </c>
      <c r="H17" s="75"/>
    </row>
    <row r="18" spans="2:8" s="5" customFormat="1" ht="30.75" customHeight="1">
      <c r="B18" s="83" t="s">
        <v>252</v>
      </c>
      <c r="C18" s="84" t="s">
        <v>253</v>
      </c>
      <c r="D18" s="74"/>
      <c r="E18" s="440" t="s">
        <v>1499</v>
      </c>
      <c r="F18" s="74"/>
      <c r="G18" s="74"/>
      <c r="H18" s="75"/>
    </row>
    <row r="19" spans="2:8" s="5" customFormat="1" ht="30.75" customHeight="1">
      <c r="B19" s="83" t="s">
        <v>162</v>
      </c>
      <c r="C19" s="84" t="s">
        <v>256</v>
      </c>
      <c r="D19" s="74"/>
      <c r="E19" s="440" t="s">
        <v>1499</v>
      </c>
      <c r="F19" s="74"/>
      <c r="G19" s="74"/>
      <c r="H19" s="75"/>
    </row>
    <row r="20" spans="2:8" s="5" customFormat="1" ht="30.75" customHeight="1">
      <c r="B20" s="81" t="s">
        <v>163</v>
      </c>
      <c r="C20" s="84" t="s">
        <v>164</v>
      </c>
      <c r="D20" s="440" t="s">
        <v>1499</v>
      </c>
      <c r="E20" s="72"/>
      <c r="F20" s="440" t="s">
        <v>1499</v>
      </c>
      <c r="G20" s="440" t="s">
        <v>1498</v>
      </c>
      <c r="H20" s="75"/>
    </row>
    <row r="21" spans="2:8" s="5" customFormat="1" ht="30.75" customHeight="1">
      <c r="B21" s="81" t="s">
        <v>165</v>
      </c>
      <c r="C21" s="84" t="s">
        <v>166</v>
      </c>
      <c r="D21" s="440" t="s">
        <v>1499</v>
      </c>
      <c r="E21" s="72"/>
      <c r="F21" s="440" t="s">
        <v>1499</v>
      </c>
      <c r="G21" s="440" t="s">
        <v>1498</v>
      </c>
      <c r="H21" s="75"/>
    </row>
    <row r="22" spans="2:8" s="5" customFormat="1" ht="30.75" customHeight="1">
      <c r="B22" s="81" t="s">
        <v>167</v>
      </c>
      <c r="C22" s="84" t="s">
        <v>168</v>
      </c>
      <c r="D22" s="440" t="s">
        <v>1499</v>
      </c>
      <c r="E22" s="72"/>
      <c r="F22" s="440" t="s">
        <v>1499</v>
      </c>
      <c r="G22" s="440" t="s">
        <v>1498</v>
      </c>
      <c r="H22" s="75"/>
    </row>
    <row r="23" spans="2:8" s="5" customFormat="1" ht="30.75" customHeight="1">
      <c r="B23" s="81" t="s">
        <v>169</v>
      </c>
      <c r="C23" s="84" t="s">
        <v>170</v>
      </c>
      <c r="D23" s="74"/>
      <c r="E23" s="440" t="s">
        <v>1499</v>
      </c>
      <c r="F23" s="74"/>
      <c r="G23" s="74"/>
      <c r="H23" s="75"/>
    </row>
    <row r="24" spans="2:8" s="5" customFormat="1" ht="30.75" customHeight="1">
      <c r="B24" s="81" t="s">
        <v>171</v>
      </c>
      <c r="C24" s="84" t="s">
        <v>172</v>
      </c>
      <c r="D24" s="74"/>
      <c r="E24" s="440" t="s">
        <v>1499</v>
      </c>
      <c r="F24" s="74"/>
      <c r="G24" s="74"/>
      <c r="H24" s="75"/>
    </row>
    <row r="25" spans="2:8" s="5" customFormat="1" ht="30.75" customHeight="1">
      <c r="B25" s="81" t="s">
        <v>173</v>
      </c>
      <c r="C25" s="84" t="s">
        <v>174</v>
      </c>
      <c r="D25" s="440" t="s">
        <v>1499</v>
      </c>
      <c r="E25" s="72"/>
      <c r="F25" s="440" t="s">
        <v>1499</v>
      </c>
      <c r="G25" s="440" t="s">
        <v>1498</v>
      </c>
      <c r="H25" s="75"/>
    </row>
    <row r="26" spans="2:8" s="5" customFormat="1" ht="30.75" customHeight="1">
      <c r="B26" s="81" t="s">
        <v>175</v>
      </c>
      <c r="C26" s="84" t="s">
        <v>176</v>
      </c>
      <c r="D26" s="74"/>
      <c r="E26" s="440" t="s">
        <v>1499</v>
      </c>
      <c r="F26" s="74"/>
      <c r="G26" s="74"/>
      <c r="H26" s="75"/>
    </row>
    <row r="27" spans="2:8" s="5" customFormat="1" ht="36" customHeight="1">
      <c r="B27" s="81" t="s">
        <v>247</v>
      </c>
      <c r="C27" s="84" t="s">
        <v>248</v>
      </c>
      <c r="D27" s="74"/>
      <c r="E27" s="440" t="s">
        <v>1499</v>
      </c>
      <c r="F27" s="74"/>
      <c r="G27" s="74"/>
      <c r="H27" s="75"/>
    </row>
    <row r="28" spans="2:8" s="5" customFormat="1" ht="30.75" customHeight="1">
      <c r="B28" s="81" t="s">
        <v>177</v>
      </c>
      <c r="C28" s="84" t="s">
        <v>178</v>
      </c>
      <c r="D28" s="440" t="s">
        <v>1499</v>
      </c>
      <c r="E28" s="72"/>
      <c r="F28" s="440" t="s">
        <v>1499</v>
      </c>
      <c r="G28" s="440" t="s">
        <v>1498</v>
      </c>
      <c r="H28" s="75"/>
    </row>
    <row r="29" spans="2:8" s="5" customFormat="1" ht="30.75" customHeight="1">
      <c r="B29" s="83" t="s">
        <v>179</v>
      </c>
      <c r="C29" s="84" t="s">
        <v>180</v>
      </c>
      <c r="D29" s="74"/>
      <c r="E29" s="440" t="s">
        <v>1499</v>
      </c>
      <c r="F29" s="74"/>
      <c r="G29" s="74"/>
      <c r="H29" s="75"/>
    </row>
    <row r="30" spans="2:8" s="5" customFormat="1" ht="30.75" customHeight="1">
      <c r="B30" s="83" t="s">
        <v>181</v>
      </c>
      <c r="C30" s="84" t="s">
        <v>182</v>
      </c>
      <c r="D30" s="74"/>
      <c r="E30" s="440" t="s">
        <v>1499</v>
      </c>
      <c r="F30" s="74"/>
      <c r="G30" s="74"/>
      <c r="H30" s="75"/>
    </row>
    <row r="31" spans="2:8" s="5" customFormat="1" ht="38.25" customHeight="1">
      <c r="B31" s="83" t="s">
        <v>183</v>
      </c>
      <c r="C31" s="84" t="s">
        <v>184</v>
      </c>
      <c r="D31" s="440" t="s">
        <v>1499</v>
      </c>
      <c r="E31" s="72"/>
      <c r="F31" s="440" t="s">
        <v>1499</v>
      </c>
      <c r="G31" s="440" t="s">
        <v>1498</v>
      </c>
      <c r="H31" s="76"/>
    </row>
    <row r="32" spans="2:8" ht="19.2">
      <c r="B32" s="1256" t="s">
        <v>185</v>
      </c>
      <c r="C32" s="1256"/>
      <c r="D32" s="85"/>
      <c r="E32" s="85"/>
      <c r="F32" s="85"/>
      <c r="G32" s="86"/>
      <c r="H32" s="486"/>
    </row>
    <row r="33" spans="2:9">
      <c r="B33" s="561"/>
      <c r="C33" s="562"/>
      <c r="D33" s="562"/>
      <c r="E33" s="562"/>
      <c r="F33" s="562"/>
      <c r="G33" s="562"/>
      <c r="H33" s="563"/>
    </row>
    <row r="34" spans="2:9" s="536" customFormat="1">
      <c r="B34" s="561"/>
      <c r="C34" s="562"/>
      <c r="D34" s="562"/>
      <c r="E34" s="562"/>
      <c r="F34" s="562"/>
      <c r="G34" s="562"/>
      <c r="H34" s="563"/>
    </row>
    <row r="35" spans="2:9" s="536" customFormat="1">
      <c r="B35" s="561"/>
      <c r="C35" s="562"/>
      <c r="D35" s="562"/>
      <c r="E35" s="562"/>
      <c r="F35" s="562"/>
      <c r="G35" s="562"/>
      <c r="H35" s="563"/>
    </row>
    <row r="36" spans="2:9" s="536" customFormat="1">
      <c r="B36" s="561"/>
      <c r="C36" s="562"/>
      <c r="D36" s="562"/>
      <c r="E36" s="562"/>
      <c r="F36" s="562"/>
      <c r="G36" s="562"/>
      <c r="H36" s="563"/>
    </row>
    <row r="37" spans="2:9" s="536" customFormat="1">
      <c r="B37" s="561"/>
      <c r="C37" s="562"/>
      <c r="D37" s="562"/>
      <c r="E37" s="562"/>
      <c r="F37" s="562"/>
      <c r="G37" s="562"/>
      <c r="H37" s="563"/>
    </row>
    <row r="38" spans="2:9" s="536" customFormat="1">
      <c r="B38" s="561"/>
      <c r="C38" s="562"/>
      <c r="D38" s="562"/>
      <c r="E38" s="562"/>
      <c r="F38" s="562"/>
      <c r="G38" s="562"/>
      <c r="H38" s="563"/>
    </row>
    <row r="39" spans="2:9" s="536" customFormat="1">
      <c r="B39" s="561"/>
      <c r="C39" s="562"/>
      <c r="D39" s="562"/>
      <c r="E39" s="562"/>
      <c r="F39" s="562"/>
      <c r="G39" s="562"/>
      <c r="H39" s="563"/>
    </row>
    <row r="40" spans="2:9" s="536" customFormat="1">
      <c r="B40" s="561"/>
      <c r="C40" s="562"/>
      <c r="D40" s="562"/>
      <c r="E40" s="562"/>
      <c r="F40" s="562"/>
      <c r="G40" s="562"/>
      <c r="H40" s="563"/>
    </row>
    <row r="41" spans="2:9" s="536" customFormat="1">
      <c r="B41" s="561"/>
      <c r="C41" s="562"/>
      <c r="D41" s="562"/>
      <c r="E41" s="562"/>
      <c r="F41" s="562"/>
      <c r="G41" s="562"/>
      <c r="H41" s="563"/>
    </row>
    <row r="42" spans="2:9" s="536" customFormat="1">
      <c r="B42" s="561"/>
      <c r="C42" s="562"/>
      <c r="D42" s="562"/>
      <c r="E42" s="562"/>
      <c r="F42" s="562"/>
      <c r="G42" s="562"/>
      <c r="H42" s="563"/>
    </row>
    <row r="43" spans="2:9">
      <c r="B43" s="561"/>
      <c r="C43" s="562"/>
      <c r="D43" s="562"/>
      <c r="E43" s="562"/>
      <c r="F43" s="562"/>
      <c r="G43" s="562"/>
      <c r="H43" s="563"/>
      <c r="I43" s="2"/>
    </row>
    <row r="44" spans="2:9" ht="15.6">
      <c r="B44" s="528" t="s">
        <v>1497</v>
      </c>
      <c r="C44" s="89"/>
      <c r="D44" s="90"/>
      <c r="E44" s="91"/>
      <c r="F44" s="91"/>
      <c r="G44" s="443" t="s">
        <v>1496</v>
      </c>
      <c r="H44" s="495"/>
      <c r="I44" s="7"/>
    </row>
    <row r="45" spans="2:9" ht="15.6">
      <c r="B45" s="510"/>
      <c r="C45" s="94" t="s">
        <v>1495</v>
      </c>
      <c r="D45" s="90"/>
      <c r="E45" s="90"/>
      <c r="F45" s="94"/>
      <c r="G45" s="91"/>
      <c r="H45" s="516" t="s">
        <v>1494</v>
      </c>
      <c r="I45" s="6"/>
    </row>
    <row r="46" spans="2:9" ht="15.6">
      <c r="B46" s="565"/>
      <c r="C46" s="94" t="s">
        <v>1493</v>
      </c>
      <c r="D46" s="537"/>
      <c r="E46" s="537"/>
      <c r="F46" s="537"/>
      <c r="G46" s="537"/>
      <c r="H46" s="516" t="s">
        <v>1492</v>
      </c>
    </row>
    <row r="47" spans="2:9">
      <c r="B47" s="565"/>
      <c r="C47" s="537"/>
      <c r="D47" s="537"/>
      <c r="E47" s="537"/>
      <c r="F47" s="537"/>
      <c r="G47" s="537"/>
      <c r="H47" s="538"/>
    </row>
    <row r="48" spans="2:9">
      <c r="B48" s="565"/>
      <c r="C48" s="537"/>
      <c r="D48" s="537"/>
      <c r="E48" s="537"/>
      <c r="F48" s="537"/>
      <c r="G48" s="537"/>
      <c r="H48" s="538"/>
    </row>
    <row r="49" spans="2:8">
      <c r="B49" s="498"/>
      <c r="C49" s="559"/>
      <c r="D49" s="559"/>
      <c r="E49" s="559"/>
      <c r="F49" s="559"/>
      <c r="G49" s="559"/>
      <c r="H49" s="560"/>
    </row>
  </sheetData>
  <mergeCells count="11">
    <mergeCell ref="C5:H5"/>
    <mergeCell ref="B32:C32"/>
    <mergeCell ref="B1:H1"/>
    <mergeCell ref="B3:H3"/>
    <mergeCell ref="B4:H4"/>
    <mergeCell ref="B7:B9"/>
    <mergeCell ref="C7:C9"/>
    <mergeCell ref="D7:G7"/>
    <mergeCell ref="H7:H9"/>
    <mergeCell ref="D8:E8"/>
    <mergeCell ref="F8:G8"/>
  </mergeCells>
  <printOptions horizontalCentered="1"/>
  <pageMargins left="0.62992125984251968" right="1.0236220472440944" top="0.74803149606299213" bottom="0.74803149606299213" header="0.31496062992125984" footer="0.31496062992125984"/>
  <pageSetup scale="37" fitToHeight="0" orientation="landscape" r:id="rId1"/>
  <headerFooter scaleWithDoc="0">
    <oddHeader>&amp;L&amp;G&amp;R&amp;G</oddHead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showGridLines="0" view="pageBreakPreview" topLeftCell="A13" zoomScale="50" zoomScaleNormal="50" zoomScaleSheetLayoutView="50" workbookViewId="0">
      <selection activeCell="D13" sqref="D13:E13"/>
    </sheetView>
  </sheetViews>
  <sheetFormatPr baseColWidth="10" defaultColWidth="11.44140625" defaultRowHeight="13.2"/>
  <cols>
    <col min="1" max="1" width="4.33203125" style="868" customWidth="1"/>
    <col min="2" max="2" width="64.6640625" style="868" customWidth="1"/>
    <col min="3" max="3" width="14.5546875" style="868" customWidth="1"/>
    <col min="4" max="4" width="78.6640625" style="868" customWidth="1"/>
    <col min="5" max="5" width="190.6640625" style="868" customWidth="1"/>
    <col min="6" max="6" width="4.6640625" style="868" customWidth="1"/>
    <col min="7" max="16384" width="11.44140625" style="868"/>
  </cols>
  <sheetData>
    <row r="1" spans="1:6" ht="105.6" customHeight="1">
      <c r="B1" s="1268" t="s">
        <v>189</v>
      </c>
      <c r="C1" s="1269"/>
      <c r="D1" s="1269"/>
      <c r="E1" s="1270"/>
    </row>
    <row r="2" spans="1:6" ht="19.2" customHeight="1">
      <c r="B2" s="1271" t="s">
        <v>190</v>
      </c>
      <c r="C2" s="1272"/>
      <c r="D2" s="1272"/>
      <c r="E2" s="1273"/>
    </row>
    <row r="3" spans="1:6" ht="13.5" customHeight="1">
      <c r="B3" s="1271"/>
      <c r="C3" s="1272"/>
      <c r="D3" s="1272"/>
      <c r="E3" s="1273"/>
    </row>
    <row r="4" spans="1:6" ht="52.2" customHeight="1">
      <c r="B4" s="1274"/>
      <c r="C4" s="1275"/>
      <c r="D4" s="1275"/>
      <c r="E4" s="1276"/>
    </row>
    <row r="5" spans="1:6">
      <c r="B5" s="77"/>
      <c r="C5" s="77"/>
      <c r="D5" s="77"/>
      <c r="E5" s="77"/>
    </row>
    <row r="6" spans="1:6">
      <c r="B6" s="77"/>
      <c r="C6" s="77"/>
      <c r="D6" s="77"/>
      <c r="E6" s="77"/>
    </row>
    <row r="7" spans="1:6" ht="6.75" customHeight="1">
      <c r="B7" s="77"/>
      <c r="C7" s="77"/>
      <c r="D7" s="77"/>
      <c r="E7" s="77"/>
    </row>
    <row r="8" spans="1:6" ht="54" customHeight="1">
      <c r="B8" s="1277" t="s">
        <v>460</v>
      </c>
      <c r="C8" s="1278"/>
      <c r="D8" s="1279" t="s">
        <v>459</v>
      </c>
      <c r="E8" s="1279"/>
    </row>
    <row r="9" spans="1:6" ht="54" customHeight="1">
      <c r="B9" s="1277" t="s">
        <v>461</v>
      </c>
      <c r="C9" s="1277"/>
      <c r="D9" s="1279" t="s">
        <v>322</v>
      </c>
      <c r="E9" s="1279"/>
    </row>
    <row r="10" spans="1:6" ht="54" customHeight="1">
      <c r="B10" s="1277" t="s">
        <v>462</v>
      </c>
      <c r="C10" s="1277"/>
      <c r="D10" s="1279"/>
      <c r="E10" s="1279"/>
    </row>
    <row r="11" spans="1:6" ht="17.25" customHeight="1">
      <c r="B11" s="1129"/>
      <c r="C11" s="1130"/>
      <c r="D11" s="1282"/>
      <c r="E11" s="1283"/>
    </row>
    <row r="12" spans="1:6" ht="42.6" customHeight="1">
      <c r="B12" s="1266" t="s">
        <v>191</v>
      </c>
      <c r="C12" s="1266"/>
      <c r="D12" s="1284" t="s">
        <v>192</v>
      </c>
      <c r="E12" s="1284"/>
      <c r="F12" s="3"/>
    </row>
    <row r="13" spans="1:6" s="1131" customFormat="1" ht="409.5" customHeight="1">
      <c r="A13" s="1180"/>
      <c r="B13" s="1280" t="s">
        <v>193</v>
      </c>
      <c r="C13" s="1280"/>
      <c r="D13" s="1281" t="s">
        <v>2036</v>
      </c>
      <c r="E13" s="1281"/>
    </row>
    <row r="14" spans="1:6" s="5" customFormat="1" ht="339" customHeight="1">
      <c r="B14" s="1280" t="s">
        <v>197</v>
      </c>
      <c r="C14" s="1280"/>
      <c r="D14" s="1281" t="s">
        <v>2037</v>
      </c>
      <c r="E14" s="1281"/>
    </row>
    <row r="15" spans="1:6" s="5" customFormat="1" ht="175.95" customHeight="1">
      <c r="B15" s="1280" t="s">
        <v>194</v>
      </c>
      <c r="C15" s="1280"/>
      <c r="D15" s="1281" t="s">
        <v>1785</v>
      </c>
      <c r="E15" s="1281"/>
    </row>
    <row r="16" spans="1:6">
      <c r="B16" s="77"/>
      <c r="C16" s="77"/>
      <c r="D16" s="77"/>
      <c r="E16" s="77"/>
    </row>
    <row r="17" spans="2:6">
      <c r="B17" s="77"/>
      <c r="C17" s="77"/>
      <c r="D17" s="77"/>
      <c r="E17" s="77"/>
    </row>
    <row r="18" spans="2:6" ht="24">
      <c r="B18" s="1132" t="s">
        <v>292</v>
      </c>
      <c r="C18" s="77"/>
      <c r="D18" s="77"/>
      <c r="E18" s="77"/>
      <c r="F18" s="897"/>
    </row>
    <row r="19" spans="2:6" ht="15.6">
      <c r="C19" s="692" t="s">
        <v>1495</v>
      </c>
      <c r="D19" s="691"/>
      <c r="E19" s="692" t="s">
        <v>1494</v>
      </c>
      <c r="F19" s="897"/>
    </row>
    <row r="20" spans="2:6" ht="15.6">
      <c r="C20" s="692" t="s">
        <v>1493</v>
      </c>
      <c r="D20" s="897"/>
      <c r="E20" s="692" t="s">
        <v>1492</v>
      </c>
      <c r="F20" s="897"/>
    </row>
  </sheetData>
  <mergeCells count="17">
    <mergeCell ref="B14:C14"/>
    <mergeCell ref="D14:E14"/>
    <mergeCell ref="B15:C15"/>
    <mergeCell ref="D15:E15"/>
    <mergeCell ref="B10:C10"/>
    <mergeCell ref="D10:E10"/>
    <mergeCell ref="D11:E11"/>
    <mergeCell ref="B12:C12"/>
    <mergeCell ref="D12:E12"/>
    <mergeCell ref="B13:C13"/>
    <mergeCell ref="D13:E13"/>
    <mergeCell ref="B1:E1"/>
    <mergeCell ref="B2:E4"/>
    <mergeCell ref="B8:C8"/>
    <mergeCell ref="D8:E8"/>
    <mergeCell ref="B9:C9"/>
    <mergeCell ref="D9:E9"/>
  </mergeCells>
  <printOptions horizontalCentered="1"/>
  <pageMargins left="0.39370078740157483" right="1.5748031496062993" top="1.1811023622047245" bottom="1.2598425196850394" header="0.39370078740157483" footer="0.59055118110236227"/>
  <pageSetup scale="27" orientation="landscape" r:id="rId1"/>
  <headerFooter scaleWithDoc="0">
    <oddHeader>&amp;L&amp;G&amp;R&amp;G</oddHeader>
    <oddFooter>&amp;R&amp;G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showGridLines="0" view="pageBreakPreview" zoomScale="85" zoomScaleNormal="85" zoomScaleSheetLayoutView="85" workbookViewId="0">
      <selection activeCell="D14" sqref="D14:E16"/>
    </sheetView>
  </sheetViews>
  <sheetFormatPr baseColWidth="10" defaultColWidth="11.44140625" defaultRowHeight="13.2"/>
  <cols>
    <col min="1" max="1" width="12.33203125" style="868" customWidth="1"/>
    <col min="2" max="2" width="22.109375" style="868" customWidth="1"/>
    <col min="3" max="3" width="22.44140625" style="868" customWidth="1"/>
    <col min="4" max="4" width="18.5546875" style="868" customWidth="1"/>
    <col min="5" max="5" width="21.33203125" style="868" customWidth="1"/>
    <col min="6" max="6" width="19.109375" style="868" customWidth="1"/>
    <col min="7" max="7" width="18.44140625" style="868" customWidth="1"/>
    <col min="8" max="8" width="9" style="868" customWidth="1"/>
    <col min="9" max="9" width="65.6640625" style="868" customWidth="1"/>
    <col min="10" max="10" width="6.6640625" style="868" customWidth="1"/>
    <col min="11" max="11" width="11.44140625" style="868"/>
    <col min="12" max="12" width="18.109375" style="868" customWidth="1"/>
    <col min="13" max="16384" width="11.44140625" style="868"/>
  </cols>
  <sheetData>
    <row r="1" spans="1:13" ht="35.1" customHeight="1">
      <c r="A1" s="1285" t="s">
        <v>98</v>
      </c>
      <c r="B1" s="1286"/>
      <c r="C1" s="1286"/>
      <c r="D1" s="1286"/>
      <c r="E1" s="1286"/>
      <c r="F1" s="1286"/>
      <c r="G1" s="1286"/>
      <c r="H1" s="1286"/>
      <c r="I1" s="1287"/>
    </row>
    <row r="2" spans="1:13" ht="6.75" customHeight="1">
      <c r="A2" s="77"/>
      <c r="B2" s="77"/>
      <c r="C2" s="77"/>
      <c r="D2" s="77"/>
      <c r="E2" s="77"/>
      <c r="F2" s="77"/>
      <c r="G2" s="77"/>
      <c r="H2" s="77"/>
      <c r="I2" s="77"/>
    </row>
    <row r="3" spans="1:13" ht="17.25" customHeight="1">
      <c r="A3" s="1288" t="s">
        <v>457</v>
      </c>
      <c r="B3" s="1289"/>
      <c r="C3" s="1289"/>
      <c r="D3" s="1289"/>
      <c r="E3" s="1289"/>
      <c r="F3" s="1289"/>
      <c r="G3" s="1289"/>
      <c r="H3" s="1289"/>
      <c r="I3" s="1290"/>
    </row>
    <row r="4" spans="1:13" ht="17.25" customHeight="1">
      <c r="A4" s="1288" t="s">
        <v>458</v>
      </c>
      <c r="B4" s="1289"/>
      <c r="C4" s="1289"/>
      <c r="D4" s="1289"/>
      <c r="E4" s="1289"/>
      <c r="F4" s="1289"/>
      <c r="G4" s="1289"/>
      <c r="H4" s="1289"/>
      <c r="I4" s="1290"/>
    </row>
    <row r="5" spans="1:13" ht="29.1" customHeight="1">
      <c r="A5" s="1291" t="s">
        <v>99</v>
      </c>
      <c r="B5" s="1292" t="s">
        <v>44</v>
      </c>
      <c r="C5" s="1292"/>
      <c r="D5" s="1292"/>
      <c r="E5" s="1292"/>
      <c r="F5" s="1133" t="s">
        <v>42</v>
      </c>
      <c r="G5" s="1133"/>
      <c r="H5" s="1293" t="s">
        <v>257</v>
      </c>
      <c r="I5" s="1294"/>
      <c r="J5" s="3"/>
    </row>
    <row r="6" spans="1:13" ht="30.75" customHeight="1">
      <c r="A6" s="1291"/>
      <c r="B6" s="1134" t="s">
        <v>254</v>
      </c>
      <c r="C6" s="1134" t="s">
        <v>48</v>
      </c>
      <c r="D6" s="1134" t="s">
        <v>49</v>
      </c>
      <c r="E6" s="1134" t="s">
        <v>50</v>
      </c>
      <c r="F6" s="898" t="s">
        <v>217</v>
      </c>
      <c r="G6" s="898" t="s">
        <v>218</v>
      </c>
      <c r="H6" s="1295" t="s">
        <v>81</v>
      </c>
      <c r="I6" s="1296"/>
      <c r="J6" s="4"/>
    </row>
    <row r="7" spans="1:13" s="5" customFormat="1" ht="36.6" customHeight="1">
      <c r="A7" s="1176" t="s">
        <v>45</v>
      </c>
      <c r="B7" s="1135">
        <f>B8+B10+B12+B14</f>
        <v>609491796.46000004</v>
      </c>
      <c r="C7" s="1135">
        <f>C8+C10+C12+C14</f>
        <v>402337565.59999996</v>
      </c>
      <c r="D7" s="1135">
        <f>D8+D10+D12+D14</f>
        <v>402337565.59999996</v>
      </c>
      <c r="E7" s="1135">
        <f>E8+E10+E12+E14</f>
        <v>271154104.60999995</v>
      </c>
      <c r="F7" s="1135">
        <f>C7-B7</f>
        <v>-207154230.86000007</v>
      </c>
      <c r="G7" s="1174">
        <f>D7-C7</f>
        <v>0</v>
      </c>
      <c r="H7" s="1181"/>
      <c r="I7" s="1182"/>
      <c r="K7" s="5">
        <f>C7/B7*100</f>
        <v>66.011973899701985</v>
      </c>
    </row>
    <row r="8" spans="1:13" s="5" customFormat="1" ht="162" customHeight="1">
      <c r="A8" s="1298">
        <v>1000</v>
      </c>
      <c r="B8" s="1299">
        <v>282553349.33000004</v>
      </c>
      <c r="C8" s="1299">
        <v>226205634.29999998</v>
      </c>
      <c r="D8" s="1299">
        <v>226205634.29999998</v>
      </c>
      <c r="E8" s="1299">
        <v>187931256.82999995</v>
      </c>
      <c r="F8" s="1299">
        <f>C8-B8</f>
        <v>-56347715.030000061</v>
      </c>
      <c r="G8" s="1297">
        <f>D8-C8</f>
        <v>0</v>
      </c>
      <c r="H8" s="1183" t="s">
        <v>214</v>
      </c>
      <c r="I8" s="1171" t="s">
        <v>2038</v>
      </c>
      <c r="J8" s="5">
        <v>1</v>
      </c>
      <c r="K8" s="1137">
        <f t="shared" ref="K8:K29" si="0">D7/B7*100</f>
        <v>66.011973899701985</v>
      </c>
    </row>
    <row r="9" spans="1:13" s="5" customFormat="1" ht="15.75" customHeight="1">
      <c r="A9" s="1298"/>
      <c r="B9" s="1299"/>
      <c r="C9" s="1299"/>
      <c r="D9" s="1299"/>
      <c r="E9" s="1299"/>
      <c r="F9" s="1299"/>
      <c r="G9" s="1297"/>
      <c r="H9" s="1184" t="s">
        <v>215</v>
      </c>
      <c r="I9" s="1160" t="s">
        <v>1693</v>
      </c>
      <c r="K9" s="1137">
        <f t="shared" si="0"/>
        <v>80.057672236548015</v>
      </c>
    </row>
    <row r="10" spans="1:13" s="5" customFormat="1" ht="313.5" customHeight="1">
      <c r="A10" s="1298">
        <v>2000</v>
      </c>
      <c r="B10" s="1299">
        <v>29388256</v>
      </c>
      <c r="C10" s="1299">
        <v>4874996.9799999995</v>
      </c>
      <c r="D10" s="1299">
        <v>4874996.9799999995</v>
      </c>
      <c r="E10" s="1299">
        <v>4874996.9799999995</v>
      </c>
      <c r="F10" s="1299">
        <f>C10-B10</f>
        <v>-24513259.02</v>
      </c>
      <c r="G10" s="1297">
        <f>D10-C10</f>
        <v>0</v>
      </c>
      <c r="H10" s="1157"/>
      <c r="I10" s="1158" t="s">
        <v>1698</v>
      </c>
      <c r="J10" s="5">
        <v>2</v>
      </c>
      <c r="K10" s="1137" t="e">
        <f t="shared" si="0"/>
        <v>#DIV/0!</v>
      </c>
    </row>
    <row r="11" spans="1:13" s="5" customFormat="1" ht="15.75" customHeight="1">
      <c r="A11" s="1298"/>
      <c r="B11" s="1299"/>
      <c r="C11" s="1299"/>
      <c r="D11" s="1299"/>
      <c r="E11" s="1299"/>
      <c r="F11" s="1299"/>
      <c r="G11" s="1297"/>
      <c r="H11" s="1159"/>
      <c r="I11" s="1160" t="s">
        <v>1693</v>
      </c>
      <c r="K11" s="1137">
        <f t="shared" si="0"/>
        <v>16.588248652795183</v>
      </c>
    </row>
    <row r="12" spans="1:13" s="5" customFormat="1" ht="149.25" customHeight="1">
      <c r="A12" s="1298">
        <v>3000</v>
      </c>
      <c r="B12" s="1299">
        <v>152834953.32999998</v>
      </c>
      <c r="C12" s="1299">
        <v>79760651.560000002</v>
      </c>
      <c r="D12" s="1299">
        <v>79760651.560000002</v>
      </c>
      <c r="E12" s="1299">
        <v>78347850.799999997</v>
      </c>
      <c r="F12" s="1299">
        <f>C12-B12</f>
        <v>-73074301.769999981</v>
      </c>
      <c r="G12" s="1297">
        <f>D12-C12</f>
        <v>0</v>
      </c>
      <c r="H12" s="1157"/>
      <c r="I12" s="1161" t="s">
        <v>1697</v>
      </c>
      <c r="J12" s="5">
        <v>3</v>
      </c>
      <c r="K12" s="1137" t="e">
        <f t="shared" si="0"/>
        <v>#DIV/0!</v>
      </c>
    </row>
    <row r="13" spans="1:13" s="5" customFormat="1" ht="15.75" customHeight="1">
      <c r="A13" s="1298"/>
      <c r="B13" s="1299"/>
      <c r="C13" s="1299"/>
      <c r="D13" s="1299"/>
      <c r="E13" s="1299"/>
      <c r="F13" s="1299"/>
      <c r="G13" s="1297"/>
      <c r="H13" s="1159"/>
      <c r="I13" s="1160" t="s">
        <v>1693</v>
      </c>
      <c r="K13" s="1137">
        <f t="shared" si="0"/>
        <v>52.187441303287116</v>
      </c>
    </row>
    <row r="14" spans="1:13" s="5" customFormat="1" ht="210" customHeight="1">
      <c r="A14" s="1298">
        <v>4000</v>
      </c>
      <c r="B14" s="1299">
        <v>144715237.80000001</v>
      </c>
      <c r="C14" s="1299">
        <v>91496282.760000005</v>
      </c>
      <c r="D14" s="1299">
        <v>91496282.760000005</v>
      </c>
      <c r="E14" s="1300">
        <v>0</v>
      </c>
      <c r="F14" s="1299">
        <f>C14-B14</f>
        <v>-53218955.040000007</v>
      </c>
      <c r="G14" s="1297">
        <f>D14-C14</f>
        <v>0</v>
      </c>
      <c r="H14" s="1157"/>
      <c r="I14" s="1162" t="s">
        <v>1696</v>
      </c>
      <c r="J14" s="5">
        <v>4</v>
      </c>
      <c r="K14" s="1137" t="e">
        <f t="shared" si="0"/>
        <v>#DIV/0!</v>
      </c>
    </row>
    <row r="15" spans="1:13" s="5" customFormat="1" ht="15.75" customHeight="1">
      <c r="A15" s="1298"/>
      <c r="B15" s="1299"/>
      <c r="C15" s="1299"/>
      <c r="D15" s="1299"/>
      <c r="E15" s="1300"/>
      <c r="F15" s="1299"/>
      <c r="G15" s="1297"/>
      <c r="H15" s="1159"/>
      <c r="I15" s="1160" t="s">
        <v>1693</v>
      </c>
      <c r="K15" s="1137">
        <f t="shared" si="0"/>
        <v>63.225050900617738</v>
      </c>
    </row>
    <row r="16" spans="1:13" s="5" customFormat="1" ht="89.25" customHeight="1">
      <c r="A16" s="1163" t="s">
        <v>46</v>
      </c>
      <c r="B16" s="1135">
        <f>B17+B19+B21+B23+B25+B27</f>
        <v>326995659.10000002</v>
      </c>
      <c r="C16" s="1135">
        <f>C17+C19+C21+C23+C25+C27</f>
        <v>181235674.46000001</v>
      </c>
      <c r="D16" s="1135">
        <f>D17+D19+D21+D23+D25+D27</f>
        <v>181235674.46000001</v>
      </c>
      <c r="E16" s="1135">
        <f>E17+E19+E21+E23+E25+E27</f>
        <v>175952277.23000002</v>
      </c>
      <c r="F16" s="1135">
        <f>C16-B16</f>
        <v>-145759984.64000002</v>
      </c>
      <c r="G16" s="1164">
        <f>D16-C16</f>
        <v>0</v>
      </c>
      <c r="H16" s="1165"/>
      <c r="I16" s="1166" t="s">
        <v>2039</v>
      </c>
      <c r="K16" s="1137" t="e">
        <f t="shared" si="0"/>
        <v>#DIV/0!</v>
      </c>
      <c r="L16" s="1141">
        <v>311288755.10000002</v>
      </c>
      <c r="M16" s="5">
        <f>C16/B16*100</f>
        <v>55.424489413351971</v>
      </c>
    </row>
    <row r="17" spans="1:12" s="5" customFormat="1" ht="57.75" customHeight="1">
      <c r="A17" s="1301">
        <v>1000</v>
      </c>
      <c r="B17" s="1302">
        <v>166606916.42000002</v>
      </c>
      <c r="C17" s="1302">
        <v>162018661.22</v>
      </c>
      <c r="D17" s="1302">
        <v>162018661.22</v>
      </c>
      <c r="E17" s="1302">
        <v>157646160.99000001</v>
      </c>
      <c r="F17" s="1299">
        <f>C17-B17</f>
        <v>-4588255.2000000179</v>
      </c>
      <c r="G17" s="1297">
        <f>D17-C17</f>
        <v>0</v>
      </c>
      <c r="H17" s="1157"/>
      <c r="I17" s="1162" t="s">
        <v>2040</v>
      </c>
      <c r="J17" s="1138"/>
      <c r="K17" s="1137">
        <f t="shared" si="0"/>
        <v>55.424489413351971</v>
      </c>
      <c r="L17" s="1185">
        <f>B16-L16</f>
        <v>15706904</v>
      </c>
    </row>
    <row r="18" spans="1:12" s="5" customFormat="1" ht="16.5" customHeight="1">
      <c r="A18" s="1301"/>
      <c r="B18" s="1303"/>
      <c r="C18" s="1303"/>
      <c r="D18" s="1303"/>
      <c r="E18" s="1303"/>
      <c r="F18" s="1299"/>
      <c r="G18" s="1297"/>
      <c r="H18" s="1159"/>
      <c r="I18" s="1160" t="s">
        <v>1693</v>
      </c>
      <c r="J18" s="1138"/>
      <c r="K18" s="1137">
        <f t="shared" si="0"/>
        <v>97.246059588286556</v>
      </c>
    </row>
    <row r="19" spans="1:12" s="5" customFormat="1" ht="128.25" customHeight="1">
      <c r="A19" s="1301">
        <v>2000</v>
      </c>
      <c r="B19" s="1302">
        <v>13284491</v>
      </c>
      <c r="C19" s="1302">
        <v>910897</v>
      </c>
      <c r="D19" s="1302">
        <v>910897</v>
      </c>
      <c r="E19" s="1304">
        <v>0</v>
      </c>
      <c r="F19" s="1299">
        <f>C19-B19</f>
        <v>-12373594</v>
      </c>
      <c r="G19" s="1297">
        <f>D19-C19</f>
        <v>0</v>
      </c>
      <c r="H19" s="1157"/>
      <c r="I19" s="1162" t="s">
        <v>1695</v>
      </c>
      <c r="J19" s="5">
        <v>2</v>
      </c>
      <c r="K19" s="1137" t="e">
        <f t="shared" si="0"/>
        <v>#DIV/0!</v>
      </c>
    </row>
    <row r="20" spans="1:12" s="5" customFormat="1" ht="15.75" customHeight="1">
      <c r="A20" s="1301"/>
      <c r="B20" s="1303"/>
      <c r="C20" s="1303"/>
      <c r="D20" s="1303"/>
      <c r="E20" s="1305"/>
      <c r="F20" s="1299"/>
      <c r="G20" s="1297"/>
      <c r="H20" s="1159"/>
      <c r="I20" s="1160" t="s">
        <v>1693</v>
      </c>
      <c r="K20" s="1137">
        <f t="shared" si="0"/>
        <v>6.8568453243711023</v>
      </c>
    </row>
    <row r="21" spans="1:12" s="5" customFormat="1" ht="138.75" customHeight="1">
      <c r="A21" s="1301">
        <v>3000</v>
      </c>
      <c r="B21" s="1302">
        <v>28853212</v>
      </c>
      <c r="C21" s="1302">
        <v>18306116.240000002</v>
      </c>
      <c r="D21" s="1302">
        <v>18306116.240000002</v>
      </c>
      <c r="E21" s="1302">
        <v>18306116.239999998</v>
      </c>
      <c r="F21" s="1299">
        <f>C21-B21</f>
        <v>-10547095.759999998</v>
      </c>
      <c r="G21" s="1297">
        <f>D21-C21</f>
        <v>0</v>
      </c>
      <c r="H21" s="1157"/>
      <c r="I21" s="1162" t="s">
        <v>1694</v>
      </c>
      <c r="J21" s="5">
        <v>3</v>
      </c>
      <c r="K21" s="1137" t="e">
        <f t="shared" si="0"/>
        <v>#DIV/0!</v>
      </c>
    </row>
    <row r="22" spans="1:12" s="1142" customFormat="1" ht="18.75" customHeight="1">
      <c r="A22" s="1301"/>
      <c r="B22" s="1303"/>
      <c r="C22" s="1303"/>
      <c r="D22" s="1303"/>
      <c r="E22" s="1303"/>
      <c r="F22" s="1299"/>
      <c r="G22" s="1297"/>
      <c r="H22" s="1167"/>
      <c r="I22" s="1160" t="s">
        <v>1693</v>
      </c>
      <c r="K22" s="1143">
        <f t="shared" si="0"/>
        <v>63.445678907429794</v>
      </c>
    </row>
    <row r="23" spans="1:12" s="5" customFormat="1" ht="62.25" customHeight="1">
      <c r="A23" s="1298">
        <v>5000</v>
      </c>
      <c r="B23" s="1302">
        <v>17110767.68</v>
      </c>
      <c r="C23" s="1304">
        <v>0</v>
      </c>
      <c r="D23" s="1304">
        <v>0</v>
      </c>
      <c r="E23" s="1304">
        <v>0</v>
      </c>
      <c r="F23" s="1299">
        <f>C23-B23</f>
        <v>-17110767.68</v>
      </c>
      <c r="G23" s="1297">
        <f>D23-C23</f>
        <v>0</v>
      </c>
      <c r="H23" s="1157"/>
      <c r="I23" s="1162" t="s">
        <v>2041</v>
      </c>
      <c r="J23" s="5">
        <v>5</v>
      </c>
      <c r="K23" s="1137" t="e">
        <f t="shared" si="0"/>
        <v>#DIV/0!</v>
      </c>
      <c r="L23" s="1307">
        <v>1403863.68</v>
      </c>
    </row>
    <row r="24" spans="1:12" s="1131" customFormat="1" ht="15.75" customHeight="1">
      <c r="A24" s="1306"/>
      <c r="B24" s="1303"/>
      <c r="C24" s="1305"/>
      <c r="D24" s="1305"/>
      <c r="E24" s="1305"/>
      <c r="F24" s="1299"/>
      <c r="G24" s="1297"/>
      <c r="H24" s="1168"/>
      <c r="I24" s="1169" t="s">
        <v>1693</v>
      </c>
      <c r="K24" s="1144">
        <f t="shared" si="0"/>
        <v>0</v>
      </c>
      <c r="L24" s="1308"/>
    </row>
    <row r="25" spans="1:12" s="5" customFormat="1" ht="73.5" customHeight="1">
      <c r="A25" s="1309">
        <v>6000</v>
      </c>
      <c r="B25" s="1299">
        <v>101140272</v>
      </c>
      <c r="C25" s="1300">
        <v>0</v>
      </c>
      <c r="D25" s="1300">
        <v>0</v>
      </c>
      <c r="E25" s="1300">
        <v>0</v>
      </c>
      <c r="F25" s="1299">
        <f>C25-B25</f>
        <v>-101140272</v>
      </c>
      <c r="G25" s="1297">
        <f>D25-C25</f>
        <v>0</v>
      </c>
      <c r="H25" s="1157"/>
      <c r="I25" s="1162" t="s">
        <v>2042</v>
      </c>
      <c r="J25" s="5">
        <v>6</v>
      </c>
      <c r="K25" s="1137" t="e">
        <f t="shared" si="0"/>
        <v>#DIV/0!</v>
      </c>
      <c r="L25" s="1185">
        <f>B23-L23</f>
        <v>15706904</v>
      </c>
    </row>
    <row r="26" spans="1:12" s="5" customFormat="1" ht="15.75" customHeight="1">
      <c r="A26" s="1306"/>
      <c r="B26" s="1299"/>
      <c r="C26" s="1300"/>
      <c r="D26" s="1300"/>
      <c r="E26" s="1300"/>
      <c r="F26" s="1299"/>
      <c r="G26" s="1297"/>
      <c r="H26" s="1159"/>
      <c r="I26" s="1169" t="s">
        <v>1693</v>
      </c>
      <c r="K26" s="1137">
        <f t="shared" si="0"/>
        <v>0</v>
      </c>
    </row>
    <row r="27" spans="1:12" s="5" customFormat="1" ht="15.75" customHeight="1">
      <c r="A27" s="1309">
        <v>7000</v>
      </c>
      <c r="B27" s="1304">
        <v>0</v>
      </c>
      <c r="C27" s="1304">
        <v>0</v>
      </c>
      <c r="D27" s="1304">
        <v>0</v>
      </c>
      <c r="E27" s="1304">
        <v>0</v>
      </c>
      <c r="F27" s="1304">
        <f>C27-B27</f>
        <v>0</v>
      </c>
      <c r="G27" s="1304">
        <f>D27-C27</f>
        <v>0</v>
      </c>
      <c r="H27" s="1170"/>
      <c r="I27" s="1171"/>
      <c r="J27" s="5">
        <v>7</v>
      </c>
      <c r="K27" s="1137" t="e">
        <f t="shared" si="0"/>
        <v>#DIV/0!</v>
      </c>
    </row>
    <row r="28" spans="1:12" s="5" customFormat="1" ht="15.75" customHeight="1">
      <c r="A28" s="1306"/>
      <c r="B28" s="1305"/>
      <c r="C28" s="1305"/>
      <c r="D28" s="1305"/>
      <c r="E28" s="1305"/>
      <c r="F28" s="1305"/>
      <c r="G28" s="1305"/>
      <c r="H28" s="1172"/>
      <c r="I28" s="1160"/>
      <c r="K28" s="1137" t="e">
        <f t="shared" si="0"/>
        <v>#DIV/0!</v>
      </c>
    </row>
    <row r="29" spans="1:12" s="5" customFormat="1" ht="30" customHeight="1">
      <c r="A29" s="1173" t="s">
        <v>216</v>
      </c>
      <c r="B29" s="1135">
        <f t="shared" ref="B29:E29" si="1">B16+B7</f>
        <v>936487455.56000006</v>
      </c>
      <c r="C29" s="1135">
        <f t="shared" si="1"/>
        <v>583573240.05999994</v>
      </c>
      <c r="D29" s="1135">
        <f t="shared" si="1"/>
        <v>583573240.05999994</v>
      </c>
      <c r="E29" s="1135">
        <f t="shared" si="1"/>
        <v>447106381.83999997</v>
      </c>
      <c r="F29" s="1135">
        <f>C29-B29</f>
        <v>-352914215.50000012</v>
      </c>
      <c r="G29" s="1174">
        <f>D29-C29</f>
        <v>0</v>
      </c>
      <c r="H29" s="1175"/>
      <c r="I29" s="1166"/>
      <c r="K29" s="1137" t="e">
        <f t="shared" si="0"/>
        <v>#DIV/0!</v>
      </c>
    </row>
    <row r="30" spans="1:12">
      <c r="A30" s="883"/>
      <c r="F30" s="1140"/>
      <c r="G30" s="1140"/>
    </row>
    <row r="31" spans="1:12">
      <c r="A31" s="882"/>
      <c r="G31" s="413"/>
      <c r="H31" s="413"/>
      <c r="I31" s="413"/>
    </row>
    <row r="32" spans="1:12">
      <c r="A32" s="881"/>
      <c r="G32" s="411"/>
      <c r="H32" s="411"/>
      <c r="I32" s="411"/>
    </row>
  </sheetData>
  <mergeCells count="78">
    <mergeCell ref="G27:G28"/>
    <mergeCell ref="A27:A28"/>
    <mergeCell ref="B27:B28"/>
    <mergeCell ref="C27:C28"/>
    <mergeCell ref="D27:D28"/>
    <mergeCell ref="E27:E28"/>
    <mergeCell ref="F27:F28"/>
    <mergeCell ref="L23:L24"/>
    <mergeCell ref="A25:A26"/>
    <mergeCell ref="B25:B26"/>
    <mergeCell ref="C25:C26"/>
    <mergeCell ref="D25:D26"/>
    <mergeCell ref="E25:E26"/>
    <mergeCell ref="F25:F26"/>
    <mergeCell ref="G25:G26"/>
    <mergeCell ref="G21:G22"/>
    <mergeCell ref="A23:A24"/>
    <mergeCell ref="B23:B24"/>
    <mergeCell ref="C23:C24"/>
    <mergeCell ref="D23:D24"/>
    <mergeCell ref="E23:E24"/>
    <mergeCell ref="F23:F24"/>
    <mergeCell ref="G23:G24"/>
    <mergeCell ref="A21:A22"/>
    <mergeCell ref="B21:B22"/>
    <mergeCell ref="C21:C22"/>
    <mergeCell ref="D21:D22"/>
    <mergeCell ref="E21:E22"/>
    <mergeCell ref="F21:F22"/>
    <mergeCell ref="G17:G18"/>
    <mergeCell ref="A19:A20"/>
    <mergeCell ref="B19:B20"/>
    <mergeCell ref="C19:C20"/>
    <mergeCell ref="D19:D20"/>
    <mergeCell ref="E19:E20"/>
    <mergeCell ref="F19:F20"/>
    <mergeCell ref="G19:G20"/>
    <mergeCell ref="A17:A18"/>
    <mergeCell ref="B17:B18"/>
    <mergeCell ref="C17:C18"/>
    <mergeCell ref="D17:D18"/>
    <mergeCell ref="E17:E18"/>
    <mergeCell ref="F17:F18"/>
    <mergeCell ref="G12:G13"/>
    <mergeCell ref="A14:A15"/>
    <mergeCell ref="B14:B15"/>
    <mergeCell ref="C14:C15"/>
    <mergeCell ref="D14:D15"/>
    <mergeCell ref="E14:E15"/>
    <mergeCell ref="F14:F15"/>
    <mergeCell ref="G14:G15"/>
    <mergeCell ref="A12:A13"/>
    <mergeCell ref="B12:B13"/>
    <mergeCell ref="C12:C13"/>
    <mergeCell ref="D12:D13"/>
    <mergeCell ref="E12:E13"/>
    <mergeCell ref="F12:F13"/>
    <mergeCell ref="G8:G9"/>
    <mergeCell ref="A10:A11"/>
    <mergeCell ref="B10:B11"/>
    <mergeCell ref="C10:C11"/>
    <mergeCell ref="D10:D11"/>
    <mergeCell ref="E10:E11"/>
    <mergeCell ref="F10:F11"/>
    <mergeCell ref="G10:G11"/>
    <mergeCell ref="A8:A9"/>
    <mergeCell ref="B8:B9"/>
    <mergeCell ref="C8:C9"/>
    <mergeCell ref="D8:D9"/>
    <mergeCell ref="E8:E9"/>
    <mergeCell ref="F8:F9"/>
    <mergeCell ref="A1:I1"/>
    <mergeCell ref="A3:I3"/>
    <mergeCell ref="A4:I4"/>
    <mergeCell ref="A5:A6"/>
    <mergeCell ref="B5:E5"/>
    <mergeCell ref="H5:I5"/>
    <mergeCell ref="H6:I6"/>
  </mergeCells>
  <printOptions horizontalCentered="1"/>
  <pageMargins left="0.39370078740157483" right="1.1811023622047243" top="1.1811023622047243" bottom="0.86614173228346458" header="0.39370078740157483" footer="0.59055118110236215"/>
  <pageSetup scale="58" fitToHeight="0" orientation="landscape" r:id="rId1"/>
  <headerFooter scaleWithDoc="0">
    <oddHeader>&amp;L&amp;G&amp;R&amp;G</oddHeader>
    <oddFooter>&amp;R&amp;G</oddFooter>
  </headerFooter>
  <rowBreaks count="4" manualBreakCount="4">
    <brk id="9" max="8" man="1"/>
    <brk id="11" max="8" man="1"/>
    <brk id="15" max="8" man="1"/>
    <brk id="20" max="8"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view="pageBreakPreview" zoomScale="85" zoomScaleNormal="85" zoomScaleSheetLayoutView="85" workbookViewId="0">
      <selection activeCell="D15" sqref="D15:E16"/>
    </sheetView>
  </sheetViews>
  <sheetFormatPr baseColWidth="10" defaultColWidth="11.44140625" defaultRowHeight="13.2"/>
  <cols>
    <col min="1" max="1" width="12.33203125" style="868" customWidth="1"/>
    <col min="2" max="2" width="18.33203125" style="868" bestFit="1" customWidth="1"/>
    <col min="3" max="4" width="18.5546875" style="868" bestFit="1" customWidth="1"/>
    <col min="5" max="5" width="18" style="868" bestFit="1" customWidth="1"/>
    <col min="6" max="6" width="17.44140625" style="868" bestFit="1" customWidth="1"/>
    <col min="7" max="7" width="10.6640625" style="1154" customWidth="1"/>
    <col min="8" max="8" width="65.6640625" style="868" customWidth="1"/>
    <col min="9" max="9" width="3" style="868" customWidth="1"/>
    <col min="10" max="10" width="11.44140625" style="868"/>
    <col min="11" max="11" width="20.109375" style="868" customWidth="1"/>
    <col min="12" max="16384" width="11.44140625" style="868"/>
  </cols>
  <sheetData>
    <row r="1" spans="1:12" ht="35.1" customHeight="1">
      <c r="A1" s="1267" t="s">
        <v>33</v>
      </c>
      <c r="B1" s="1267"/>
      <c r="C1" s="1267"/>
      <c r="D1" s="1267"/>
      <c r="E1" s="1267"/>
      <c r="F1" s="1267"/>
      <c r="G1" s="1267"/>
      <c r="H1" s="1267"/>
    </row>
    <row r="2" spans="1:12" ht="6.75" customHeight="1">
      <c r="A2" s="77"/>
      <c r="B2" s="77"/>
      <c r="C2" s="77"/>
      <c r="D2" s="77"/>
      <c r="E2" s="77"/>
      <c r="F2" s="77"/>
      <c r="G2" s="1145"/>
      <c r="H2" s="77"/>
    </row>
    <row r="3" spans="1:12" ht="17.25" customHeight="1">
      <c r="A3" s="1310" t="s">
        <v>457</v>
      </c>
      <c r="B3" s="1310"/>
      <c r="C3" s="1310"/>
      <c r="D3" s="1310"/>
      <c r="E3" s="1310"/>
      <c r="F3" s="1310"/>
      <c r="G3" s="1310"/>
      <c r="H3" s="1310"/>
    </row>
    <row r="4" spans="1:12" ht="17.25" customHeight="1">
      <c r="A4" s="1310" t="s">
        <v>458</v>
      </c>
      <c r="B4" s="1310"/>
      <c r="C4" s="1310"/>
      <c r="D4" s="1310"/>
      <c r="E4" s="1310"/>
      <c r="F4" s="1310"/>
      <c r="G4" s="1310"/>
      <c r="H4" s="1310"/>
    </row>
    <row r="5" spans="1:12" ht="25.5" customHeight="1">
      <c r="A5" s="1291" t="s">
        <v>100</v>
      </c>
      <c r="B5" s="1292" t="s">
        <v>44</v>
      </c>
      <c r="C5" s="1292"/>
      <c r="D5" s="1292"/>
      <c r="E5" s="1292"/>
      <c r="F5" s="1292" t="s">
        <v>42</v>
      </c>
      <c r="G5" s="1292"/>
      <c r="H5" s="1146" t="s">
        <v>257</v>
      </c>
    </row>
    <row r="6" spans="1:12" ht="25.5" customHeight="1">
      <c r="A6" s="1311"/>
      <c r="B6" s="1134" t="s">
        <v>254</v>
      </c>
      <c r="C6" s="1134" t="s">
        <v>48</v>
      </c>
      <c r="D6" s="1134" t="s">
        <v>49</v>
      </c>
      <c r="E6" s="1134" t="s">
        <v>50</v>
      </c>
      <c r="F6" s="898" t="s">
        <v>217</v>
      </c>
      <c r="G6" s="918" t="s">
        <v>218</v>
      </c>
      <c r="H6" s="1146" t="s">
        <v>81</v>
      </c>
      <c r="K6" s="1147">
        <v>265149107.88999999</v>
      </c>
    </row>
    <row r="7" spans="1:12" s="5" customFormat="1" ht="129.75" customHeight="1">
      <c r="A7" s="1176" t="s">
        <v>45</v>
      </c>
      <c r="B7" s="1177">
        <f t="shared" ref="B7:E7" si="0">B8+B10+B12</f>
        <v>269606220.52999997</v>
      </c>
      <c r="C7" s="1178">
        <f t="shared" si="0"/>
        <v>197223743.13</v>
      </c>
      <c r="D7" s="1178">
        <f t="shared" si="0"/>
        <v>197223743.13</v>
      </c>
      <c r="E7" s="1178">
        <f t="shared" si="0"/>
        <v>160143570.63999999</v>
      </c>
      <c r="F7" s="1179">
        <f>C7-B7</f>
        <v>-72382477.399999976</v>
      </c>
      <c r="G7" s="1179">
        <f>D7-C7</f>
        <v>0</v>
      </c>
      <c r="H7" s="1186" t="s">
        <v>2043</v>
      </c>
      <c r="J7" s="5">
        <f>C7/B7*100</f>
        <v>73.152519531000308</v>
      </c>
      <c r="K7" s="1148"/>
    </row>
    <row r="8" spans="1:12" s="1142" customFormat="1" ht="99.75" customHeight="1">
      <c r="A8" s="1298">
        <v>1000</v>
      </c>
      <c r="B8" s="1299">
        <v>42424994.030000001</v>
      </c>
      <c r="C8" s="1299">
        <v>34329843.059999995</v>
      </c>
      <c r="D8" s="1299">
        <v>34329843.059999995</v>
      </c>
      <c r="E8" s="1299">
        <v>21325662.66</v>
      </c>
      <c r="F8" s="1302">
        <f>C8-B8</f>
        <v>-8095150.9700000063</v>
      </c>
      <c r="G8" s="1304">
        <f>D8-C8</f>
        <v>0</v>
      </c>
      <c r="H8" s="1187" t="s">
        <v>1705</v>
      </c>
      <c r="I8" s="1142">
        <v>1</v>
      </c>
      <c r="J8" s="1150">
        <f t="shared" ref="J8:J22" si="1">D8/B8*100</f>
        <v>80.918910762189668</v>
      </c>
      <c r="K8" s="1151"/>
    </row>
    <row r="9" spans="1:12" s="5" customFormat="1" ht="21.75" customHeight="1">
      <c r="A9" s="1298"/>
      <c r="B9" s="1299"/>
      <c r="C9" s="1299"/>
      <c r="D9" s="1299"/>
      <c r="E9" s="1299"/>
      <c r="F9" s="1303"/>
      <c r="G9" s="1305"/>
      <c r="H9" s="1187" t="s">
        <v>1699</v>
      </c>
      <c r="J9" s="1150" t="e">
        <f t="shared" si="1"/>
        <v>#DIV/0!</v>
      </c>
      <c r="K9" s="1148"/>
    </row>
    <row r="10" spans="1:12" s="5" customFormat="1" ht="99.75" customHeight="1">
      <c r="A10" s="1298">
        <v>2000</v>
      </c>
      <c r="B10" s="1299">
        <v>45096543</v>
      </c>
      <c r="C10" s="1299">
        <v>23279943.810000002</v>
      </c>
      <c r="D10" s="1299">
        <v>23279943.810000002</v>
      </c>
      <c r="E10" s="1299">
        <v>13346127.689999998</v>
      </c>
      <c r="F10" s="1299">
        <f>C10-B10</f>
        <v>-21816599.189999998</v>
      </c>
      <c r="G10" s="1300">
        <f>D10-C10</f>
        <v>0</v>
      </c>
      <c r="H10" s="1187" t="s">
        <v>2044</v>
      </c>
      <c r="I10" s="5">
        <v>2</v>
      </c>
      <c r="J10" s="1150">
        <f t="shared" si="1"/>
        <v>51.622457646032871</v>
      </c>
      <c r="K10" s="1312">
        <v>40639430.359999999</v>
      </c>
      <c r="L10" s="5">
        <f>C10/B10*100</f>
        <v>51.622457646032871</v>
      </c>
    </row>
    <row r="11" spans="1:12" s="5" customFormat="1" ht="18.75" customHeight="1">
      <c r="A11" s="1298"/>
      <c r="B11" s="1299"/>
      <c r="C11" s="1299"/>
      <c r="D11" s="1299"/>
      <c r="E11" s="1299"/>
      <c r="F11" s="1299"/>
      <c r="G11" s="1300"/>
      <c r="H11" s="1187" t="s">
        <v>1699</v>
      </c>
      <c r="J11" s="1150" t="e">
        <f t="shared" si="1"/>
        <v>#DIV/0!</v>
      </c>
      <c r="K11" s="1312"/>
    </row>
    <row r="12" spans="1:12" s="1131" customFormat="1" ht="135" customHeight="1">
      <c r="A12" s="1298">
        <v>3000</v>
      </c>
      <c r="B12" s="1299">
        <v>182084683.5</v>
      </c>
      <c r="C12" s="1299">
        <v>139613956.25999999</v>
      </c>
      <c r="D12" s="1299">
        <v>139613956.25999999</v>
      </c>
      <c r="E12" s="1299">
        <v>125471780.29000001</v>
      </c>
      <c r="F12" s="1299">
        <f>C12-B12</f>
        <v>-42470727.24000001</v>
      </c>
      <c r="G12" s="1300">
        <f>D12-C12</f>
        <v>0</v>
      </c>
      <c r="H12" s="1187" t="s">
        <v>1704</v>
      </c>
      <c r="I12" s="1131">
        <v>3</v>
      </c>
      <c r="J12" s="1150">
        <f t="shared" si="1"/>
        <v>76.675288429737691</v>
      </c>
    </row>
    <row r="13" spans="1:12" s="5" customFormat="1" ht="18.75" customHeight="1">
      <c r="A13" s="1298"/>
      <c r="B13" s="1299"/>
      <c r="C13" s="1299"/>
      <c r="D13" s="1299"/>
      <c r="E13" s="1299"/>
      <c r="F13" s="1299"/>
      <c r="G13" s="1300"/>
      <c r="H13" s="1187" t="s">
        <v>1699</v>
      </c>
      <c r="J13" s="1150" t="e">
        <f t="shared" si="1"/>
        <v>#DIV/0!</v>
      </c>
    </row>
    <row r="14" spans="1:12" s="5" customFormat="1" ht="69" customHeight="1">
      <c r="A14" s="1163" t="s">
        <v>46</v>
      </c>
      <c r="B14" s="1135">
        <f t="shared" ref="B14:E14" si="2">B15+B17+B19+B21</f>
        <v>56087165</v>
      </c>
      <c r="C14" s="1135">
        <f t="shared" si="2"/>
        <v>36152983.759999998</v>
      </c>
      <c r="D14" s="1135">
        <f t="shared" si="2"/>
        <v>36152983.759999998</v>
      </c>
      <c r="E14" s="1135">
        <f t="shared" si="2"/>
        <v>21371936.830000002</v>
      </c>
      <c r="F14" s="1135">
        <f>C14-B14</f>
        <v>-19934181.240000002</v>
      </c>
      <c r="G14" s="1174">
        <f>D14-C14</f>
        <v>0</v>
      </c>
      <c r="H14" s="1187" t="s">
        <v>2045</v>
      </c>
      <c r="J14" s="1150">
        <f t="shared" si="1"/>
        <v>64.458568658266103</v>
      </c>
    </row>
    <row r="15" spans="1:12" s="1152" customFormat="1" ht="68.25" customHeight="1">
      <c r="A15" s="1314">
        <v>1000</v>
      </c>
      <c r="B15" s="1315">
        <v>26859140</v>
      </c>
      <c r="C15" s="1315">
        <v>21989641.659999996</v>
      </c>
      <c r="D15" s="1315">
        <v>21989641.659999996</v>
      </c>
      <c r="E15" s="1315">
        <v>13608594.730000002</v>
      </c>
      <c r="F15" s="1317">
        <f>C15-B15</f>
        <v>-4869498.3400000036</v>
      </c>
      <c r="G15" s="1313">
        <f>D15-C15</f>
        <v>0</v>
      </c>
      <c r="H15" s="75" t="s">
        <v>1703</v>
      </c>
      <c r="I15" s="1152">
        <v>1</v>
      </c>
      <c r="J15" s="1153">
        <f t="shared" si="1"/>
        <v>81.870237319586536</v>
      </c>
    </row>
    <row r="16" spans="1:12" s="5" customFormat="1" ht="18.75" customHeight="1">
      <c r="A16" s="1314"/>
      <c r="B16" s="1316"/>
      <c r="C16" s="1316"/>
      <c r="D16" s="1316"/>
      <c r="E16" s="1316"/>
      <c r="F16" s="1317"/>
      <c r="G16" s="1313"/>
      <c r="H16" s="1149" t="s">
        <v>1699</v>
      </c>
      <c r="J16" s="1150" t="e">
        <f t="shared" si="1"/>
        <v>#DIV/0!</v>
      </c>
    </row>
    <row r="17" spans="1:10" s="5" customFormat="1" ht="27.75" customHeight="1">
      <c r="A17" s="1314">
        <v>2000</v>
      </c>
      <c r="B17" s="1315">
        <v>12985160</v>
      </c>
      <c r="C17" s="1315">
        <v>10618307.1</v>
      </c>
      <c r="D17" s="1315">
        <v>10618307.1</v>
      </c>
      <c r="E17" s="1315">
        <v>4218307.0999999996</v>
      </c>
      <c r="F17" s="1317">
        <f>C17-B17</f>
        <v>-2366852.9000000004</v>
      </c>
      <c r="G17" s="1313">
        <f>D17-C17</f>
        <v>0</v>
      </c>
      <c r="H17" s="1149" t="s">
        <v>1702</v>
      </c>
      <c r="I17" s="5">
        <v>2</v>
      </c>
      <c r="J17" s="1150">
        <f t="shared" si="1"/>
        <v>81.772631989132208</v>
      </c>
    </row>
    <row r="18" spans="1:10" s="5" customFormat="1" ht="18.75" customHeight="1">
      <c r="A18" s="1314"/>
      <c r="B18" s="1316"/>
      <c r="C18" s="1316"/>
      <c r="D18" s="1316"/>
      <c r="E18" s="1316"/>
      <c r="F18" s="1317"/>
      <c r="G18" s="1313"/>
      <c r="H18" s="1149" t="s">
        <v>1699</v>
      </c>
      <c r="J18" s="1150" t="e">
        <f t="shared" si="1"/>
        <v>#DIV/0!</v>
      </c>
    </row>
    <row r="19" spans="1:10" s="5" customFormat="1" ht="28.5" customHeight="1">
      <c r="A19" s="1314">
        <v>3000</v>
      </c>
      <c r="B19" s="1315">
        <v>4400752</v>
      </c>
      <c r="C19" s="1315">
        <v>3545035</v>
      </c>
      <c r="D19" s="1315">
        <v>3545035</v>
      </c>
      <c r="E19" s="1315">
        <v>3545035</v>
      </c>
      <c r="F19" s="1317">
        <f>C19-B19</f>
        <v>-855717</v>
      </c>
      <c r="G19" s="1313">
        <f>D19-C19</f>
        <v>0</v>
      </c>
      <c r="H19" s="1149" t="s">
        <v>1701</v>
      </c>
      <c r="I19" s="5">
        <v>3</v>
      </c>
      <c r="J19" s="1150">
        <f t="shared" si="1"/>
        <v>80.555209655077135</v>
      </c>
    </row>
    <row r="20" spans="1:10" s="5" customFormat="1" ht="18.75" customHeight="1">
      <c r="A20" s="1314"/>
      <c r="B20" s="1316"/>
      <c r="C20" s="1316"/>
      <c r="D20" s="1316"/>
      <c r="E20" s="1316"/>
      <c r="F20" s="1317"/>
      <c r="G20" s="1313"/>
      <c r="H20" s="1149" t="s">
        <v>1699</v>
      </c>
      <c r="J20" s="1150" t="e">
        <f t="shared" si="1"/>
        <v>#DIV/0!</v>
      </c>
    </row>
    <row r="21" spans="1:10" s="5" customFormat="1" ht="78.75" customHeight="1">
      <c r="A21" s="1314">
        <v>5000</v>
      </c>
      <c r="B21" s="1317">
        <v>11842113</v>
      </c>
      <c r="C21" s="1313">
        <v>0</v>
      </c>
      <c r="D21" s="1313">
        <v>0</v>
      </c>
      <c r="E21" s="1313">
        <v>0</v>
      </c>
      <c r="F21" s="1317">
        <f>C21-B21</f>
        <v>-11842113</v>
      </c>
      <c r="G21" s="1313">
        <f>D21-C21</f>
        <v>0</v>
      </c>
      <c r="H21" s="1149" t="s">
        <v>1700</v>
      </c>
      <c r="I21" s="5">
        <v>5</v>
      </c>
      <c r="J21" s="1150">
        <f t="shared" si="1"/>
        <v>0</v>
      </c>
    </row>
    <row r="22" spans="1:10" s="5" customFormat="1" ht="16.5" customHeight="1">
      <c r="A22" s="1314"/>
      <c r="B22" s="1317"/>
      <c r="C22" s="1313"/>
      <c r="D22" s="1313"/>
      <c r="E22" s="1313"/>
      <c r="F22" s="1317"/>
      <c r="G22" s="1313"/>
      <c r="H22" s="1149" t="s">
        <v>1699</v>
      </c>
      <c r="J22" s="1150" t="e">
        <f t="shared" si="1"/>
        <v>#DIV/0!</v>
      </c>
    </row>
    <row r="23" spans="1:10" s="5" customFormat="1" ht="25.5" customHeight="1">
      <c r="A23" s="1139" t="s">
        <v>219</v>
      </c>
      <c r="B23" s="1140">
        <f t="shared" ref="B23:E23" si="3">B7+B14</f>
        <v>325693385.52999997</v>
      </c>
      <c r="C23" s="1140">
        <f t="shared" si="3"/>
        <v>233376726.88999999</v>
      </c>
      <c r="D23" s="1140">
        <f t="shared" si="3"/>
        <v>233376726.88999999</v>
      </c>
      <c r="E23" s="1140">
        <f t="shared" si="3"/>
        <v>181515507.47</v>
      </c>
      <c r="F23" s="1140">
        <f>C23-B23</f>
        <v>-92316658.639999986</v>
      </c>
      <c r="G23" s="1136">
        <f>D23-C23</f>
        <v>0</v>
      </c>
      <c r="H23" s="1149"/>
    </row>
    <row r="24" spans="1:10">
      <c r="A24" s="883"/>
    </row>
    <row r="25" spans="1:10">
      <c r="A25" s="882"/>
      <c r="C25" s="413"/>
      <c r="D25" s="413"/>
      <c r="E25" s="413"/>
      <c r="F25" s="1155"/>
    </row>
    <row r="26" spans="1:10">
      <c r="A26" s="881"/>
      <c r="C26" s="411"/>
      <c r="D26" s="411"/>
      <c r="E26" s="411"/>
      <c r="F26" s="1156"/>
    </row>
  </sheetData>
  <mergeCells count="56">
    <mergeCell ref="G19:G20"/>
    <mergeCell ref="A21:A22"/>
    <mergeCell ref="B21:B22"/>
    <mergeCell ref="C21:C22"/>
    <mergeCell ref="D21:D22"/>
    <mergeCell ref="E21:E22"/>
    <mergeCell ref="F21:F22"/>
    <mergeCell ref="G21:G22"/>
    <mergeCell ref="A19:A20"/>
    <mergeCell ref="B19:B20"/>
    <mergeCell ref="C19:C20"/>
    <mergeCell ref="D19:D20"/>
    <mergeCell ref="E19:E20"/>
    <mergeCell ref="F19:F20"/>
    <mergeCell ref="G15:G16"/>
    <mergeCell ref="A17:A18"/>
    <mergeCell ref="B17:B18"/>
    <mergeCell ref="C17:C18"/>
    <mergeCell ref="D17:D18"/>
    <mergeCell ref="E17:E18"/>
    <mergeCell ref="F17:F18"/>
    <mergeCell ref="G17:G18"/>
    <mergeCell ref="A15:A16"/>
    <mergeCell ref="B15:B16"/>
    <mergeCell ref="C15:C16"/>
    <mergeCell ref="D15:D16"/>
    <mergeCell ref="E15:E16"/>
    <mergeCell ref="F15:F16"/>
    <mergeCell ref="K10:K11"/>
    <mergeCell ref="A12:A13"/>
    <mergeCell ref="B12:B13"/>
    <mergeCell ref="C12:C13"/>
    <mergeCell ref="D12:D13"/>
    <mergeCell ref="E12:E13"/>
    <mergeCell ref="F12:F13"/>
    <mergeCell ref="G12:G13"/>
    <mergeCell ref="G8:G9"/>
    <mergeCell ref="A10:A11"/>
    <mergeCell ref="B10:B11"/>
    <mergeCell ref="C10:C11"/>
    <mergeCell ref="D10:D11"/>
    <mergeCell ref="E10:E11"/>
    <mergeCell ref="F10:F11"/>
    <mergeCell ref="G10:G11"/>
    <mergeCell ref="A8:A9"/>
    <mergeCell ref="B8:B9"/>
    <mergeCell ref="C8:C9"/>
    <mergeCell ref="D8:D9"/>
    <mergeCell ref="E8:E9"/>
    <mergeCell ref="F8:F9"/>
    <mergeCell ref="A1:H1"/>
    <mergeCell ref="A3:H3"/>
    <mergeCell ref="A4:H4"/>
    <mergeCell ref="A5:A6"/>
    <mergeCell ref="B5:E5"/>
    <mergeCell ref="F5:G5"/>
  </mergeCells>
  <printOptions horizontalCentered="1"/>
  <pageMargins left="0.39370078740157483" right="1.1811023622047243" top="1.1811023622047243" bottom="0.86614173228346458" header="0.39370078740157483" footer="0.59055118110236215"/>
  <pageSetup scale="68" fitToHeight="0" orientation="landscape" r:id="rId1"/>
  <headerFooter scaleWithDoc="0">
    <oddHeader>&amp;L&amp;G&amp;R&amp;G</oddHeader>
    <oddFooter>&amp;R&amp;G</oddFooter>
  </headerFooter>
  <rowBreaks count="1" manualBreakCount="1">
    <brk id="13" max="7"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63"/>
  <sheetViews>
    <sheetView zoomScale="80" zoomScaleNormal="80" workbookViewId="0">
      <selection activeCell="E10" sqref="E10"/>
    </sheetView>
  </sheetViews>
  <sheetFormatPr baseColWidth="10" defaultRowHeight="13.2"/>
  <cols>
    <col min="1" max="1" width="19.5546875" customWidth="1"/>
    <col min="2" max="2" width="30.88671875" customWidth="1"/>
    <col min="3" max="3" width="19.5546875" customWidth="1"/>
    <col min="4" max="4" width="18.6640625" customWidth="1"/>
    <col min="5" max="5" width="30.88671875" customWidth="1"/>
    <col min="6" max="6" width="19.5546875" customWidth="1"/>
    <col min="7" max="7" width="18.6640625" customWidth="1"/>
    <col min="8" max="8" width="36.44140625" customWidth="1"/>
    <col min="9" max="9" width="25.109375" customWidth="1"/>
    <col min="10" max="10" width="24.33203125" customWidth="1"/>
    <col min="11" max="11" width="29.88671875" bestFit="1" customWidth="1"/>
    <col min="12" max="12" width="27.33203125" bestFit="1" customWidth="1"/>
    <col min="13" max="13" width="17.88671875" bestFit="1" customWidth="1"/>
    <col min="14" max="14" width="29.88671875" bestFit="1" customWidth="1"/>
    <col min="15" max="15" width="27.33203125" bestFit="1" customWidth="1"/>
    <col min="16" max="16" width="17.88671875" bestFit="1" customWidth="1"/>
    <col min="17" max="17" width="31.5546875" bestFit="1" customWidth="1"/>
    <col min="18" max="18" width="28.88671875" bestFit="1" customWidth="1"/>
    <col min="19" max="19" width="19.44140625" bestFit="1" customWidth="1"/>
    <col min="20" max="20" width="29.88671875" bestFit="1" customWidth="1"/>
    <col min="21" max="21" width="27.33203125" bestFit="1" customWidth="1"/>
    <col min="22" max="22" width="17.88671875" bestFit="1" customWidth="1"/>
    <col min="23" max="23" width="29.88671875" bestFit="1" customWidth="1"/>
    <col min="24" max="24" width="27.33203125" bestFit="1" customWidth="1"/>
    <col min="25" max="25" width="17.88671875" bestFit="1" customWidth="1"/>
    <col min="26" max="26" width="31.5546875" bestFit="1" customWidth="1"/>
    <col min="27" max="27" width="28.88671875" bestFit="1" customWidth="1"/>
    <col min="28" max="28" width="19.44140625" bestFit="1" customWidth="1"/>
    <col min="29" max="29" width="29.88671875" bestFit="1" customWidth="1"/>
    <col min="30" max="30" width="27.33203125" bestFit="1" customWidth="1"/>
    <col min="31" max="31" width="17.88671875" bestFit="1" customWidth="1"/>
    <col min="32" max="32" width="31.5546875" bestFit="1" customWidth="1"/>
    <col min="33" max="33" width="28.88671875" bestFit="1" customWidth="1"/>
    <col min="34" max="34" width="19.44140625" bestFit="1" customWidth="1"/>
    <col min="35" max="35" width="29.88671875" bestFit="1" customWidth="1"/>
    <col min="36" max="36" width="27.33203125" bestFit="1" customWidth="1"/>
    <col min="37" max="37" width="17.88671875" bestFit="1" customWidth="1"/>
    <col min="38" max="38" width="29.88671875" bestFit="1" customWidth="1"/>
    <col min="39" max="39" width="27.33203125" bestFit="1" customWidth="1"/>
    <col min="40" max="40" width="17.88671875" bestFit="1" customWidth="1"/>
    <col min="41" max="41" width="31.5546875" bestFit="1" customWidth="1"/>
    <col min="42" max="42" width="28.88671875" bestFit="1" customWidth="1"/>
    <col min="43" max="43" width="19.44140625" bestFit="1" customWidth="1"/>
    <col min="44" max="44" width="29.88671875" bestFit="1" customWidth="1"/>
    <col min="45" max="45" width="27.33203125" bestFit="1" customWidth="1"/>
    <col min="46" max="46" width="17.88671875" bestFit="1" customWidth="1"/>
    <col min="47" max="47" width="29.88671875" bestFit="1" customWidth="1"/>
    <col min="48" max="48" width="27.33203125" bestFit="1" customWidth="1"/>
    <col min="49" max="49" width="17.88671875" bestFit="1" customWidth="1"/>
    <col min="50" max="50" width="31.5546875" bestFit="1" customWidth="1"/>
    <col min="51" max="51" width="28.88671875" bestFit="1" customWidth="1"/>
    <col min="52" max="52" width="19.44140625" bestFit="1" customWidth="1"/>
    <col min="53" max="53" width="29.88671875" bestFit="1" customWidth="1"/>
    <col min="54" max="54" width="27.33203125" bestFit="1" customWidth="1"/>
    <col min="55" max="55" width="17.88671875" bestFit="1" customWidth="1"/>
    <col min="56" max="56" width="29.88671875" bestFit="1" customWidth="1"/>
    <col min="57" max="57" width="27.33203125" bestFit="1" customWidth="1"/>
    <col min="58" max="58" width="17.88671875" bestFit="1" customWidth="1"/>
    <col min="59" max="59" width="32.5546875" bestFit="1" customWidth="1"/>
    <col min="60" max="60" width="29.88671875" bestFit="1" customWidth="1"/>
    <col min="61" max="61" width="20.44140625" bestFit="1" customWidth="1"/>
    <col min="62" max="62" width="29.88671875" bestFit="1" customWidth="1"/>
    <col min="63" max="63" width="27.33203125" bestFit="1" customWidth="1"/>
    <col min="64" max="64" width="17.88671875" bestFit="1" customWidth="1"/>
    <col min="65" max="65" width="29.88671875" bestFit="1" customWidth="1"/>
    <col min="66" max="66" width="27.33203125" bestFit="1" customWidth="1"/>
    <col min="67" max="67" width="17.88671875" bestFit="1" customWidth="1"/>
    <col min="68" max="68" width="32.5546875" bestFit="1" customWidth="1"/>
    <col min="69" max="69" width="29.88671875" bestFit="1" customWidth="1"/>
    <col min="70" max="70" width="20.44140625" bestFit="1" customWidth="1"/>
    <col min="71" max="71" width="29.88671875" bestFit="1" customWidth="1"/>
    <col min="72" max="72" width="27.33203125" bestFit="1" customWidth="1"/>
    <col min="73" max="73" width="17.88671875" bestFit="1" customWidth="1"/>
    <col min="74" max="74" width="32.5546875" bestFit="1" customWidth="1"/>
    <col min="75" max="75" width="29.88671875" bestFit="1" customWidth="1"/>
    <col min="76" max="76" width="20.44140625" bestFit="1" customWidth="1"/>
    <col min="77" max="77" width="29.88671875" bestFit="1" customWidth="1"/>
    <col min="78" max="78" width="27.33203125" bestFit="1" customWidth="1"/>
    <col min="79" max="79" width="17.88671875" bestFit="1" customWidth="1"/>
    <col min="80" max="80" width="32.5546875" bestFit="1" customWidth="1"/>
    <col min="81" max="81" width="29.88671875" bestFit="1" customWidth="1"/>
    <col min="82" max="82" width="20.44140625" bestFit="1" customWidth="1"/>
    <col min="83" max="83" width="29.88671875" bestFit="1" customWidth="1"/>
    <col min="84" max="84" width="27.33203125" bestFit="1" customWidth="1"/>
    <col min="85" max="85" width="17.88671875" bestFit="1" customWidth="1"/>
    <col min="86" max="86" width="32.5546875" bestFit="1" customWidth="1"/>
    <col min="87" max="87" width="29.88671875" bestFit="1" customWidth="1"/>
    <col min="88" max="88" width="20.44140625" bestFit="1" customWidth="1"/>
    <col min="89" max="89" width="29.88671875" bestFit="1" customWidth="1"/>
    <col min="90" max="90" width="27.33203125" bestFit="1" customWidth="1"/>
    <col min="91" max="91" width="17.88671875" bestFit="1" customWidth="1"/>
    <col min="92" max="92" width="32.5546875" bestFit="1" customWidth="1"/>
    <col min="93" max="93" width="29.88671875" bestFit="1" customWidth="1"/>
    <col min="94" max="94" width="20.44140625" bestFit="1" customWidth="1"/>
    <col min="95" max="95" width="29.88671875" bestFit="1" customWidth="1"/>
    <col min="96" max="96" width="27.33203125" bestFit="1" customWidth="1"/>
    <col min="97" max="97" width="17.88671875" bestFit="1" customWidth="1"/>
    <col min="98" max="98" width="32.5546875" bestFit="1" customWidth="1"/>
    <col min="99" max="99" width="29.88671875" bestFit="1" customWidth="1"/>
    <col min="100" max="100" width="20.44140625" bestFit="1" customWidth="1"/>
    <col min="101" max="101" width="29.88671875" bestFit="1" customWidth="1"/>
    <col min="102" max="102" width="27.33203125" bestFit="1" customWidth="1"/>
    <col min="103" max="103" width="17.88671875" bestFit="1" customWidth="1"/>
    <col min="104" max="104" width="32.5546875" bestFit="1" customWidth="1"/>
    <col min="105" max="105" width="29.88671875" bestFit="1" customWidth="1"/>
    <col min="106" max="106" width="20.44140625" bestFit="1" customWidth="1"/>
    <col min="107" max="107" width="29.88671875" bestFit="1" customWidth="1"/>
    <col min="108" max="108" width="27.33203125" bestFit="1" customWidth="1"/>
    <col min="109" max="109" width="17.88671875" bestFit="1" customWidth="1"/>
    <col min="110" max="110" width="29.88671875" bestFit="1" customWidth="1"/>
    <col min="111" max="111" width="27.33203125" bestFit="1" customWidth="1"/>
    <col min="112" max="112" width="17.88671875" bestFit="1" customWidth="1"/>
    <col min="113" max="113" width="32.5546875" bestFit="1" customWidth="1"/>
    <col min="114" max="114" width="29.88671875" bestFit="1" customWidth="1"/>
    <col min="115" max="115" width="20.44140625" bestFit="1" customWidth="1"/>
    <col min="116" max="116" width="29.88671875" bestFit="1" customWidth="1"/>
    <col min="117" max="117" width="27.33203125" bestFit="1" customWidth="1"/>
    <col min="118" max="118" width="17.88671875" bestFit="1" customWidth="1"/>
    <col min="119" max="119" width="32.5546875" bestFit="1" customWidth="1"/>
    <col min="120" max="120" width="29.88671875" bestFit="1" customWidth="1"/>
    <col min="121" max="121" width="20.44140625" bestFit="1" customWidth="1"/>
    <col min="122" max="122" width="29.88671875" bestFit="1" customWidth="1"/>
    <col min="123" max="123" width="27.33203125" bestFit="1" customWidth="1"/>
    <col min="124" max="124" width="17.88671875" bestFit="1" customWidth="1"/>
    <col min="125" max="125" width="32.5546875" bestFit="1" customWidth="1"/>
    <col min="126" max="126" width="29.88671875" bestFit="1" customWidth="1"/>
    <col min="127" max="127" width="20.44140625" bestFit="1" customWidth="1"/>
    <col min="128" max="128" width="29.88671875" bestFit="1" customWidth="1"/>
    <col min="129" max="129" width="27.33203125" bestFit="1" customWidth="1"/>
    <col min="130" max="130" width="17.88671875" bestFit="1" customWidth="1"/>
    <col min="131" max="131" width="29.88671875" bestFit="1" customWidth="1"/>
    <col min="132" max="132" width="27.33203125" bestFit="1" customWidth="1"/>
    <col min="133" max="133" width="17.88671875" bestFit="1" customWidth="1"/>
    <col min="134" max="134" width="32.5546875" bestFit="1" customWidth="1"/>
    <col min="135" max="135" width="29.88671875" bestFit="1" customWidth="1"/>
    <col min="136" max="136" width="20.44140625" bestFit="1" customWidth="1"/>
    <col min="137" max="137" width="35.109375" bestFit="1" customWidth="1"/>
    <col min="138" max="138" width="32.5546875" bestFit="1" customWidth="1"/>
    <col min="139" max="139" width="23.109375" bestFit="1" customWidth="1"/>
  </cols>
  <sheetData>
    <row r="1" spans="1:10">
      <c r="A1" s="301" t="s">
        <v>536</v>
      </c>
      <c r="B1" s="375">
        <v>1</v>
      </c>
    </row>
    <row r="2" spans="1:10">
      <c r="A2">
        <v>1</v>
      </c>
      <c r="B2">
        <v>2</v>
      </c>
      <c r="C2">
        <v>3</v>
      </c>
      <c r="D2">
        <v>4</v>
      </c>
      <c r="E2">
        <v>5</v>
      </c>
      <c r="F2">
        <v>6</v>
      </c>
      <c r="G2">
        <v>7</v>
      </c>
      <c r="H2">
        <v>8</v>
      </c>
      <c r="I2">
        <v>9</v>
      </c>
      <c r="J2">
        <v>10</v>
      </c>
    </row>
    <row r="3" spans="1:10">
      <c r="B3" s="301" t="s">
        <v>1199</v>
      </c>
      <c r="E3" s="316"/>
      <c r="F3" s="316"/>
      <c r="G3" s="316"/>
    </row>
    <row r="4" spans="1:10">
      <c r="B4" s="686">
        <v>1</v>
      </c>
      <c r="E4" s="316">
        <v>2</v>
      </c>
      <c r="F4" s="316"/>
      <c r="G4" s="316"/>
      <c r="H4" s="686" t="s">
        <v>1202</v>
      </c>
      <c r="I4" s="686" t="s">
        <v>1822</v>
      </c>
      <c r="J4" s="686" t="s">
        <v>1203</v>
      </c>
    </row>
    <row r="5" spans="1:10">
      <c r="A5" s="301" t="s">
        <v>1200</v>
      </c>
      <c r="B5" s="686" t="s">
        <v>1201</v>
      </c>
      <c r="C5" s="686" t="s">
        <v>1821</v>
      </c>
      <c r="D5" s="686" t="s">
        <v>1204</v>
      </c>
      <c r="E5" s="686" t="s">
        <v>1201</v>
      </c>
      <c r="F5" s="686" t="s">
        <v>1821</v>
      </c>
      <c r="G5" s="316" t="s">
        <v>1204</v>
      </c>
    </row>
    <row r="6" spans="1:10">
      <c r="A6" s="329">
        <v>1</v>
      </c>
      <c r="B6" s="376">
        <v>282553349.33000004</v>
      </c>
      <c r="C6" s="376">
        <v>226205634.29999998</v>
      </c>
      <c r="D6" s="376">
        <v>187931256.82999995</v>
      </c>
      <c r="E6" s="376">
        <v>166606916.42000002</v>
      </c>
      <c r="F6" s="376">
        <v>162018661.22</v>
      </c>
      <c r="G6" s="376">
        <v>157646160.99000001</v>
      </c>
      <c r="H6" s="376">
        <v>449160265.75000006</v>
      </c>
      <c r="I6" s="376">
        <v>388224295.51999998</v>
      </c>
      <c r="J6" s="376">
        <v>345577417.81999993</v>
      </c>
    </row>
    <row r="7" spans="1:10">
      <c r="A7" s="329">
        <v>2</v>
      </c>
      <c r="B7" s="376">
        <v>29388256</v>
      </c>
      <c r="C7" s="376">
        <v>4874996.9799999995</v>
      </c>
      <c r="D7" s="376">
        <v>4874996.9799999995</v>
      </c>
      <c r="E7" s="376">
        <v>13284491</v>
      </c>
      <c r="F7" s="376">
        <v>910897</v>
      </c>
      <c r="G7" s="376"/>
      <c r="H7" s="376">
        <v>42672747</v>
      </c>
      <c r="I7" s="376">
        <v>5785893.9799999995</v>
      </c>
      <c r="J7" s="376">
        <v>4874996.9799999995</v>
      </c>
    </row>
    <row r="8" spans="1:10">
      <c r="A8" s="329">
        <v>3</v>
      </c>
      <c r="B8" s="376">
        <v>152834953.32999998</v>
      </c>
      <c r="C8" s="376">
        <v>79760651.560000002</v>
      </c>
      <c r="D8" s="376">
        <v>78347850.799999997</v>
      </c>
      <c r="E8" s="376">
        <v>28853212</v>
      </c>
      <c r="F8" s="376">
        <v>18306116.240000002</v>
      </c>
      <c r="G8" s="376">
        <v>18306116.239999998</v>
      </c>
      <c r="H8" s="376">
        <v>181688165.32999998</v>
      </c>
      <c r="I8" s="376">
        <v>98066767.800000012</v>
      </c>
      <c r="J8" s="376">
        <v>96653967.039999992</v>
      </c>
    </row>
    <row r="9" spans="1:10">
      <c r="A9" s="329">
        <v>4</v>
      </c>
      <c r="B9" s="376">
        <v>144715237.80000001</v>
      </c>
      <c r="C9" s="376">
        <v>91496282.760000005</v>
      </c>
      <c r="D9" s="376">
        <v>0</v>
      </c>
      <c r="E9" s="376"/>
      <c r="F9" s="376"/>
      <c r="G9" s="376"/>
      <c r="H9" s="376">
        <v>144715237.80000001</v>
      </c>
      <c r="I9" s="376">
        <v>91496282.760000005</v>
      </c>
      <c r="J9" s="376">
        <v>0</v>
      </c>
    </row>
    <row r="10" spans="1:10">
      <c r="A10" s="329">
        <v>5</v>
      </c>
      <c r="B10" s="376"/>
      <c r="C10" s="376"/>
      <c r="D10" s="376"/>
      <c r="E10" s="376">
        <v>17110767.68</v>
      </c>
      <c r="F10" s="376">
        <v>0</v>
      </c>
      <c r="G10" s="376"/>
      <c r="H10" s="376">
        <v>17110767.68</v>
      </c>
      <c r="I10" s="376">
        <v>0</v>
      </c>
      <c r="J10" s="376"/>
    </row>
    <row r="11" spans="1:10">
      <c r="A11" s="329">
        <v>6</v>
      </c>
      <c r="B11" s="376"/>
      <c r="C11" s="376"/>
      <c r="D11" s="376"/>
      <c r="E11" s="376">
        <v>101140272</v>
      </c>
      <c r="F11" s="376">
        <v>0</v>
      </c>
      <c r="G11" s="376"/>
      <c r="H11" s="376">
        <v>101140272</v>
      </c>
      <c r="I11" s="376">
        <v>0</v>
      </c>
      <c r="J11" s="376"/>
    </row>
    <row r="12" spans="1:10">
      <c r="A12" s="329" t="s">
        <v>1178</v>
      </c>
      <c r="B12" s="376">
        <v>609491796.46000004</v>
      </c>
      <c r="C12" s="376">
        <v>402337565.59999996</v>
      </c>
      <c r="D12" s="376">
        <v>271154104.60999995</v>
      </c>
      <c r="E12" s="376">
        <v>326995659.10000002</v>
      </c>
      <c r="F12" s="376">
        <v>181235674.46000001</v>
      </c>
      <c r="G12" s="376">
        <v>175952277.23000002</v>
      </c>
      <c r="H12" s="376">
        <v>936487455.56000006</v>
      </c>
      <c r="I12" s="376">
        <v>583573240.06000006</v>
      </c>
      <c r="J12" s="376">
        <v>447106381.83999991</v>
      </c>
    </row>
    <row r="13" spans="1:10" s="686" customFormat="1" hidden="1">
      <c r="A13" s="1318" t="s">
        <v>186</v>
      </c>
      <c r="B13" s="1318"/>
      <c r="C13" s="1318"/>
      <c r="D13" s="1318"/>
      <c r="E13" s="376"/>
      <c r="F13" s="376"/>
      <c r="G13" s="376"/>
      <c r="H13" s="376"/>
      <c r="I13" s="376"/>
      <c r="J13" s="376"/>
    </row>
    <row r="14" spans="1:10" hidden="1">
      <c r="A14" s="1318" t="s">
        <v>1844</v>
      </c>
      <c r="B14" s="1318"/>
      <c r="C14" s="1318"/>
      <c r="D14" s="1318"/>
      <c r="E14" s="303"/>
      <c r="F14" s="303"/>
      <c r="G14" s="303"/>
      <c r="H14" s="303"/>
      <c r="I14" s="303"/>
      <c r="J14" s="303"/>
    </row>
    <row r="15" spans="1:10" s="686" customFormat="1" hidden="1">
      <c r="A15" s="329" t="s">
        <v>1200</v>
      </c>
      <c r="B15" s="376" t="s">
        <v>1201</v>
      </c>
      <c r="C15" s="376" t="s">
        <v>1821</v>
      </c>
      <c r="D15" s="376" t="s">
        <v>1204</v>
      </c>
      <c r="E15" s="376"/>
      <c r="F15" s="376"/>
      <c r="G15" s="376"/>
      <c r="H15" s="376"/>
      <c r="I15" s="376"/>
      <c r="J15" s="376"/>
    </row>
    <row r="16" spans="1:10" s="686" customFormat="1" hidden="1">
      <c r="A16" s="329">
        <v>1</v>
      </c>
      <c r="B16" s="376">
        <v>282553349.33000004</v>
      </c>
      <c r="C16" s="376">
        <v>226205634.29999998</v>
      </c>
      <c r="D16" s="376">
        <v>187931256.82999995</v>
      </c>
      <c r="E16" s="376"/>
      <c r="F16" s="376"/>
      <c r="G16" s="376"/>
      <c r="H16" s="376"/>
      <c r="I16" s="376"/>
      <c r="J16" s="376"/>
    </row>
    <row r="17" spans="1:10" s="686" customFormat="1" hidden="1">
      <c r="A17" s="329">
        <v>2</v>
      </c>
      <c r="B17" s="376">
        <v>29388256</v>
      </c>
      <c r="C17" s="376">
        <v>4874996.9799999995</v>
      </c>
      <c r="D17" s="376">
        <v>4874996.9799999995</v>
      </c>
      <c r="E17" s="376"/>
      <c r="F17" s="376"/>
      <c r="G17" s="376"/>
      <c r="H17" s="376"/>
      <c r="I17" s="376"/>
      <c r="J17" s="376"/>
    </row>
    <row r="18" spans="1:10" s="686" customFormat="1" hidden="1">
      <c r="A18" s="329">
        <v>3</v>
      </c>
      <c r="B18" s="376">
        <v>152834953.32999998</v>
      </c>
      <c r="C18" s="376">
        <v>79760651.560000002</v>
      </c>
      <c r="D18" s="376">
        <v>78347850.799999997</v>
      </c>
      <c r="E18" s="376"/>
      <c r="F18" s="376"/>
      <c r="G18" s="376"/>
      <c r="H18" s="376"/>
      <c r="I18" s="376"/>
      <c r="J18" s="376"/>
    </row>
    <row r="19" spans="1:10" s="686" customFormat="1" hidden="1">
      <c r="A19" s="329">
        <v>4</v>
      </c>
      <c r="B19" s="376">
        <v>144715237.80000001</v>
      </c>
      <c r="C19" s="376">
        <v>91496282.760000005</v>
      </c>
      <c r="D19" s="376">
        <v>0</v>
      </c>
      <c r="E19" s="376"/>
      <c r="F19" s="376"/>
      <c r="G19" s="376"/>
      <c r="H19" s="376"/>
      <c r="I19" s="376"/>
      <c r="J19" s="376"/>
    </row>
    <row r="20" spans="1:10" s="686" customFormat="1" hidden="1">
      <c r="A20" s="329">
        <v>5</v>
      </c>
      <c r="B20" s="376"/>
      <c r="C20" s="376"/>
      <c r="D20" s="376"/>
      <c r="E20" s="376"/>
      <c r="F20" s="376"/>
      <c r="G20" s="376"/>
      <c r="H20" s="376"/>
      <c r="I20" s="376"/>
      <c r="J20" s="376"/>
    </row>
    <row r="21" spans="1:10" s="686" customFormat="1" hidden="1">
      <c r="A21" s="329">
        <v>6</v>
      </c>
      <c r="B21" s="376"/>
      <c r="C21" s="376"/>
      <c r="D21" s="376"/>
      <c r="E21" s="376"/>
      <c r="F21" s="376"/>
      <c r="G21" s="376"/>
      <c r="H21" s="376"/>
      <c r="I21" s="376"/>
      <c r="J21" s="376"/>
    </row>
    <row r="22" spans="1:10" s="686" customFormat="1" hidden="1">
      <c r="A22" s="329" t="s">
        <v>1178</v>
      </c>
      <c r="B22" s="376">
        <v>609491796.46000004</v>
      </c>
      <c r="C22" s="376">
        <v>402337565.59999996</v>
      </c>
      <c r="D22" s="376">
        <v>271154104.60999995</v>
      </c>
      <c r="E22" s="376"/>
      <c r="F22" s="376"/>
      <c r="G22" s="376"/>
      <c r="H22" s="376"/>
      <c r="I22" s="376"/>
      <c r="J22" s="376"/>
    </row>
    <row r="23" spans="1:10" s="686" customFormat="1" hidden="1">
      <c r="A23" s="329"/>
      <c r="B23" s="376"/>
      <c r="C23" s="376"/>
      <c r="D23" s="376"/>
      <c r="E23" s="376"/>
      <c r="F23" s="376"/>
      <c r="G23" s="376"/>
      <c r="H23" s="376"/>
      <c r="I23" s="376"/>
      <c r="J23" s="376"/>
    </row>
    <row r="24" spans="1:10" s="686" customFormat="1" hidden="1">
      <c r="A24" s="1318" t="s">
        <v>186</v>
      </c>
      <c r="B24" s="1318"/>
      <c r="C24" s="1318"/>
      <c r="D24" s="1318"/>
      <c r="E24" s="376"/>
      <c r="F24" s="376"/>
      <c r="G24" s="376"/>
      <c r="H24" s="376"/>
      <c r="I24" s="376"/>
      <c r="J24" s="376"/>
    </row>
    <row r="25" spans="1:10" s="686" customFormat="1" hidden="1">
      <c r="A25" s="1318" t="s">
        <v>1843</v>
      </c>
      <c r="B25" s="1318"/>
      <c r="C25" s="1318"/>
      <c r="D25" s="1318"/>
      <c r="E25" s="376"/>
      <c r="F25" s="376"/>
      <c r="G25" s="376"/>
      <c r="H25" s="376"/>
      <c r="I25" s="376"/>
      <c r="J25" s="376"/>
    </row>
    <row r="26" spans="1:10" s="686" customFormat="1" hidden="1">
      <c r="A26" s="329" t="s">
        <v>1200</v>
      </c>
      <c r="B26" s="329" t="s">
        <v>1201</v>
      </c>
      <c r="C26" s="376" t="s">
        <v>1821</v>
      </c>
      <c r="D26" s="376" t="s">
        <v>1204</v>
      </c>
      <c r="E26" s="376"/>
      <c r="F26" s="376"/>
      <c r="G26" s="376"/>
      <c r="H26" s="376"/>
      <c r="I26" s="376"/>
      <c r="J26" s="376"/>
    </row>
    <row r="27" spans="1:10" s="686" customFormat="1" hidden="1">
      <c r="A27" s="329">
        <v>1</v>
      </c>
      <c r="B27" s="329">
        <v>166606916.42000002</v>
      </c>
      <c r="C27" s="376">
        <v>162018661.22</v>
      </c>
      <c r="D27" s="376">
        <v>157646160.99000001</v>
      </c>
      <c r="E27" s="376"/>
      <c r="F27" s="376"/>
      <c r="G27" s="376"/>
      <c r="H27" s="376"/>
      <c r="I27" s="376"/>
      <c r="J27" s="376"/>
    </row>
    <row r="28" spans="1:10" s="686" customFormat="1" hidden="1">
      <c r="A28" s="329">
        <v>2</v>
      </c>
      <c r="B28" s="329">
        <v>13284491</v>
      </c>
      <c r="C28" s="376">
        <v>910897</v>
      </c>
      <c r="D28" s="376"/>
      <c r="E28" s="376"/>
      <c r="F28" s="376"/>
      <c r="G28" s="376"/>
      <c r="H28" s="376"/>
      <c r="I28" s="376"/>
      <c r="J28" s="376"/>
    </row>
    <row r="29" spans="1:10" s="686" customFormat="1" hidden="1">
      <c r="A29" s="329">
        <v>3</v>
      </c>
      <c r="B29" s="329">
        <v>28853212</v>
      </c>
      <c r="C29" s="376">
        <v>18306116.240000002</v>
      </c>
      <c r="D29" s="376">
        <v>18306116.239999998</v>
      </c>
      <c r="E29" s="376"/>
      <c r="F29" s="376"/>
      <c r="G29" s="376"/>
      <c r="H29" s="376"/>
      <c r="I29" s="376"/>
      <c r="J29" s="376"/>
    </row>
    <row r="30" spans="1:10" s="686" customFormat="1" hidden="1">
      <c r="A30" s="329">
        <v>4</v>
      </c>
      <c r="B30" s="329"/>
      <c r="C30" s="376"/>
      <c r="D30" s="376"/>
      <c r="E30" s="376"/>
      <c r="F30" s="376"/>
      <c r="G30" s="376"/>
      <c r="H30" s="376"/>
      <c r="I30" s="376"/>
      <c r="J30" s="376"/>
    </row>
    <row r="31" spans="1:10" s="686" customFormat="1" hidden="1">
      <c r="A31" s="329">
        <v>5</v>
      </c>
      <c r="B31" s="329">
        <v>17110767.68</v>
      </c>
      <c r="C31" s="376">
        <v>0</v>
      </c>
      <c r="D31" s="376"/>
      <c r="E31" s="376"/>
      <c r="F31" s="376"/>
      <c r="G31" s="376"/>
      <c r="H31" s="376"/>
      <c r="I31" s="376"/>
      <c r="J31" s="376"/>
    </row>
    <row r="32" spans="1:10" s="686" customFormat="1" hidden="1">
      <c r="A32" s="329">
        <v>6</v>
      </c>
      <c r="B32" s="329">
        <v>101140272</v>
      </c>
      <c r="C32" s="376">
        <v>0</v>
      </c>
      <c r="D32" s="376"/>
      <c r="E32" s="376"/>
      <c r="F32" s="376"/>
      <c r="G32" s="376"/>
      <c r="H32" s="376"/>
      <c r="I32" s="376"/>
      <c r="J32" s="376"/>
    </row>
    <row r="33" spans="1:10" s="686" customFormat="1" hidden="1">
      <c r="A33" s="329" t="s">
        <v>1178</v>
      </c>
      <c r="B33" s="329">
        <v>326995659.10000002</v>
      </c>
      <c r="C33" s="376">
        <v>181235674.46000001</v>
      </c>
      <c r="D33" s="376">
        <v>175952277.23000002</v>
      </c>
      <c r="E33" s="376"/>
      <c r="F33" s="376"/>
      <c r="G33" s="376"/>
      <c r="H33" s="376"/>
      <c r="I33" s="376"/>
      <c r="J33" s="376"/>
    </row>
    <row r="34" spans="1:10" s="686" customFormat="1">
      <c r="B34" s="764">
        <v>609491796.46000004</v>
      </c>
      <c r="C34" s="376">
        <v>402337565.59999996</v>
      </c>
      <c r="D34" s="376">
        <v>271154104.60999995</v>
      </c>
      <c r="E34" s="376">
        <v>326995659.10000002</v>
      </c>
      <c r="F34" s="376">
        <v>181235674.46000001</v>
      </c>
      <c r="G34" s="376">
        <v>175952277.23000002</v>
      </c>
      <c r="H34" s="376"/>
      <c r="I34" s="376"/>
      <c r="J34" s="376"/>
    </row>
    <row r="35" spans="1:10" s="686" customFormat="1">
      <c r="B35" s="304">
        <v>609491796.46000004</v>
      </c>
      <c r="C35" s="376">
        <v>402337565.59999996</v>
      </c>
      <c r="D35" s="376">
        <v>271154104.60999995</v>
      </c>
      <c r="E35" s="376">
        <v>326995659.10000002</v>
      </c>
      <c r="F35" s="376">
        <v>181235674.46000001</v>
      </c>
      <c r="G35" s="376">
        <v>175952277.23000002</v>
      </c>
      <c r="I35" s="376"/>
      <c r="J35" s="376"/>
    </row>
    <row r="36" spans="1:10" s="686" customFormat="1">
      <c r="A36" s="329"/>
      <c r="B36" s="376">
        <f>B35-B34</f>
        <v>0</v>
      </c>
      <c r="C36" s="376">
        <f>C35-C34</f>
        <v>0</v>
      </c>
      <c r="D36" s="376">
        <f>D35-D34</f>
        <v>0</v>
      </c>
      <c r="E36" s="376">
        <f>E35-E34</f>
        <v>0</v>
      </c>
      <c r="F36" s="376">
        <f t="shared" ref="F36:G36" si="0">F35-F34</f>
        <v>0</v>
      </c>
      <c r="G36" s="376">
        <f t="shared" si="0"/>
        <v>0</v>
      </c>
      <c r="H36" s="376"/>
      <c r="I36" s="376"/>
      <c r="J36" s="376"/>
    </row>
    <row r="37" spans="1:10" s="686" customFormat="1">
      <c r="A37" s="329"/>
      <c r="B37" s="376"/>
      <c r="C37" s="376"/>
      <c r="D37" s="376"/>
      <c r="E37" s="376"/>
      <c r="F37" s="376"/>
      <c r="G37" s="376"/>
      <c r="H37" s="376"/>
      <c r="I37" s="376"/>
      <c r="J37" s="376"/>
    </row>
    <row r="38" spans="1:10">
      <c r="A38" s="329"/>
      <c r="B38" s="303"/>
      <c r="C38" s="303"/>
      <c r="D38" s="303"/>
      <c r="E38" s="303"/>
      <c r="F38" s="303"/>
      <c r="G38" s="303"/>
      <c r="H38" s="303"/>
      <c r="I38" s="303"/>
      <c r="J38" s="303"/>
    </row>
    <row r="39" spans="1:10">
      <c r="A39">
        <v>1</v>
      </c>
      <c r="B39">
        <v>2</v>
      </c>
      <c r="C39">
        <v>3</v>
      </c>
      <c r="D39">
        <v>4</v>
      </c>
      <c r="E39">
        <v>5</v>
      </c>
      <c r="F39">
        <v>6</v>
      </c>
      <c r="G39">
        <v>7</v>
      </c>
      <c r="H39">
        <v>8</v>
      </c>
      <c r="I39">
        <v>9</v>
      </c>
      <c r="J39">
        <v>10</v>
      </c>
    </row>
    <row r="40" spans="1:10">
      <c r="A40" s="301" t="s">
        <v>536</v>
      </c>
      <c r="B40" s="375">
        <v>2</v>
      </c>
    </row>
    <row r="42" spans="1:10">
      <c r="B42" s="301" t="s">
        <v>1199</v>
      </c>
      <c r="E42" s="316"/>
      <c r="F42" s="316"/>
      <c r="G42" s="316"/>
    </row>
    <row r="43" spans="1:10">
      <c r="B43" s="686">
        <v>1</v>
      </c>
      <c r="E43" s="316">
        <v>2</v>
      </c>
      <c r="F43" s="316"/>
      <c r="G43" s="316"/>
      <c r="H43" s="686" t="s">
        <v>1202</v>
      </c>
      <c r="I43" s="686" t="s">
        <v>1822</v>
      </c>
      <c r="J43" s="686" t="s">
        <v>1203</v>
      </c>
    </row>
    <row r="44" spans="1:10">
      <c r="A44" s="301" t="s">
        <v>1200</v>
      </c>
      <c r="B44" s="686" t="s">
        <v>1201</v>
      </c>
      <c r="C44" s="686" t="s">
        <v>1821</v>
      </c>
      <c r="D44" s="686" t="s">
        <v>1204</v>
      </c>
      <c r="E44" s="686" t="s">
        <v>1201</v>
      </c>
      <c r="F44" s="686" t="s">
        <v>1821</v>
      </c>
      <c r="G44" s="316" t="s">
        <v>1204</v>
      </c>
    </row>
    <row r="45" spans="1:10">
      <c r="A45" s="329">
        <v>1</v>
      </c>
      <c r="B45" s="376">
        <v>42424994.030000001</v>
      </c>
      <c r="C45" s="376">
        <v>34329843.059999995</v>
      </c>
      <c r="D45" s="376">
        <v>21325662.66</v>
      </c>
      <c r="E45" s="376">
        <v>26859140</v>
      </c>
      <c r="F45" s="376">
        <v>21989641.659999996</v>
      </c>
      <c r="G45" s="376">
        <v>13608594.730000002</v>
      </c>
      <c r="H45" s="376">
        <v>69284134.030000001</v>
      </c>
      <c r="I45" s="376">
        <v>56319484.719999991</v>
      </c>
      <c r="J45" s="376">
        <v>34934257.390000001</v>
      </c>
    </row>
    <row r="46" spans="1:10">
      <c r="A46" s="329">
        <v>2</v>
      </c>
      <c r="B46" s="376">
        <v>45096543</v>
      </c>
      <c r="C46" s="376">
        <v>23279943.810000002</v>
      </c>
      <c r="D46" s="376">
        <v>13346127.689999998</v>
      </c>
      <c r="E46" s="376">
        <v>12985160</v>
      </c>
      <c r="F46" s="376">
        <v>10618307.1</v>
      </c>
      <c r="G46" s="376">
        <v>4218307.0999999996</v>
      </c>
      <c r="H46" s="376">
        <v>58081703</v>
      </c>
      <c r="I46" s="376">
        <v>33898250.910000004</v>
      </c>
      <c r="J46" s="376">
        <v>17564434.789999999</v>
      </c>
    </row>
    <row r="47" spans="1:10">
      <c r="A47" s="329">
        <v>3</v>
      </c>
      <c r="B47" s="376">
        <v>182084683.5</v>
      </c>
      <c r="C47" s="376">
        <v>139613956.25999999</v>
      </c>
      <c r="D47" s="376">
        <v>125471780.29000001</v>
      </c>
      <c r="E47" s="376">
        <v>4400752</v>
      </c>
      <c r="F47" s="376">
        <v>3545035</v>
      </c>
      <c r="G47" s="376">
        <v>3545035</v>
      </c>
      <c r="H47" s="376">
        <v>186485435.5</v>
      </c>
      <c r="I47" s="376">
        <v>143158991.25999999</v>
      </c>
      <c r="J47" s="376">
        <v>129016815.29000001</v>
      </c>
    </row>
    <row r="48" spans="1:10">
      <c r="A48" s="329">
        <v>5</v>
      </c>
      <c r="B48" s="376"/>
      <c r="C48" s="376"/>
      <c r="D48" s="376"/>
      <c r="E48" s="376">
        <v>11842113</v>
      </c>
      <c r="F48" s="376">
        <v>0</v>
      </c>
      <c r="G48" s="376"/>
      <c r="H48" s="376">
        <v>11842113</v>
      </c>
      <c r="I48" s="376">
        <v>0</v>
      </c>
      <c r="J48" s="376"/>
    </row>
    <row r="49" spans="1:10">
      <c r="A49" s="329" t="s">
        <v>1178</v>
      </c>
      <c r="B49" s="376">
        <v>269606220.52999997</v>
      </c>
      <c r="C49" s="376">
        <v>197223743.13</v>
      </c>
      <c r="D49" s="376">
        <v>160143570.63999999</v>
      </c>
      <c r="E49" s="376">
        <v>56087165</v>
      </c>
      <c r="F49" s="376">
        <v>36152983.759999998</v>
      </c>
      <c r="G49" s="376">
        <v>21371936.830000002</v>
      </c>
      <c r="H49" s="376">
        <v>325693385.52999997</v>
      </c>
      <c r="I49" s="376">
        <v>233376726.88999999</v>
      </c>
      <c r="J49" s="376">
        <v>181515507.47</v>
      </c>
    </row>
    <row r="51" spans="1:10">
      <c r="B51">
        <v>269606220.52999997</v>
      </c>
      <c r="C51">
        <v>197223743.13</v>
      </c>
      <c r="D51">
        <v>160143570.63999999</v>
      </c>
      <c r="E51" s="304">
        <v>56087165</v>
      </c>
      <c r="F51">
        <v>36152983.759999998</v>
      </c>
      <c r="G51">
        <v>21371936.830000002</v>
      </c>
    </row>
    <row r="52" spans="1:10">
      <c r="B52">
        <v>269606220.52999997</v>
      </c>
      <c r="C52">
        <v>197223743.13</v>
      </c>
      <c r="D52">
        <v>160143570.63999999</v>
      </c>
      <c r="E52" s="304">
        <v>56087165</v>
      </c>
      <c r="F52">
        <v>36152983.759999998</v>
      </c>
      <c r="G52">
        <v>21371936.830000002</v>
      </c>
    </row>
    <row r="54" spans="1:10">
      <c r="F54" s="686"/>
      <c r="G54" s="686"/>
    </row>
    <row r="56" spans="1:10">
      <c r="E56" s="99"/>
      <c r="F56" s="99"/>
      <c r="G56" s="99"/>
      <c r="H56" s="99"/>
      <c r="I56" s="99"/>
    </row>
    <row r="63" spans="1:10">
      <c r="F63" s="686"/>
      <c r="G63" s="686"/>
    </row>
  </sheetData>
  <mergeCells count="4">
    <mergeCell ref="A14:D14"/>
    <mergeCell ref="A25:D25"/>
    <mergeCell ref="A24:D24"/>
    <mergeCell ref="A13:D13"/>
  </mergeCells>
  <pageMargins left="0.7" right="0.7" top="0.75" bottom="0.75" header="0.3" footer="0.3"/>
  <pageSetup paperSize="9" scale="53"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J30"/>
  <sheetViews>
    <sheetView showGridLines="0" view="pageBreakPreview" zoomScaleSheetLayoutView="100" workbookViewId="0">
      <selection activeCell="L24" sqref="L24"/>
    </sheetView>
  </sheetViews>
  <sheetFormatPr baseColWidth="10" defaultColWidth="11.44140625" defaultRowHeight="13.2"/>
  <cols>
    <col min="1" max="1" width="11.6640625" style="8" customWidth="1"/>
    <col min="2" max="2" width="15.109375" style="8" customWidth="1"/>
    <col min="3" max="5" width="13.33203125" style="8" customWidth="1"/>
    <col min="6" max="6" width="11.6640625" style="8" customWidth="1"/>
    <col min="7" max="7" width="11" style="8" customWidth="1"/>
    <col min="8" max="8" width="6.5546875" style="8" customWidth="1"/>
    <col min="9" max="9" width="70.6640625" style="8" customWidth="1"/>
    <col min="10" max="10" width="2.5546875" style="8" customWidth="1"/>
    <col min="11" max="16384" width="11.44140625" style="8"/>
  </cols>
  <sheetData>
    <row r="1" spans="1:10" ht="35.1" customHeight="1">
      <c r="A1" s="1324" t="s">
        <v>39</v>
      </c>
      <c r="B1" s="1325"/>
      <c r="C1" s="1325"/>
      <c r="D1" s="1325"/>
      <c r="E1" s="1325"/>
      <c r="F1" s="1325"/>
      <c r="G1" s="1325"/>
      <c r="H1" s="1325"/>
      <c r="I1" s="1326"/>
    </row>
    <row r="2" spans="1:10" ht="6.75" customHeight="1">
      <c r="A2" s="95"/>
      <c r="B2" s="95"/>
      <c r="C2" s="95"/>
      <c r="D2" s="95"/>
      <c r="E2" s="95"/>
      <c r="F2" s="95"/>
      <c r="G2" s="95"/>
      <c r="H2" s="95"/>
      <c r="I2" s="95"/>
    </row>
    <row r="3" spans="1:10" ht="17.25" customHeight="1">
      <c r="A3" s="1321" t="s">
        <v>457</v>
      </c>
      <c r="B3" s="1322"/>
      <c r="C3" s="1322"/>
      <c r="D3" s="1322"/>
      <c r="E3" s="1322"/>
      <c r="F3" s="1322"/>
      <c r="G3" s="1322"/>
      <c r="H3" s="1322"/>
      <c r="I3" s="1323"/>
    </row>
    <row r="4" spans="1:10" ht="17.25" customHeight="1">
      <c r="A4" s="1321" t="s">
        <v>458</v>
      </c>
      <c r="B4" s="1322"/>
      <c r="C4" s="1322"/>
      <c r="D4" s="1322"/>
      <c r="E4" s="1322"/>
      <c r="F4" s="1322"/>
      <c r="G4" s="1322"/>
      <c r="H4" s="1322"/>
      <c r="I4" s="1323"/>
    </row>
    <row r="5" spans="1:10" ht="25.5" customHeight="1">
      <c r="A5" s="1319" t="s">
        <v>101</v>
      </c>
      <c r="B5" s="1331" t="s">
        <v>44</v>
      </c>
      <c r="C5" s="1333"/>
      <c r="D5" s="1333"/>
      <c r="E5" s="1332"/>
      <c r="F5" s="1331" t="s">
        <v>42</v>
      </c>
      <c r="G5" s="1332"/>
      <c r="H5" s="1327" t="s">
        <v>257</v>
      </c>
      <c r="I5" s="1328"/>
      <c r="J5" s="9"/>
    </row>
    <row r="6" spans="1:10" ht="25.5" customHeight="1">
      <c r="A6" s="1320"/>
      <c r="B6" s="97" t="s">
        <v>254</v>
      </c>
      <c r="C6" s="98" t="s">
        <v>48</v>
      </c>
      <c r="D6" s="98" t="s">
        <v>49</v>
      </c>
      <c r="E6" s="98" t="s">
        <v>50</v>
      </c>
      <c r="F6" s="98" t="s">
        <v>217</v>
      </c>
      <c r="G6" s="98" t="s">
        <v>218</v>
      </c>
      <c r="H6" s="1329" t="s">
        <v>81</v>
      </c>
      <c r="I6" s="1330"/>
      <c r="J6" s="28"/>
    </row>
    <row r="7" spans="1:10" s="49" customFormat="1" ht="18" customHeight="1">
      <c r="A7" s="1336"/>
      <c r="B7" s="1334"/>
      <c r="C7" s="1334"/>
      <c r="D7" s="1334"/>
      <c r="E7" s="1334"/>
      <c r="F7" s="1334"/>
      <c r="G7" s="1334"/>
      <c r="H7" s="103" t="s">
        <v>283</v>
      </c>
      <c r="I7" s="104"/>
    </row>
    <row r="8" spans="1:10" s="49" customFormat="1" ht="18" customHeight="1">
      <c r="A8" s="1337"/>
      <c r="B8" s="1335"/>
      <c r="C8" s="1335"/>
      <c r="D8" s="1335"/>
      <c r="E8" s="1335"/>
      <c r="F8" s="1335"/>
      <c r="G8" s="1335"/>
      <c r="H8" s="103" t="s">
        <v>284</v>
      </c>
      <c r="I8" s="104"/>
    </row>
    <row r="9" spans="1:10" s="49" customFormat="1" ht="19.350000000000001" customHeight="1">
      <c r="A9" s="1336"/>
      <c r="B9" s="1338"/>
      <c r="C9" s="1334"/>
      <c r="D9" s="1334"/>
      <c r="E9" s="1334"/>
      <c r="F9" s="1334"/>
      <c r="G9" s="1334"/>
      <c r="H9" s="105" t="s">
        <v>9</v>
      </c>
      <c r="I9" s="106"/>
    </row>
    <row r="10" spans="1:10" s="49" customFormat="1" ht="19.350000000000001" customHeight="1">
      <c r="A10" s="1337"/>
      <c r="B10" s="1339"/>
      <c r="C10" s="1335"/>
      <c r="D10" s="1335"/>
      <c r="E10" s="1335"/>
      <c r="F10" s="1335"/>
      <c r="G10" s="1335"/>
      <c r="H10" s="107" t="s">
        <v>10</v>
      </c>
      <c r="I10" s="108"/>
    </row>
    <row r="11" spans="1:10" s="49" customFormat="1" ht="19.350000000000001" customHeight="1">
      <c r="A11" s="1336"/>
      <c r="B11" s="1334"/>
      <c r="C11" s="1334"/>
      <c r="D11" s="1334"/>
      <c r="E11" s="1334"/>
      <c r="F11" s="1334"/>
      <c r="G11" s="1334"/>
      <c r="H11" s="109" t="s">
        <v>9</v>
      </c>
      <c r="I11" s="106"/>
    </row>
    <row r="12" spans="1:10" s="49" customFormat="1" ht="19.350000000000001" customHeight="1">
      <c r="A12" s="1337"/>
      <c r="B12" s="1335"/>
      <c r="C12" s="1335"/>
      <c r="D12" s="1335"/>
      <c r="E12" s="1335"/>
      <c r="F12" s="1335"/>
      <c r="G12" s="1335"/>
      <c r="H12" s="107" t="s">
        <v>10</v>
      </c>
      <c r="I12" s="108"/>
    </row>
    <row r="13" spans="1:10" s="49" customFormat="1" ht="19.350000000000001" customHeight="1">
      <c r="A13" s="1336"/>
      <c r="B13" s="1334"/>
      <c r="C13" s="1334"/>
      <c r="D13" s="1334"/>
      <c r="E13" s="1334"/>
      <c r="F13" s="1334"/>
      <c r="G13" s="1334"/>
      <c r="H13" s="109" t="s">
        <v>9</v>
      </c>
      <c r="I13" s="106"/>
    </row>
    <row r="14" spans="1:10" s="49" customFormat="1" ht="19.350000000000001" customHeight="1">
      <c r="A14" s="1337"/>
      <c r="B14" s="1335"/>
      <c r="C14" s="1335"/>
      <c r="D14" s="1335"/>
      <c r="E14" s="1335"/>
      <c r="F14" s="1335"/>
      <c r="G14" s="1335"/>
      <c r="H14" s="107" t="s">
        <v>10</v>
      </c>
      <c r="I14" s="108"/>
    </row>
    <row r="15" spans="1:10" s="49" customFormat="1" ht="19.350000000000001" customHeight="1">
      <c r="A15" s="1336"/>
      <c r="B15" s="1334"/>
      <c r="C15" s="1334"/>
      <c r="D15" s="110"/>
      <c r="E15" s="110"/>
      <c r="F15" s="1334"/>
      <c r="G15" s="1334"/>
      <c r="H15" s="109" t="s">
        <v>9</v>
      </c>
      <c r="I15" s="106"/>
    </row>
    <row r="16" spans="1:10" s="49" customFormat="1" ht="19.350000000000001" customHeight="1">
      <c r="A16" s="1337"/>
      <c r="B16" s="1335"/>
      <c r="C16" s="1335"/>
      <c r="D16" s="111"/>
      <c r="E16" s="111"/>
      <c r="F16" s="1335"/>
      <c r="G16" s="1335"/>
      <c r="H16" s="107" t="s">
        <v>10</v>
      </c>
      <c r="I16" s="108"/>
    </row>
    <row r="17" spans="1:9" s="49" customFormat="1" ht="19.350000000000001" customHeight="1">
      <c r="A17" s="1336"/>
      <c r="B17" s="1334"/>
      <c r="C17" s="1334"/>
      <c r="D17" s="1334"/>
      <c r="E17" s="1334"/>
      <c r="F17" s="1334"/>
      <c r="G17" s="1334"/>
      <c r="H17" s="109" t="s">
        <v>9</v>
      </c>
      <c r="I17" s="106"/>
    </row>
    <row r="18" spans="1:9" s="49" customFormat="1" ht="19.350000000000001" customHeight="1">
      <c r="A18" s="1337"/>
      <c r="B18" s="1335"/>
      <c r="C18" s="1335"/>
      <c r="D18" s="1335"/>
      <c r="E18" s="1335"/>
      <c r="F18" s="1335"/>
      <c r="G18" s="1335"/>
      <c r="H18" s="107" t="s">
        <v>10</v>
      </c>
      <c r="I18" s="108"/>
    </row>
    <row r="19" spans="1:9" s="49" customFormat="1" ht="19.350000000000001" customHeight="1">
      <c r="A19" s="1336"/>
      <c r="B19" s="1334"/>
      <c r="C19" s="1334"/>
      <c r="D19" s="1334"/>
      <c r="E19" s="1334"/>
      <c r="F19" s="1334"/>
      <c r="G19" s="1334"/>
      <c r="H19" s="109" t="s">
        <v>9</v>
      </c>
      <c r="I19" s="106"/>
    </row>
    <row r="20" spans="1:9" s="49" customFormat="1" ht="19.350000000000001" customHeight="1">
      <c r="A20" s="1337"/>
      <c r="B20" s="1335"/>
      <c r="C20" s="1335"/>
      <c r="D20" s="1335"/>
      <c r="E20" s="1335"/>
      <c r="F20" s="1335"/>
      <c r="G20" s="1335"/>
      <c r="H20" s="107" t="s">
        <v>10</v>
      </c>
      <c r="I20" s="108"/>
    </row>
    <row r="21" spans="1:9" s="49" customFormat="1" ht="19.350000000000001" customHeight="1">
      <c r="A21" s="1336"/>
      <c r="B21" s="1334"/>
      <c r="C21" s="1334"/>
      <c r="D21" s="1334"/>
      <c r="E21" s="1334"/>
      <c r="F21" s="1334"/>
      <c r="G21" s="1334"/>
      <c r="H21" s="105" t="s">
        <v>9</v>
      </c>
      <c r="I21" s="106"/>
    </row>
    <row r="22" spans="1:9" s="49" customFormat="1" ht="19.350000000000001" customHeight="1">
      <c r="A22" s="1337"/>
      <c r="B22" s="1335"/>
      <c r="C22" s="1335"/>
      <c r="D22" s="1335"/>
      <c r="E22" s="1335"/>
      <c r="F22" s="1335"/>
      <c r="G22" s="1335"/>
      <c r="H22" s="107" t="s">
        <v>10</v>
      </c>
      <c r="I22" s="108"/>
    </row>
    <row r="23" spans="1:9" s="49" customFormat="1" ht="19.350000000000001" customHeight="1">
      <c r="A23" s="1336"/>
      <c r="B23" s="1334"/>
      <c r="C23" s="1334"/>
      <c r="D23" s="1334"/>
      <c r="E23" s="1334"/>
      <c r="F23" s="1334"/>
      <c r="G23" s="1334"/>
      <c r="H23" s="109" t="s">
        <v>9</v>
      </c>
      <c r="I23" s="106"/>
    </row>
    <row r="24" spans="1:9" s="49" customFormat="1" ht="19.350000000000001" customHeight="1">
      <c r="A24" s="1337"/>
      <c r="B24" s="1335"/>
      <c r="C24" s="1335"/>
      <c r="D24" s="1335"/>
      <c r="E24" s="1335"/>
      <c r="F24" s="1335"/>
      <c r="G24" s="1335"/>
      <c r="H24" s="107" t="s">
        <v>10</v>
      </c>
      <c r="I24" s="108"/>
    </row>
    <row r="25" spans="1:9" s="49" customFormat="1" ht="19.350000000000001" customHeight="1">
      <c r="A25" s="1336"/>
      <c r="B25" s="1334"/>
      <c r="C25" s="1334"/>
      <c r="D25" s="1334"/>
      <c r="E25" s="1334"/>
      <c r="F25" s="1334"/>
      <c r="G25" s="1334"/>
      <c r="H25" s="109" t="s">
        <v>9</v>
      </c>
      <c r="I25" s="106"/>
    </row>
    <row r="26" spans="1:9" s="49" customFormat="1" ht="19.350000000000001" customHeight="1">
      <c r="A26" s="1337"/>
      <c r="B26" s="1335"/>
      <c r="C26" s="1335"/>
      <c r="D26" s="1335"/>
      <c r="E26" s="1335"/>
      <c r="F26" s="1335"/>
      <c r="G26" s="1335"/>
      <c r="H26" s="109" t="s">
        <v>10</v>
      </c>
      <c r="I26" s="108"/>
    </row>
    <row r="27" spans="1:9" s="49" customFormat="1" ht="24.75" customHeight="1">
      <c r="A27" s="101" t="s">
        <v>47</v>
      </c>
      <c r="B27" s="112"/>
      <c r="C27" s="112"/>
      <c r="D27" s="112"/>
      <c r="E27" s="112"/>
      <c r="F27" s="113"/>
      <c r="G27" s="113"/>
      <c r="H27" s="114"/>
      <c r="I27" s="115"/>
    </row>
    <row r="29" spans="1:9">
      <c r="A29" s="12"/>
      <c r="F29" s="22"/>
      <c r="I29" s="26"/>
    </row>
    <row r="30" spans="1:9">
      <c r="A30" s="13"/>
      <c r="F30" s="23"/>
      <c r="I30" s="27"/>
    </row>
  </sheetData>
  <mergeCells count="76">
    <mergeCell ref="F25:F26"/>
    <mergeCell ref="G25:G26"/>
    <mergeCell ref="F15:F16"/>
    <mergeCell ref="G15:G16"/>
    <mergeCell ref="A25:A26"/>
    <mergeCell ref="B25:B26"/>
    <mergeCell ref="C25:C26"/>
    <mergeCell ref="D25:D26"/>
    <mergeCell ref="E25:E26"/>
    <mergeCell ref="F21:F22"/>
    <mergeCell ref="G21:G22"/>
    <mergeCell ref="A23:A24"/>
    <mergeCell ref="B23:B24"/>
    <mergeCell ref="C23:C24"/>
    <mergeCell ref="D23:D24"/>
    <mergeCell ref="E23:E24"/>
    <mergeCell ref="F23:F24"/>
    <mergeCell ref="G23:G24"/>
    <mergeCell ref="A21:A22"/>
    <mergeCell ref="B21:B22"/>
    <mergeCell ref="C21:C22"/>
    <mergeCell ref="D21:D22"/>
    <mergeCell ref="E21:E22"/>
    <mergeCell ref="D17:D18"/>
    <mergeCell ref="E17:E18"/>
    <mergeCell ref="F17:F18"/>
    <mergeCell ref="G17:G18"/>
    <mergeCell ref="A19:A20"/>
    <mergeCell ref="B19:B20"/>
    <mergeCell ref="C19:C20"/>
    <mergeCell ref="D19:D20"/>
    <mergeCell ref="E19:E20"/>
    <mergeCell ref="F19:F20"/>
    <mergeCell ref="G19:G20"/>
    <mergeCell ref="A15:A16"/>
    <mergeCell ref="B15:B16"/>
    <mergeCell ref="C15:C16"/>
    <mergeCell ref="A17:A18"/>
    <mergeCell ref="B17:B18"/>
    <mergeCell ref="C17:C18"/>
    <mergeCell ref="F11:F12"/>
    <mergeCell ref="G11:G12"/>
    <mergeCell ref="A13:A14"/>
    <mergeCell ref="B13:B14"/>
    <mergeCell ref="C13:C14"/>
    <mergeCell ref="D13:D14"/>
    <mergeCell ref="E13:E14"/>
    <mergeCell ref="F13:F14"/>
    <mergeCell ref="G13:G14"/>
    <mergeCell ref="A11:A12"/>
    <mergeCell ref="B11:B12"/>
    <mergeCell ref="C11:C12"/>
    <mergeCell ref="D11:D12"/>
    <mergeCell ref="E11:E12"/>
    <mergeCell ref="F7:F8"/>
    <mergeCell ref="G7:G8"/>
    <mergeCell ref="A9:A10"/>
    <mergeCell ref="B9:B10"/>
    <mergeCell ref="C9:C10"/>
    <mergeCell ref="D9:D10"/>
    <mergeCell ref="E9:E10"/>
    <mergeCell ref="F9:F10"/>
    <mergeCell ref="G9:G10"/>
    <mergeCell ref="A7:A8"/>
    <mergeCell ref="B7:B8"/>
    <mergeCell ref="C7:C8"/>
    <mergeCell ref="D7:D8"/>
    <mergeCell ref="E7:E8"/>
    <mergeCell ref="A5:A6"/>
    <mergeCell ref="A3:I3"/>
    <mergeCell ref="A4:I4"/>
    <mergeCell ref="A1:I1"/>
    <mergeCell ref="H5:I5"/>
    <mergeCell ref="H6:I6"/>
    <mergeCell ref="F5:G5"/>
    <mergeCell ref="B5:E5"/>
  </mergeCells>
  <phoneticPr fontId="0" type="noConversion"/>
  <printOptions horizontalCentered="1"/>
  <pageMargins left="0.39370078740157483" right="0.39370078740157483" top="1.3779527559055118" bottom="0.86614173228346458" header="0.39370078740157483" footer="0.59055118110236227"/>
  <pageSetup scale="79" fitToHeight="0" orientation="landscape" r:id="rId1"/>
  <headerFooter scaleWithDoc="0">
    <oddHeader>&amp;L&amp;G&amp;R&amp;G</oddHeader>
    <oddFooter>&amp;R&amp;G</oddFooter>
  </headerFooter>
  <ignoredErrors>
    <ignoredError sqref="A7" numberStoredAsText="1"/>
  </ignoredErrors>
  <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N226"/>
  <sheetViews>
    <sheetView showGridLines="0" tabSelected="1" view="pageBreakPreview" zoomScale="80" zoomScaleNormal="85" zoomScaleSheetLayoutView="80" workbookViewId="0">
      <selection activeCell="G11" sqref="G11"/>
    </sheetView>
  </sheetViews>
  <sheetFormatPr baseColWidth="10" defaultColWidth="11.44140625" defaultRowHeight="13.2"/>
  <cols>
    <col min="1" max="1" width="4.44140625" style="1" customWidth="1"/>
    <col min="2" max="2" width="11.5546875" style="1" customWidth="1"/>
    <col min="3" max="3" width="20.5546875" style="1" customWidth="1"/>
    <col min="4" max="4" width="40.5546875" style="321" customWidth="1"/>
    <col min="5" max="5" width="18.33203125" style="1" customWidth="1"/>
    <col min="6" max="6" width="15.88671875" style="1" customWidth="1"/>
    <col min="7" max="7" width="15.6640625" style="1" customWidth="1"/>
    <col min="8" max="8" width="14.6640625" style="1" customWidth="1"/>
    <col min="9" max="9" width="19.5546875" style="318" bestFit="1" customWidth="1"/>
    <col min="10" max="10" width="18.5546875" style="1" bestFit="1" customWidth="1"/>
    <col min="11" max="11" width="17.109375" style="1" bestFit="1" customWidth="1"/>
    <col min="12" max="12" width="20" style="381" customWidth="1"/>
    <col min="13" max="13" width="17.33203125" style="1" customWidth="1"/>
    <col min="14" max="14" width="11.44140625" style="565"/>
    <col min="15" max="16384" width="11.44140625" style="1"/>
  </cols>
  <sheetData>
    <row r="1" spans="1:14" ht="35.1" customHeight="1">
      <c r="A1" s="1285" t="s">
        <v>317</v>
      </c>
      <c r="B1" s="1286"/>
      <c r="C1" s="1286"/>
      <c r="D1" s="1286"/>
      <c r="E1" s="1286"/>
      <c r="F1" s="1286"/>
      <c r="G1" s="1286"/>
      <c r="H1" s="1286"/>
      <c r="I1" s="1286"/>
      <c r="J1" s="1286"/>
      <c r="K1" s="1286"/>
      <c r="L1" s="1286"/>
      <c r="M1" s="1287"/>
    </row>
    <row r="2" spans="1:14" ht="8.1" customHeight="1">
      <c r="A2" s="896"/>
      <c r="B2" s="900"/>
      <c r="C2" s="900"/>
      <c r="D2" s="919"/>
      <c r="E2" s="900"/>
      <c r="F2" s="900"/>
      <c r="G2" s="900"/>
      <c r="H2" s="900"/>
      <c r="I2" s="917"/>
      <c r="J2" s="900"/>
      <c r="K2" s="897"/>
      <c r="L2" s="895"/>
      <c r="M2" s="954"/>
    </row>
    <row r="3" spans="1:14" ht="17.25" customHeight="1">
      <c r="A3" s="1349" t="s">
        <v>457</v>
      </c>
      <c r="B3" s="1350"/>
      <c r="C3" s="1350"/>
      <c r="D3" s="1350"/>
      <c r="E3" s="1350"/>
      <c r="F3" s="1350"/>
      <c r="G3" s="1350"/>
      <c r="H3" s="1350"/>
      <c r="I3" s="1350"/>
      <c r="J3" s="1350"/>
      <c r="K3" s="1350"/>
      <c r="L3" s="1350"/>
      <c r="M3" s="1351"/>
    </row>
    <row r="4" spans="1:14" ht="17.25" customHeight="1">
      <c r="A4" s="1352" t="s">
        <v>458</v>
      </c>
      <c r="B4" s="1353"/>
      <c r="C4" s="1353"/>
      <c r="D4" s="1353"/>
      <c r="E4" s="1353"/>
      <c r="F4" s="1353"/>
      <c r="G4" s="1353"/>
      <c r="H4" s="1353"/>
      <c r="I4" s="1353"/>
      <c r="J4" s="1353"/>
      <c r="K4" s="1353"/>
      <c r="L4" s="1353"/>
      <c r="M4" s="1354"/>
    </row>
    <row r="5" spans="1:14" ht="18.75" customHeight="1">
      <c r="A5" s="1355" t="s">
        <v>102</v>
      </c>
      <c r="B5" s="1357" t="s">
        <v>295</v>
      </c>
      <c r="C5" s="916" t="s">
        <v>281</v>
      </c>
      <c r="D5" s="1359" t="s">
        <v>297</v>
      </c>
      <c r="E5" s="1361" t="s">
        <v>298</v>
      </c>
      <c r="F5" s="1363" t="s">
        <v>294</v>
      </c>
      <c r="G5" s="1364"/>
      <c r="H5" s="1365"/>
      <c r="I5" s="1363" t="s">
        <v>305</v>
      </c>
      <c r="J5" s="1364"/>
      <c r="K5" s="1364"/>
      <c r="L5" s="1364"/>
      <c r="M5" s="1365"/>
    </row>
    <row r="6" spans="1:14" ht="36" customHeight="1">
      <c r="A6" s="1356"/>
      <c r="B6" s="1358"/>
      <c r="C6" s="899" t="s">
        <v>296</v>
      </c>
      <c r="D6" s="1360"/>
      <c r="E6" s="1362"/>
      <c r="F6" s="898" t="s">
        <v>107</v>
      </c>
      <c r="G6" s="898" t="s">
        <v>299</v>
      </c>
      <c r="H6" s="898" t="s">
        <v>300</v>
      </c>
      <c r="I6" s="918" t="s">
        <v>199</v>
      </c>
      <c r="J6" s="898" t="s">
        <v>234</v>
      </c>
      <c r="K6" s="898" t="s">
        <v>306</v>
      </c>
      <c r="L6" s="923" t="s">
        <v>307</v>
      </c>
      <c r="M6" s="898" t="s">
        <v>308</v>
      </c>
    </row>
    <row r="7" spans="1:14" s="52" customFormat="1" ht="18.600000000000001" customHeight="1">
      <c r="A7" s="946">
        <v>1</v>
      </c>
      <c r="B7" s="905"/>
      <c r="C7" s="905"/>
      <c r="D7" s="906" t="s">
        <v>325</v>
      </c>
      <c r="E7" s="905"/>
      <c r="F7" s="905"/>
      <c r="G7" s="905"/>
      <c r="H7" s="905"/>
      <c r="I7" s="926"/>
      <c r="J7" s="905"/>
      <c r="K7" s="905"/>
      <c r="L7" s="942"/>
      <c r="M7" s="905"/>
      <c r="N7" s="858"/>
    </row>
    <row r="8" spans="1:14" s="52" customFormat="1" ht="15" customHeight="1">
      <c r="A8" s="907"/>
      <c r="B8" s="907" t="s">
        <v>380</v>
      </c>
      <c r="C8" s="907"/>
      <c r="D8" s="922" t="s">
        <v>1213</v>
      </c>
      <c r="E8" s="907" t="s">
        <v>474</v>
      </c>
      <c r="F8" s="907"/>
      <c r="G8" s="907"/>
      <c r="H8" s="907"/>
      <c r="I8" s="920"/>
      <c r="J8" s="920"/>
      <c r="K8" s="920"/>
      <c r="L8" s="920"/>
      <c r="M8" s="920"/>
      <c r="N8" s="858"/>
    </row>
    <row r="9" spans="1:14" s="353" customFormat="1" ht="24">
      <c r="A9" s="907"/>
      <c r="B9" s="907"/>
      <c r="C9" s="907" t="s">
        <v>383</v>
      </c>
      <c r="D9" s="922" t="s">
        <v>379</v>
      </c>
      <c r="E9" s="907" t="s">
        <v>474</v>
      </c>
      <c r="F9" s="924">
        <v>10900</v>
      </c>
      <c r="G9" s="924">
        <v>7617</v>
      </c>
      <c r="H9" s="924">
        <v>7360</v>
      </c>
      <c r="I9" s="920">
        <v>180000</v>
      </c>
      <c r="J9" s="920">
        <v>60000</v>
      </c>
      <c r="K9" s="920">
        <v>0</v>
      </c>
      <c r="L9" s="920">
        <v>0</v>
      </c>
      <c r="M9" s="920">
        <v>0</v>
      </c>
      <c r="N9" s="859"/>
    </row>
    <row r="10" spans="1:14" s="52" customFormat="1">
      <c r="A10" s="907"/>
      <c r="B10" s="907" t="s">
        <v>381</v>
      </c>
      <c r="C10" s="907"/>
      <c r="D10" s="922" t="s">
        <v>1215</v>
      </c>
      <c r="E10" s="907" t="s">
        <v>474</v>
      </c>
      <c r="F10" s="924"/>
      <c r="G10" s="924"/>
      <c r="H10" s="924"/>
      <c r="I10" s="920"/>
      <c r="J10" s="920"/>
      <c r="K10" s="920">
        <v>0</v>
      </c>
      <c r="L10" s="920"/>
      <c r="M10" s="920"/>
      <c r="N10" s="858"/>
    </row>
    <row r="11" spans="1:14" s="353" customFormat="1" ht="24">
      <c r="A11" s="907"/>
      <c r="B11" s="907"/>
      <c r="C11" s="907" t="s">
        <v>383</v>
      </c>
      <c r="D11" s="922" t="s">
        <v>379</v>
      </c>
      <c r="E11" s="907" t="s">
        <v>474</v>
      </c>
      <c r="F11" s="924">
        <v>450</v>
      </c>
      <c r="G11" s="924">
        <v>450</v>
      </c>
      <c r="H11" s="924">
        <v>448</v>
      </c>
      <c r="I11" s="920">
        <v>38121507</v>
      </c>
      <c r="J11" s="920">
        <v>20005904.199999999</v>
      </c>
      <c r="K11" s="920">
        <v>116000</v>
      </c>
      <c r="L11" s="920">
        <v>116000</v>
      </c>
      <c r="M11" s="920">
        <v>116000</v>
      </c>
      <c r="N11" s="859"/>
    </row>
    <row r="12" spans="1:14" s="356" customFormat="1">
      <c r="A12" s="907"/>
      <c r="B12" s="907" t="s">
        <v>377</v>
      </c>
      <c r="C12" s="907"/>
      <c r="D12" s="922" t="s">
        <v>1216</v>
      </c>
      <c r="E12" s="907" t="s">
        <v>474</v>
      </c>
      <c r="F12" s="924"/>
      <c r="G12" s="924"/>
      <c r="H12" s="924"/>
      <c r="I12" s="920"/>
      <c r="J12" s="920"/>
      <c r="K12" s="920">
        <v>0</v>
      </c>
      <c r="L12" s="920"/>
      <c r="M12" s="920"/>
      <c r="N12" s="858"/>
    </row>
    <row r="13" spans="1:14" s="353" customFormat="1" ht="24">
      <c r="A13" s="907"/>
      <c r="B13" s="907"/>
      <c r="C13" s="907" t="s">
        <v>378</v>
      </c>
      <c r="D13" s="922" t="s">
        <v>379</v>
      </c>
      <c r="E13" s="907" t="s">
        <v>474</v>
      </c>
      <c r="F13" s="924">
        <v>1550</v>
      </c>
      <c r="G13" s="924">
        <v>800</v>
      </c>
      <c r="H13" s="924">
        <v>182</v>
      </c>
      <c r="I13" s="920">
        <v>12990580</v>
      </c>
      <c r="J13" s="920">
        <v>2063819</v>
      </c>
      <c r="K13" s="920">
        <v>0</v>
      </c>
      <c r="L13" s="920">
        <v>0</v>
      </c>
      <c r="M13" s="920">
        <v>0</v>
      </c>
      <c r="N13" s="859"/>
    </row>
    <row r="14" spans="1:14" s="356" customFormat="1" ht="24">
      <c r="A14" s="907"/>
      <c r="B14" s="907" t="s">
        <v>366</v>
      </c>
      <c r="C14" s="907"/>
      <c r="D14" s="922" t="s">
        <v>1217</v>
      </c>
      <c r="E14" s="907" t="s">
        <v>474</v>
      </c>
      <c r="F14" s="924"/>
      <c r="G14" s="924"/>
      <c r="H14" s="924"/>
      <c r="I14" s="920"/>
      <c r="J14" s="920"/>
      <c r="K14" s="920">
        <v>0</v>
      </c>
      <c r="L14" s="920"/>
      <c r="M14" s="920"/>
      <c r="N14" s="858"/>
    </row>
    <row r="15" spans="1:14" s="353" customFormat="1">
      <c r="A15" s="907"/>
      <c r="B15" s="907"/>
      <c r="C15" s="907" t="s">
        <v>368</v>
      </c>
      <c r="D15" s="922" t="s">
        <v>1218</v>
      </c>
      <c r="E15" s="907" t="s">
        <v>474</v>
      </c>
      <c r="F15" s="924">
        <v>11400</v>
      </c>
      <c r="G15" s="924">
        <v>5667</v>
      </c>
      <c r="H15" s="924">
        <v>5278</v>
      </c>
      <c r="I15" s="920">
        <v>1660000</v>
      </c>
      <c r="J15" s="920">
        <v>760000</v>
      </c>
      <c r="K15" s="920">
        <v>300000</v>
      </c>
      <c r="L15" s="920">
        <v>300000</v>
      </c>
      <c r="M15" s="920">
        <v>300000</v>
      </c>
      <c r="N15" s="859"/>
    </row>
    <row r="16" spans="1:14" s="356" customFormat="1" ht="24">
      <c r="A16" s="907"/>
      <c r="B16" s="907" t="s">
        <v>326</v>
      </c>
      <c r="C16" s="907"/>
      <c r="D16" s="922" t="s">
        <v>1219</v>
      </c>
      <c r="E16" s="907" t="s">
        <v>431</v>
      </c>
      <c r="F16" s="924"/>
      <c r="G16" s="924"/>
      <c r="H16" s="924"/>
      <c r="I16" s="920"/>
      <c r="J16" s="920"/>
      <c r="K16" s="920">
        <v>0</v>
      </c>
      <c r="L16" s="920"/>
      <c r="M16" s="920"/>
      <c r="N16" s="858"/>
    </row>
    <row r="17" spans="1:14" s="353" customFormat="1">
      <c r="A17" s="907"/>
      <c r="B17" s="907"/>
      <c r="C17" s="907" t="s">
        <v>328</v>
      </c>
      <c r="D17" s="922" t="s">
        <v>329</v>
      </c>
      <c r="E17" s="907" t="s">
        <v>431</v>
      </c>
      <c r="F17" s="924">
        <v>1</v>
      </c>
      <c r="G17" s="924">
        <v>1</v>
      </c>
      <c r="H17" s="924">
        <v>1</v>
      </c>
      <c r="I17" s="920">
        <v>950000</v>
      </c>
      <c r="J17" s="920">
        <v>530000</v>
      </c>
      <c r="K17" s="920">
        <v>0</v>
      </c>
      <c r="L17" s="920">
        <v>0</v>
      </c>
      <c r="M17" s="920">
        <v>0</v>
      </c>
      <c r="N17" s="859"/>
    </row>
    <row r="18" spans="1:14" s="356" customFormat="1" ht="24">
      <c r="A18" s="907"/>
      <c r="B18" s="907" t="s">
        <v>330</v>
      </c>
      <c r="C18" s="907"/>
      <c r="D18" s="922" t="s">
        <v>1221</v>
      </c>
      <c r="E18" s="907" t="s">
        <v>431</v>
      </c>
      <c r="F18" s="924"/>
      <c r="G18" s="924"/>
      <c r="H18" s="924"/>
      <c r="I18" s="920"/>
      <c r="J18" s="920"/>
      <c r="K18" s="920">
        <v>0</v>
      </c>
      <c r="L18" s="920"/>
      <c r="M18" s="920"/>
      <c r="N18" s="858"/>
    </row>
    <row r="19" spans="1:14" s="353" customFormat="1" ht="24">
      <c r="A19" s="907"/>
      <c r="B19" s="907"/>
      <c r="C19" s="907" t="s">
        <v>331</v>
      </c>
      <c r="D19" s="922" t="s">
        <v>1220</v>
      </c>
      <c r="E19" s="907" t="s">
        <v>431</v>
      </c>
      <c r="F19" s="924">
        <v>3</v>
      </c>
      <c r="G19" s="924">
        <v>3</v>
      </c>
      <c r="H19" s="924">
        <v>2</v>
      </c>
      <c r="I19" s="920">
        <v>2750000</v>
      </c>
      <c r="J19" s="920">
        <v>937000</v>
      </c>
      <c r="K19" s="920">
        <v>611792.56000000006</v>
      </c>
      <c r="L19" s="920">
        <v>611792.56000000006</v>
      </c>
      <c r="M19" s="920">
        <v>11792.56</v>
      </c>
      <c r="N19" s="859"/>
    </row>
    <row r="20" spans="1:14" s="356" customFormat="1" ht="24">
      <c r="A20" s="907"/>
      <c r="B20" s="907" t="s">
        <v>369</v>
      </c>
      <c r="C20" s="907"/>
      <c r="D20" s="922" t="s">
        <v>1223</v>
      </c>
      <c r="E20" s="907" t="s">
        <v>431</v>
      </c>
      <c r="F20" s="924"/>
      <c r="G20" s="924" t="s">
        <v>1413</v>
      </c>
      <c r="H20" s="924"/>
      <c r="I20" s="920"/>
      <c r="J20" s="920"/>
      <c r="K20" s="920">
        <v>0</v>
      </c>
      <c r="L20" s="920"/>
      <c r="M20" s="920"/>
      <c r="N20" s="858"/>
    </row>
    <row r="21" spans="1:14" s="353" customFormat="1" ht="24">
      <c r="A21" s="907"/>
      <c r="B21" s="907"/>
      <c r="C21" s="907" t="s">
        <v>372</v>
      </c>
      <c r="D21" s="922" t="s">
        <v>373</v>
      </c>
      <c r="E21" s="907" t="s">
        <v>431</v>
      </c>
      <c r="F21" s="924">
        <v>70356</v>
      </c>
      <c r="G21" s="924">
        <v>24371</v>
      </c>
      <c r="H21" s="924">
        <v>24371</v>
      </c>
      <c r="I21" s="920">
        <v>15346535</v>
      </c>
      <c r="J21" s="920">
        <v>37757415</v>
      </c>
      <c r="K21" s="920">
        <v>35048856.309999995</v>
      </c>
      <c r="L21" s="920">
        <v>35048856.309999995</v>
      </c>
      <c r="M21" s="920">
        <v>7499.4</v>
      </c>
      <c r="N21" s="859"/>
    </row>
    <row r="22" spans="1:14" s="356" customFormat="1" ht="24">
      <c r="A22" s="907"/>
      <c r="B22" s="907" t="s">
        <v>367</v>
      </c>
      <c r="C22" s="907"/>
      <c r="D22" s="922" t="s">
        <v>1224</v>
      </c>
      <c r="E22" s="907" t="s">
        <v>349</v>
      </c>
      <c r="F22" s="924"/>
      <c r="G22" s="924"/>
      <c r="H22" s="924"/>
      <c r="I22" s="920"/>
      <c r="J22" s="920"/>
      <c r="K22" s="920">
        <v>0</v>
      </c>
      <c r="L22" s="920"/>
      <c r="M22" s="920"/>
      <c r="N22" s="858"/>
    </row>
    <row r="23" spans="1:14" s="353" customFormat="1">
      <c r="A23" s="907"/>
      <c r="B23" s="907"/>
      <c r="C23" s="907" t="s">
        <v>368</v>
      </c>
      <c r="D23" s="922" t="s">
        <v>1218</v>
      </c>
      <c r="E23" s="907" t="s">
        <v>474</v>
      </c>
      <c r="F23" s="924">
        <v>76</v>
      </c>
      <c r="G23" s="924">
        <v>2</v>
      </c>
      <c r="H23" s="924">
        <v>1</v>
      </c>
      <c r="I23" s="920">
        <v>1066050</v>
      </c>
      <c r="J23" s="920">
        <v>982050</v>
      </c>
      <c r="K23" s="920">
        <v>70000</v>
      </c>
      <c r="L23" s="920">
        <v>70000</v>
      </c>
      <c r="M23" s="920">
        <v>0</v>
      </c>
      <c r="N23" s="859"/>
    </row>
    <row r="24" spans="1:14" s="356" customFormat="1" ht="24">
      <c r="A24" s="907"/>
      <c r="B24" s="907" t="s">
        <v>382</v>
      </c>
      <c r="C24" s="907"/>
      <c r="D24" s="922" t="s">
        <v>1412</v>
      </c>
      <c r="E24" s="907" t="s">
        <v>431</v>
      </c>
      <c r="F24" s="924"/>
      <c r="G24" s="924"/>
      <c r="H24" s="924"/>
      <c r="I24" s="920"/>
      <c r="J24" s="920"/>
      <c r="K24" s="920">
        <v>0</v>
      </c>
      <c r="L24" s="920"/>
      <c r="M24" s="920"/>
      <c r="N24" s="858"/>
    </row>
    <row r="25" spans="1:14" s="353" customFormat="1" ht="24">
      <c r="A25" s="907"/>
      <c r="B25" s="907"/>
      <c r="C25" s="907" t="s">
        <v>383</v>
      </c>
      <c r="D25" s="922" t="s">
        <v>1214</v>
      </c>
      <c r="E25" s="907" t="s">
        <v>431</v>
      </c>
      <c r="F25" s="924">
        <v>2500</v>
      </c>
      <c r="G25" s="924">
        <v>850</v>
      </c>
      <c r="H25" s="924">
        <v>800</v>
      </c>
      <c r="I25" s="920">
        <v>5000000</v>
      </c>
      <c r="J25" s="920">
        <v>2054545</v>
      </c>
      <c r="K25" s="920">
        <v>1163636</v>
      </c>
      <c r="L25" s="920">
        <v>1163636</v>
      </c>
      <c r="M25" s="920">
        <v>0</v>
      </c>
      <c r="N25" s="859"/>
    </row>
    <row r="26" spans="1:14" s="356" customFormat="1">
      <c r="A26" s="907"/>
      <c r="B26" s="907" t="s">
        <v>370</v>
      </c>
      <c r="C26" s="907"/>
      <c r="D26" s="922" t="s">
        <v>1225</v>
      </c>
      <c r="E26" s="907" t="s">
        <v>431</v>
      </c>
      <c r="F26" s="924"/>
      <c r="G26" s="924"/>
      <c r="H26" s="924"/>
      <c r="I26" s="920"/>
      <c r="J26" s="920"/>
      <c r="K26" s="920">
        <v>0</v>
      </c>
      <c r="L26" s="920"/>
      <c r="M26" s="920"/>
      <c r="N26" s="858"/>
    </row>
    <row r="27" spans="1:14" s="353" customFormat="1" ht="24">
      <c r="A27" s="907"/>
      <c r="B27" s="907"/>
      <c r="C27" s="907" t="s">
        <v>372</v>
      </c>
      <c r="D27" s="922" t="s">
        <v>1222</v>
      </c>
      <c r="E27" s="907" t="s">
        <v>431</v>
      </c>
      <c r="F27" s="924">
        <v>50</v>
      </c>
      <c r="G27" s="924">
        <v>0</v>
      </c>
      <c r="H27" s="924">
        <v>0</v>
      </c>
      <c r="I27" s="920">
        <v>6000000</v>
      </c>
      <c r="J27" s="920">
        <v>6000000</v>
      </c>
      <c r="K27" s="920">
        <v>220000</v>
      </c>
      <c r="L27" s="920">
        <v>220000</v>
      </c>
      <c r="M27" s="920">
        <v>0</v>
      </c>
      <c r="N27" s="859"/>
    </row>
    <row r="28" spans="1:14" s="356" customFormat="1" ht="24">
      <c r="A28" s="907"/>
      <c r="B28" s="907" t="s">
        <v>348</v>
      </c>
      <c r="C28" s="907"/>
      <c r="D28" s="922" t="s">
        <v>1226</v>
      </c>
      <c r="E28" s="907" t="s">
        <v>349</v>
      </c>
      <c r="F28" s="924"/>
      <c r="G28" s="924"/>
      <c r="H28" s="924"/>
      <c r="I28" s="920"/>
      <c r="J28" s="920"/>
      <c r="K28" s="920">
        <v>0</v>
      </c>
      <c r="L28" s="920"/>
      <c r="M28" s="920"/>
      <c r="N28" s="858"/>
    </row>
    <row r="29" spans="1:14" s="353" customFormat="1">
      <c r="A29" s="907"/>
      <c r="B29" s="907"/>
      <c r="C29" s="907" t="s">
        <v>350</v>
      </c>
      <c r="D29" s="922" t="s">
        <v>440</v>
      </c>
      <c r="E29" s="907" t="s">
        <v>349</v>
      </c>
      <c r="F29" s="924">
        <v>1</v>
      </c>
      <c r="G29" s="924">
        <v>1</v>
      </c>
      <c r="H29" s="924">
        <v>0</v>
      </c>
      <c r="I29" s="920">
        <v>200000</v>
      </c>
      <c r="J29" s="920">
        <v>0</v>
      </c>
      <c r="K29" s="920">
        <v>0</v>
      </c>
      <c r="L29" s="920">
        <v>0</v>
      </c>
      <c r="M29" s="920">
        <v>0</v>
      </c>
      <c r="N29" s="859"/>
    </row>
    <row r="30" spans="1:14" s="356" customFormat="1">
      <c r="A30" s="907"/>
      <c r="B30" s="907" t="s">
        <v>340</v>
      </c>
      <c r="C30" s="907"/>
      <c r="D30" s="922" t="s">
        <v>1228</v>
      </c>
      <c r="E30" s="907" t="s">
        <v>1229</v>
      </c>
      <c r="F30" s="924"/>
      <c r="G30" s="924"/>
      <c r="H30" s="924"/>
      <c r="I30" s="920"/>
      <c r="J30" s="920"/>
      <c r="K30" s="920">
        <v>0</v>
      </c>
      <c r="L30" s="920"/>
      <c r="M30" s="920"/>
      <c r="N30" s="858"/>
    </row>
    <row r="31" spans="1:14" s="353" customFormat="1" ht="24">
      <c r="A31" s="953"/>
      <c r="B31" s="953"/>
      <c r="C31" s="953" t="s">
        <v>341</v>
      </c>
      <c r="D31" s="928" t="s">
        <v>1227</v>
      </c>
      <c r="E31" s="953" t="s">
        <v>1229</v>
      </c>
      <c r="F31" s="927">
        <v>5500</v>
      </c>
      <c r="G31" s="927">
        <v>2300</v>
      </c>
      <c r="H31" s="927">
        <v>0</v>
      </c>
      <c r="I31" s="945">
        <v>2000000</v>
      </c>
      <c r="J31" s="945">
        <v>1765908.8</v>
      </c>
      <c r="K31" s="945">
        <v>1765908.8</v>
      </c>
      <c r="L31" s="945">
        <v>1765908.8</v>
      </c>
      <c r="M31" s="945">
        <v>0</v>
      </c>
      <c r="N31" s="859"/>
    </row>
    <row r="32" spans="1:14">
      <c r="A32" s="931">
        <v>2</v>
      </c>
      <c r="B32" s="905"/>
      <c r="C32" s="905"/>
      <c r="D32" s="951" t="s">
        <v>1230</v>
      </c>
      <c r="E32" s="905"/>
      <c r="F32" s="936"/>
      <c r="G32" s="936"/>
      <c r="H32" s="936"/>
      <c r="I32" s="925"/>
      <c r="J32" s="925"/>
      <c r="K32" s="925">
        <v>0</v>
      </c>
      <c r="L32" s="925"/>
      <c r="M32" s="925"/>
    </row>
    <row r="33" spans="1:14" s="356" customFormat="1">
      <c r="A33" s="907"/>
      <c r="B33" s="907" t="s">
        <v>332</v>
      </c>
      <c r="C33" s="907"/>
      <c r="D33" s="922" t="s">
        <v>1231</v>
      </c>
      <c r="E33" s="907" t="s">
        <v>333</v>
      </c>
      <c r="F33" s="924"/>
      <c r="G33" s="924"/>
      <c r="H33" s="924"/>
      <c r="I33" s="920"/>
      <c r="J33" s="920"/>
      <c r="K33" s="920">
        <v>0</v>
      </c>
      <c r="L33" s="920"/>
      <c r="M33" s="920"/>
      <c r="N33" s="858"/>
    </row>
    <row r="34" spans="1:14" s="353" customFormat="1">
      <c r="A34" s="907"/>
      <c r="B34" s="907"/>
      <c r="C34" s="907" t="s">
        <v>335</v>
      </c>
      <c r="D34" s="922" t="s">
        <v>336</v>
      </c>
      <c r="E34" s="907" t="s">
        <v>333</v>
      </c>
      <c r="F34" s="924">
        <v>8400</v>
      </c>
      <c r="G34" s="924">
        <v>4200</v>
      </c>
      <c r="H34" s="924">
        <v>1280</v>
      </c>
      <c r="I34" s="920">
        <v>3901000</v>
      </c>
      <c r="J34" s="920">
        <v>1316000</v>
      </c>
      <c r="K34" s="920">
        <v>18000</v>
      </c>
      <c r="L34" s="920">
        <v>18000</v>
      </c>
      <c r="M34" s="920">
        <v>18000</v>
      </c>
      <c r="N34" s="859"/>
    </row>
    <row r="35" spans="1:14" s="356" customFormat="1">
      <c r="A35" s="907"/>
      <c r="B35" s="907" t="s">
        <v>389</v>
      </c>
      <c r="C35" s="907"/>
      <c r="D35" s="922" t="s">
        <v>1233</v>
      </c>
      <c r="E35" s="907" t="s">
        <v>1234</v>
      </c>
      <c r="F35" s="924"/>
      <c r="G35" s="924"/>
      <c r="H35" s="924"/>
      <c r="I35" s="920"/>
      <c r="J35" s="920"/>
      <c r="K35" s="920">
        <v>0</v>
      </c>
      <c r="L35" s="920"/>
      <c r="M35" s="920"/>
      <c r="N35" s="858"/>
    </row>
    <row r="36" spans="1:14" s="353" customFormat="1" ht="36">
      <c r="A36" s="907"/>
      <c r="B36" s="907"/>
      <c r="C36" s="907" t="s">
        <v>390</v>
      </c>
      <c r="D36" s="922" t="s">
        <v>1232</v>
      </c>
      <c r="E36" s="907" t="s">
        <v>1234</v>
      </c>
      <c r="F36" s="924">
        <v>15000000</v>
      </c>
      <c r="G36" s="924">
        <v>10900000</v>
      </c>
      <c r="H36" s="924">
        <v>2800000</v>
      </c>
      <c r="I36" s="920">
        <v>230636959</v>
      </c>
      <c r="J36" s="920">
        <v>106485675</v>
      </c>
      <c r="K36" s="920">
        <v>87690179.609999985</v>
      </c>
      <c r="L36" s="920">
        <v>87690179.609999985</v>
      </c>
      <c r="M36" s="920">
        <v>79378333.040000007</v>
      </c>
      <c r="N36" s="859"/>
    </row>
    <row r="37" spans="1:14" s="356" customFormat="1">
      <c r="A37" s="907"/>
      <c r="B37" s="907" t="s">
        <v>387</v>
      </c>
      <c r="C37" s="907"/>
      <c r="D37" s="922" t="s">
        <v>1236</v>
      </c>
      <c r="E37" s="907" t="s">
        <v>481</v>
      </c>
      <c r="F37" s="924"/>
      <c r="G37" s="924"/>
      <c r="H37" s="924"/>
      <c r="I37" s="920"/>
      <c r="J37" s="920"/>
      <c r="K37" s="920">
        <v>0</v>
      </c>
      <c r="L37" s="920"/>
      <c r="M37" s="920"/>
      <c r="N37" s="858"/>
    </row>
    <row r="38" spans="1:14" s="353" customFormat="1" ht="24">
      <c r="A38" s="907"/>
      <c r="B38" s="907"/>
      <c r="C38" s="907" t="s">
        <v>388</v>
      </c>
      <c r="D38" s="922" t="s">
        <v>1235</v>
      </c>
      <c r="E38" s="907" t="s">
        <v>481</v>
      </c>
      <c r="F38" s="924">
        <v>405000</v>
      </c>
      <c r="G38" s="924">
        <v>201100</v>
      </c>
      <c r="H38" s="924">
        <v>213042</v>
      </c>
      <c r="I38" s="920">
        <v>89774282</v>
      </c>
      <c r="J38" s="920">
        <v>35909716</v>
      </c>
      <c r="K38" s="920">
        <v>27036411.490000002</v>
      </c>
      <c r="L38" s="920">
        <v>27036411.490000002</v>
      </c>
      <c r="M38" s="920">
        <v>14078547.369999997</v>
      </c>
      <c r="N38" s="859"/>
    </row>
    <row r="39" spans="1:14" s="356" customFormat="1" ht="18" customHeight="1">
      <c r="A39" s="907"/>
      <c r="B39" s="907" t="s">
        <v>337</v>
      </c>
      <c r="C39" s="907"/>
      <c r="D39" s="922" t="s">
        <v>1237</v>
      </c>
      <c r="E39" s="907" t="s">
        <v>431</v>
      </c>
      <c r="F39" s="924"/>
      <c r="G39" s="924"/>
      <c r="H39" s="924"/>
      <c r="I39" s="920"/>
      <c r="J39" s="920"/>
      <c r="K39" s="920">
        <v>0</v>
      </c>
      <c r="L39" s="920"/>
      <c r="M39" s="920"/>
      <c r="N39" s="858"/>
    </row>
    <row r="40" spans="1:14" s="353" customFormat="1" ht="15" customHeight="1">
      <c r="A40" s="907"/>
      <c r="B40" s="907"/>
      <c r="C40" s="907" t="s">
        <v>338</v>
      </c>
      <c r="D40" s="922" t="s">
        <v>339</v>
      </c>
      <c r="E40" s="907" t="s">
        <v>431</v>
      </c>
      <c r="F40" s="924">
        <v>95000</v>
      </c>
      <c r="G40" s="924">
        <v>46450</v>
      </c>
      <c r="H40" s="924">
        <v>28369</v>
      </c>
      <c r="I40" s="920">
        <v>20215400</v>
      </c>
      <c r="J40" s="920">
        <v>4854059.68</v>
      </c>
      <c r="K40" s="920">
        <v>420018.64</v>
      </c>
      <c r="L40" s="920">
        <v>420018.64</v>
      </c>
      <c r="M40" s="920">
        <v>0</v>
      </c>
      <c r="N40" s="859"/>
    </row>
    <row r="41" spans="1:14" s="356" customFormat="1" ht="16.5" customHeight="1">
      <c r="A41" s="907"/>
      <c r="B41" s="907" t="s">
        <v>406</v>
      </c>
      <c r="C41" s="907"/>
      <c r="D41" s="922" t="s">
        <v>1238</v>
      </c>
      <c r="E41" s="907" t="s">
        <v>333</v>
      </c>
      <c r="F41" s="924"/>
      <c r="G41" s="924"/>
      <c r="H41" s="924"/>
      <c r="I41" s="920"/>
      <c r="J41" s="920"/>
      <c r="K41" s="920">
        <v>0</v>
      </c>
      <c r="L41" s="920"/>
      <c r="M41" s="920"/>
      <c r="N41" s="858"/>
    </row>
    <row r="42" spans="1:14" s="353" customFormat="1" ht="19.5" customHeight="1">
      <c r="A42" s="907"/>
      <c r="B42" s="907"/>
      <c r="C42" s="907" t="s">
        <v>407</v>
      </c>
      <c r="D42" s="922" t="s">
        <v>408</v>
      </c>
      <c r="E42" s="907" t="s">
        <v>333</v>
      </c>
      <c r="F42" s="924">
        <v>2800</v>
      </c>
      <c r="G42" s="924">
        <v>1401</v>
      </c>
      <c r="H42" s="924">
        <v>1527</v>
      </c>
      <c r="I42" s="920">
        <v>450000</v>
      </c>
      <c r="J42" s="920">
        <v>204545</v>
      </c>
      <c r="K42" s="920">
        <v>204545</v>
      </c>
      <c r="L42" s="920">
        <v>204545</v>
      </c>
      <c r="M42" s="920">
        <v>204545</v>
      </c>
      <c r="N42" s="859"/>
    </row>
    <row r="43" spans="1:14" s="356" customFormat="1" ht="24">
      <c r="A43" s="907"/>
      <c r="B43" s="907" t="s">
        <v>409</v>
      </c>
      <c r="C43" s="907"/>
      <c r="D43" s="922" t="s">
        <v>1239</v>
      </c>
      <c r="E43" s="907" t="s">
        <v>333</v>
      </c>
      <c r="F43" s="924"/>
      <c r="G43" s="924"/>
      <c r="H43" s="924"/>
      <c r="I43" s="920"/>
      <c r="J43" s="920"/>
      <c r="K43" s="920">
        <v>0</v>
      </c>
      <c r="L43" s="920"/>
      <c r="M43" s="920"/>
      <c r="N43" s="858"/>
    </row>
    <row r="44" spans="1:14" s="353" customFormat="1">
      <c r="A44" s="907"/>
      <c r="B44" s="907"/>
      <c r="C44" s="907" t="s">
        <v>410</v>
      </c>
      <c r="D44" s="922" t="s">
        <v>1240</v>
      </c>
      <c r="E44" s="907" t="s">
        <v>333</v>
      </c>
      <c r="F44" s="924">
        <v>71</v>
      </c>
      <c r="G44" s="924">
        <v>33</v>
      </c>
      <c r="H44" s="924">
        <v>33</v>
      </c>
      <c r="I44" s="920">
        <v>69734539</v>
      </c>
      <c r="J44" s="920">
        <v>27899298</v>
      </c>
      <c r="K44" s="920">
        <v>5406949.0999999996</v>
      </c>
      <c r="L44" s="920">
        <v>5406949.0999999996</v>
      </c>
      <c r="M44" s="920">
        <v>5406949.0999999996</v>
      </c>
      <c r="N44" s="859"/>
    </row>
    <row r="45" spans="1:14" s="356" customFormat="1" ht="28.5" customHeight="1">
      <c r="A45" s="907"/>
      <c r="B45" s="907" t="s">
        <v>342</v>
      </c>
      <c r="C45" s="907"/>
      <c r="D45" s="922" t="s">
        <v>1241</v>
      </c>
      <c r="E45" s="907" t="s">
        <v>431</v>
      </c>
      <c r="F45" s="924"/>
      <c r="G45" s="924"/>
      <c r="H45" s="924"/>
      <c r="I45" s="920"/>
      <c r="J45" s="920"/>
      <c r="K45" s="920">
        <v>0</v>
      </c>
      <c r="L45" s="920"/>
      <c r="M45" s="920"/>
      <c r="N45" s="858"/>
    </row>
    <row r="46" spans="1:14" s="353" customFormat="1" ht="24.75" customHeight="1">
      <c r="A46" s="907"/>
      <c r="B46" s="907"/>
      <c r="C46" s="907" t="s">
        <v>347</v>
      </c>
      <c r="D46" s="922" t="s">
        <v>1242</v>
      </c>
      <c r="E46" s="907" t="s">
        <v>431</v>
      </c>
      <c r="F46" s="924">
        <v>50</v>
      </c>
      <c r="G46" s="924">
        <v>25</v>
      </c>
      <c r="H46" s="924">
        <v>9</v>
      </c>
      <c r="I46" s="920">
        <v>6090000</v>
      </c>
      <c r="J46" s="920">
        <v>2436000</v>
      </c>
      <c r="K46" s="920">
        <v>1275814.3999999999</v>
      </c>
      <c r="L46" s="920">
        <v>1275814.3999999999</v>
      </c>
      <c r="M46" s="920">
        <v>1275814.3999999999</v>
      </c>
      <c r="N46" s="859"/>
    </row>
    <row r="47" spans="1:14" s="356" customFormat="1" ht="27.75" customHeight="1">
      <c r="A47" s="907"/>
      <c r="B47" s="907" t="s">
        <v>396</v>
      </c>
      <c r="C47" s="907"/>
      <c r="D47" s="922" t="s">
        <v>1243</v>
      </c>
      <c r="E47" s="907" t="s">
        <v>333</v>
      </c>
      <c r="F47" s="924"/>
      <c r="G47" s="924"/>
      <c r="H47" s="924"/>
      <c r="I47" s="920"/>
      <c r="J47" s="920"/>
      <c r="K47" s="920">
        <v>0</v>
      </c>
      <c r="L47" s="920"/>
      <c r="M47" s="920"/>
      <c r="N47" s="858"/>
    </row>
    <row r="48" spans="1:14" s="353" customFormat="1" ht="24">
      <c r="A48" s="907"/>
      <c r="B48" s="907"/>
      <c r="C48" s="907" t="s">
        <v>397</v>
      </c>
      <c r="D48" s="922" t="s">
        <v>398</v>
      </c>
      <c r="E48" s="907" t="s">
        <v>333</v>
      </c>
      <c r="F48" s="924">
        <v>955</v>
      </c>
      <c r="G48" s="924">
        <v>420</v>
      </c>
      <c r="H48" s="924">
        <v>289</v>
      </c>
      <c r="I48" s="920">
        <v>24708615</v>
      </c>
      <c r="J48" s="920">
        <v>9955452</v>
      </c>
      <c r="K48" s="920">
        <v>3553501</v>
      </c>
      <c r="L48" s="920">
        <v>3553501</v>
      </c>
      <c r="M48" s="920">
        <v>177549</v>
      </c>
      <c r="N48" s="859"/>
    </row>
    <row r="49" spans="1:14" s="356" customFormat="1" ht="24">
      <c r="A49" s="907"/>
      <c r="B49" s="907" t="s">
        <v>414</v>
      </c>
      <c r="C49" s="907"/>
      <c r="D49" s="922" t="s">
        <v>1244</v>
      </c>
      <c r="E49" s="907" t="s">
        <v>392</v>
      </c>
      <c r="F49" s="924"/>
      <c r="G49" s="924"/>
      <c r="H49" s="924"/>
      <c r="I49" s="920"/>
      <c r="J49" s="920"/>
      <c r="K49" s="920">
        <v>0</v>
      </c>
      <c r="L49" s="920"/>
      <c r="M49" s="920"/>
      <c r="N49" s="858"/>
    </row>
    <row r="50" spans="1:14" s="353" customFormat="1" ht="24">
      <c r="A50" s="907"/>
      <c r="B50" s="907"/>
      <c r="C50" s="907" t="s">
        <v>415</v>
      </c>
      <c r="D50" s="922" t="s">
        <v>416</v>
      </c>
      <c r="E50" s="907" t="s">
        <v>392</v>
      </c>
      <c r="F50" s="924">
        <v>62</v>
      </c>
      <c r="G50" s="924">
        <v>15</v>
      </c>
      <c r="H50" s="924">
        <v>5</v>
      </c>
      <c r="I50" s="920">
        <v>29738964</v>
      </c>
      <c r="J50" s="920">
        <v>6327630</v>
      </c>
      <c r="K50" s="920">
        <v>0</v>
      </c>
      <c r="L50" s="920">
        <v>0</v>
      </c>
      <c r="M50" s="920">
        <v>0</v>
      </c>
      <c r="N50" s="859"/>
    </row>
    <row r="51" spans="1:14" s="356" customFormat="1" ht="24">
      <c r="A51" s="907"/>
      <c r="B51" s="907" t="s">
        <v>399</v>
      </c>
      <c r="C51" s="907"/>
      <c r="D51" s="922" t="s">
        <v>1245</v>
      </c>
      <c r="E51" s="907" t="s">
        <v>431</v>
      </c>
      <c r="F51" s="924"/>
      <c r="G51" s="924"/>
      <c r="H51" s="924"/>
      <c r="I51" s="920"/>
      <c r="J51" s="920"/>
      <c r="K51" s="920">
        <v>0</v>
      </c>
      <c r="L51" s="920"/>
      <c r="M51" s="920"/>
      <c r="N51" s="858"/>
    </row>
    <row r="52" spans="1:14" s="353" customFormat="1">
      <c r="A52" s="907"/>
      <c r="B52" s="907"/>
      <c r="C52" s="907" t="s">
        <v>400</v>
      </c>
      <c r="D52" s="922" t="s">
        <v>401</v>
      </c>
      <c r="E52" s="907" t="s">
        <v>431</v>
      </c>
      <c r="F52" s="924">
        <v>112</v>
      </c>
      <c r="G52" s="924">
        <v>84</v>
      </c>
      <c r="H52" s="924">
        <v>66</v>
      </c>
      <c r="I52" s="920">
        <v>161560998</v>
      </c>
      <c r="J52" s="920">
        <v>88115080</v>
      </c>
      <c r="K52" s="920">
        <v>81094211.829999998</v>
      </c>
      <c r="L52" s="920">
        <v>81094211.829999998</v>
      </c>
      <c r="M52" s="920">
        <v>78338211.829999998</v>
      </c>
      <c r="N52" s="859"/>
    </row>
    <row r="53" spans="1:14" s="353" customFormat="1" ht="24">
      <c r="A53" s="907"/>
      <c r="B53" s="907"/>
      <c r="C53" s="907" t="s">
        <v>402</v>
      </c>
      <c r="D53" s="922" t="s">
        <v>1246</v>
      </c>
      <c r="E53" s="907" t="s">
        <v>431</v>
      </c>
      <c r="F53" s="924">
        <v>7</v>
      </c>
      <c r="G53" s="924">
        <v>2</v>
      </c>
      <c r="H53" s="924">
        <v>2</v>
      </c>
      <c r="I53" s="920">
        <v>132338961</v>
      </c>
      <c r="J53" s="920">
        <v>44708158</v>
      </c>
      <c r="K53" s="920">
        <v>539357</v>
      </c>
      <c r="L53" s="920">
        <v>539357</v>
      </c>
      <c r="M53" s="920">
        <v>0</v>
      </c>
      <c r="N53" s="859"/>
    </row>
    <row r="54" spans="1:14" s="356" customFormat="1" ht="17.25" customHeight="1">
      <c r="A54" s="907"/>
      <c r="B54" s="907" t="s">
        <v>450</v>
      </c>
      <c r="C54" s="907"/>
      <c r="D54" s="922" t="s">
        <v>1411</v>
      </c>
      <c r="E54" s="907" t="s">
        <v>431</v>
      </c>
      <c r="F54" s="924"/>
      <c r="G54" s="924"/>
      <c r="H54" s="924"/>
      <c r="I54" s="920"/>
      <c r="J54" s="920"/>
      <c r="K54" s="920">
        <v>0</v>
      </c>
      <c r="L54" s="920"/>
      <c r="M54" s="920"/>
      <c r="N54" s="858"/>
    </row>
    <row r="55" spans="1:14" s="345" customFormat="1">
      <c r="A55" s="908"/>
      <c r="B55" s="907"/>
      <c r="C55" s="907" t="s">
        <v>444</v>
      </c>
      <c r="D55" s="922" t="s">
        <v>1247</v>
      </c>
      <c r="E55" s="907" t="s">
        <v>431</v>
      </c>
      <c r="F55" s="924">
        <v>1</v>
      </c>
      <c r="G55" s="924">
        <v>1</v>
      </c>
      <c r="H55" s="924">
        <v>1</v>
      </c>
      <c r="I55" s="920">
        <v>28176740</v>
      </c>
      <c r="J55" s="920">
        <v>12483864</v>
      </c>
      <c r="K55" s="920">
        <v>9679301.459999999</v>
      </c>
      <c r="L55" s="920">
        <v>9679301.459999999</v>
      </c>
      <c r="M55" s="920">
        <v>9548877.9099999983</v>
      </c>
      <c r="N55" s="860"/>
    </row>
    <row r="56" spans="1:14" s="345" customFormat="1">
      <c r="A56" s="908"/>
      <c r="B56" s="907"/>
      <c r="C56" s="907" t="s">
        <v>451</v>
      </c>
      <c r="D56" s="922" t="s">
        <v>1247</v>
      </c>
      <c r="E56" s="907" t="s">
        <v>474</v>
      </c>
      <c r="F56" s="924">
        <v>2500</v>
      </c>
      <c r="G56" s="924">
        <v>2500</v>
      </c>
      <c r="H56" s="924">
        <v>2500</v>
      </c>
      <c r="I56" s="920">
        <v>291461497</v>
      </c>
      <c r="J56" s="920">
        <v>141158244.54000002</v>
      </c>
      <c r="K56" s="920">
        <v>126576558</v>
      </c>
      <c r="L56" s="920">
        <v>126576558</v>
      </c>
      <c r="M56" s="920">
        <v>105635573.16999999</v>
      </c>
      <c r="N56" s="860"/>
    </row>
    <row r="57" spans="1:14" s="345" customFormat="1">
      <c r="A57" s="908"/>
      <c r="B57" s="907"/>
      <c r="C57" s="907" t="s">
        <v>453</v>
      </c>
      <c r="D57" s="922" t="s">
        <v>1247</v>
      </c>
      <c r="E57" s="907" t="s">
        <v>474</v>
      </c>
      <c r="F57" s="924">
        <v>2500</v>
      </c>
      <c r="G57" s="924">
        <v>2500</v>
      </c>
      <c r="H57" s="924">
        <v>2500</v>
      </c>
      <c r="I57" s="920">
        <v>8243150</v>
      </c>
      <c r="J57" s="920">
        <v>1743150</v>
      </c>
      <c r="K57" s="920">
        <v>0</v>
      </c>
      <c r="L57" s="920">
        <v>0</v>
      </c>
      <c r="M57" s="920">
        <v>0</v>
      </c>
      <c r="N57" s="860"/>
    </row>
    <row r="58" spans="1:14" s="345" customFormat="1">
      <c r="A58" s="908"/>
      <c r="B58" s="907"/>
      <c r="C58" s="907" t="s">
        <v>454</v>
      </c>
      <c r="D58" s="922" t="s">
        <v>1247</v>
      </c>
      <c r="E58" s="907" t="s">
        <v>474</v>
      </c>
      <c r="F58" s="924">
        <v>2500</v>
      </c>
      <c r="G58" s="924">
        <v>2500</v>
      </c>
      <c r="H58" s="924">
        <v>2500</v>
      </c>
      <c r="I58" s="920">
        <v>233695551</v>
      </c>
      <c r="J58" s="920">
        <v>133837343</v>
      </c>
      <c r="K58" s="920">
        <v>117268715.80000001</v>
      </c>
      <c r="L58" s="920">
        <v>117268715.80000001</v>
      </c>
      <c r="M58" s="920">
        <v>107360155.23999999</v>
      </c>
      <c r="N58" s="860"/>
    </row>
    <row r="59" spans="1:14" s="345" customFormat="1">
      <c r="A59" s="930"/>
      <c r="B59" s="953"/>
      <c r="C59" s="953" t="s">
        <v>455</v>
      </c>
      <c r="D59" s="928" t="s">
        <v>1247</v>
      </c>
      <c r="E59" s="953" t="s">
        <v>474</v>
      </c>
      <c r="F59" s="927">
        <v>2500</v>
      </c>
      <c r="G59" s="927">
        <v>2500</v>
      </c>
      <c r="H59" s="927">
        <v>2500</v>
      </c>
      <c r="I59" s="945">
        <v>207818133</v>
      </c>
      <c r="J59" s="945">
        <v>120221275.64</v>
      </c>
      <c r="K59" s="945">
        <v>101231582.20999999</v>
      </c>
      <c r="L59" s="945">
        <v>101231582.20999999</v>
      </c>
      <c r="M59" s="945">
        <v>92934798.819999993</v>
      </c>
      <c r="N59" s="860"/>
    </row>
    <row r="60" spans="1:14" ht="26.25" customHeight="1">
      <c r="A60" s="948"/>
      <c r="B60" s="905" t="s">
        <v>445</v>
      </c>
      <c r="C60" s="905"/>
      <c r="D60" s="906" t="s">
        <v>1248</v>
      </c>
      <c r="E60" s="905" t="s">
        <v>431</v>
      </c>
      <c r="F60" s="936"/>
      <c r="G60" s="936"/>
      <c r="H60" s="936"/>
      <c r="I60" s="925"/>
      <c r="J60" s="925"/>
      <c r="K60" s="925">
        <v>0</v>
      </c>
      <c r="L60" s="925"/>
      <c r="M60" s="925"/>
    </row>
    <row r="61" spans="1:14" s="345" customFormat="1">
      <c r="A61" s="908"/>
      <c r="B61" s="907"/>
      <c r="C61" s="907" t="s">
        <v>446</v>
      </c>
      <c r="D61" s="922" t="s">
        <v>1249</v>
      </c>
      <c r="E61" s="907" t="s">
        <v>431</v>
      </c>
      <c r="F61" s="924">
        <v>1</v>
      </c>
      <c r="G61" s="924">
        <v>0</v>
      </c>
      <c r="H61" s="924">
        <v>0</v>
      </c>
      <c r="I61" s="920">
        <v>1500000</v>
      </c>
      <c r="J61" s="920">
        <v>1250000</v>
      </c>
      <c r="K61" s="920">
        <v>0</v>
      </c>
      <c r="L61" s="920">
        <v>0</v>
      </c>
      <c r="M61" s="920">
        <v>0</v>
      </c>
      <c r="N61" s="860"/>
    </row>
    <row r="62" spans="1:14" s="345" customFormat="1">
      <c r="A62" s="904"/>
      <c r="B62" s="907"/>
      <c r="C62" s="907" t="s">
        <v>447</v>
      </c>
      <c r="D62" s="922" t="s">
        <v>1249</v>
      </c>
      <c r="E62" s="907" t="s">
        <v>431</v>
      </c>
      <c r="F62" s="924">
        <v>10</v>
      </c>
      <c r="G62" s="924">
        <v>10</v>
      </c>
      <c r="H62" s="924">
        <v>10</v>
      </c>
      <c r="I62" s="920">
        <v>97003226</v>
      </c>
      <c r="J62" s="920">
        <v>49359848.030000001</v>
      </c>
      <c r="K62" s="920">
        <v>8692244.75</v>
      </c>
      <c r="L62" s="920">
        <v>8692244.75</v>
      </c>
      <c r="M62" s="920">
        <v>4553008.7799999993</v>
      </c>
      <c r="N62" s="860"/>
    </row>
    <row r="63" spans="1:14" s="345" customFormat="1">
      <c r="A63" s="908"/>
      <c r="B63" s="907"/>
      <c r="C63" s="907" t="s">
        <v>448</v>
      </c>
      <c r="D63" s="922" t="s">
        <v>449</v>
      </c>
      <c r="E63" s="907" t="s">
        <v>431</v>
      </c>
      <c r="F63" s="924">
        <v>65</v>
      </c>
      <c r="G63" s="924">
        <v>7</v>
      </c>
      <c r="H63" s="924">
        <v>0</v>
      </c>
      <c r="I63" s="920">
        <v>2000000</v>
      </c>
      <c r="J63" s="920">
        <v>800000</v>
      </c>
      <c r="K63" s="920">
        <v>0</v>
      </c>
      <c r="L63" s="920">
        <v>0</v>
      </c>
      <c r="M63" s="920">
        <v>0</v>
      </c>
      <c r="N63" s="860"/>
    </row>
    <row r="64" spans="1:14" ht="24">
      <c r="A64" s="908"/>
      <c r="B64" s="907" t="s">
        <v>394</v>
      </c>
      <c r="C64" s="907"/>
      <c r="D64" s="922" t="s">
        <v>1250</v>
      </c>
      <c r="E64" s="907" t="s">
        <v>431</v>
      </c>
      <c r="F64" s="924"/>
      <c r="G64" s="924"/>
      <c r="H64" s="924"/>
      <c r="I64" s="920"/>
      <c r="J64" s="920"/>
      <c r="K64" s="920">
        <v>0</v>
      </c>
      <c r="L64" s="920"/>
      <c r="M64" s="920"/>
    </row>
    <row r="65" spans="1:14" s="345" customFormat="1" ht="24">
      <c r="A65" s="908"/>
      <c r="B65" s="907"/>
      <c r="C65" s="907" t="s">
        <v>1324</v>
      </c>
      <c r="D65" s="922" t="s">
        <v>395</v>
      </c>
      <c r="E65" s="907" t="s">
        <v>431</v>
      </c>
      <c r="F65" s="924">
        <v>1</v>
      </c>
      <c r="G65" s="924">
        <v>1</v>
      </c>
      <c r="H65" s="924">
        <v>0</v>
      </c>
      <c r="I65" s="920">
        <v>10000000</v>
      </c>
      <c r="J65" s="920">
        <v>5042073</v>
      </c>
      <c r="K65" s="920">
        <v>1962331</v>
      </c>
      <c r="L65" s="920">
        <v>1962331</v>
      </c>
      <c r="M65" s="920">
        <v>1962331</v>
      </c>
      <c r="N65" s="860"/>
    </row>
    <row r="66" spans="1:14" ht="26.25" customHeight="1">
      <c r="A66" s="908"/>
      <c r="B66" s="907" t="s">
        <v>354</v>
      </c>
      <c r="C66" s="907"/>
      <c r="D66" s="922" t="s">
        <v>1251</v>
      </c>
      <c r="E66" s="907" t="s">
        <v>431</v>
      </c>
      <c r="F66" s="924"/>
      <c r="G66" s="924"/>
      <c r="H66" s="924"/>
      <c r="I66" s="920"/>
      <c r="J66" s="920"/>
      <c r="K66" s="920">
        <v>0</v>
      </c>
      <c r="L66" s="920"/>
      <c r="M66" s="920"/>
    </row>
    <row r="67" spans="1:14" s="345" customFormat="1" ht="28.5" customHeight="1">
      <c r="A67" s="908"/>
      <c r="B67" s="907"/>
      <c r="C67" s="907" t="s">
        <v>364</v>
      </c>
      <c r="D67" s="922" t="s">
        <v>365</v>
      </c>
      <c r="E67" s="907" t="s">
        <v>431</v>
      </c>
      <c r="F67" s="924">
        <v>1</v>
      </c>
      <c r="G67" s="924">
        <v>1</v>
      </c>
      <c r="H67" s="924">
        <v>1</v>
      </c>
      <c r="I67" s="920">
        <v>1000000</v>
      </c>
      <c r="J67" s="920">
        <v>0</v>
      </c>
      <c r="K67" s="920">
        <v>0</v>
      </c>
      <c r="L67" s="920">
        <v>0</v>
      </c>
      <c r="M67" s="920">
        <v>0</v>
      </c>
      <c r="N67" s="860"/>
    </row>
    <row r="68" spans="1:14">
      <c r="A68" s="908"/>
      <c r="B68" s="907" t="s">
        <v>355</v>
      </c>
      <c r="C68" s="907"/>
      <c r="D68" s="922" t="s">
        <v>1252</v>
      </c>
      <c r="E68" s="907" t="s">
        <v>431</v>
      </c>
      <c r="F68" s="924"/>
      <c r="G68" s="924"/>
      <c r="H68" s="924"/>
      <c r="I68" s="935"/>
      <c r="J68" s="955"/>
      <c r="K68" s="920">
        <v>0</v>
      </c>
      <c r="L68" s="949"/>
      <c r="M68" s="955"/>
    </row>
    <row r="69" spans="1:14" s="345" customFormat="1">
      <c r="A69" s="908"/>
      <c r="B69" s="907"/>
      <c r="C69" s="907" t="s">
        <v>364</v>
      </c>
      <c r="D69" s="922" t="s">
        <v>365</v>
      </c>
      <c r="E69" s="907" t="s">
        <v>431</v>
      </c>
      <c r="F69" s="924">
        <v>1</v>
      </c>
      <c r="G69" s="924">
        <v>1</v>
      </c>
      <c r="H69" s="924">
        <v>1</v>
      </c>
      <c r="I69" s="920">
        <v>7000000</v>
      </c>
      <c r="J69" s="920">
        <v>0</v>
      </c>
      <c r="K69" s="920">
        <v>0</v>
      </c>
      <c r="L69" s="920">
        <v>0</v>
      </c>
      <c r="M69" s="920">
        <v>0</v>
      </c>
      <c r="N69" s="860"/>
    </row>
    <row r="70" spans="1:14" ht="26.25" customHeight="1">
      <c r="A70" s="908"/>
      <c r="B70" s="907" t="s">
        <v>356</v>
      </c>
      <c r="C70" s="907"/>
      <c r="D70" s="922" t="s">
        <v>1253</v>
      </c>
      <c r="E70" s="907" t="s">
        <v>431</v>
      </c>
      <c r="F70" s="924"/>
      <c r="G70" s="924"/>
      <c r="H70" s="924"/>
      <c r="I70" s="920"/>
      <c r="J70" s="920"/>
      <c r="K70" s="920">
        <v>0</v>
      </c>
      <c r="L70" s="920"/>
      <c r="M70" s="920"/>
    </row>
    <row r="71" spans="1:14" s="345" customFormat="1" ht="32.25" customHeight="1">
      <c r="A71" s="908"/>
      <c r="B71" s="907"/>
      <c r="C71" s="907" t="s">
        <v>364</v>
      </c>
      <c r="D71" s="922" t="s">
        <v>365</v>
      </c>
      <c r="E71" s="907" t="s">
        <v>431</v>
      </c>
      <c r="F71" s="924">
        <v>1</v>
      </c>
      <c r="G71" s="924">
        <v>1</v>
      </c>
      <c r="H71" s="924">
        <v>1</v>
      </c>
      <c r="I71" s="920">
        <v>1500000</v>
      </c>
      <c r="J71" s="920">
        <v>1416250</v>
      </c>
      <c r="K71" s="920">
        <v>1416250</v>
      </c>
      <c r="L71" s="920">
        <v>1416250</v>
      </c>
      <c r="M71" s="920">
        <v>0</v>
      </c>
      <c r="N71" s="860"/>
    </row>
    <row r="72" spans="1:14" ht="28.5" customHeight="1">
      <c r="A72" s="908"/>
      <c r="B72" s="907" t="s">
        <v>357</v>
      </c>
      <c r="C72" s="907"/>
      <c r="D72" s="922" t="s">
        <v>1254</v>
      </c>
      <c r="E72" s="907" t="s">
        <v>431</v>
      </c>
      <c r="F72" s="924"/>
      <c r="G72" s="924"/>
      <c r="H72" s="924"/>
      <c r="I72" s="921"/>
      <c r="J72" s="920"/>
      <c r="K72" s="920">
        <v>0</v>
      </c>
      <c r="L72" s="957"/>
      <c r="M72" s="920"/>
    </row>
    <row r="73" spans="1:14" s="345" customFormat="1" ht="24" customHeight="1">
      <c r="A73" s="908"/>
      <c r="B73" s="907"/>
      <c r="C73" s="907" t="s">
        <v>364</v>
      </c>
      <c r="D73" s="922" t="s">
        <v>365</v>
      </c>
      <c r="E73" s="907" t="s">
        <v>431</v>
      </c>
      <c r="F73" s="924">
        <v>1</v>
      </c>
      <c r="G73" s="924">
        <v>1</v>
      </c>
      <c r="H73" s="924">
        <v>1</v>
      </c>
      <c r="I73" s="920">
        <v>13000000</v>
      </c>
      <c r="J73" s="920">
        <v>5200000</v>
      </c>
      <c r="K73" s="920">
        <v>5200000</v>
      </c>
      <c r="L73" s="920">
        <v>5200000</v>
      </c>
      <c r="M73" s="920">
        <v>0</v>
      </c>
      <c r="N73" s="860"/>
    </row>
    <row r="74" spans="1:14" ht="27" customHeight="1">
      <c r="A74" s="908"/>
      <c r="B74" s="907" t="s">
        <v>358</v>
      </c>
      <c r="C74" s="907"/>
      <c r="D74" s="922" t="s">
        <v>1255</v>
      </c>
      <c r="E74" s="907" t="s">
        <v>349</v>
      </c>
      <c r="F74" s="924"/>
      <c r="G74" s="924"/>
      <c r="H74" s="924"/>
      <c r="I74" s="921"/>
      <c r="J74" s="920"/>
      <c r="K74" s="920">
        <v>0</v>
      </c>
      <c r="L74" s="920"/>
      <c r="M74" s="920"/>
    </row>
    <row r="75" spans="1:14" s="345" customFormat="1" ht="36.75" customHeight="1">
      <c r="A75" s="930"/>
      <c r="B75" s="953"/>
      <c r="C75" s="953" t="s">
        <v>364</v>
      </c>
      <c r="D75" s="928" t="s">
        <v>365</v>
      </c>
      <c r="E75" s="953" t="s">
        <v>431</v>
      </c>
      <c r="F75" s="927">
        <v>1</v>
      </c>
      <c r="G75" s="927">
        <v>1</v>
      </c>
      <c r="H75" s="927">
        <v>1</v>
      </c>
      <c r="I75" s="945">
        <v>17000000</v>
      </c>
      <c r="J75" s="945">
        <v>401684</v>
      </c>
      <c r="K75" s="945">
        <v>0</v>
      </c>
      <c r="L75" s="945">
        <v>0</v>
      </c>
      <c r="M75" s="945">
        <v>0</v>
      </c>
      <c r="N75" s="860"/>
    </row>
    <row r="76" spans="1:14" ht="41.25" customHeight="1">
      <c r="A76" s="948"/>
      <c r="B76" s="905" t="s">
        <v>359</v>
      </c>
      <c r="C76" s="905"/>
      <c r="D76" s="906" t="s">
        <v>1257</v>
      </c>
      <c r="E76" s="905" t="s">
        <v>431</v>
      </c>
      <c r="F76" s="936"/>
      <c r="G76" s="936"/>
      <c r="H76" s="936"/>
      <c r="I76" s="961"/>
      <c r="J76" s="925"/>
      <c r="K76" s="925">
        <v>0</v>
      </c>
      <c r="L76" s="925"/>
      <c r="M76" s="925"/>
    </row>
    <row r="77" spans="1:14" s="345" customFormat="1" ht="30.75" customHeight="1">
      <c r="A77" s="908"/>
      <c r="B77" s="907"/>
      <c r="C77" s="907" t="s">
        <v>364</v>
      </c>
      <c r="D77" s="922" t="s">
        <v>365</v>
      </c>
      <c r="E77" s="907" t="s">
        <v>431</v>
      </c>
      <c r="F77" s="924">
        <v>1</v>
      </c>
      <c r="G77" s="924">
        <v>1</v>
      </c>
      <c r="H77" s="924">
        <v>1</v>
      </c>
      <c r="I77" s="920">
        <v>1000000</v>
      </c>
      <c r="J77" s="920">
        <v>400000</v>
      </c>
      <c r="K77" s="920">
        <v>400000</v>
      </c>
      <c r="L77" s="920">
        <v>400000</v>
      </c>
      <c r="M77" s="920">
        <v>0</v>
      </c>
      <c r="N77" s="860"/>
    </row>
    <row r="78" spans="1:14" ht="23.25" customHeight="1">
      <c r="A78" s="908"/>
      <c r="B78" s="907" t="s">
        <v>411</v>
      </c>
      <c r="C78" s="907"/>
      <c r="D78" s="922" t="s">
        <v>1259</v>
      </c>
      <c r="E78" s="907" t="s">
        <v>431</v>
      </c>
      <c r="F78" s="924"/>
      <c r="G78" s="924"/>
      <c r="H78" s="924"/>
      <c r="I78" s="920"/>
      <c r="J78" s="920"/>
      <c r="K78" s="920">
        <v>0</v>
      </c>
      <c r="L78" s="920"/>
      <c r="M78" s="920"/>
    </row>
    <row r="79" spans="1:14" s="345" customFormat="1" ht="27" customHeight="1">
      <c r="A79" s="908"/>
      <c r="B79" s="907"/>
      <c r="C79" s="907" t="s">
        <v>413</v>
      </c>
      <c r="D79" s="922" t="s">
        <v>1258</v>
      </c>
      <c r="E79" s="907" t="s">
        <v>431</v>
      </c>
      <c r="F79" s="924">
        <v>70</v>
      </c>
      <c r="G79" s="924">
        <v>70</v>
      </c>
      <c r="H79" s="924">
        <v>70</v>
      </c>
      <c r="I79" s="920">
        <v>3500000</v>
      </c>
      <c r="J79" s="920">
        <v>1590910</v>
      </c>
      <c r="K79" s="920">
        <v>1590908.4</v>
      </c>
      <c r="L79" s="920">
        <v>1590908.4</v>
      </c>
      <c r="M79" s="920">
        <v>0</v>
      </c>
      <c r="N79" s="860"/>
    </row>
    <row r="80" spans="1:14" ht="30.75" customHeight="1">
      <c r="A80" s="908"/>
      <c r="B80" s="907" t="s">
        <v>334</v>
      </c>
      <c r="C80" s="907"/>
      <c r="D80" s="922" t="s">
        <v>1260</v>
      </c>
      <c r="E80" s="907" t="s">
        <v>333</v>
      </c>
      <c r="F80" s="924"/>
      <c r="G80" s="924"/>
      <c r="H80" s="924"/>
      <c r="I80" s="920"/>
      <c r="J80" s="920"/>
      <c r="K80" s="920">
        <v>0</v>
      </c>
      <c r="L80" s="920"/>
      <c r="M80" s="920"/>
    </row>
    <row r="81" spans="1:14" s="345" customFormat="1" ht="32.25" customHeight="1">
      <c r="A81" s="911"/>
      <c r="B81" s="907"/>
      <c r="C81" s="907" t="s">
        <v>335</v>
      </c>
      <c r="D81" s="922" t="s">
        <v>1830</v>
      </c>
      <c r="E81" s="907" t="s">
        <v>333</v>
      </c>
      <c r="F81" s="924">
        <v>21000</v>
      </c>
      <c r="G81" s="924">
        <v>10500</v>
      </c>
      <c r="H81" s="924">
        <v>9</v>
      </c>
      <c r="I81" s="920">
        <v>3000000</v>
      </c>
      <c r="J81" s="920">
        <v>1089688</v>
      </c>
      <c r="K81" s="920">
        <v>776240</v>
      </c>
      <c r="L81" s="920">
        <v>776240</v>
      </c>
      <c r="M81" s="920">
        <v>0</v>
      </c>
      <c r="N81" s="860"/>
    </row>
    <row r="82" spans="1:14" ht="19.5" customHeight="1">
      <c r="A82" s="910"/>
      <c r="B82" s="907" t="s">
        <v>343</v>
      </c>
      <c r="C82" s="907"/>
      <c r="D82" s="922" t="s">
        <v>1261</v>
      </c>
      <c r="E82" s="907" t="s">
        <v>431</v>
      </c>
      <c r="F82" s="924"/>
      <c r="G82" s="924"/>
      <c r="H82" s="924"/>
      <c r="I82" s="920"/>
      <c r="J82" s="920"/>
      <c r="K82" s="920">
        <v>0</v>
      </c>
      <c r="L82" s="920"/>
      <c r="M82" s="920"/>
    </row>
    <row r="83" spans="1:14" s="345" customFormat="1" ht="25.5" customHeight="1">
      <c r="A83" s="910"/>
      <c r="B83" s="907"/>
      <c r="C83" s="907" t="s">
        <v>347</v>
      </c>
      <c r="D83" s="922" t="s">
        <v>1242</v>
      </c>
      <c r="E83" s="907" t="s">
        <v>431</v>
      </c>
      <c r="F83" s="924">
        <v>1</v>
      </c>
      <c r="G83" s="924">
        <v>1</v>
      </c>
      <c r="H83" s="924">
        <v>1</v>
      </c>
      <c r="I83" s="920">
        <v>6054850</v>
      </c>
      <c r="J83" s="920">
        <v>4284292</v>
      </c>
      <c r="K83" s="920">
        <v>1651320</v>
      </c>
      <c r="L83" s="920">
        <v>1651320</v>
      </c>
      <c r="M83" s="920">
        <v>0</v>
      </c>
      <c r="N83" s="860"/>
    </row>
    <row r="84" spans="1:14" ht="24" customHeight="1">
      <c r="A84" s="910"/>
      <c r="B84" s="907" t="s">
        <v>344</v>
      </c>
      <c r="C84" s="907"/>
      <c r="D84" s="922" t="s">
        <v>1262</v>
      </c>
      <c r="E84" s="907" t="s">
        <v>431</v>
      </c>
      <c r="F84" s="924"/>
      <c r="G84" s="924"/>
      <c r="H84" s="924"/>
      <c r="I84" s="920"/>
      <c r="J84" s="920"/>
      <c r="K84" s="920">
        <v>0</v>
      </c>
      <c r="L84" s="920"/>
      <c r="M84" s="920"/>
    </row>
    <row r="85" spans="1:14" s="345" customFormat="1" ht="35.25" customHeight="1">
      <c r="A85" s="910"/>
      <c r="B85" s="907"/>
      <c r="C85" s="907" t="s">
        <v>347</v>
      </c>
      <c r="D85" s="922" t="s">
        <v>1242</v>
      </c>
      <c r="E85" s="907" t="s">
        <v>431</v>
      </c>
      <c r="F85" s="924">
        <v>1</v>
      </c>
      <c r="G85" s="924">
        <v>0</v>
      </c>
      <c r="H85" s="924">
        <v>1</v>
      </c>
      <c r="I85" s="920">
        <v>300000</v>
      </c>
      <c r="J85" s="920">
        <v>0</v>
      </c>
      <c r="K85" s="920">
        <v>0</v>
      </c>
      <c r="L85" s="920">
        <v>0</v>
      </c>
      <c r="M85" s="920">
        <v>0</v>
      </c>
      <c r="N85" s="860"/>
    </row>
    <row r="86" spans="1:14" ht="34.5" customHeight="1">
      <c r="A86" s="910"/>
      <c r="B86" s="907" t="s">
        <v>345</v>
      </c>
      <c r="C86" s="907"/>
      <c r="D86" s="922" t="s">
        <v>1263</v>
      </c>
      <c r="E86" s="907" t="s">
        <v>431</v>
      </c>
      <c r="F86" s="924"/>
      <c r="G86" s="955"/>
      <c r="H86" s="909"/>
      <c r="I86" s="920"/>
      <c r="J86" s="920"/>
      <c r="K86" s="920">
        <v>0</v>
      </c>
      <c r="L86" s="920"/>
      <c r="M86" s="920"/>
    </row>
    <row r="87" spans="1:14" s="345" customFormat="1" ht="25.5" customHeight="1">
      <c r="A87" s="910"/>
      <c r="B87" s="907"/>
      <c r="C87" s="907" t="s">
        <v>347</v>
      </c>
      <c r="D87" s="922" t="s">
        <v>1242</v>
      </c>
      <c r="E87" s="907" t="s">
        <v>431</v>
      </c>
      <c r="F87" s="924">
        <v>1</v>
      </c>
      <c r="G87" s="924">
        <v>1</v>
      </c>
      <c r="H87" s="924">
        <v>0</v>
      </c>
      <c r="I87" s="920">
        <v>1000000</v>
      </c>
      <c r="J87" s="920">
        <v>20000</v>
      </c>
      <c r="K87" s="920">
        <v>0</v>
      </c>
      <c r="L87" s="920">
        <v>0</v>
      </c>
      <c r="M87" s="920">
        <v>0</v>
      </c>
      <c r="N87" s="860"/>
    </row>
    <row r="88" spans="1:14" ht="23.25" customHeight="1">
      <c r="A88" s="910"/>
      <c r="B88" s="907" t="s">
        <v>346</v>
      </c>
      <c r="C88" s="907"/>
      <c r="D88" s="907" t="s">
        <v>1264</v>
      </c>
      <c r="E88" s="907" t="s">
        <v>431</v>
      </c>
      <c r="F88" s="924"/>
      <c r="G88" s="924"/>
      <c r="H88" s="924"/>
      <c r="I88" s="920"/>
      <c r="J88" s="920"/>
      <c r="K88" s="920">
        <v>0</v>
      </c>
      <c r="L88" s="920"/>
      <c r="M88" s="920"/>
    </row>
    <row r="89" spans="1:14" s="345" customFormat="1" ht="26.25" customHeight="1">
      <c r="A89" s="910"/>
      <c r="B89" s="907"/>
      <c r="C89" s="907" t="s">
        <v>347</v>
      </c>
      <c r="D89" s="922" t="s">
        <v>1242</v>
      </c>
      <c r="E89" s="907" t="s">
        <v>431</v>
      </c>
      <c r="F89" s="924">
        <v>1</v>
      </c>
      <c r="G89" s="924">
        <v>1</v>
      </c>
      <c r="H89" s="924">
        <v>0</v>
      </c>
      <c r="I89" s="920">
        <v>100000</v>
      </c>
      <c r="J89" s="920">
        <v>0</v>
      </c>
      <c r="K89" s="920">
        <v>0</v>
      </c>
      <c r="L89" s="920">
        <v>0</v>
      </c>
      <c r="M89" s="920">
        <v>0</v>
      </c>
      <c r="N89" s="860"/>
    </row>
    <row r="90" spans="1:14" s="323" customFormat="1" ht="24.75" customHeight="1">
      <c r="A90" s="908"/>
      <c r="B90" s="907" t="s">
        <v>363</v>
      </c>
      <c r="C90" s="907"/>
      <c r="D90" s="922" t="s">
        <v>1265</v>
      </c>
      <c r="E90" s="907" t="s">
        <v>349</v>
      </c>
      <c r="F90" s="924"/>
      <c r="G90" s="924"/>
      <c r="H90" s="924"/>
      <c r="I90" s="921"/>
      <c r="J90" s="920"/>
      <c r="K90" s="920">
        <v>0</v>
      </c>
      <c r="L90" s="920"/>
      <c r="M90" s="920"/>
      <c r="N90" s="857"/>
    </row>
    <row r="91" spans="1:14" s="345" customFormat="1" ht="25.5" customHeight="1">
      <c r="A91" s="930"/>
      <c r="B91" s="953"/>
      <c r="C91" s="953" t="s">
        <v>364</v>
      </c>
      <c r="D91" s="928" t="s">
        <v>365</v>
      </c>
      <c r="E91" s="953" t="s">
        <v>349</v>
      </c>
      <c r="F91" s="956">
        <v>1</v>
      </c>
      <c r="G91" s="956">
        <v>1</v>
      </c>
      <c r="H91" s="956">
        <v>1</v>
      </c>
      <c r="I91" s="945">
        <v>2674775</v>
      </c>
      <c r="J91" s="945">
        <v>1208640</v>
      </c>
      <c r="K91" s="945">
        <v>38000</v>
      </c>
      <c r="L91" s="945">
        <v>38000</v>
      </c>
      <c r="M91" s="945">
        <v>38000</v>
      </c>
      <c r="N91" s="860"/>
    </row>
    <row r="92" spans="1:14" ht="17.25" customHeight="1">
      <c r="A92" s="933">
        <v>3</v>
      </c>
      <c r="B92" s="905"/>
      <c r="C92" s="905"/>
      <c r="D92" s="906" t="s">
        <v>1268</v>
      </c>
      <c r="E92" s="905"/>
      <c r="F92" s="936"/>
      <c r="G92" s="936"/>
      <c r="H92" s="936"/>
      <c r="I92" s="925"/>
      <c r="J92" s="925"/>
      <c r="K92" s="925">
        <v>0</v>
      </c>
      <c r="L92" s="925"/>
      <c r="M92" s="925"/>
    </row>
    <row r="93" spans="1:14" ht="31.5" customHeight="1">
      <c r="A93" s="910"/>
      <c r="B93" s="907" t="s">
        <v>424</v>
      </c>
      <c r="C93" s="907"/>
      <c r="D93" s="922" t="s">
        <v>1267</v>
      </c>
      <c r="E93" s="907" t="s">
        <v>392</v>
      </c>
      <c r="F93" s="924"/>
      <c r="G93" s="924"/>
      <c r="H93" s="924"/>
      <c r="I93" s="920"/>
      <c r="J93" s="920"/>
      <c r="K93" s="920">
        <v>0</v>
      </c>
      <c r="L93" s="920"/>
      <c r="M93" s="920"/>
    </row>
    <row r="94" spans="1:14" s="345" customFormat="1" ht="35.25" customHeight="1">
      <c r="A94" s="910"/>
      <c r="B94" s="907"/>
      <c r="C94" s="907" t="s">
        <v>426</v>
      </c>
      <c r="D94" s="922" t="s">
        <v>1266</v>
      </c>
      <c r="E94" s="907" t="s">
        <v>392</v>
      </c>
      <c r="F94" s="924">
        <v>3</v>
      </c>
      <c r="G94" s="911">
        <v>0</v>
      </c>
      <c r="H94" s="911">
        <v>0</v>
      </c>
      <c r="I94" s="920">
        <v>133090089</v>
      </c>
      <c r="J94" s="920">
        <v>10969011</v>
      </c>
      <c r="K94" s="920">
        <v>0</v>
      </c>
      <c r="L94" s="920">
        <v>0</v>
      </c>
      <c r="M94" s="920">
        <v>0</v>
      </c>
      <c r="N94" s="860"/>
    </row>
    <row r="95" spans="1:14" ht="21" customHeight="1">
      <c r="A95" s="908"/>
      <c r="B95" s="907" t="s">
        <v>417</v>
      </c>
      <c r="C95" s="907"/>
      <c r="D95" s="922" t="s">
        <v>1269</v>
      </c>
      <c r="E95" s="907" t="s">
        <v>431</v>
      </c>
      <c r="F95" s="924"/>
      <c r="G95" s="911"/>
      <c r="H95" s="911"/>
      <c r="I95" s="920"/>
      <c r="J95" s="920"/>
      <c r="K95" s="920">
        <v>0</v>
      </c>
      <c r="L95" s="920"/>
      <c r="M95" s="920"/>
    </row>
    <row r="96" spans="1:14" s="345" customFormat="1" ht="32.25" customHeight="1">
      <c r="A96" s="908"/>
      <c r="B96" s="907"/>
      <c r="C96" s="907" t="s">
        <v>418</v>
      </c>
      <c r="D96" s="922" t="s">
        <v>419</v>
      </c>
      <c r="E96" s="907" t="s">
        <v>431</v>
      </c>
      <c r="F96" s="911">
        <v>1</v>
      </c>
      <c r="G96" s="911">
        <v>3012</v>
      </c>
      <c r="H96" s="911">
        <v>1463</v>
      </c>
      <c r="I96" s="920">
        <v>16050000</v>
      </c>
      <c r="J96" s="920">
        <v>6311010</v>
      </c>
      <c r="K96" s="920">
        <v>4200758.28</v>
      </c>
      <c r="L96" s="920">
        <v>4200758.28</v>
      </c>
      <c r="M96" s="920">
        <v>19758.28</v>
      </c>
      <c r="N96" s="860"/>
    </row>
    <row r="97" spans="1:14" ht="35.25" customHeight="1">
      <c r="A97" s="910"/>
      <c r="B97" s="907" t="s">
        <v>420</v>
      </c>
      <c r="C97" s="907"/>
      <c r="D97" s="922" t="s">
        <v>1270</v>
      </c>
      <c r="E97" s="907" t="s">
        <v>349</v>
      </c>
      <c r="F97" s="924"/>
      <c r="G97" s="911"/>
      <c r="H97" s="911"/>
      <c r="I97" s="920"/>
      <c r="J97" s="920"/>
      <c r="K97" s="920">
        <v>0</v>
      </c>
      <c r="L97" s="920"/>
      <c r="M97" s="920"/>
    </row>
    <row r="98" spans="1:14" s="345" customFormat="1" ht="21.75" customHeight="1">
      <c r="A98" s="912"/>
      <c r="B98" s="907"/>
      <c r="C98" s="913" t="s">
        <v>422</v>
      </c>
      <c r="D98" s="922" t="s">
        <v>423</v>
      </c>
      <c r="E98" s="907" t="s">
        <v>349</v>
      </c>
      <c r="F98" s="924">
        <v>730</v>
      </c>
      <c r="G98" s="911">
        <v>309</v>
      </c>
      <c r="H98" s="911">
        <v>136</v>
      </c>
      <c r="I98" s="920">
        <v>580000</v>
      </c>
      <c r="J98" s="920">
        <v>290000</v>
      </c>
      <c r="K98" s="920">
        <v>0</v>
      </c>
      <c r="L98" s="920">
        <v>0</v>
      </c>
      <c r="M98" s="920">
        <v>0</v>
      </c>
      <c r="N98" s="860"/>
    </row>
    <row r="99" spans="1:14" ht="19.5" customHeight="1">
      <c r="A99" s="912"/>
      <c r="B99" s="907" t="s">
        <v>391</v>
      </c>
      <c r="C99" s="913"/>
      <c r="D99" s="914" t="s">
        <v>1271</v>
      </c>
      <c r="E99" s="907" t="s">
        <v>392</v>
      </c>
      <c r="F99" s="924"/>
      <c r="G99" s="911"/>
      <c r="H99" s="911"/>
      <c r="I99" s="920"/>
      <c r="J99" s="920"/>
      <c r="K99" s="920">
        <v>0</v>
      </c>
      <c r="L99" s="920"/>
      <c r="M99" s="920"/>
    </row>
    <row r="100" spans="1:14" s="345" customFormat="1" ht="32.25" customHeight="1">
      <c r="A100" s="910"/>
      <c r="B100" s="907"/>
      <c r="C100" s="907" t="s">
        <v>393</v>
      </c>
      <c r="D100" s="922" t="s">
        <v>416</v>
      </c>
      <c r="E100" s="907" t="s">
        <v>392</v>
      </c>
      <c r="F100" s="924">
        <v>62</v>
      </c>
      <c r="G100" s="911">
        <v>0</v>
      </c>
      <c r="H100" s="911">
        <v>0</v>
      </c>
      <c r="I100" s="920">
        <v>33062137</v>
      </c>
      <c r="J100" s="920">
        <v>8244138</v>
      </c>
      <c r="K100" s="920">
        <v>0</v>
      </c>
      <c r="L100" s="920">
        <v>0</v>
      </c>
      <c r="M100" s="920">
        <v>0</v>
      </c>
      <c r="N100" s="860"/>
    </row>
    <row r="101" spans="1:14" ht="34.5" customHeight="1">
      <c r="A101" s="910"/>
      <c r="B101" s="907" t="s">
        <v>403</v>
      </c>
      <c r="C101" s="909"/>
      <c r="D101" s="922" t="s">
        <v>1272</v>
      </c>
      <c r="E101" s="907" t="s">
        <v>431</v>
      </c>
      <c r="F101" s="924"/>
      <c r="G101" s="911"/>
      <c r="H101" s="911"/>
      <c r="I101" s="920"/>
      <c r="J101" s="920"/>
      <c r="K101" s="920">
        <v>0</v>
      </c>
      <c r="L101" s="920"/>
      <c r="M101" s="920"/>
    </row>
    <row r="102" spans="1:14" s="345" customFormat="1" ht="30.75" customHeight="1">
      <c r="A102" s="910"/>
      <c r="B102" s="907"/>
      <c r="C102" s="907" t="s">
        <v>426</v>
      </c>
      <c r="D102" s="922" t="s">
        <v>1266</v>
      </c>
      <c r="E102" s="907" t="s">
        <v>425</v>
      </c>
      <c r="F102" s="924">
        <v>1000003</v>
      </c>
      <c r="G102" s="924">
        <v>500003</v>
      </c>
      <c r="H102" s="924">
        <v>500003</v>
      </c>
      <c r="I102" s="920">
        <v>112911047</v>
      </c>
      <c r="J102" s="920">
        <v>44326018</v>
      </c>
      <c r="K102" s="920">
        <v>4589847.0999999996</v>
      </c>
      <c r="L102" s="920">
        <v>4589847.0999999996</v>
      </c>
      <c r="M102" s="920">
        <v>4218307.0999999996</v>
      </c>
      <c r="N102" s="860"/>
    </row>
    <row r="103" spans="1:14" s="345" customFormat="1" ht="58.5" customHeight="1">
      <c r="A103" s="911"/>
      <c r="B103" s="907"/>
      <c r="C103" s="907" t="s">
        <v>402</v>
      </c>
      <c r="D103" s="922" t="s">
        <v>1274</v>
      </c>
      <c r="E103" s="907" t="s">
        <v>425</v>
      </c>
      <c r="F103" s="924">
        <v>1</v>
      </c>
      <c r="G103" s="911">
        <v>1</v>
      </c>
      <c r="H103" s="911">
        <v>1</v>
      </c>
      <c r="I103" s="920">
        <v>76978700</v>
      </c>
      <c r="J103" s="920">
        <v>22131848</v>
      </c>
      <c r="K103" s="920">
        <v>1795297</v>
      </c>
      <c r="L103" s="920">
        <v>1795297</v>
      </c>
      <c r="M103" s="920">
        <v>1795297</v>
      </c>
      <c r="N103" s="860"/>
    </row>
    <row r="104" spans="1:14" s="345" customFormat="1" ht="21.75" customHeight="1">
      <c r="A104" s="911"/>
      <c r="B104" s="907"/>
      <c r="C104" s="907" t="s">
        <v>404</v>
      </c>
      <c r="D104" s="922" t="s">
        <v>405</v>
      </c>
      <c r="E104" s="907" t="s">
        <v>425</v>
      </c>
      <c r="F104" s="924">
        <v>12000</v>
      </c>
      <c r="G104" s="911">
        <v>5701</v>
      </c>
      <c r="H104" s="911">
        <v>8311</v>
      </c>
      <c r="I104" s="920">
        <v>5013901</v>
      </c>
      <c r="J104" s="920">
        <v>2005560</v>
      </c>
      <c r="K104" s="920">
        <v>0</v>
      </c>
      <c r="L104" s="920">
        <v>0</v>
      </c>
      <c r="M104" s="920">
        <v>0</v>
      </c>
      <c r="N104" s="860"/>
    </row>
    <row r="105" spans="1:14" s="345" customFormat="1" ht="28.5" customHeight="1">
      <c r="A105" s="911"/>
      <c r="B105" s="907"/>
      <c r="C105" s="907" t="s">
        <v>413</v>
      </c>
      <c r="D105" s="922" t="s">
        <v>1258</v>
      </c>
      <c r="E105" s="907" t="s">
        <v>425</v>
      </c>
      <c r="F105" s="924">
        <v>421</v>
      </c>
      <c r="G105" s="924">
        <v>208</v>
      </c>
      <c r="H105" s="924">
        <v>109</v>
      </c>
      <c r="I105" s="920">
        <v>57476776</v>
      </c>
      <c r="J105" s="920">
        <v>15016988</v>
      </c>
      <c r="K105" s="920">
        <v>199553.64</v>
      </c>
      <c r="L105" s="920">
        <v>199553.64</v>
      </c>
      <c r="M105" s="920">
        <v>199553.64</v>
      </c>
      <c r="N105" s="860"/>
    </row>
    <row r="106" spans="1:14" ht="18" customHeight="1">
      <c r="A106" s="911"/>
      <c r="B106" s="907" t="s">
        <v>450</v>
      </c>
      <c r="C106" s="907"/>
      <c r="D106" s="922" t="s">
        <v>1273</v>
      </c>
      <c r="E106" s="907" t="s">
        <v>431</v>
      </c>
      <c r="F106" s="924"/>
      <c r="G106" s="911"/>
      <c r="H106" s="911"/>
      <c r="I106" s="920"/>
      <c r="J106" s="920"/>
      <c r="K106" s="920">
        <v>0</v>
      </c>
      <c r="L106" s="920"/>
      <c r="M106" s="920"/>
    </row>
    <row r="107" spans="1:14" s="345" customFormat="1" ht="21" customHeight="1">
      <c r="A107" s="911"/>
      <c r="B107" s="907"/>
      <c r="C107" s="907" t="s">
        <v>452</v>
      </c>
      <c r="D107" s="922" t="s">
        <v>1247</v>
      </c>
      <c r="E107" s="907" t="s">
        <v>474</v>
      </c>
      <c r="F107" s="924">
        <v>2500</v>
      </c>
      <c r="G107" s="924">
        <v>2500</v>
      </c>
      <c r="H107" s="924">
        <v>2500</v>
      </c>
      <c r="I107" s="920">
        <v>262409793</v>
      </c>
      <c r="J107" s="920">
        <v>123227536.59999999</v>
      </c>
      <c r="K107" s="920">
        <v>99466924.230000019</v>
      </c>
      <c r="L107" s="920">
        <v>99466924.230000019</v>
      </c>
      <c r="M107" s="920">
        <v>74581147.980000004</v>
      </c>
      <c r="N107" s="860"/>
    </row>
    <row r="108" spans="1:14" ht="24">
      <c r="A108" s="943"/>
      <c r="B108" s="953" t="s">
        <v>441</v>
      </c>
      <c r="C108" s="953"/>
      <c r="D108" s="928" t="s">
        <v>1275</v>
      </c>
      <c r="E108" s="953" t="s">
        <v>412</v>
      </c>
      <c r="F108" s="927"/>
      <c r="G108" s="952"/>
      <c r="H108" s="952"/>
      <c r="I108" s="945"/>
      <c r="J108" s="945"/>
      <c r="K108" s="945">
        <v>0</v>
      </c>
      <c r="L108" s="945"/>
      <c r="M108" s="945"/>
    </row>
    <row r="109" spans="1:14" s="345" customFormat="1">
      <c r="A109" s="960"/>
      <c r="B109" s="905"/>
      <c r="C109" s="905" t="s">
        <v>442</v>
      </c>
      <c r="D109" s="906" t="s">
        <v>443</v>
      </c>
      <c r="E109" s="905" t="s">
        <v>412</v>
      </c>
      <c r="F109" s="936">
        <v>11</v>
      </c>
      <c r="G109" s="939">
        <v>11</v>
      </c>
      <c r="H109" s="939">
        <v>11</v>
      </c>
      <c r="I109" s="925">
        <v>34648907</v>
      </c>
      <c r="J109" s="925">
        <v>26324771</v>
      </c>
      <c r="K109" s="925">
        <v>9368161.1099999994</v>
      </c>
      <c r="L109" s="925">
        <v>9368161.1099999994</v>
      </c>
      <c r="M109" s="925">
        <v>3328161.11</v>
      </c>
      <c r="N109" s="860"/>
    </row>
    <row r="110" spans="1:14" ht="24">
      <c r="A110" s="915"/>
      <c r="B110" s="907" t="s">
        <v>1277</v>
      </c>
      <c r="C110" s="907"/>
      <c r="D110" s="922" t="s">
        <v>1276</v>
      </c>
      <c r="E110" s="907" t="s">
        <v>412</v>
      </c>
      <c r="F110" s="924"/>
      <c r="G110" s="911"/>
      <c r="H110" s="911"/>
      <c r="I110" s="920"/>
      <c r="J110" s="920"/>
      <c r="K110" s="920">
        <v>0</v>
      </c>
      <c r="L110" s="920"/>
      <c r="M110" s="920"/>
    </row>
    <row r="111" spans="1:14" s="345" customFormat="1" ht="37.5" customHeight="1">
      <c r="A111" s="910"/>
      <c r="B111" s="907"/>
      <c r="C111" s="907" t="s">
        <v>1278</v>
      </c>
      <c r="D111" s="922" t="s">
        <v>386</v>
      </c>
      <c r="E111" s="907" t="s">
        <v>412</v>
      </c>
      <c r="F111" s="924">
        <v>1</v>
      </c>
      <c r="G111" s="911">
        <v>1</v>
      </c>
      <c r="H111" s="911">
        <v>1</v>
      </c>
      <c r="I111" s="920">
        <v>12150000</v>
      </c>
      <c r="J111" s="920">
        <v>6075000</v>
      </c>
      <c r="K111" s="920">
        <v>5522640</v>
      </c>
      <c r="L111" s="920">
        <v>5522640</v>
      </c>
      <c r="M111" s="920">
        <v>0</v>
      </c>
      <c r="N111" s="860"/>
    </row>
    <row r="112" spans="1:14" ht="28.5" customHeight="1">
      <c r="A112" s="904"/>
      <c r="B112" s="907" t="s">
        <v>421</v>
      </c>
      <c r="C112" s="907"/>
      <c r="D112" s="922" t="s">
        <v>1279</v>
      </c>
      <c r="E112" s="907" t="s">
        <v>349</v>
      </c>
      <c r="F112" s="924"/>
      <c r="G112" s="911"/>
      <c r="H112" s="911"/>
      <c r="I112" s="920"/>
      <c r="J112" s="920"/>
      <c r="K112" s="920">
        <v>0</v>
      </c>
      <c r="L112" s="920"/>
      <c r="M112" s="920"/>
    </row>
    <row r="113" spans="1:14" s="345" customFormat="1" ht="25.5" customHeight="1">
      <c r="A113" s="904"/>
      <c r="B113" s="907"/>
      <c r="C113" s="907" t="s">
        <v>1281</v>
      </c>
      <c r="D113" s="922" t="s">
        <v>1280</v>
      </c>
      <c r="E113" s="907" t="s">
        <v>349</v>
      </c>
      <c r="F113" s="924">
        <v>730</v>
      </c>
      <c r="G113" s="911">
        <v>309</v>
      </c>
      <c r="H113" s="911">
        <v>136</v>
      </c>
      <c r="I113" s="920">
        <v>15000000</v>
      </c>
      <c r="J113" s="920">
        <v>11946300</v>
      </c>
      <c r="K113" s="920">
        <v>6612023</v>
      </c>
      <c r="L113" s="920">
        <v>6612023</v>
      </c>
      <c r="M113" s="920">
        <v>0</v>
      </c>
      <c r="N113" s="860"/>
    </row>
    <row r="114" spans="1:14" ht="34.5" customHeight="1">
      <c r="A114" s="958">
        <v>4</v>
      </c>
      <c r="B114" s="907"/>
      <c r="C114" s="907"/>
      <c r="D114" s="922" t="s">
        <v>1282</v>
      </c>
      <c r="E114" s="907"/>
      <c r="F114" s="924"/>
      <c r="G114" s="911"/>
      <c r="H114" s="911"/>
      <c r="I114" s="920"/>
      <c r="J114" s="920"/>
      <c r="K114" s="920">
        <v>0</v>
      </c>
      <c r="L114" s="920"/>
      <c r="M114" s="920"/>
    </row>
    <row r="115" spans="1:14" ht="42" customHeight="1">
      <c r="A115" s="910"/>
      <c r="B115" s="907" t="s">
        <v>384</v>
      </c>
      <c r="C115" s="909"/>
      <c r="D115" s="922" t="s">
        <v>1283</v>
      </c>
      <c r="E115" s="907" t="s">
        <v>1284</v>
      </c>
      <c r="F115" s="924"/>
      <c r="G115" s="911"/>
      <c r="H115" s="911"/>
      <c r="I115" s="920"/>
      <c r="J115" s="920"/>
      <c r="K115" s="920">
        <v>0</v>
      </c>
      <c r="L115" s="920"/>
      <c r="M115" s="920"/>
    </row>
    <row r="116" spans="1:14" s="345" customFormat="1" ht="24">
      <c r="A116" s="904"/>
      <c r="B116" s="907"/>
      <c r="C116" s="907" t="s">
        <v>385</v>
      </c>
      <c r="D116" s="922" t="s">
        <v>386</v>
      </c>
      <c r="E116" s="907" t="s">
        <v>1284</v>
      </c>
      <c r="F116" s="924">
        <v>5</v>
      </c>
      <c r="G116" s="911">
        <v>3</v>
      </c>
      <c r="H116" s="911">
        <v>2</v>
      </c>
      <c r="I116" s="920">
        <v>4562500</v>
      </c>
      <c r="J116" s="920">
        <v>1727275</v>
      </c>
      <c r="K116" s="920">
        <v>136363.65</v>
      </c>
      <c r="L116" s="920">
        <v>136363.65</v>
      </c>
      <c r="M116" s="920">
        <v>0</v>
      </c>
      <c r="N116" s="860"/>
    </row>
    <row r="117" spans="1:14" ht="24">
      <c r="A117" s="910"/>
      <c r="B117" s="907" t="s">
        <v>1285</v>
      </c>
      <c r="C117" s="909"/>
      <c r="D117" s="922" t="s">
        <v>1286</v>
      </c>
      <c r="E117" s="907" t="s">
        <v>1287</v>
      </c>
      <c r="F117" s="947"/>
      <c r="G117" s="947"/>
      <c r="H117" s="947"/>
      <c r="I117" s="920"/>
      <c r="J117" s="920"/>
      <c r="K117" s="920">
        <v>0</v>
      </c>
      <c r="L117" s="920"/>
      <c r="M117" s="920"/>
    </row>
    <row r="118" spans="1:14" s="345" customFormat="1" ht="38.25" customHeight="1">
      <c r="A118" s="910"/>
      <c r="B118" s="907"/>
      <c r="C118" s="907" t="s">
        <v>428</v>
      </c>
      <c r="D118" s="922" t="s">
        <v>429</v>
      </c>
      <c r="E118" s="907" t="s">
        <v>1287</v>
      </c>
      <c r="F118" s="924">
        <v>400</v>
      </c>
      <c r="G118" s="911">
        <v>165</v>
      </c>
      <c r="H118" s="911">
        <v>64</v>
      </c>
      <c r="I118" s="920">
        <v>20717857</v>
      </c>
      <c r="J118" s="920">
        <v>14424253</v>
      </c>
      <c r="K118" s="920">
        <v>1681330.92</v>
      </c>
      <c r="L118" s="920">
        <v>1681330.92</v>
      </c>
      <c r="M118" s="920">
        <v>1681330.92</v>
      </c>
      <c r="N118" s="860"/>
    </row>
    <row r="119" spans="1:14" s="379" customFormat="1" ht="24" customHeight="1">
      <c r="A119" s="910"/>
      <c r="B119" s="907" t="s">
        <v>353</v>
      </c>
      <c r="C119" s="907"/>
      <c r="D119" s="922" t="s">
        <v>1288</v>
      </c>
      <c r="E119" s="907" t="s">
        <v>412</v>
      </c>
      <c r="F119" s="924"/>
      <c r="G119" s="911"/>
      <c r="H119" s="911"/>
      <c r="I119" s="920"/>
      <c r="J119" s="920"/>
      <c r="K119" s="920">
        <v>0</v>
      </c>
      <c r="L119" s="920"/>
      <c r="M119" s="920"/>
      <c r="N119" s="861"/>
    </row>
    <row r="120" spans="1:14" s="345" customFormat="1" ht="33" customHeight="1">
      <c r="A120" s="910"/>
      <c r="B120" s="907"/>
      <c r="C120" s="907" t="s">
        <v>1289</v>
      </c>
      <c r="D120" s="922" t="s">
        <v>365</v>
      </c>
      <c r="E120" s="907" t="s">
        <v>412</v>
      </c>
      <c r="F120" s="924">
        <v>1</v>
      </c>
      <c r="G120" s="924">
        <v>1</v>
      </c>
      <c r="H120" s="924">
        <v>1</v>
      </c>
      <c r="I120" s="920">
        <v>1000000</v>
      </c>
      <c r="J120" s="920">
        <v>0</v>
      </c>
      <c r="K120" s="920">
        <v>0</v>
      </c>
      <c r="L120" s="920">
        <v>0</v>
      </c>
      <c r="M120" s="920">
        <v>0</v>
      </c>
      <c r="N120" s="860"/>
    </row>
    <row r="121" spans="1:14" s="379" customFormat="1" ht="35.25" customHeight="1">
      <c r="A121" s="943"/>
      <c r="B121" s="953" t="s">
        <v>1290</v>
      </c>
      <c r="C121" s="953"/>
      <c r="D121" s="928" t="s">
        <v>1291</v>
      </c>
      <c r="E121" s="953" t="s">
        <v>412</v>
      </c>
      <c r="F121" s="927"/>
      <c r="G121" s="952"/>
      <c r="H121" s="952"/>
      <c r="I121" s="945"/>
      <c r="J121" s="945"/>
      <c r="K121" s="945">
        <v>0</v>
      </c>
      <c r="L121" s="945"/>
      <c r="M121" s="945"/>
      <c r="N121" s="861"/>
    </row>
    <row r="122" spans="1:14" s="345" customFormat="1" ht="31.5" customHeight="1">
      <c r="A122" s="933"/>
      <c r="B122" s="905"/>
      <c r="C122" s="905" t="s">
        <v>372</v>
      </c>
      <c r="D122" s="906" t="s">
        <v>373</v>
      </c>
      <c r="E122" s="905" t="s">
        <v>412</v>
      </c>
      <c r="F122" s="936">
        <v>307</v>
      </c>
      <c r="G122" s="936">
        <v>307</v>
      </c>
      <c r="H122" s="936">
        <v>307</v>
      </c>
      <c r="I122" s="925">
        <v>2900000</v>
      </c>
      <c r="J122" s="925">
        <v>1210000</v>
      </c>
      <c r="K122" s="925">
        <v>760000</v>
      </c>
      <c r="L122" s="925">
        <v>760000</v>
      </c>
      <c r="M122" s="925">
        <v>0</v>
      </c>
      <c r="N122" s="860"/>
    </row>
    <row r="123" spans="1:14" ht="16.5" customHeight="1">
      <c r="A123" s="910"/>
      <c r="B123" s="907" t="s">
        <v>351</v>
      </c>
      <c r="C123" s="907"/>
      <c r="D123" s="922" t="s">
        <v>1292</v>
      </c>
      <c r="E123" s="907" t="s">
        <v>412</v>
      </c>
      <c r="F123" s="924"/>
      <c r="G123" s="911"/>
      <c r="H123" s="911"/>
      <c r="I123" s="920"/>
      <c r="J123" s="920"/>
      <c r="K123" s="920">
        <v>0</v>
      </c>
      <c r="L123" s="920"/>
      <c r="M123" s="920"/>
    </row>
    <row r="124" spans="1:14" s="345" customFormat="1" ht="37.5" customHeight="1">
      <c r="A124" s="910"/>
      <c r="B124" s="907"/>
      <c r="C124" s="907" t="s">
        <v>352</v>
      </c>
      <c r="D124" s="922" t="s">
        <v>1293</v>
      </c>
      <c r="E124" s="907" t="s">
        <v>412</v>
      </c>
      <c r="F124" s="924">
        <v>1</v>
      </c>
      <c r="G124" s="924">
        <v>1</v>
      </c>
      <c r="H124" s="924">
        <v>1</v>
      </c>
      <c r="I124" s="920">
        <v>4000000</v>
      </c>
      <c r="J124" s="920">
        <v>0</v>
      </c>
      <c r="K124" s="920">
        <v>0</v>
      </c>
      <c r="L124" s="920">
        <v>0</v>
      </c>
      <c r="M124" s="920">
        <v>0</v>
      </c>
      <c r="N124" s="860"/>
    </row>
    <row r="125" spans="1:14" ht="23.25" customHeight="1">
      <c r="A125" s="910"/>
      <c r="B125" s="907" t="s">
        <v>360</v>
      </c>
      <c r="C125" s="907"/>
      <c r="D125" s="922" t="s">
        <v>1294</v>
      </c>
      <c r="E125" s="907" t="s">
        <v>412</v>
      </c>
      <c r="F125" s="924"/>
      <c r="G125" s="911"/>
      <c r="H125" s="911"/>
      <c r="I125" s="920"/>
      <c r="J125" s="920"/>
      <c r="K125" s="920">
        <v>0</v>
      </c>
      <c r="L125" s="920"/>
      <c r="M125" s="920"/>
    </row>
    <row r="126" spans="1:14" s="345" customFormat="1" ht="31.5" customHeight="1">
      <c r="A126" s="910"/>
      <c r="B126" s="907"/>
      <c r="C126" s="907" t="s">
        <v>364</v>
      </c>
      <c r="D126" s="922" t="s">
        <v>365</v>
      </c>
      <c r="E126" s="907" t="s">
        <v>412</v>
      </c>
      <c r="F126" s="924">
        <v>1</v>
      </c>
      <c r="G126" s="924">
        <v>1</v>
      </c>
      <c r="H126" s="924">
        <v>1</v>
      </c>
      <c r="I126" s="920">
        <v>4000000</v>
      </c>
      <c r="J126" s="920">
        <v>2366500</v>
      </c>
      <c r="K126" s="920">
        <v>1089000</v>
      </c>
      <c r="L126" s="920">
        <v>1089000</v>
      </c>
      <c r="M126" s="920">
        <v>0</v>
      </c>
      <c r="N126" s="860"/>
    </row>
    <row r="127" spans="1:14" ht="20.25" customHeight="1">
      <c r="A127" s="910"/>
      <c r="B127" s="907" t="s">
        <v>361</v>
      </c>
      <c r="C127" s="907"/>
      <c r="D127" s="922" t="s">
        <v>1295</v>
      </c>
      <c r="E127" s="907" t="s">
        <v>412</v>
      </c>
      <c r="F127" s="924"/>
      <c r="G127" s="911"/>
      <c r="H127" s="911"/>
      <c r="I127" s="920"/>
      <c r="J127" s="920"/>
      <c r="K127" s="920">
        <v>0</v>
      </c>
      <c r="L127" s="920"/>
      <c r="M127" s="920"/>
    </row>
    <row r="128" spans="1:14" s="345" customFormat="1" ht="39.75" customHeight="1">
      <c r="A128" s="910"/>
      <c r="B128" s="907"/>
      <c r="C128" s="907" t="s">
        <v>364</v>
      </c>
      <c r="D128" s="922" t="s">
        <v>365</v>
      </c>
      <c r="E128" s="907" t="s">
        <v>412</v>
      </c>
      <c r="F128" s="924">
        <v>1</v>
      </c>
      <c r="G128" s="924">
        <v>1</v>
      </c>
      <c r="H128" s="924">
        <v>1</v>
      </c>
      <c r="I128" s="920">
        <v>5000000</v>
      </c>
      <c r="J128" s="920">
        <v>0</v>
      </c>
      <c r="K128" s="920">
        <v>0</v>
      </c>
      <c r="L128" s="920">
        <v>0</v>
      </c>
      <c r="M128" s="920">
        <v>0</v>
      </c>
      <c r="N128" s="860"/>
    </row>
    <row r="129" spans="1:14" ht="29.25" customHeight="1">
      <c r="A129" s="910"/>
      <c r="B129" s="907" t="s">
        <v>362</v>
      </c>
      <c r="C129" s="907"/>
      <c r="D129" s="922" t="s">
        <v>1296</v>
      </c>
      <c r="E129" s="907" t="s">
        <v>412</v>
      </c>
      <c r="F129" s="924"/>
      <c r="G129" s="911"/>
      <c r="H129" s="911"/>
      <c r="I129" s="920"/>
      <c r="J129" s="920"/>
      <c r="K129" s="920">
        <v>0</v>
      </c>
      <c r="L129" s="920"/>
      <c r="M129" s="920"/>
    </row>
    <row r="130" spans="1:14" s="345" customFormat="1" ht="27" customHeight="1">
      <c r="A130" s="910"/>
      <c r="B130" s="907"/>
      <c r="C130" s="907" t="s">
        <v>364</v>
      </c>
      <c r="D130" s="922" t="s">
        <v>365</v>
      </c>
      <c r="E130" s="907" t="s">
        <v>412</v>
      </c>
      <c r="F130" s="924">
        <v>1</v>
      </c>
      <c r="G130" s="911">
        <v>1</v>
      </c>
      <c r="H130" s="911">
        <v>1</v>
      </c>
      <c r="I130" s="920">
        <v>13500000</v>
      </c>
      <c r="J130" s="920">
        <v>6000000</v>
      </c>
      <c r="K130" s="920">
        <v>6000000</v>
      </c>
      <c r="L130" s="920">
        <v>6000000</v>
      </c>
      <c r="M130" s="920">
        <v>0</v>
      </c>
      <c r="N130" s="860"/>
    </row>
    <row r="131" spans="1:14" ht="19.5" customHeight="1">
      <c r="A131" s="904">
        <v>5</v>
      </c>
      <c r="B131" s="907"/>
      <c r="C131" s="907"/>
      <c r="D131" s="922" t="s">
        <v>1297</v>
      </c>
      <c r="E131" s="907" t="s">
        <v>412</v>
      </c>
      <c r="F131" s="924"/>
      <c r="G131" s="911"/>
      <c r="H131" s="911"/>
      <c r="I131" s="920"/>
      <c r="J131" s="920"/>
      <c r="K131" s="920">
        <v>0</v>
      </c>
      <c r="L131" s="920"/>
      <c r="M131" s="920"/>
    </row>
    <row r="132" spans="1:14" ht="30.75" customHeight="1">
      <c r="A132" s="904"/>
      <c r="B132" s="907" t="s">
        <v>430</v>
      </c>
      <c r="C132" s="907"/>
      <c r="D132" s="922" t="s">
        <v>1298</v>
      </c>
      <c r="E132" s="907"/>
      <c r="F132" s="924"/>
      <c r="G132" s="911"/>
      <c r="H132" s="911"/>
      <c r="I132" s="920"/>
      <c r="J132" s="920"/>
      <c r="K132" s="920">
        <v>0</v>
      </c>
      <c r="L132" s="920"/>
      <c r="M132" s="920"/>
    </row>
    <row r="133" spans="1:14" s="345" customFormat="1" ht="41.25" customHeight="1">
      <c r="A133" s="910"/>
      <c r="B133" s="907"/>
      <c r="C133" s="944" t="s">
        <v>432</v>
      </c>
      <c r="D133" s="922" t="s">
        <v>1299</v>
      </c>
      <c r="E133" s="907" t="s">
        <v>412</v>
      </c>
      <c r="F133" s="924">
        <v>3</v>
      </c>
      <c r="G133" s="911">
        <v>3</v>
      </c>
      <c r="H133" s="911">
        <v>3</v>
      </c>
      <c r="I133" s="920">
        <v>94623981</v>
      </c>
      <c r="J133" s="920">
        <v>47311992</v>
      </c>
      <c r="K133" s="920">
        <v>47311992</v>
      </c>
      <c r="L133" s="920">
        <v>47311992</v>
      </c>
      <c r="M133" s="920">
        <v>40254900</v>
      </c>
      <c r="N133" s="860"/>
    </row>
    <row r="134" spans="1:14" s="345" customFormat="1" ht="19.5" customHeight="1">
      <c r="A134" s="910"/>
      <c r="B134" s="907"/>
      <c r="C134" s="929" t="s">
        <v>433</v>
      </c>
      <c r="D134" s="922" t="s">
        <v>434</v>
      </c>
      <c r="E134" s="907" t="s">
        <v>412</v>
      </c>
      <c r="F134" s="924">
        <v>3</v>
      </c>
      <c r="G134" s="911">
        <v>3</v>
      </c>
      <c r="H134" s="911">
        <v>3</v>
      </c>
      <c r="I134" s="920">
        <v>22000000</v>
      </c>
      <c r="J134" s="920">
        <v>11729711.6</v>
      </c>
      <c r="K134" s="920">
        <v>1197446.6599999999</v>
      </c>
      <c r="L134" s="920">
        <v>1197446.6599999999</v>
      </c>
      <c r="M134" s="920">
        <v>1197446.6600000001</v>
      </c>
      <c r="N134" s="860"/>
    </row>
    <row r="135" spans="1:14" ht="34.5" customHeight="1">
      <c r="A135" s="910"/>
      <c r="B135" s="907" t="s">
        <v>374</v>
      </c>
      <c r="C135" s="909"/>
      <c r="D135" s="922" t="s">
        <v>1300</v>
      </c>
      <c r="E135" s="907" t="s">
        <v>412</v>
      </c>
      <c r="F135" s="924"/>
      <c r="G135" s="911"/>
      <c r="H135" s="911"/>
      <c r="I135" s="920"/>
      <c r="J135" s="920"/>
      <c r="K135" s="920">
        <v>0</v>
      </c>
      <c r="L135" s="920"/>
      <c r="M135" s="920"/>
    </row>
    <row r="136" spans="1:14" s="345" customFormat="1" ht="33.75" customHeight="1">
      <c r="A136" s="910"/>
      <c r="B136" s="907"/>
      <c r="C136" s="929" t="s">
        <v>375</v>
      </c>
      <c r="D136" s="922" t="s">
        <v>376</v>
      </c>
      <c r="E136" s="907" t="s">
        <v>412</v>
      </c>
      <c r="F136" s="924">
        <v>13</v>
      </c>
      <c r="G136" s="911">
        <v>13</v>
      </c>
      <c r="H136" s="911">
        <v>8</v>
      </c>
      <c r="I136" s="920">
        <v>19335000</v>
      </c>
      <c r="J136" s="920">
        <v>7261223</v>
      </c>
      <c r="K136" s="920">
        <v>0</v>
      </c>
      <c r="L136" s="920">
        <v>0</v>
      </c>
      <c r="M136" s="920">
        <v>0</v>
      </c>
      <c r="N136" s="860"/>
    </row>
    <row r="137" spans="1:14" ht="30.75" customHeight="1">
      <c r="A137" s="943"/>
      <c r="B137" s="953" t="s">
        <v>436</v>
      </c>
      <c r="C137" s="953"/>
      <c r="D137" s="928" t="s">
        <v>1301</v>
      </c>
      <c r="E137" s="953" t="s">
        <v>412</v>
      </c>
      <c r="F137" s="927"/>
      <c r="G137" s="952"/>
      <c r="H137" s="952"/>
      <c r="I137" s="945"/>
      <c r="J137" s="945"/>
      <c r="K137" s="945">
        <v>0</v>
      </c>
      <c r="L137" s="945"/>
      <c r="M137" s="945"/>
    </row>
    <row r="138" spans="1:14" s="345" customFormat="1" ht="44.25" customHeight="1">
      <c r="A138" s="933"/>
      <c r="B138" s="905"/>
      <c r="C138" s="959" t="s">
        <v>437</v>
      </c>
      <c r="D138" s="906" t="s">
        <v>1302</v>
      </c>
      <c r="E138" s="905" t="s">
        <v>412</v>
      </c>
      <c r="F138" s="936">
        <v>4</v>
      </c>
      <c r="G138" s="936">
        <v>4</v>
      </c>
      <c r="H138" s="936">
        <v>4</v>
      </c>
      <c r="I138" s="925">
        <v>15240470</v>
      </c>
      <c r="J138" s="925">
        <v>6096188</v>
      </c>
      <c r="K138" s="925">
        <v>0</v>
      </c>
      <c r="L138" s="925">
        <v>0</v>
      </c>
      <c r="M138" s="925">
        <v>0</v>
      </c>
      <c r="N138" s="860"/>
    </row>
    <row r="139" spans="1:14" ht="24" customHeight="1">
      <c r="A139" s="910"/>
      <c r="B139" s="907" t="s">
        <v>435</v>
      </c>
      <c r="C139" s="909"/>
      <c r="D139" s="922" t="s">
        <v>1303</v>
      </c>
      <c r="E139" s="907" t="s">
        <v>412</v>
      </c>
      <c r="F139" s="924"/>
      <c r="G139" s="911"/>
      <c r="H139" s="911"/>
      <c r="I139" s="920"/>
      <c r="J139" s="920"/>
      <c r="K139" s="920">
        <v>0</v>
      </c>
      <c r="L139" s="920"/>
      <c r="M139" s="920"/>
    </row>
    <row r="140" spans="1:14" s="345" customFormat="1" ht="28.5" customHeight="1">
      <c r="A140" s="910"/>
      <c r="B140" s="907"/>
      <c r="C140" s="907" t="s">
        <v>433</v>
      </c>
      <c r="D140" s="922" t="s">
        <v>1304</v>
      </c>
      <c r="E140" s="907" t="s">
        <v>412</v>
      </c>
      <c r="F140" s="924">
        <v>1</v>
      </c>
      <c r="G140" s="911">
        <v>1</v>
      </c>
      <c r="H140" s="911">
        <v>1</v>
      </c>
      <c r="I140" s="920">
        <v>11000000</v>
      </c>
      <c r="J140" s="920">
        <v>4400000</v>
      </c>
      <c r="K140" s="920">
        <v>3999996</v>
      </c>
      <c r="L140" s="920">
        <v>3999996</v>
      </c>
      <c r="M140" s="920">
        <v>0</v>
      </c>
      <c r="N140" s="860"/>
    </row>
    <row r="141" spans="1:14" ht="21.75" customHeight="1">
      <c r="A141" s="910"/>
      <c r="B141" s="907" t="s">
        <v>439</v>
      </c>
      <c r="C141" s="907"/>
      <c r="D141" s="922" t="s">
        <v>1305</v>
      </c>
      <c r="E141" s="907" t="s">
        <v>349</v>
      </c>
      <c r="F141" s="924"/>
      <c r="G141" s="911"/>
      <c r="H141" s="911"/>
      <c r="I141" s="920"/>
      <c r="J141" s="920"/>
      <c r="K141" s="920">
        <v>0</v>
      </c>
      <c r="L141" s="920"/>
      <c r="M141" s="920"/>
    </row>
    <row r="142" spans="1:14" s="345" customFormat="1" ht="25.5" customHeight="1">
      <c r="A142" s="910"/>
      <c r="B142" s="907"/>
      <c r="C142" s="907" t="s">
        <v>1306</v>
      </c>
      <c r="D142" s="922" t="s">
        <v>440</v>
      </c>
      <c r="E142" s="907" t="s">
        <v>349</v>
      </c>
      <c r="F142" s="924">
        <v>17000</v>
      </c>
      <c r="G142" s="924">
        <v>0</v>
      </c>
      <c r="H142" s="924">
        <v>0</v>
      </c>
      <c r="I142" s="920">
        <v>300000</v>
      </c>
      <c r="J142" s="920">
        <v>150000</v>
      </c>
      <c r="K142" s="920">
        <v>0</v>
      </c>
      <c r="L142" s="920">
        <v>0</v>
      </c>
      <c r="M142" s="920">
        <v>0</v>
      </c>
      <c r="N142" s="860"/>
    </row>
    <row r="143" spans="1:14">
      <c r="A143" s="910"/>
      <c r="B143" s="907"/>
      <c r="C143" s="907"/>
      <c r="D143" s="922"/>
      <c r="E143" s="907"/>
      <c r="F143" s="924"/>
      <c r="G143" s="911"/>
      <c r="H143" s="911"/>
      <c r="I143" s="920"/>
      <c r="J143" s="920"/>
      <c r="K143" s="920"/>
      <c r="L143" s="920"/>
      <c r="M143" s="920"/>
    </row>
    <row r="144" spans="1:14">
      <c r="A144" s="910"/>
      <c r="B144" s="907"/>
      <c r="C144" s="907"/>
      <c r="D144" s="922"/>
      <c r="E144" s="907"/>
      <c r="F144" s="911"/>
      <c r="G144" s="911"/>
      <c r="H144" s="911"/>
      <c r="I144" s="920"/>
      <c r="J144" s="920"/>
      <c r="K144" s="920"/>
      <c r="L144" s="920"/>
      <c r="M144" s="920"/>
    </row>
    <row r="145" spans="1:13">
      <c r="A145" s="910"/>
      <c r="B145" s="907"/>
      <c r="C145" s="907"/>
      <c r="D145" s="922" t="s">
        <v>1414</v>
      </c>
      <c r="E145" s="907"/>
      <c r="F145" s="911"/>
      <c r="G145" s="911"/>
      <c r="H145" s="911"/>
      <c r="I145" s="833">
        <v>2769993470</v>
      </c>
      <c r="J145" s="833">
        <v>1262180841.0899999</v>
      </c>
      <c r="K145" s="833">
        <v>816949966.94999981</v>
      </c>
      <c r="L145" s="833">
        <v>816949966.94999981</v>
      </c>
      <c r="M145" s="833">
        <v>628621889.30999982</v>
      </c>
    </row>
    <row r="146" spans="1:13">
      <c r="A146" s="911"/>
      <c r="B146" s="907"/>
      <c r="C146" s="911"/>
      <c r="D146" s="940"/>
      <c r="E146" s="907"/>
      <c r="F146" s="911"/>
      <c r="G146" s="911"/>
      <c r="H146" s="911"/>
      <c r="I146" s="920"/>
      <c r="J146" s="920"/>
      <c r="K146" s="920"/>
      <c r="L146" s="920"/>
      <c r="M146" s="920"/>
    </row>
    <row r="147" spans="1:13">
      <c r="A147" s="911"/>
      <c r="B147" s="907"/>
      <c r="C147" s="911"/>
      <c r="D147" s="940"/>
      <c r="E147" s="907"/>
      <c r="F147" s="911"/>
      <c r="G147" s="911"/>
      <c r="H147" s="911"/>
      <c r="I147" s="920"/>
      <c r="J147" s="920"/>
      <c r="K147" s="897"/>
      <c r="L147" s="920"/>
      <c r="M147" s="920"/>
    </row>
    <row r="148" spans="1:13">
      <c r="A148" s="910"/>
      <c r="B148" s="910"/>
      <c r="C148" s="910"/>
      <c r="D148" s="938"/>
      <c r="E148" s="907"/>
      <c r="F148" s="910"/>
      <c r="G148" s="910"/>
      <c r="H148" s="910"/>
      <c r="I148" s="920"/>
      <c r="J148" s="920"/>
      <c r="K148" s="920"/>
      <c r="L148" s="920"/>
      <c r="M148" s="920"/>
    </row>
    <row r="149" spans="1:13">
      <c r="A149" s="910"/>
      <c r="B149" s="910"/>
      <c r="C149" s="910"/>
      <c r="D149" s="938"/>
      <c r="E149" s="907"/>
      <c r="F149" s="910"/>
      <c r="G149" s="910"/>
      <c r="H149" s="910"/>
      <c r="I149" s="941"/>
      <c r="J149" s="941"/>
      <c r="K149" s="941"/>
      <c r="L149" s="941"/>
      <c r="M149" s="941"/>
    </row>
    <row r="150" spans="1:13">
      <c r="A150" s="910"/>
      <c r="B150" s="910"/>
      <c r="C150" s="910"/>
      <c r="D150" s="938"/>
      <c r="E150" s="907"/>
      <c r="F150" s="910"/>
      <c r="G150" s="910"/>
      <c r="H150" s="910"/>
      <c r="I150" s="941"/>
      <c r="J150" s="910"/>
      <c r="K150" s="955"/>
      <c r="L150" s="949"/>
      <c r="M150" s="955"/>
    </row>
    <row r="151" spans="1:13">
      <c r="A151" s="930"/>
      <c r="B151" s="930"/>
      <c r="C151" s="930"/>
      <c r="D151" s="950"/>
      <c r="E151" s="953"/>
      <c r="F151" s="930"/>
      <c r="G151" s="930"/>
      <c r="H151" s="930"/>
      <c r="I151" s="937"/>
      <c r="J151" s="930"/>
      <c r="K151" s="932"/>
      <c r="L151" s="934"/>
      <c r="M151" s="932"/>
    </row>
    <row r="152" spans="1:13" ht="38.25" customHeight="1">
      <c r="A152" s="1340" t="s">
        <v>1688</v>
      </c>
      <c r="B152" s="1341"/>
      <c r="C152" s="1341"/>
      <c r="D152" s="1341"/>
      <c r="E152" s="1341"/>
      <c r="F152" s="1341"/>
      <c r="G152" s="1341"/>
      <c r="H152" s="1341"/>
      <c r="I152" s="1341"/>
      <c r="J152" s="1341"/>
      <c r="K152" s="1341"/>
      <c r="L152" s="1341"/>
      <c r="M152" s="1342"/>
    </row>
    <row r="153" spans="1:13" ht="59.25" customHeight="1">
      <c r="A153" s="1343" t="s">
        <v>1784</v>
      </c>
      <c r="B153" s="1344"/>
      <c r="C153" s="1344"/>
      <c r="D153" s="1344"/>
      <c r="E153" s="1344"/>
      <c r="F153" s="1344"/>
      <c r="G153" s="1344"/>
      <c r="H153" s="1344"/>
      <c r="I153" s="1344"/>
      <c r="J153" s="1344"/>
      <c r="K153" s="1344"/>
      <c r="L153" s="1344"/>
      <c r="M153" s="1345"/>
    </row>
    <row r="154" spans="1:13" ht="29.25" customHeight="1">
      <c r="A154" s="1346" t="s">
        <v>1689</v>
      </c>
      <c r="B154" s="1347"/>
      <c r="C154" s="1347"/>
      <c r="D154" s="1347"/>
      <c r="E154" s="1347"/>
      <c r="F154" s="1347"/>
      <c r="G154" s="1347"/>
      <c r="H154" s="1347"/>
      <c r="I154" s="1347"/>
      <c r="J154" s="1347"/>
      <c r="K154" s="1347"/>
      <c r="L154" s="1347"/>
      <c r="M154" s="1348"/>
    </row>
    <row r="155" spans="1:13">
      <c r="A155" s="536"/>
      <c r="B155" s="536"/>
      <c r="C155" s="536"/>
      <c r="D155" s="536"/>
      <c r="E155" s="536"/>
      <c r="F155" s="536"/>
      <c r="G155" s="536"/>
      <c r="H155" s="536"/>
      <c r="I155" s="536"/>
      <c r="J155" s="536"/>
      <c r="K155" s="536"/>
      <c r="L155" s="536"/>
      <c r="M155" s="536"/>
    </row>
    <row r="156" spans="1:13">
      <c r="A156" s="536"/>
      <c r="B156" s="536"/>
      <c r="C156" s="536"/>
      <c r="D156" s="536"/>
      <c r="E156" s="536"/>
      <c r="F156" s="536"/>
      <c r="G156" s="536"/>
      <c r="H156" s="536"/>
      <c r="I156" s="536"/>
      <c r="J156" s="536"/>
      <c r="K156" s="536"/>
      <c r="L156" s="536"/>
      <c r="M156" s="536"/>
    </row>
    <row r="157" spans="1:13">
      <c r="A157" s="536"/>
      <c r="B157" s="536"/>
      <c r="C157" s="536"/>
      <c r="D157" s="536"/>
      <c r="E157" s="536"/>
      <c r="F157" s="536"/>
      <c r="G157" s="536"/>
      <c r="H157" s="536"/>
      <c r="I157" s="536"/>
      <c r="J157" s="536"/>
      <c r="K157" s="536"/>
      <c r="L157" s="536"/>
      <c r="M157" s="536"/>
    </row>
    <row r="158" spans="1:13">
      <c r="G158" s="344"/>
    </row>
    <row r="159" spans="1:13">
      <c r="G159" s="344"/>
    </row>
    <row r="160" spans="1:13">
      <c r="G160" s="344"/>
    </row>
    <row r="161" spans="7:7">
      <c r="G161" s="344"/>
    </row>
    <row r="162" spans="7:7">
      <c r="G162" s="344"/>
    </row>
    <row r="163" spans="7:7">
      <c r="G163" s="344"/>
    </row>
    <row r="164" spans="7:7">
      <c r="G164" s="344"/>
    </row>
    <row r="165" spans="7:7">
      <c r="G165" s="344"/>
    </row>
    <row r="166" spans="7:7">
      <c r="G166" s="344"/>
    </row>
    <row r="167" spans="7:7">
      <c r="G167" s="344"/>
    </row>
    <row r="168" spans="7:7">
      <c r="G168" s="344"/>
    </row>
    <row r="169" spans="7:7">
      <c r="G169" s="344"/>
    </row>
    <row r="170" spans="7:7">
      <c r="G170" s="344"/>
    </row>
    <row r="171" spans="7:7">
      <c r="G171" s="344"/>
    </row>
    <row r="172" spans="7:7">
      <c r="G172" s="344"/>
    </row>
    <row r="173" spans="7:7">
      <c r="G173" s="344"/>
    </row>
    <row r="174" spans="7:7">
      <c r="G174" s="344"/>
    </row>
    <row r="175" spans="7:7">
      <c r="G175" s="344"/>
    </row>
    <row r="176" spans="7:7">
      <c r="G176" s="344"/>
    </row>
    <row r="177" spans="7:7">
      <c r="G177" s="344"/>
    </row>
    <row r="178" spans="7:7">
      <c r="G178" s="344"/>
    </row>
    <row r="179" spans="7:7">
      <c r="G179" s="344"/>
    </row>
    <row r="180" spans="7:7">
      <c r="G180" s="344"/>
    </row>
    <row r="181" spans="7:7">
      <c r="G181" s="344"/>
    </row>
    <row r="182" spans="7:7">
      <c r="G182" s="344"/>
    </row>
    <row r="183" spans="7:7">
      <c r="G183" s="344"/>
    </row>
    <row r="184" spans="7:7">
      <c r="G184" s="344"/>
    </row>
    <row r="185" spans="7:7">
      <c r="G185" s="344"/>
    </row>
    <row r="186" spans="7:7">
      <c r="G186" s="344"/>
    </row>
    <row r="187" spans="7:7">
      <c r="G187" s="344"/>
    </row>
    <row r="188" spans="7:7">
      <c r="G188" s="344"/>
    </row>
    <row r="189" spans="7:7">
      <c r="G189" s="344"/>
    </row>
    <row r="190" spans="7:7">
      <c r="G190" s="344"/>
    </row>
    <row r="191" spans="7:7">
      <c r="G191" s="344"/>
    </row>
    <row r="192" spans="7:7">
      <c r="G192" s="344"/>
    </row>
    <row r="193" spans="7:7">
      <c r="G193" s="344"/>
    </row>
    <row r="194" spans="7:7">
      <c r="G194" s="344"/>
    </row>
    <row r="195" spans="7:7">
      <c r="G195" s="344"/>
    </row>
    <row r="196" spans="7:7">
      <c r="G196" s="344"/>
    </row>
    <row r="197" spans="7:7">
      <c r="G197" s="344"/>
    </row>
    <row r="198" spans="7:7">
      <c r="G198" s="344"/>
    </row>
    <row r="199" spans="7:7">
      <c r="G199" s="344"/>
    </row>
    <row r="200" spans="7:7">
      <c r="G200" s="344"/>
    </row>
    <row r="201" spans="7:7">
      <c r="G201" s="344"/>
    </row>
    <row r="202" spans="7:7">
      <c r="G202" s="344"/>
    </row>
    <row r="203" spans="7:7">
      <c r="G203" s="344"/>
    </row>
    <row r="204" spans="7:7">
      <c r="G204" s="344"/>
    </row>
    <row r="205" spans="7:7">
      <c r="G205" s="344"/>
    </row>
    <row r="206" spans="7:7">
      <c r="G206" s="344"/>
    </row>
    <row r="207" spans="7:7">
      <c r="G207" s="344"/>
    </row>
    <row r="208" spans="7:7">
      <c r="G208" s="344"/>
    </row>
    <row r="209" spans="7:7">
      <c r="G209" s="344"/>
    </row>
    <row r="210" spans="7:7">
      <c r="G210" s="344"/>
    </row>
    <row r="211" spans="7:7">
      <c r="G211" s="344"/>
    </row>
    <row r="212" spans="7:7">
      <c r="G212" s="344"/>
    </row>
    <row r="213" spans="7:7">
      <c r="G213" s="344"/>
    </row>
    <row r="214" spans="7:7">
      <c r="G214" s="344"/>
    </row>
    <row r="215" spans="7:7">
      <c r="G215" s="344"/>
    </row>
    <row r="216" spans="7:7">
      <c r="G216" s="344"/>
    </row>
    <row r="217" spans="7:7">
      <c r="G217" s="344"/>
    </row>
    <row r="218" spans="7:7">
      <c r="G218" s="344"/>
    </row>
    <row r="219" spans="7:7">
      <c r="G219" s="344"/>
    </row>
    <row r="220" spans="7:7">
      <c r="G220" s="344"/>
    </row>
    <row r="221" spans="7:7">
      <c r="G221" s="344"/>
    </row>
    <row r="222" spans="7:7">
      <c r="G222" s="344"/>
    </row>
    <row r="223" spans="7:7">
      <c r="G223" s="344"/>
    </row>
    <row r="224" spans="7:7">
      <c r="G224" s="344"/>
    </row>
    <row r="225" spans="7:7">
      <c r="G225" s="344"/>
    </row>
    <row r="226" spans="7:7">
      <c r="G226" s="344"/>
    </row>
  </sheetData>
  <mergeCells count="12">
    <mergeCell ref="A152:M152"/>
    <mergeCell ref="A153:M153"/>
    <mergeCell ref="A154:M154"/>
    <mergeCell ref="A1:M1"/>
    <mergeCell ref="A3:M3"/>
    <mergeCell ref="A4:M4"/>
    <mergeCell ref="A5:A6"/>
    <mergeCell ref="B5:B6"/>
    <mergeCell ref="D5:D6"/>
    <mergeCell ref="E5:E6"/>
    <mergeCell ref="F5:H5"/>
    <mergeCell ref="I5:M5"/>
  </mergeCells>
  <printOptions horizontalCentered="1"/>
  <pageMargins left="0.62992125984251968" right="1.0236220472440944" top="0.74803149606299213" bottom="0.74803149606299213" header="0.31496062992125984" footer="0.31496062992125984"/>
  <pageSetup scale="51" fitToHeight="0" orientation="landscape" r:id="rId1"/>
  <headerFooter scaleWithDoc="0">
    <oddHeader>&amp;L&amp;G&amp;R&amp;G</oddHeader>
    <oddFooter>&amp;R&amp;G</oddFooter>
  </headerFooter>
  <rowBreaks count="7" manualBreakCount="7">
    <brk id="31" max="12" man="1"/>
    <brk id="59" max="12" man="1"/>
    <brk id="75" max="12" man="1"/>
    <brk id="91" max="12" man="1"/>
    <brk id="108" max="12" man="1"/>
    <brk id="121" max="12" man="1"/>
    <brk id="137" max="12" man="1"/>
  </rowBreaks>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564">
        <v>1</v>
      </c>
      <c r="B7" s="1372" t="s">
        <v>479</v>
      </c>
      <c r="C7" s="1373"/>
      <c r="D7" s="1373"/>
      <c r="E7" s="1374"/>
      <c r="F7" s="1375" t="s">
        <v>1215</v>
      </c>
      <c r="G7" s="1376"/>
      <c r="H7" s="1376"/>
      <c r="I7" s="1377"/>
      <c r="J7" s="544" t="s">
        <v>474</v>
      </c>
      <c r="K7" s="544" t="s">
        <v>474</v>
      </c>
    </row>
    <row r="8" spans="1:11" s="356" customFormat="1" ht="15" customHeight="1">
      <c r="A8" s="545"/>
      <c r="B8" s="546"/>
      <c r="C8" s="546"/>
      <c r="D8" s="546"/>
      <c r="E8" s="546"/>
      <c r="F8" s="546"/>
      <c r="G8" s="546"/>
      <c r="H8" s="546"/>
      <c r="I8" s="546"/>
      <c r="J8" s="546"/>
      <c r="K8" s="547"/>
    </row>
    <row r="9" spans="1:11" s="356" customFormat="1" ht="15" customHeight="1">
      <c r="A9" s="1363" t="s">
        <v>232</v>
      </c>
      <c r="B9" s="1364"/>
      <c r="C9" s="1364"/>
      <c r="D9" s="1365"/>
      <c r="E9" s="1363" t="s">
        <v>309</v>
      </c>
      <c r="F9" s="1364"/>
      <c r="G9" s="1364"/>
      <c r="H9" s="1364"/>
      <c r="I9" s="1364"/>
      <c r="J9" s="1364"/>
      <c r="K9" s="1365"/>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14">
        <v>450</v>
      </c>
      <c r="B11" s="814">
        <v>450</v>
      </c>
      <c r="C11" s="814">
        <v>448</v>
      </c>
      <c r="D11" s="815">
        <f>(C11/B11)*100</f>
        <v>99.555555555555557</v>
      </c>
      <c r="E11" s="816">
        <v>38121507</v>
      </c>
      <c r="F11" s="816">
        <v>20005904.199999999</v>
      </c>
      <c r="G11" s="816">
        <v>116000</v>
      </c>
      <c r="H11" s="816">
        <v>116000</v>
      </c>
      <c r="I11" s="816">
        <v>116000</v>
      </c>
      <c r="J11" s="815">
        <f>(G11/F11)*100</f>
        <v>0.57982882873147024</v>
      </c>
      <c r="K11" s="835">
        <f>(D11/J11)*100</f>
        <v>17169.818163984673</v>
      </c>
    </row>
    <row r="12" spans="1:11" ht="8.25" customHeight="1">
      <c r="A12" s="1378"/>
      <c r="B12" s="1379"/>
      <c r="C12" s="1379"/>
      <c r="D12" s="1379"/>
      <c r="E12" s="1379"/>
      <c r="F12" s="1379"/>
      <c r="G12" s="1379"/>
      <c r="H12" s="1379"/>
      <c r="I12" s="1379"/>
      <c r="J12" s="1379"/>
      <c r="K12" s="1380"/>
    </row>
    <row r="13" spans="1:11">
      <c r="A13" s="1366" t="s">
        <v>1405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ht="13.8">
      <c r="A15" s="1366" t="s">
        <v>286</v>
      </c>
      <c r="B15" s="1367"/>
      <c r="C15" s="1367"/>
      <c r="D15" s="1367"/>
      <c r="E15" s="1367"/>
      <c r="F15" s="1367"/>
      <c r="G15" s="1367"/>
      <c r="H15" s="1367"/>
      <c r="I15" s="1367"/>
      <c r="J15" s="1367"/>
      <c r="K15" s="1368"/>
    </row>
    <row r="16" spans="1:11" ht="110.25" customHeight="1">
      <c r="A16" s="1381" t="s">
        <v>1406</v>
      </c>
      <c r="B16" s="1384"/>
      <c r="C16" s="1384"/>
      <c r="D16" s="1384"/>
      <c r="E16" s="1384"/>
      <c r="F16" s="1384"/>
      <c r="G16" s="1384"/>
      <c r="H16" s="1384"/>
      <c r="I16" s="1384"/>
      <c r="J16" s="1384"/>
      <c r="K16" s="1385"/>
    </row>
    <row r="17" spans="1:11" ht="13.8">
      <c r="A17" s="901" t="s">
        <v>287</v>
      </c>
      <c r="B17" s="902"/>
      <c r="C17" s="902"/>
      <c r="D17" s="902"/>
      <c r="E17" s="902"/>
      <c r="F17" s="902"/>
      <c r="G17" s="902"/>
      <c r="H17" s="902"/>
      <c r="I17" s="902"/>
      <c r="J17" s="902"/>
      <c r="K17" s="903"/>
    </row>
    <row r="18" spans="1:11" ht="81" customHeight="1">
      <c r="A18" s="1392" t="s">
        <v>1846</v>
      </c>
      <c r="B18" s="1393"/>
      <c r="C18" s="1393"/>
      <c r="D18" s="1393"/>
      <c r="E18" s="1393"/>
      <c r="F18" s="1393"/>
      <c r="G18" s="1393"/>
      <c r="H18" s="1393"/>
      <c r="I18" s="1393"/>
      <c r="J18" s="1393"/>
      <c r="K18" s="1394"/>
    </row>
    <row r="19" spans="1:11" ht="35.25" customHeight="1">
      <c r="A19" s="1386" t="s">
        <v>1829</v>
      </c>
      <c r="B19" s="1387"/>
      <c r="C19" s="1387"/>
      <c r="D19" s="1387"/>
      <c r="E19" s="1387"/>
      <c r="F19" s="1387"/>
      <c r="G19" s="1387"/>
      <c r="H19" s="1387"/>
      <c r="I19" s="1387"/>
      <c r="J19" s="1387"/>
      <c r="K19" s="1388"/>
    </row>
    <row r="20" spans="1:11">
      <c r="A20" s="1395"/>
      <c r="B20" s="1384"/>
      <c r="C20" s="1384"/>
      <c r="D20" s="1384"/>
      <c r="E20" s="1384"/>
      <c r="F20" s="1384"/>
      <c r="G20" s="1384"/>
      <c r="H20" s="1384"/>
      <c r="I20" s="1384"/>
      <c r="J20" s="1384"/>
      <c r="K20" s="1385"/>
    </row>
    <row r="21" spans="1:11">
      <c r="A21" s="1396"/>
      <c r="B21" s="1397"/>
      <c r="C21" s="1397"/>
      <c r="D21" s="1397"/>
      <c r="E21" s="1397"/>
      <c r="F21" s="1397"/>
      <c r="G21" s="1397"/>
      <c r="H21" s="1397"/>
      <c r="I21" s="1397"/>
      <c r="J21" s="1397"/>
      <c r="K21" s="1398"/>
    </row>
    <row r="22" spans="1:11">
      <c r="A22" s="367"/>
      <c r="B22" s="368"/>
      <c r="C22" s="368"/>
      <c r="D22" s="368"/>
      <c r="E22" s="368"/>
      <c r="F22" s="368"/>
      <c r="G22" s="368"/>
      <c r="H22" s="368"/>
      <c r="I22" s="368"/>
      <c r="J22" s="368"/>
      <c r="K22" s="369"/>
    </row>
    <row r="23" spans="1:11">
      <c r="A23" s="367"/>
      <c r="B23" s="368"/>
      <c r="C23" s="368"/>
      <c r="D23" s="368"/>
      <c r="E23" s="368"/>
      <c r="F23" s="368"/>
      <c r="G23" s="368"/>
      <c r="H23" s="368"/>
      <c r="I23" s="368"/>
      <c r="J23" s="368"/>
      <c r="K23" s="369"/>
    </row>
    <row r="24" spans="1:11">
      <c r="A24" s="1366"/>
      <c r="B24" s="1367"/>
      <c r="C24" s="1367"/>
      <c r="D24" s="1367"/>
      <c r="E24" s="1367"/>
      <c r="F24" s="1367"/>
      <c r="G24" s="1367"/>
      <c r="H24" s="1367"/>
      <c r="I24" s="1367"/>
      <c r="J24" s="1367"/>
      <c r="K24" s="1368"/>
    </row>
    <row r="25" spans="1:11">
      <c r="A25" s="367"/>
      <c r="B25" s="368"/>
      <c r="C25" s="368"/>
      <c r="D25" s="368"/>
      <c r="E25" s="368"/>
      <c r="F25" s="368"/>
      <c r="G25" s="368"/>
      <c r="H25" s="368"/>
      <c r="I25" s="368"/>
      <c r="J25" s="368"/>
      <c r="K25" s="369"/>
    </row>
    <row r="26" spans="1:11">
      <c r="A26" s="1381"/>
      <c r="B26" s="1382"/>
      <c r="C26" s="1382"/>
      <c r="D26" s="1382"/>
      <c r="E26" s="1382"/>
      <c r="F26" s="1382"/>
      <c r="G26" s="1382"/>
      <c r="H26" s="1382"/>
      <c r="I26" s="1382"/>
      <c r="J26" s="1382"/>
      <c r="K26" s="1383"/>
    </row>
    <row r="27" spans="1:11">
      <c r="A27" s="1381"/>
      <c r="B27" s="1382"/>
      <c r="C27" s="1382"/>
      <c r="D27" s="1382"/>
      <c r="E27" s="1382"/>
      <c r="F27" s="1382"/>
      <c r="G27" s="1382"/>
      <c r="H27" s="1382"/>
      <c r="I27" s="1382"/>
      <c r="J27" s="1382"/>
      <c r="K27" s="1383"/>
    </row>
    <row r="28" spans="1:11">
      <c r="A28" s="1381"/>
      <c r="B28" s="1382"/>
      <c r="C28" s="1382"/>
      <c r="D28" s="1382"/>
      <c r="E28" s="1382"/>
      <c r="F28" s="1382"/>
      <c r="G28" s="1382"/>
      <c r="H28" s="1382"/>
      <c r="I28" s="1382"/>
      <c r="J28" s="1382"/>
      <c r="K28" s="1383"/>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367"/>
      <c r="B31" s="368"/>
      <c r="C31" s="368"/>
      <c r="D31" s="368"/>
      <c r="E31" s="368"/>
      <c r="F31" s="368"/>
      <c r="G31" s="368"/>
      <c r="H31" s="368"/>
      <c r="I31" s="368"/>
      <c r="J31" s="368"/>
      <c r="K31" s="369"/>
    </row>
    <row r="32" spans="1:11">
      <c r="A32" s="371"/>
      <c r="B32" s="372"/>
      <c r="C32" s="372"/>
      <c r="D32" s="372"/>
      <c r="E32" s="372"/>
      <c r="F32" s="372"/>
      <c r="G32" s="372"/>
      <c r="H32" s="372"/>
      <c r="I32" s="372"/>
      <c r="J32" s="372"/>
      <c r="K32" s="373"/>
    </row>
    <row r="33" spans="1:11">
      <c r="A33" s="1366"/>
      <c r="B33" s="1367"/>
      <c r="C33" s="1367"/>
      <c r="D33" s="1367"/>
      <c r="E33" s="1367"/>
      <c r="F33" s="1367"/>
      <c r="G33" s="1367"/>
      <c r="H33" s="1367"/>
      <c r="I33" s="1367"/>
      <c r="J33" s="1367"/>
      <c r="K33" s="1368"/>
    </row>
    <row r="34" spans="1:11">
      <c r="A34" s="367"/>
      <c r="B34" s="368"/>
      <c r="C34" s="368"/>
      <c r="D34" s="368"/>
      <c r="E34" s="368"/>
      <c r="F34" s="368"/>
      <c r="G34" s="368"/>
      <c r="H34" s="368"/>
      <c r="I34" s="368"/>
      <c r="J34" s="368"/>
      <c r="K34" s="369"/>
    </row>
    <row r="35" spans="1:11">
      <c r="A35" s="367"/>
      <c r="B35" s="368"/>
      <c r="C35" s="368"/>
      <c r="D35" s="368"/>
      <c r="E35" s="368"/>
      <c r="F35" s="368"/>
      <c r="G35" s="368"/>
      <c r="H35" s="368"/>
      <c r="I35" s="368"/>
      <c r="J35" s="368"/>
      <c r="K35" s="369"/>
    </row>
    <row r="36" spans="1:11">
      <c r="A36" s="1389"/>
      <c r="B36" s="1390"/>
      <c r="C36" s="1390"/>
      <c r="D36" s="1390"/>
      <c r="E36" s="1390"/>
      <c r="F36" s="1390"/>
      <c r="G36" s="1390"/>
      <c r="H36" s="1390"/>
      <c r="I36" s="1390"/>
      <c r="J36" s="1390"/>
      <c r="K36" s="1391"/>
    </row>
  </sheetData>
  <mergeCells count="25">
    <mergeCell ref="A36:K36"/>
    <mergeCell ref="A18:K18"/>
    <mergeCell ref="A20:K20"/>
    <mergeCell ref="A21:K21"/>
    <mergeCell ref="A24:K24"/>
    <mergeCell ref="A14:K14"/>
    <mergeCell ref="A15:K15"/>
    <mergeCell ref="A16:K16"/>
    <mergeCell ref="A26:K30"/>
    <mergeCell ref="A33:K33"/>
    <mergeCell ref="A19:K19"/>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workbookViewId="0">
      <selection activeCell="F2" sqref="F1:F1048576"/>
    </sheetView>
  </sheetViews>
  <sheetFormatPr baseColWidth="10" defaultRowHeight="13.2"/>
  <cols>
    <col min="6" max="7" width="14.88671875" bestFit="1" customWidth="1"/>
    <col min="8" max="8" width="15.33203125" bestFit="1" customWidth="1"/>
    <col min="9" max="9" width="22.109375" bestFit="1" customWidth="1"/>
    <col min="10" max="10" width="17.5546875" bestFit="1" customWidth="1"/>
    <col min="11" max="12" width="14.88671875" bestFit="1" customWidth="1"/>
    <col min="14" max="14" width="13.88671875" bestFit="1" customWidth="1"/>
  </cols>
  <sheetData>
    <row r="1" spans="1:14" ht="17.399999999999999">
      <c r="A1" s="1248" t="s">
        <v>1335</v>
      </c>
      <c r="B1" s="1248"/>
      <c r="C1" s="1248"/>
      <c r="D1" s="1248"/>
      <c r="E1" s="1248"/>
      <c r="F1" s="1248"/>
      <c r="G1" s="1248"/>
      <c r="H1" s="1248"/>
      <c r="I1" s="1248"/>
      <c r="J1" s="1248"/>
      <c r="K1" s="1248"/>
      <c r="L1" s="1248"/>
      <c r="M1" s="1248"/>
      <c r="N1" s="1248"/>
    </row>
    <row r="2" spans="1:14">
      <c r="A2" s="331" t="s">
        <v>1310</v>
      </c>
      <c r="B2" s="332" t="s">
        <v>1315</v>
      </c>
      <c r="C2" s="332" t="s">
        <v>535</v>
      </c>
      <c r="D2" s="332" t="s">
        <v>536</v>
      </c>
      <c r="E2" s="332" t="s">
        <v>94</v>
      </c>
      <c r="F2" s="333" t="s">
        <v>538</v>
      </c>
      <c r="G2" s="333" t="s">
        <v>12</v>
      </c>
      <c r="H2" s="333" t="s">
        <v>539</v>
      </c>
      <c r="I2" s="333" t="s">
        <v>540</v>
      </c>
      <c r="J2" s="333" t="s">
        <v>1311</v>
      </c>
      <c r="K2" s="333" t="s">
        <v>62</v>
      </c>
      <c r="L2" s="333" t="s">
        <v>542</v>
      </c>
      <c r="M2" s="333" t="s">
        <v>543</v>
      </c>
      <c r="N2" s="333" t="s">
        <v>544</v>
      </c>
    </row>
    <row r="3" spans="1:14">
      <c r="A3" s="334" t="s">
        <v>521</v>
      </c>
      <c r="B3" s="335">
        <v>1411</v>
      </c>
      <c r="C3" s="335">
        <v>1</v>
      </c>
      <c r="D3" s="335">
        <v>2</v>
      </c>
      <c r="E3" s="343" t="s">
        <v>1318</v>
      </c>
      <c r="F3" s="389">
        <v>2490657</v>
      </c>
      <c r="G3" s="389">
        <v>2490657</v>
      </c>
      <c r="H3" s="389">
        <v>1419071.14</v>
      </c>
      <c r="I3" s="389">
        <v>1500212.18</v>
      </c>
      <c r="J3" s="389">
        <v>1419071.14</v>
      </c>
      <c r="K3" s="389">
        <v>1127475.7900000003</v>
      </c>
      <c r="L3" s="389">
        <v>1071585.8600000001</v>
      </c>
      <c r="M3" s="389">
        <v>0</v>
      </c>
      <c r="N3" s="389">
        <v>291595.34999999963</v>
      </c>
    </row>
    <row r="4" spans="1:14">
      <c r="A4" s="334" t="s">
        <v>521</v>
      </c>
      <c r="B4" s="335">
        <v>1411</v>
      </c>
      <c r="C4" s="335">
        <v>1</v>
      </c>
      <c r="D4" s="335">
        <v>2</v>
      </c>
      <c r="E4" s="343" t="s">
        <v>1320</v>
      </c>
      <c r="F4" s="389">
        <v>18888091</v>
      </c>
      <c r="G4" s="389">
        <v>18888091</v>
      </c>
      <c r="H4" s="389">
        <v>8479173.6300000008</v>
      </c>
      <c r="I4" s="389">
        <v>10445559</v>
      </c>
      <c r="J4" s="389">
        <v>8479173.6300000008</v>
      </c>
      <c r="K4" s="389">
        <v>7004890.9900000012</v>
      </c>
      <c r="L4" s="389">
        <v>10408917.369999999</v>
      </c>
      <c r="M4" s="389">
        <v>0</v>
      </c>
      <c r="N4" s="389">
        <v>1474282.6399999997</v>
      </c>
    </row>
    <row r="5" spans="1:14">
      <c r="A5" s="334" t="s">
        <v>521</v>
      </c>
      <c r="B5" s="335">
        <v>1411</v>
      </c>
      <c r="C5" s="335">
        <v>1</v>
      </c>
      <c r="D5" s="335">
        <v>2</v>
      </c>
      <c r="E5" s="343" t="s">
        <v>1322</v>
      </c>
      <c r="F5" s="389">
        <v>8910263</v>
      </c>
      <c r="G5" s="389">
        <v>8910263</v>
      </c>
      <c r="H5" s="389">
        <v>3796470.36</v>
      </c>
      <c r="I5" s="389">
        <v>4942763</v>
      </c>
      <c r="J5" s="389">
        <v>3796470.36</v>
      </c>
      <c r="K5" s="389">
        <v>338163.17</v>
      </c>
      <c r="L5" s="389">
        <v>5113792.6400000006</v>
      </c>
      <c r="M5" s="389">
        <v>0</v>
      </c>
      <c r="N5" s="389">
        <v>3458307.19</v>
      </c>
    </row>
    <row r="6" spans="1:14">
      <c r="A6" s="334" t="s">
        <v>521</v>
      </c>
      <c r="B6" s="335">
        <v>1421</v>
      </c>
      <c r="C6" s="335">
        <v>1</v>
      </c>
      <c r="D6" s="335">
        <v>2</v>
      </c>
      <c r="E6" s="343" t="s">
        <v>1320</v>
      </c>
      <c r="F6" s="389">
        <v>4178874</v>
      </c>
      <c r="G6" s="389">
        <v>4178874</v>
      </c>
      <c r="H6" s="389">
        <v>1427516.56</v>
      </c>
      <c r="I6" s="389">
        <v>2284286</v>
      </c>
      <c r="J6" s="389">
        <v>1427516.56</v>
      </c>
      <c r="K6" s="389">
        <v>1427516.56</v>
      </c>
      <c r="L6" s="389">
        <v>2751357.44</v>
      </c>
      <c r="M6" s="389">
        <v>0</v>
      </c>
      <c r="N6" s="389">
        <v>0</v>
      </c>
    </row>
    <row r="7" spans="1:14">
      <c r="A7" s="334" t="s">
        <v>521</v>
      </c>
      <c r="B7" s="335">
        <v>1421</v>
      </c>
      <c r="C7" s="335">
        <v>1</v>
      </c>
      <c r="D7" s="335">
        <v>2</v>
      </c>
      <c r="E7" s="343" t="s">
        <v>1322</v>
      </c>
      <c r="F7" s="389">
        <v>6632263</v>
      </c>
      <c r="G7" s="389">
        <v>6632263</v>
      </c>
      <c r="H7" s="389">
        <v>2812209.58</v>
      </c>
      <c r="I7" s="389">
        <v>3661314</v>
      </c>
      <c r="J7" s="389">
        <v>2812209.58</v>
      </c>
      <c r="K7" s="389">
        <v>250492.54</v>
      </c>
      <c r="L7" s="389">
        <v>3820053.42</v>
      </c>
      <c r="M7" s="389">
        <v>0</v>
      </c>
      <c r="N7" s="389">
        <v>2561717.04</v>
      </c>
    </row>
    <row r="8" spans="1:14">
      <c r="A8" s="334" t="s">
        <v>521</v>
      </c>
      <c r="B8" s="335">
        <v>1431</v>
      </c>
      <c r="C8" s="335">
        <v>1</v>
      </c>
      <c r="D8" s="335">
        <v>2</v>
      </c>
      <c r="E8" s="343" t="s">
        <v>1317</v>
      </c>
      <c r="F8" s="389">
        <v>6516341</v>
      </c>
      <c r="G8" s="389">
        <v>6516341</v>
      </c>
      <c r="H8" s="389">
        <v>2254695.5299999998</v>
      </c>
      <c r="I8" s="389">
        <v>2987135</v>
      </c>
      <c r="J8" s="389">
        <v>2254695.5299999998</v>
      </c>
      <c r="K8" s="389">
        <v>2254695.5300000003</v>
      </c>
      <c r="L8" s="389">
        <v>4261645.4700000007</v>
      </c>
      <c r="M8" s="389">
        <v>0</v>
      </c>
      <c r="N8" s="389">
        <v>0</v>
      </c>
    </row>
    <row r="9" spans="1:14">
      <c r="A9" s="334" t="s">
        <v>521</v>
      </c>
      <c r="B9" s="335">
        <v>1441</v>
      </c>
      <c r="C9" s="335">
        <v>1</v>
      </c>
      <c r="D9" s="335">
        <v>2</v>
      </c>
      <c r="E9" s="343" t="s">
        <v>1317</v>
      </c>
      <c r="F9" s="389">
        <v>8645270</v>
      </c>
      <c r="G9" s="389">
        <v>8645270</v>
      </c>
      <c r="H9" s="389">
        <v>3345401.53</v>
      </c>
      <c r="I9" s="389">
        <v>4710650</v>
      </c>
      <c r="J9" s="389">
        <v>3345401.53</v>
      </c>
      <c r="K9" s="389">
        <v>1821479.63</v>
      </c>
      <c r="L9" s="389">
        <v>5299868.4700000007</v>
      </c>
      <c r="M9" s="389">
        <v>0</v>
      </c>
      <c r="N9" s="389">
        <v>1523921.9</v>
      </c>
    </row>
    <row r="10" spans="1:14">
      <c r="A10" s="334" t="s">
        <v>521</v>
      </c>
      <c r="B10" s="335">
        <v>1443</v>
      </c>
      <c r="C10" s="335">
        <v>1</v>
      </c>
      <c r="D10" s="335">
        <v>2</v>
      </c>
      <c r="E10" s="343" t="s">
        <v>1317</v>
      </c>
      <c r="F10" s="389">
        <v>1365928</v>
      </c>
      <c r="G10" s="389">
        <v>1365928</v>
      </c>
      <c r="H10" s="389">
        <v>351065.23</v>
      </c>
      <c r="I10" s="389">
        <v>707922</v>
      </c>
      <c r="J10" s="389">
        <v>351065.23</v>
      </c>
      <c r="K10" s="389">
        <v>268217.88999999996</v>
      </c>
      <c r="L10" s="389">
        <v>1014862.77</v>
      </c>
      <c r="M10" s="389">
        <v>0</v>
      </c>
      <c r="N10" s="389">
        <v>82847.340000000026</v>
      </c>
    </row>
    <row r="11" spans="1:14">
      <c r="A11" s="334" t="s">
        <v>521</v>
      </c>
      <c r="B11" s="335">
        <v>1511</v>
      </c>
      <c r="C11" s="335">
        <v>1</v>
      </c>
      <c r="D11" s="335">
        <v>2</v>
      </c>
      <c r="E11" s="343" t="s">
        <v>1317</v>
      </c>
      <c r="F11" s="389">
        <v>18693250</v>
      </c>
      <c r="G11" s="389">
        <v>18693250</v>
      </c>
      <c r="H11" s="389">
        <v>10141195</v>
      </c>
      <c r="I11" s="389">
        <v>10141195</v>
      </c>
      <c r="J11" s="389">
        <v>10141195</v>
      </c>
      <c r="K11" s="389">
        <v>6832730.5599999996</v>
      </c>
      <c r="L11" s="389">
        <v>8552055</v>
      </c>
      <c r="M11" s="389">
        <v>0</v>
      </c>
      <c r="N11" s="389">
        <v>3308464.4400000004</v>
      </c>
    </row>
    <row r="12" spans="1:14">
      <c r="A12" s="334" t="s">
        <v>521</v>
      </c>
      <c r="B12" s="335">
        <v>1541</v>
      </c>
      <c r="C12" s="335">
        <v>1</v>
      </c>
      <c r="D12" s="335">
        <v>2</v>
      </c>
      <c r="E12" s="343" t="s">
        <v>1318</v>
      </c>
      <c r="F12" s="389">
        <v>4733752</v>
      </c>
      <c r="G12" s="389">
        <v>4733752</v>
      </c>
      <c r="H12" s="389"/>
      <c r="I12" s="389">
        <v>150000</v>
      </c>
      <c r="J12" s="389">
        <v>0</v>
      </c>
      <c r="K12" s="389"/>
      <c r="L12" s="389">
        <v>4733752</v>
      </c>
      <c r="M12" s="389">
        <v>0</v>
      </c>
      <c r="N12" s="389">
        <v>0</v>
      </c>
    </row>
    <row r="13" spans="1:14">
      <c r="A13" s="334" t="s">
        <v>521</v>
      </c>
      <c r="B13" s="335">
        <v>1541</v>
      </c>
      <c r="C13" s="335">
        <v>1</v>
      </c>
      <c r="D13" s="335">
        <v>2</v>
      </c>
      <c r="E13" s="335">
        <v>18</v>
      </c>
      <c r="F13" s="389">
        <v>25195007</v>
      </c>
      <c r="G13" s="389">
        <v>25195007</v>
      </c>
      <c r="H13" s="389"/>
      <c r="I13" s="389">
        <v>500000</v>
      </c>
      <c r="J13" s="389">
        <v>0</v>
      </c>
      <c r="K13" s="389"/>
      <c r="L13" s="389">
        <v>25195007</v>
      </c>
      <c r="M13" s="389">
        <v>0</v>
      </c>
      <c r="N13" s="389">
        <v>0</v>
      </c>
    </row>
    <row r="14" spans="1:14">
      <c r="A14" s="334" t="s">
        <v>1182</v>
      </c>
      <c r="B14" s="335">
        <v>1543</v>
      </c>
      <c r="C14" s="335">
        <v>1</v>
      </c>
      <c r="D14" s="335">
        <v>2</v>
      </c>
      <c r="E14" s="335">
        <v>26</v>
      </c>
      <c r="F14" s="389">
        <v>0</v>
      </c>
      <c r="G14" s="389">
        <v>0</v>
      </c>
      <c r="H14" s="389"/>
      <c r="I14" s="389">
        <v>0</v>
      </c>
      <c r="J14" s="389">
        <v>0</v>
      </c>
      <c r="K14" s="389"/>
      <c r="L14" s="389">
        <v>0</v>
      </c>
      <c r="M14" s="389">
        <v>0</v>
      </c>
      <c r="N14" s="389">
        <v>0</v>
      </c>
    </row>
    <row r="15" spans="1:14">
      <c r="A15" s="334" t="s">
        <v>523</v>
      </c>
      <c r="B15" s="335">
        <v>1543</v>
      </c>
      <c r="C15" s="335">
        <v>1</v>
      </c>
      <c r="D15" s="335">
        <v>2</v>
      </c>
      <c r="E15" s="335">
        <v>26</v>
      </c>
      <c r="F15" s="389">
        <v>240097</v>
      </c>
      <c r="G15" s="389">
        <v>393957.85</v>
      </c>
      <c r="H15" s="389">
        <v>303044.5</v>
      </c>
      <c r="I15" s="389">
        <v>393957.85</v>
      </c>
      <c r="J15" s="389">
        <v>303044.5</v>
      </c>
      <c r="K15" s="389"/>
      <c r="L15" s="389">
        <v>90913.349999999977</v>
      </c>
      <c r="M15" s="389">
        <v>0</v>
      </c>
      <c r="N15" s="389">
        <v>303044.5</v>
      </c>
    </row>
    <row r="16" spans="1:14">
      <c r="A16" s="334" t="s">
        <v>497</v>
      </c>
      <c r="B16" s="335">
        <v>2111</v>
      </c>
      <c r="C16" s="335">
        <v>1</v>
      </c>
      <c r="D16" s="335">
        <v>2</v>
      </c>
      <c r="E16" s="343" t="s">
        <v>1317</v>
      </c>
      <c r="F16" s="389">
        <v>900000</v>
      </c>
      <c r="G16" s="389">
        <v>900000</v>
      </c>
      <c r="H16" s="389">
        <v>311864</v>
      </c>
      <c r="I16" s="389">
        <v>570000</v>
      </c>
      <c r="J16" s="389">
        <v>311864</v>
      </c>
      <c r="K16" s="389">
        <v>311864</v>
      </c>
      <c r="L16" s="389">
        <v>588136</v>
      </c>
      <c r="M16" s="389">
        <v>0</v>
      </c>
      <c r="N16" s="389">
        <v>0</v>
      </c>
    </row>
    <row r="17" spans="1:14">
      <c r="A17" s="334" t="s">
        <v>484</v>
      </c>
      <c r="B17" s="335">
        <v>2111</v>
      </c>
      <c r="C17" s="335">
        <v>1</v>
      </c>
      <c r="D17" s="335">
        <v>2</v>
      </c>
      <c r="E17" s="343" t="s">
        <v>1317</v>
      </c>
      <c r="F17" s="389">
        <v>563484</v>
      </c>
      <c r="G17" s="389">
        <v>563484</v>
      </c>
      <c r="H17" s="389">
        <v>56349</v>
      </c>
      <c r="I17" s="389">
        <v>225396</v>
      </c>
      <c r="J17" s="389">
        <v>56349</v>
      </c>
      <c r="K17" s="389">
        <v>56349</v>
      </c>
      <c r="L17" s="389">
        <v>507135</v>
      </c>
      <c r="M17" s="389">
        <v>0</v>
      </c>
      <c r="N17" s="389">
        <v>0</v>
      </c>
    </row>
    <row r="18" spans="1:14">
      <c r="A18" s="334" t="s">
        <v>497</v>
      </c>
      <c r="B18" s="335">
        <v>2611</v>
      </c>
      <c r="C18" s="335">
        <v>1</v>
      </c>
      <c r="D18" s="335">
        <v>2</v>
      </c>
      <c r="E18" s="343" t="s">
        <v>1317</v>
      </c>
      <c r="F18" s="389">
        <v>1250000</v>
      </c>
      <c r="G18" s="389">
        <v>1250000</v>
      </c>
      <c r="H18" s="389"/>
      <c r="I18" s="389">
        <v>738650</v>
      </c>
      <c r="J18" s="389">
        <v>0</v>
      </c>
      <c r="K18" s="389"/>
      <c r="L18" s="389">
        <v>1250000</v>
      </c>
      <c r="M18" s="389">
        <v>0</v>
      </c>
      <c r="N18" s="389">
        <v>0</v>
      </c>
    </row>
    <row r="19" spans="1:14">
      <c r="A19" s="337" t="s">
        <v>480</v>
      </c>
      <c r="B19" s="335">
        <v>2611</v>
      </c>
      <c r="C19" s="335">
        <v>1</v>
      </c>
      <c r="D19" s="335">
        <v>2</v>
      </c>
      <c r="E19" s="343" t="s">
        <v>1317</v>
      </c>
      <c r="F19" s="389">
        <v>28095456</v>
      </c>
      <c r="G19" s="389">
        <v>28095456</v>
      </c>
      <c r="H19" s="389">
        <v>11175320.49</v>
      </c>
      <c r="I19" s="389">
        <v>11238184</v>
      </c>
      <c r="J19" s="389">
        <v>11175320.49</v>
      </c>
      <c r="K19" s="389">
        <v>11175320.489999998</v>
      </c>
      <c r="L19" s="389">
        <v>16920135.509999998</v>
      </c>
      <c r="M19" s="389">
        <v>0</v>
      </c>
      <c r="N19" s="389">
        <v>0</v>
      </c>
    </row>
    <row r="20" spans="1:14">
      <c r="A20" s="334" t="s">
        <v>484</v>
      </c>
      <c r="B20" s="335">
        <v>2611</v>
      </c>
      <c r="C20" s="335">
        <v>1</v>
      </c>
      <c r="D20" s="335">
        <v>2</v>
      </c>
      <c r="E20" s="343" t="s">
        <v>1317</v>
      </c>
      <c r="F20" s="389">
        <v>876000</v>
      </c>
      <c r="G20" s="389">
        <v>876000</v>
      </c>
      <c r="H20" s="389"/>
      <c r="I20" s="389">
        <v>350400</v>
      </c>
      <c r="J20" s="389">
        <v>0</v>
      </c>
      <c r="K20" s="389"/>
      <c r="L20" s="389">
        <v>876000</v>
      </c>
      <c r="M20" s="389">
        <v>0</v>
      </c>
      <c r="N20" s="389">
        <v>0</v>
      </c>
    </row>
    <row r="21" spans="1:14">
      <c r="A21" s="337" t="s">
        <v>489</v>
      </c>
      <c r="B21" s="335">
        <v>2611</v>
      </c>
      <c r="C21" s="335">
        <v>1</v>
      </c>
      <c r="D21" s="335">
        <v>2</v>
      </c>
      <c r="E21" s="343" t="s">
        <v>1317</v>
      </c>
      <c r="F21" s="389">
        <v>1300000</v>
      </c>
      <c r="G21" s="389">
        <v>1300000</v>
      </c>
      <c r="H21" s="389"/>
      <c r="I21" s="389">
        <v>768180</v>
      </c>
      <c r="J21" s="389">
        <v>0</v>
      </c>
      <c r="K21" s="389"/>
      <c r="L21" s="389">
        <v>1300000</v>
      </c>
      <c r="M21" s="389">
        <v>0</v>
      </c>
      <c r="N21" s="389">
        <v>0</v>
      </c>
    </row>
    <row r="22" spans="1:14">
      <c r="A22" s="334" t="s">
        <v>490</v>
      </c>
      <c r="B22" s="335">
        <v>2611</v>
      </c>
      <c r="C22" s="335">
        <v>1</v>
      </c>
      <c r="D22" s="335">
        <v>2</v>
      </c>
      <c r="E22" s="343" t="s">
        <v>1317</v>
      </c>
      <c r="F22" s="389">
        <v>0</v>
      </c>
      <c r="G22" s="389">
        <v>6206919.6399999997</v>
      </c>
      <c r="H22" s="389"/>
      <c r="I22" s="389">
        <v>0</v>
      </c>
      <c r="J22" s="389">
        <v>0</v>
      </c>
      <c r="K22" s="389"/>
      <c r="L22" s="389">
        <v>6206919.6399999997</v>
      </c>
      <c r="M22" s="389">
        <v>0</v>
      </c>
      <c r="N22" s="389">
        <v>0</v>
      </c>
    </row>
    <row r="23" spans="1:14">
      <c r="A23" s="334" t="s">
        <v>472</v>
      </c>
      <c r="B23" s="335">
        <v>2611</v>
      </c>
      <c r="C23" s="335">
        <v>1</v>
      </c>
      <c r="D23" s="335">
        <v>2</v>
      </c>
      <c r="E23" s="343" t="s">
        <v>1317</v>
      </c>
      <c r="F23" s="389">
        <v>0</v>
      </c>
      <c r="G23" s="389">
        <v>336275</v>
      </c>
      <c r="H23" s="389"/>
      <c r="I23" s="389">
        <v>183140</v>
      </c>
      <c r="J23" s="389">
        <v>0</v>
      </c>
      <c r="K23" s="389"/>
      <c r="L23" s="389">
        <v>336275</v>
      </c>
      <c r="M23" s="389">
        <v>0</v>
      </c>
      <c r="N23" s="389">
        <v>0</v>
      </c>
    </row>
    <row r="24" spans="1:14">
      <c r="A24" s="334" t="s">
        <v>508</v>
      </c>
      <c r="B24" s="335">
        <v>2611</v>
      </c>
      <c r="C24" s="335">
        <v>1</v>
      </c>
      <c r="D24" s="335">
        <v>2</v>
      </c>
      <c r="E24" s="343" t="s">
        <v>1317</v>
      </c>
      <c r="F24" s="389">
        <v>0</v>
      </c>
      <c r="G24" s="389">
        <v>446500</v>
      </c>
      <c r="H24" s="389"/>
      <c r="I24" s="389">
        <v>292500</v>
      </c>
      <c r="J24" s="389">
        <v>0</v>
      </c>
      <c r="K24" s="389"/>
      <c r="L24" s="389">
        <v>446500</v>
      </c>
      <c r="M24" s="389">
        <v>0</v>
      </c>
      <c r="N24" s="389">
        <v>0</v>
      </c>
    </row>
    <row r="25" spans="1:14">
      <c r="A25" s="337" t="s">
        <v>479</v>
      </c>
      <c r="B25" s="335">
        <v>2611</v>
      </c>
      <c r="C25" s="335">
        <v>1</v>
      </c>
      <c r="D25" s="335">
        <v>2</v>
      </c>
      <c r="E25" s="343" t="s">
        <v>1317</v>
      </c>
      <c r="F25" s="389">
        <v>9319643</v>
      </c>
      <c r="G25" s="389">
        <v>1049948.3600000001</v>
      </c>
      <c r="H25" s="389"/>
      <c r="I25" s="389">
        <v>1049948.3600000001</v>
      </c>
      <c r="J25" s="389">
        <v>0</v>
      </c>
      <c r="K25" s="389"/>
      <c r="L25" s="389">
        <v>1049948.3600000001</v>
      </c>
      <c r="M25" s="389">
        <v>0</v>
      </c>
      <c r="N25" s="389">
        <v>0</v>
      </c>
    </row>
    <row r="26" spans="1:14">
      <c r="A26" s="334" t="s">
        <v>492</v>
      </c>
      <c r="B26" s="335">
        <v>2611</v>
      </c>
      <c r="C26" s="335">
        <v>1</v>
      </c>
      <c r="D26" s="335">
        <v>2</v>
      </c>
      <c r="E26" s="343" t="s">
        <v>1317</v>
      </c>
      <c r="F26" s="389">
        <v>0</v>
      </c>
      <c r="G26" s="389">
        <v>700000</v>
      </c>
      <c r="H26" s="389"/>
      <c r="I26" s="389">
        <v>350000</v>
      </c>
      <c r="J26" s="389">
        <v>0</v>
      </c>
      <c r="K26" s="389"/>
      <c r="L26" s="389">
        <v>700000</v>
      </c>
      <c r="M26" s="389">
        <v>0</v>
      </c>
      <c r="N26" s="389">
        <v>0</v>
      </c>
    </row>
    <row r="27" spans="1:14">
      <c r="A27" s="334" t="s">
        <v>493</v>
      </c>
      <c r="B27" s="335">
        <v>2611</v>
      </c>
      <c r="C27" s="335">
        <v>1</v>
      </c>
      <c r="D27" s="335">
        <v>2</v>
      </c>
      <c r="E27" s="343" t="s">
        <v>1317</v>
      </c>
      <c r="F27" s="389">
        <v>0</v>
      </c>
      <c r="G27" s="389">
        <v>580000</v>
      </c>
      <c r="H27" s="389"/>
      <c r="I27" s="389">
        <v>290000</v>
      </c>
      <c r="J27" s="389">
        <v>0</v>
      </c>
      <c r="K27" s="389"/>
      <c r="L27" s="389">
        <v>580000</v>
      </c>
      <c r="M27" s="389">
        <v>0</v>
      </c>
      <c r="N27" s="389">
        <v>0</v>
      </c>
    </row>
    <row r="28" spans="1:14">
      <c r="A28" s="334" t="s">
        <v>484</v>
      </c>
      <c r="B28" s="335">
        <v>2611</v>
      </c>
      <c r="C28" s="335">
        <v>1</v>
      </c>
      <c r="D28" s="335">
        <v>2</v>
      </c>
      <c r="E28" s="343" t="s">
        <v>1317</v>
      </c>
      <c r="F28" s="389">
        <v>8439881</v>
      </c>
      <c r="G28" s="389">
        <v>8439881</v>
      </c>
      <c r="H28" s="389">
        <v>3375952</v>
      </c>
      <c r="I28" s="389">
        <v>3375952</v>
      </c>
      <c r="J28" s="389">
        <v>3375952</v>
      </c>
      <c r="K28" s="389"/>
      <c r="L28" s="389">
        <v>5063929</v>
      </c>
      <c r="M28" s="389">
        <v>0</v>
      </c>
      <c r="N28" s="389">
        <v>3375952</v>
      </c>
    </row>
    <row r="29" spans="1:14">
      <c r="A29" s="337" t="s">
        <v>480</v>
      </c>
      <c r="B29" s="335">
        <v>2611</v>
      </c>
      <c r="C29" s="335">
        <v>1</v>
      </c>
      <c r="D29" s="335">
        <v>2</v>
      </c>
      <c r="E29" s="343" t="s">
        <v>1317</v>
      </c>
      <c r="F29" s="389">
        <v>20162665</v>
      </c>
      <c r="G29" s="389">
        <v>20162665</v>
      </c>
      <c r="H29" s="389">
        <v>8048801</v>
      </c>
      <c r="I29" s="389">
        <v>8065068</v>
      </c>
      <c r="J29" s="389">
        <v>8048801</v>
      </c>
      <c r="K29" s="389">
        <v>1490936.88</v>
      </c>
      <c r="L29" s="389">
        <v>12113864</v>
      </c>
      <c r="M29" s="389">
        <v>0</v>
      </c>
      <c r="N29" s="389">
        <v>6557864.1200000001</v>
      </c>
    </row>
    <row r="30" spans="1:14">
      <c r="A30" s="334" t="s">
        <v>456</v>
      </c>
      <c r="B30" s="335">
        <v>2711</v>
      </c>
      <c r="C30" s="335">
        <v>1</v>
      </c>
      <c r="D30" s="335">
        <v>2</v>
      </c>
      <c r="E30" s="343" t="s">
        <v>1317</v>
      </c>
      <c r="F30" s="389">
        <v>30000</v>
      </c>
      <c r="G30" s="389">
        <v>30000</v>
      </c>
      <c r="H30" s="389"/>
      <c r="I30" s="389">
        <v>12000</v>
      </c>
      <c r="J30" s="389">
        <v>0</v>
      </c>
      <c r="K30" s="389"/>
      <c r="L30" s="389">
        <v>30000</v>
      </c>
      <c r="M30" s="389">
        <v>0</v>
      </c>
      <c r="N30" s="389">
        <v>0</v>
      </c>
    </row>
    <row r="31" spans="1:14">
      <c r="A31" s="334" t="s">
        <v>497</v>
      </c>
      <c r="B31" s="335">
        <v>2711</v>
      </c>
      <c r="C31" s="335">
        <v>1</v>
      </c>
      <c r="D31" s="335">
        <v>2</v>
      </c>
      <c r="E31" s="343" t="s">
        <v>1317</v>
      </c>
      <c r="F31" s="389">
        <v>1000000</v>
      </c>
      <c r="G31" s="389">
        <v>1000000</v>
      </c>
      <c r="H31" s="389">
        <v>311657.32</v>
      </c>
      <c r="I31" s="389">
        <v>590900</v>
      </c>
      <c r="J31" s="389">
        <v>311657.32</v>
      </c>
      <c r="K31" s="389">
        <v>311657.32</v>
      </c>
      <c r="L31" s="389">
        <v>688342.67999999993</v>
      </c>
      <c r="M31" s="389">
        <v>0</v>
      </c>
      <c r="N31" s="389">
        <v>0</v>
      </c>
    </row>
    <row r="32" spans="1:14">
      <c r="A32" s="334" t="s">
        <v>515</v>
      </c>
      <c r="B32" s="335">
        <v>2711</v>
      </c>
      <c r="C32" s="335">
        <v>1</v>
      </c>
      <c r="D32" s="335">
        <v>2</v>
      </c>
      <c r="E32" s="343" t="s">
        <v>1317</v>
      </c>
      <c r="F32" s="389">
        <v>150000</v>
      </c>
      <c r="G32" s="389">
        <v>150000</v>
      </c>
      <c r="H32" s="389"/>
      <c r="I32" s="389">
        <v>60000</v>
      </c>
      <c r="J32" s="389">
        <v>0</v>
      </c>
      <c r="K32" s="389"/>
      <c r="L32" s="389">
        <v>150000</v>
      </c>
      <c r="M32" s="389">
        <v>0</v>
      </c>
      <c r="N32" s="389">
        <v>0</v>
      </c>
    </row>
    <row r="33" spans="1:14">
      <c r="A33" s="337" t="s">
        <v>482</v>
      </c>
      <c r="B33" s="335">
        <v>2711</v>
      </c>
      <c r="C33" s="335">
        <v>1</v>
      </c>
      <c r="D33" s="335">
        <v>2</v>
      </c>
      <c r="E33" s="343" t="s">
        <v>1317</v>
      </c>
      <c r="F33" s="389">
        <v>82785</v>
      </c>
      <c r="G33" s="389">
        <v>82785</v>
      </c>
      <c r="H33" s="389"/>
      <c r="I33" s="389">
        <v>33116</v>
      </c>
      <c r="J33" s="389">
        <v>0</v>
      </c>
      <c r="K33" s="389"/>
      <c r="L33" s="389">
        <v>82785</v>
      </c>
      <c r="M33" s="389">
        <v>0</v>
      </c>
      <c r="N33" s="389">
        <v>0</v>
      </c>
    </row>
    <row r="34" spans="1:14">
      <c r="A34" s="337" t="s">
        <v>489</v>
      </c>
      <c r="B34" s="335">
        <v>2711</v>
      </c>
      <c r="C34" s="335">
        <v>1</v>
      </c>
      <c r="D34" s="335">
        <v>2</v>
      </c>
      <c r="E34" s="343" t="s">
        <v>1317</v>
      </c>
      <c r="F34" s="389">
        <v>300000</v>
      </c>
      <c r="G34" s="389">
        <v>300000</v>
      </c>
      <c r="H34" s="389"/>
      <c r="I34" s="389">
        <v>177275</v>
      </c>
      <c r="J34" s="389">
        <v>0</v>
      </c>
      <c r="K34" s="389"/>
      <c r="L34" s="389">
        <v>300000</v>
      </c>
      <c r="M34" s="389">
        <v>0</v>
      </c>
      <c r="N34" s="389">
        <v>0</v>
      </c>
    </row>
    <row r="35" spans="1:14">
      <c r="A35" s="337" t="s">
        <v>479</v>
      </c>
      <c r="B35" s="335">
        <v>2711</v>
      </c>
      <c r="C35" s="335">
        <v>1</v>
      </c>
      <c r="D35" s="335">
        <v>2</v>
      </c>
      <c r="E35" s="343" t="s">
        <v>1317</v>
      </c>
      <c r="F35" s="389">
        <v>14201864</v>
      </c>
      <c r="G35" s="389">
        <v>14201864</v>
      </c>
      <c r="H35" s="389"/>
      <c r="I35" s="389">
        <v>8392016</v>
      </c>
      <c r="J35" s="389">
        <v>0</v>
      </c>
      <c r="K35" s="389"/>
      <c r="L35" s="389">
        <v>14201864</v>
      </c>
      <c r="M35" s="389">
        <v>0</v>
      </c>
      <c r="N35" s="389">
        <v>0</v>
      </c>
    </row>
    <row r="36" spans="1:14">
      <c r="A36" s="334" t="s">
        <v>515</v>
      </c>
      <c r="B36" s="335">
        <v>2721</v>
      </c>
      <c r="C36" s="335">
        <v>1</v>
      </c>
      <c r="D36" s="335">
        <v>2</v>
      </c>
      <c r="E36" s="343" t="s">
        <v>1317</v>
      </c>
      <c r="F36" s="389">
        <v>7366110</v>
      </c>
      <c r="G36" s="389">
        <v>7366110</v>
      </c>
      <c r="H36" s="389"/>
      <c r="I36" s="389">
        <v>2946444</v>
      </c>
      <c r="J36" s="389">
        <v>0</v>
      </c>
      <c r="K36" s="389"/>
      <c r="L36" s="389">
        <v>7366110</v>
      </c>
      <c r="M36" s="389">
        <v>0</v>
      </c>
      <c r="N36" s="389">
        <v>0</v>
      </c>
    </row>
    <row r="37" spans="1:14">
      <c r="A37" s="337" t="s">
        <v>482</v>
      </c>
      <c r="B37" s="335">
        <v>2721</v>
      </c>
      <c r="C37" s="335">
        <v>1</v>
      </c>
      <c r="D37" s="335">
        <v>2</v>
      </c>
      <c r="E37" s="343" t="s">
        <v>1317</v>
      </c>
      <c r="F37" s="389">
        <v>455800</v>
      </c>
      <c r="G37" s="389">
        <v>455800</v>
      </c>
      <c r="H37" s="389"/>
      <c r="I37" s="389">
        <v>182320</v>
      </c>
      <c r="J37" s="389">
        <v>0</v>
      </c>
      <c r="K37" s="389"/>
      <c r="L37" s="389">
        <v>455800</v>
      </c>
      <c r="M37" s="389">
        <v>0</v>
      </c>
      <c r="N37" s="389">
        <v>0</v>
      </c>
    </row>
    <row r="38" spans="1:14">
      <c r="A38" s="334" t="s">
        <v>484</v>
      </c>
      <c r="B38" s="335">
        <v>2721</v>
      </c>
      <c r="C38" s="335">
        <v>1</v>
      </c>
      <c r="D38" s="335">
        <v>2</v>
      </c>
      <c r="E38" s="343" t="s">
        <v>1317</v>
      </c>
      <c r="F38" s="389">
        <v>275290</v>
      </c>
      <c r="G38" s="389">
        <v>275290</v>
      </c>
      <c r="H38" s="389"/>
      <c r="I38" s="389">
        <v>110116</v>
      </c>
      <c r="J38" s="389">
        <v>0</v>
      </c>
      <c r="K38" s="389"/>
      <c r="L38" s="389">
        <v>275290</v>
      </c>
      <c r="M38" s="389">
        <v>0</v>
      </c>
      <c r="N38" s="389">
        <v>0</v>
      </c>
    </row>
    <row r="39" spans="1:14">
      <c r="A39" s="334" t="s">
        <v>470</v>
      </c>
      <c r="B39" s="335">
        <v>2721</v>
      </c>
      <c r="C39" s="335">
        <v>1</v>
      </c>
      <c r="D39" s="335">
        <v>2</v>
      </c>
      <c r="E39" s="343" t="s">
        <v>1317</v>
      </c>
      <c r="F39" s="389">
        <v>215000</v>
      </c>
      <c r="G39" s="389">
        <v>215000</v>
      </c>
      <c r="H39" s="389"/>
      <c r="I39" s="389">
        <v>86000</v>
      </c>
      <c r="J39" s="389">
        <v>0</v>
      </c>
      <c r="K39" s="389"/>
      <c r="L39" s="389">
        <v>215000</v>
      </c>
      <c r="M39" s="389">
        <v>0</v>
      </c>
      <c r="N39" s="389">
        <v>0</v>
      </c>
    </row>
    <row r="40" spans="1:14">
      <c r="A40" s="337" t="s">
        <v>489</v>
      </c>
      <c r="B40" s="335">
        <v>2721</v>
      </c>
      <c r="C40" s="335">
        <v>1</v>
      </c>
      <c r="D40" s="335">
        <v>2</v>
      </c>
      <c r="E40" s="343" t="s">
        <v>1317</v>
      </c>
      <c r="F40" s="389">
        <v>900000</v>
      </c>
      <c r="G40" s="389">
        <v>900000</v>
      </c>
      <c r="H40" s="389"/>
      <c r="I40" s="389">
        <v>531825</v>
      </c>
      <c r="J40" s="389">
        <v>0</v>
      </c>
      <c r="K40" s="389"/>
      <c r="L40" s="389">
        <v>900000</v>
      </c>
      <c r="M40" s="389">
        <v>0</v>
      </c>
      <c r="N40" s="389">
        <v>0</v>
      </c>
    </row>
    <row r="41" spans="1:14">
      <c r="A41" s="334" t="s">
        <v>496</v>
      </c>
      <c r="B41" s="335">
        <v>2721</v>
      </c>
      <c r="C41" s="335">
        <v>1</v>
      </c>
      <c r="D41" s="335">
        <v>2</v>
      </c>
      <c r="E41" s="343" t="s">
        <v>1317</v>
      </c>
      <c r="F41" s="389">
        <v>50000</v>
      </c>
      <c r="G41" s="389">
        <v>50000</v>
      </c>
      <c r="H41" s="389"/>
      <c r="I41" s="389">
        <v>20000</v>
      </c>
      <c r="J41" s="389">
        <v>0</v>
      </c>
      <c r="K41" s="389"/>
      <c r="L41" s="389">
        <v>50000</v>
      </c>
      <c r="M41" s="389">
        <v>0</v>
      </c>
      <c r="N41" s="389">
        <v>0</v>
      </c>
    </row>
    <row r="42" spans="1:14">
      <c r="A42" s="334" t="s">
        <v>456</v>
      </c>
      <c r="B42" s="335">
        <v>3112</v>
      </c>
      <c r="C42" s="335">
        <v>1</v>
      </c>
      <c r="D42" s="335">
        <v>2</v>
      </c>
      <c r="E42" s="343" t="s">
        <v>1317</v>
      </c>
      <c r="F42" s="389">
        <v>0</v>
      </c>
      <c r="G42" s="389">
        <v>80000</v>
      </c>
      <c r="H42" s="389"/>
      <c r="I42" s="389">
        <v>32000</v>
      </c>
      <c r="J42" s="389">
        <v>0</v>
      </c>
      <c r="K42" s="389"/>
      <c r="L42" s="389">
        <v>80000</v>
      </c>
      <c r="M42" s="389">
        <v>0</v>
      </c>
      <c r="N42" s="389">
        <v>0</v>
      </c>
    </row>
    <row r="43" spans="1:14">
      <c r="A43" s="334" t="s">
        <v>497</v>
      </c>
      <c r="B43" s="335">
        <v>3112</v>
      </c>
      <c r="C43" s="335">
        <v>1</v>
      </c>
      <c r="D43" s="335">
        <v>2</v>
      </c>
      <c r="E43" s="343" t="s">
        <v>1317</v>
      </c>
      <c r="F43" s="389">
        <v>0</v>
      </c>
      <c r="G43" s="389">
        <v>2022000</v>
      </c>
      <c r="H43" s="389"/>
      <c r="I43" s="389">
        <v>706002</v>
      </c>
      <c r="J43" s="389">
        <v>0</v>
      </c>
      <c r="K43" s="389"/>
      <c r="L43" s="389">
        <v>2022000</v>
      </c>
      <c r="M43" s="389">
        <v>0</v>
      </c>
      <c r="N43" s="389">
        <v>0</v>
      </c>
    </row>
    <row r="44" spans="1:14">
      <c r="A44" s="334" t="s">
        <v>515</v>
      </c>
      <c r="B44" s="335">
        <v>3112</v>
      </c>
      <c r="C44" s="335">
        <v>1</v>
      </c>
      <c r="D44" s="335">
        <v>2</v>
      </c>
      <c r="E44" s="343" t="s">
        <v>1317</v>
      </c>
      <c r="F44" s="389">
        <v>0</v>
      </c>
      <c r="G44" s="389">
        <v>3080000</v>
      </c>
      <c r="H44" s="389"/>
      <c r="I44" s="389">
        <v>1232000</v>
      </c>
      <c r="J44" s="389">
        <v>0</v>
      </c>
      <c r="K44" s="389"/>
      <c r="L44" s="389">
        <v>3080000</v>
      </c>
      <c r="M44" s="389">
        <v>0</v>
      </c>
      <c r="N44" s="389">
        <v>0</v>
      </c>
    </row>
    <row r="45" spans="1:14">
      <c r="A45" s="337" t="s">
        <v>482</v>
      </c>
      <c r="B45" s="335">
        <v>3112</v>
      </c>
      <c r="C45" s="335">
        <v>1</v>
      </c>
      <c r="D45" s="335">
        <v>2</v>
      </c>
      <c r="E45" s="343" t="s">
        <v>1317</v>
      </c>
      <c r="F45" s="389">
        <v>166880899</v>
      </c>
      <c r="G45" s="389">
        <v>107404681.04000001</v>
      </c>
      <c r="H45" s="389">
        <v>64295153</v>
      </c>
      <c r="I45" s="389">
        <v>75486883</v>
      </c>
      <c r="J45" s="389">
        <v>64295153</v>
      </c>
      <c r="K45" s="389">
        <v>64295153.000000007</v>
      </c>
      <c r="L45" s="389">
        <v>43109528.040000007</v>
      </c>
      <c r="M45" s="389">
        <v>0</v>
      </c>
      <c r="N45" s="389">
        <v>0</v>
      </c>
    </row>
    <row r="46" spans="1:14">
      <c r="A46" s="334" t="s">
        <v>517</v>
      </c>
      <c r="B46" s="335">
        <v>3112</v>
      </c>
      <c r="C46" s="335">
        <v>1</v>
      </c>
      <c r="D46" s="335">
        <v>2</v>
      </c>
      <c r="E46" s="343" t="s">
        <v>1317</v>
      </c>
      <c r="F46" s="389">
        <v>0</v>
      </c>
      <c r="G46" s="389">
        <v>5539800</v>
      </c>
      <c r="H46" s="389"/>
      <c r="I46" s="389">
        <v>2215920</v>
      </c>
      <c r="J46" s="389">
        <v>0</v>
      </c>
      <c r="K46" s="389"/>
      <c r="L46" s="389">
        <v>5539800</v>
      </c>
      <c r="M46" s="389">
        <v>0</v>
      </c>
      <c r="N46" s="389">
        <v>0</v>
      </c>
    </row>
    <row r="47" spans="1:14">
      <c r="A47" s="334" t="s">
        <v>483</v>
      </c>
      <c r="B47" s="335">
        <v>3112</v>
      </c>
      <c r="C47" s="335">
        <v>1</v>
      </c>
      <c r="D47" s="335">
        <v>2</v>
      </c>
      <c r="E47" s="343" t="s">
        <v>1317</v>
      </c>
      <c r="F47" s="389">
        <v>0</v>
      </c>
      <c r="G47" s="389">
        <v>0</v>
      </c>
      <c r="H47" s="389"/>
      <c r="I47" s="389">
        <v>0</v>
      </c>
      <c r="J47" s="389">
        <v>0</v>
      </c>
      <c r="K47" s="389"/>
      <c r="L47" s="389">
        <v>0</v>
      </c>
      <c r="M47" s="389">
        <v>0</v>
      </c>
      <c r="N47" s="389">
        <v>0</v>
      </c>
    </row>
    <row r="48" spans="1:14">
      <c r="A48" s="334" t="s">
        <v>495</v>
      </c>
      <c r="B48" s="335">
        <v>3112</v>
      </c>
      <c r="C48" s="335">
        <v>1</v>
      </c>
      <c r="D48" s="335">
        <v>2</v>
      </c>
      <c r="E48" s="343" t="s">
        <v>1317</v>
      </c>
      <c r="F48" s="389">
        <v>0</v>
      </c>
      <c r="G48" s="389">
        <v>0</v>
      </c>
      <c r="H48" s="389"/>
      <c r="I48" s="389">
        <v>0</v>
      </c>
      <c r="J48" s="389">
        <v>0</v>
      </c>
      <c r="K48" s="389"/>
      <c r="L48" s="389">
        <v>0</v>
      </c>
      <c r="M48" s="389">
        <v>0</v>
      </c>
      <c r="N48" s="389">
        <v>0</v>
      </c>
    </row>
    <row r="49" spans="1:14">
      <c r="A49" s="334" t="s">
        <v>526</v>
      </c>
      <c r="B49" s="335">
        <v>3112</v>
      </c>
      <c r="C49" s="335">
        <v>1</v>
      </c>
      <c r="D49" s="335">
        <v>2</v>
      </c>
      <c r="E49" s="343" t="s">
        <v>1317</v>
      </c>
      <c r="F49" s="389">
        <v>0</v>
      </c>
      <c r="G49" s="389">
        <v>1700000</v>
      </c>
      <c r="H49" s="389"/>
      <c r="I49" s="389">
        <v>849999.5</v>
      </c>
      <c r="J49" s="389">
        <v>0</v>
      </c>
      <c r="K49" s="389"/>
      <c r="L49" s="389">
        <v>1700000</v>
      </c>
      <c r="M49" s="389">
        <v>0</v>
      </c>
      <c r="N49" s="389">
        <v>0</v>
      </c>
    </row>
    <row r="50" spans="1:14">
      <c r="A50" s="334" t="s">
        <v>484</v>
      </c>
      <c r="B50" s="335">
        <v>3112</v>
      </c>
      <c r="C50" s="335">
        <v>1</v>
      </c>
      <c r="D50" s="335">
        <v>2</v>
      </c>
      <c r="E50" s="343" t="s">
        <v>1317</v>
      </c>
      <c r="F50" s="389">
        <v>0</v>
      </c>
      <c r="G50" s="389">
        <v>2334685</v>
      </c>
      <c r="H50" s="389"/>
      <c r="I50" s="389">
        <v>1215876</v>
      </c>
      <c r="J50" s="389">
        <v>0</v>
      </c>
      <c r="K50" s="389"/>
      <c r="L50" s="389">
        <v>2334685</v>
      </c>
      <c r="M50" s="389">
        <v>0</v>
      </c>
      <c r="N50" s="389">
        <v>0</v>
      </c>
    </row>
    <row r="51" spans="1:14">
      <c r="A51" s="334" t="s">
        <v>486</v>
      </c>
      <c r="B51" s="335">
        <v>3112</v>
      </c>
      <c r="C51" s="335">
        <v>1</v>
      </c>
      <c r="D51" s="335">
        <v>2</v>
      </c>
      <c r="E51" s="343" t="s">
        <v>1317</v>
      </c>
      <c r="F51" s="389">
        <v>0</v>
      </c>
      <c r="G51" s="389">
        <v>1495000</v>
      </c>
      <c r="H51" s="389"/>
      <c r="I51" s="389">
        <v>496668</v>
      </c>
      <c r="J51" s="389">
        <v>0</v>
      </c>
      <c r="K51" s="389"/>
      <c r="L51" s="389">
        <v>1495000</v>
      </c>
      <c r="M51" s="389">
        <v>0</v>
      </c>
      <c r="N51" s="389">
        <v>0</v>
      </c>
    </row>
    <row r="52" spans="1:14">
      <c r="A52" s="334" t="s">
        <v>488</v>
      </c>
      <c r="B52" s="335">
        <v>3112</v>
      </c>
      <c r="C52" s="335">
        <v>1</v>
      </c>
      <c r="D52" s="335">
        <v>2</v>
      </c>
      <c r="E52" s="343" t="s">
        <v>1317</v>
      </c>
      <c r="F52" s="389">
        <v>0</v>
      </c>
      <c r="G52" s="389">
        <v>350000</v>
      </c>
      <c r="H52" s="389"/>
      <c r="I52" s="389">
        <v>140000</v>
      </c>
      <c r="J52" s="389">
        <v>0</v>
      </c>
      <c r="K52" s="389"/>
      <c r="L52" s="389">
        <v>350000</v>
      </c>
      <c r="M52" s="389">
        <v>0</v>
      </c>
      <c r="N52" s="389">
        <v>0</v>
      </c>
    </row>
    <row r="53" spans="1:14">
      <c r="A53" s="334" t="s">
        <v>470</v>
      </c>
      <c r="B53" s="335">
        <v>3112</v>
      </c>
      <c r="C53" s="335">
        <v>1</v>
      </c>
      <c r="D53" s="335">
        <v>2</v>
      </c>
      <c r="E53" s="343" t="s">
        <v>1317</v>
      </c>
      <c r="F53" s="389">
        <v>0</v>
      </c>
      <c r="G53" s="389">
        <v>2833185.6</v>
      </c>
      <c r="H53" s="389"/>
      <c r="I53" s="389">
        <v>288000</v>
      </c>
      <c r="J53" s="389">
        <v>0</v>
      </c>
      <c r="K53" s="389"/>
      <c r="L53" s="389">
        <v>2833185.6</v>
      </c>
      <c r="M53" s="389">
        <v>0</v>
      </c>
      <c r="N53" s="389">
        <v>0</v>
      </c>
    </row>
    <row r="54" spans="1:14">
      <c r="A54" s="337" t="s">
        <v>489</v>
      </c>
      <c r="B54" s="335">
        <v>3112</v>
      </c>
      <c r="C54" s="335">
        <v>1</v>
      </c>
      <c r="D54" s="335">
        <v>2</v>
      </c>
      <c r="E54" s="343" t="s">
        <v>1317</v>
      </c>
      <c r="F54" s="389">
        <v>0</v>
      </c>
      <c r="G54" s="389">
        <v>17201966</v>
      </c>
      <c r="H54" s="389"/>
      <c r="I54" s="389">
        <v>3915006</v>
      </c>
      <c r="J54" s="389">
        <v>0</v>
      </c>
      <c r="K54" s="389"/>
      <c r="L54" s="389">
        <v>17201966</v>
      </c>
      <c r="M54" s="389">
        <v>0</v>
      </c>
      <c r="N54" s="389">
        <v>0</v>
      </c>
    </row>
    <row r="55" spans="1:14">
      <c r="A55" s="334" t="s">
        <v>496</v>
      </c>
      <c r="B55" s="335">
        <v>3112</v>
      </c>
      <c r="C55" s="335">
        <v>1</v>
      </c>
      <c r="D55" s="335">
        <v>2</v>
      </c>
      <c r="E55" s="343" t="s">
        <v>1317</v>
      </c>
      <c r="F55" s="389">
        <v>0</v>
      </c>
      <c r="G55" s="389">
        <v>730000</v>
      </c>
      <c r="H55" s="389"/>
      <c r="I55" s="389">
        <v>292000</v>
      </c>
      <c r="J55" s="389">
        <v>0</v>
      </c>
      <c r="K55" s="389"/>
      <c r="L55" s="389">
        <v>730000</v>
      </c>
      <c r="M55" s="389">
        <v>0</v>
      </c>
      <c r="N55" s="389">
        <v>0</v>
      </c>
    </row>
    <row r="56" spans="1:14">
      <c r="A56" s="334" t="s">
        <v>490</v>
      </c>
      <c r="B56" s="335">
        <v>3112</v>
      </c>
      <c r="C56" s="335">
        <v>1</v>
      </c>
      <c r="D56" s="335">
        <v>2</v>
      </c>
      <c r="E56" s="343" t="s">
        <v>1317</v>
      </c>
      <c r="F56" s="389">
        <v>0</v>
      </c>
      <c r="G56" s="389">
        <v>20125981.359999999</v>
      </c>
      <c r="H56" s="389"/>
      <c r="I56" s="389">
        <v>6688224</v>
      </c>
      <c r="J56" s="389">
        <v>0</v>
      </c>
      <c r="K56" s="389"/>
      <c r="L56" s="389">
        <v>20125981.359999999</v>
      </c>
      <c r="M56" s="389">
        <v>0</v>
      </c>
      <c r="N56" s="389">
        <v>0</v>
      </c>
    </row>
    <row r="57" spans="1:14">
      <c r="A57" s="337" t="s">
        <v>473</v>
      </c>
      <c r="B57" s="335">
        <v>3112</v>
      </c>
      <c r="C57" s="335">
        <v>1</v>
      </c>
      <c r="D57" s="335">
        <v>2</v>
      </c>
      <c r="E57" s="343" t="s">
        <v>1317</v>
      </c>
      <c r="F57" s="389">
        <v>0</v>
      </c>
      <c r="G57" s="389">
        <v>310000</v>
      </c>
      <c r="H57" s="389"/>
      <c r="I57" s="389">
        <v>310000</v>
      </c>
      <c r="J57" s="389">
        <v>0</v>
      </c>
      <c r="K57" s="389"/>
      <c r="L57" s="389">
        <v>310000</v>
      </c>
      <c r="M57" s="389">
        <v>0</v>
      </c>
      <c r="N57" s="389">
        <v>0</v>
      </c>
    </row>
    <row r="58" spans="1:14">
      <c r="A58" s="337" t="s">
        <v>477</v>
      </c>
      <c r="B58" s="335">
        <v>3112</v>
      </c>
      <c r="C58" s="335">
        <v>1</v>
      </c>
      <c r="D58" s="335">
        <v>2</v>
      </c>
      <c r="E58" s="343" t="s">
        <v>1317</v>
      </c>
      <c r="F58" s="389">
        <v>0</v>
      </c>
      <c r="G58" s="389">
        <v>329000</v>
      </c>
      <c r="H58" s="389"/>
      <c r="I58" s="389">
        <v>194250</v>
      </c>
      <c r="J58" s="389">
        <v>0</v>
      </c>
      <c r="K58" s="389"/>
      <c r="L58" s="389">
        <v>329000</v>
      </c>
      <c r="M58" s="389">
        <v>0</v>
      </c>
      <c r="N58" s="389">
        <v>0</v>
      </c>
    </row>
    <row r="59" spans="1:14">
      <c r="A59" s="337" t="s">
        <v>509</v>
      </c>
      <c r="B59" s="335">
        <v>3112</v>
      </c>
      <c r="C59" s="335">
        <v>1</v>
      </c>
      <c r="D59" s="335">
        <v>2</v>
      </c>
      <c r="E59" s="343" t="s">
        <v>1317</v>
      </c>
      <c r="F59" s="389">
        <v>0</v>
      </c>
      <c r="G59" s="389">
        <v>203000</v>
      </c>
      <c r="H59" s="389"/>
      <c r="I59" s="389">
        <v>153000</v>
      </c>
      <c r="J59" s="389">
        <v>0</v>
      </c>
      <c r="K59" s="389"/>
      <c r="L59" s="389">
        <v>203000</v>
      </c>
      <c r="M59" s="389">
        <v>0</v>
      </c>
      <c r="N59" s="389">
        <v>0</v>
      </c>
    </row>
    <row r="60" spans="1:14">
      <c r="A60" s="337" t="s">
        <v>478</v>
      </c>
      <c r="B60" s="335">
        <v>3112</v>
      </c>
      <c r="C60" s="335">
        <v>1</v>
      </c>
      <c r="D60" s="335">
        <v>2</v>
      </c>
      <c r="E60" s="343" t="s">
        <v>1317</v>
      </c>
      <c r="F60" s="389">
        <v>0</v>
      </c>
      <c r="G60" s="389">
        <v>141600</v>
      </c>
      <c r="H60" s="389"/>
      <c r="I60" s="389">
        <v>21600</v>
      </c>
      <c r="J60" s="389">
        <v>0</v>
      </c>
      <c r="K60" s="389"/>
      <c r="L60" s="389">
        <v>141600</v>
      </c>
      <c r="M60" s="389">
        <v>0</v>
      </c>
      <c r="N60" s="389">
        <v>0</v>
      </c>
    </row>
    <row r="61" spans="1:14">
      <c r="A61" s="337" t="s">
        <v>479</v>
      </c>
      <c r="B61" s="335">
        <v>3112</v>
      </c>
      <c r="C61" s="335">
        <v>1</v>
      </c>
      <c r="D61" s="335">
        <v>2</v>
      </c>
      <c r="E61" s="343" t="s">
        <v>1317</v>
      </c>
      <c r="F61" s="389">
        <v>0</v>
      </c>
      <c r="G61" s="389">
        <v>1000000</v>
      </c>
      <c r="H61" s="389"/>
      <c r="I61" s="389">
        <v>499998</v>
      </c>
      <c r="J61" s="389">
        <v>0</v>
      </c>
      <c r="K61" s="389"/>
      <c r="L61" s="389">
        <v>1000000</v>
      </c>
      <c r="M61" s="389">
        <v>0</v>
      </c>
      <c r="N61" s="389">
        <v>0</v>
      </c>
    </row>
    <row r="62" spans="1:14">
      <c r="A62" s="337" t="s">
        <v>482</v>
      </c>
      <c r="B62" s="335">
        <v>3112</v>
      </c>
      <c r="C62" s="335">
        <v>1</v>
      </c>
      <c r="D62" s="335">
        <v>2</v>
      </c>
      <c r="E62" s="343" t="s">
        <v>1317</v>
      </c>
      <c r="F62" s="389">
        <v>43652591</v>
      </c>
      <c r="G62" s="389">
        <v>43652591</v>
      </c>
      <c r="H62" s="389">
        <v>16836329.039999999</v>
      </c>
      <c r="I62" s="389">
        <v>17461036</v>
      </c>
      <c r="J62" s="389">
        <v>16836329.039999999</v>
      </c>
      <c r="K62" s="389">
        <v>13890481.040000001</v>
      </c>
      <c r="L62" s="389">
        <v>26816261.960000001</v>
      </c>
      <c r="M62" s="389">
        <v>0</v>
      </c>
      <c r="N62" s="389">
        <v>2945847.9999999981</v>
      </c>
    </row>
    <row r="63" spans="1:14">
      <c r="A63" s="337" t="s">
        <v>482</v>
      </c>
      <c r="B63" s="335">
        <v>3131</v>
      </c>
      <c r="C63" s="335">
        <v>1</v>
      </c>
      <c r="D63" s="335">
        <v>2</v>
      </c>
      <c r="E63" s="343" t="s">
        <v>1317</v>
      </c>
      <c r="F63" s="389">
        <v>3434469</v>
      </c>
      <c r="G63" s="389">
        <v>3434469</v>
      </c>
      <c r="H63" s="389">
        <v>1192699</v>
      </c>
      <c r="I63" s="389">
        <v>1373788</v>
      </c>
      <c r="J63" s="389">
        <v>1192699</v>
      </c>
      <c r="K63" s="389">
        <v>1192699</v>
      </c>
      <c r="L63" s="389">
        <v>2241770</v>
      </c>
      <c r="M63" s="389">
        <v>0</v>
      </c>
      <c r="N63" s="389">
        <v>0</v>
      </c>
    </row>
    <row r="64" spans="1:14">
      <c r="A64" s="334" t="s">
        <v>487</v>
      </c>
      <c r="B64" s="335">
        <v>3131</v>
      </c>
      <c r="C64" s="335">
        <v>1</v>
      </c>
      <c r="D64" s="335">
        <v>2</v>
      </c>
      <c r="E64" s="343" t="s">
        <v>1317</v>
      </c>
      <c r="F64" s="389">
        <v>3434469</v>
      </c>
      <c r="G64" s="389">
        <v>3434469</v>
      </c>
      <c r="H64" s="389">
        <v>1795297</v>
      </c>
      <c r="I64" s="389">
        <v>2029467</v>
      </c>
      <c r="J64" s="389">
        <v>1795297</v>
      </c>
      <c r="K64" s="389">
        <v>1795297</v>
      </c>
      <c r="L64" s="389">
        <v>1639172</v>
      </c>
      <c r="M64" s="389">
        <v>0</v>
      </c>
      <c r="N64" s="389">
        <v>0</v>
      </c>
    </row>
    <row r="65" spans="1:14">
      <c r="A65" s="334" t="s">
        <v>485</v>
      </c>
      <c r="B65" s="335">
        <v>3191</v>
      </c>
      <c r="C65" s="335">
        <v>1</v>
      </c>
      <c r="D65" s="335">
        <v>2</v>
      </c>
      <c r="E65" s="343" t="s">
        <v>1317</v>
      </c>
      <c r="F65" s="389">
        <v>583333</v>
      </c>
      <c r="G65" s="389">
        <v>583333</v>
      </c>
      <c r="H65" s="389"/>
      <c r="I65" s="389">
        <v>291666</v>
      </c>
      <c r="J65" s="389">
        <v>0</v>
      </c>
      <c r="K65" s="389"/>
      <c r="L65" s="389">
        <v>583333</v>
      </c>
      <c r="M65" s="389">
        <v>0</v>
      </c>
      <c r="N65" s="389">
        <v>0</v>
      </c>
    </row>
    <row r="66" spans="1:14">
      <c r="A66" s="334" t="s">
        <v>517</v>
      </c>
      <c r="B66" s="335">
        <v>3231</v>
      </c>
      <c r="C66" s="335">
        <v>1</v>
      </c>
      <c r="D66" s="335">
        <v>2</v>
      </c>
      <c r="E66" s="343" t="s">
        <v>1317</v>
      </c>
      <c r="F66" s="389">
        <v>3500000</v>
      </c>
      <c r="G66" s="389">
        <v>3500000</v>
      </c>
      <c r="H66" s="389"/>
      <c r="I66" s="389">
        <v>1400000</v>
      </c>
      <c r="J66" s="389">
        <v>0</v>
      </c>
      <c r="K66" s="389"/>
      <c r="L66" s="389">
        <v>3500000</v>
      </c>
      <c r="M66" s="389">
        <v>0</v>
      </c>
      <c r="N66" s="389">
        <v>0</v>
      </c>
    </row>
    <row r="67" spans="1:14">
      <c r="A67" s="337" t="s">
        <v>477</v>
      </c>
      <c r="B67" s="335">
        <v>3361</v>
      </c>
      <c r="C67" s="335">
        <v>1</v>
      </c>
      <c r="D67" s="335">
        <v>2</v>
      </c>
      <c r="E67" s="343" t="s">
        <v>1317</v>
      </c>
      <c r="F67" s="389">
        <v>20000</v>
      </c>
      <c r="G67" s="389">
        <v>20000</v>
      </c>
      <c r="H67" s="389"/>
      <c r="I67" s="389">
        <v>15000</v>
      </c>
      <c r="J67" s="389">
        <v>0</v>
      </c>
      <c r="K67" s="389"/>
      <c r="L67" s="389">
        <v>20000</v>
      </c>
      <c r="M67" s="389">
        <v>0</v>
      </c>
      <c r="N67" s="389">
        <v>0</v>
      </c>
    </row>
    <row r="68" spans="1:14">
      <c r="A68" s="334" t="s">
        <v>517</v>
      </c>
      <c r="B68" s="335">
        <v>3361</v>
      </c>
      <c r="C68" s="335">
        <v>1</v>
      </c>
      <c r="D68" s="335">
        <v>2</v>
      </c>
      <c r="E68" s="343" t="s">
        <v>1317</v>
      </c>
      <c r="F68" s="389">
        <v>1803575</v>
      </c>
      <c r="G68" s="389">
        <v>1803575</v>
      </c>
      <c r="H68" s="389">
        <v>295147.27</v>
      </c>
      <c r="I68" s="389">
        <v>721432</v>
      </c>
      <c r="J68" s="389">
        <v>295147.27</v>
      </c>
      <c r="K68" s="389">
        <v>87034.25</v>
      </c>
      <c r="L68" s="389">
        <v>1508427.73</v>
      </c>
      <c r="M68" s="389">
        <v>0</v>
      </c>
      <c r="N68" s="389">
        <v>208113.02000000002</v>
      </c>
    </row>
    <row r="69" spans="1:14">
      <c r="A69" s="337" t="s">
        <v>513</v>
      </c>
      <c r="B69" s="335">
        <v>3381</v>
      </c>
      <c r="C69" s="335">
        <v>1</v>
      </c>
      <c r="D69" s="335">
        <v>2</v>
      </c>
      <c r="E69" s="343" t="s">
        <v>1317</v>
      </c>
      <c r="F69" s="389">
        <v>0</v>
      </c>
      <c r="G69" s="389">
        <v>2000000</v>
      </c>
      <c r="H69" s="389"/>
      <c r="I69" s="389">
        <v>800000</v>
      </c>
      <c r="J69" s="389">
        <v>0</v>
      </c>
      <c r="K69" s="389"/>
      <c r="L69" s="389">
        <v>2000000</v>
      </c>
      <c r="M69" s="389">
        <v>0</v>
      </c>
      <c r="N69" s="389">
        <v>0</v>
      </c>
    </row>
    <row r="70" spans="1:14">
      <c r="A70" s="337" t="s">
        <v>482</v>
      </c>
      <c r="B70" s="335">
        <v>3381</v>
      </c>
      <c r="C70" s="335">
        <v>1</v>
      </c>
      <c r="D70" s="335">
        <v>2</v>
      </c>
      <c r="E70" s="343" t="s">
        <v>1317</v>
      </c>
      <c r="F70" s="389">
        <v>0</v>
      </c>
      <c r="G70" s="389">
        <v>671724</v>
      </c>
      <c r="H70" s="389"/>
      <c r="I70" s="389">
        <v>268692</v>
      </c>
      <c r="J70" s="389">
        <v>0</v>
      </c>
      <c r="K70" s="389"/>
      <c r="L70" s="389">
        <v>671724</v>
      </c>
      <c r="M70" s="389">
        <v>0</v>
      </c>
      <c r="N70" s="389">
        <v>0</v>
      </c>
    </row>
    <row r="71" spans="1:14">
      <c r="A71" s="337" t="s">
        <v>494</v>
      </c>
      <c r="B71" s="335">
        <v>3381</v>
      </c>
      <c r="C71" s="335">
        <v>1</v>
      </c>
      <c r="D71" s="335">
        <v>2</v>
      </c>
      <c r="E71" s="343" t="s">
        <v>1317</v>
      </c>
      <c r="F71" s="389">
        <v>0</v>
      </c>
      <c r="G71" s="389">
        <v>305000</v>
      </c>
      <c r="H71" s="389"/>
      <c r="I71" s="389">
        <v>305000</v>
      </c>
      <c r="J71" s="389">
        <v>0</v>
      </c>
      <c r="K71" s="389"/>
      <c r="L71" s="389">
        <v>305000</v>
      </c>
      <c r="M71" s="389">
        <v>0</v>
      </c>
      <c r="N71" s="389">
        <v>0</v>
      </c>
    </row>
    <row r="72" spans="1:14">
      <c r="A72" s="337" t="s">
        <v>468</v>
      </c>
      <c r="B72" s="335">
        <v>3381</v>
      </c>
      <c r="C72" s="335">
        <v>1</v>
      </c>
      <c r="D72" s="335">
        <v>2</v>
      </c>
      <c r="E72" s="343" t="s">
        <v>1317</v>
      </c>
      <c r="F72" s="389">
        <v>0</v>
      </c>
      <c r="G72" s="389">
        <v>4144000</v>
      </c>
      <c r="H72" s="389"/>
      <c r="I72" s="389">
        <v>820600</v>
      </c>
      <c r="J72" s="389">
        <v>0</v>
      </c>
      <c r="K72" s="389"/>
      <c r="L72" s="389">
        <v>4144000</v>
      </c>
      <c r="M72" s="389">
        <v>0</v>
      </c>
      <c r="N72" s="389">
        <v>0</v>
      </c>
    </row>
    <row r="73" spans="1:14">
      <c r="A73" s="337" t="s">
        <v>489</v>
      </c>
      <c r="B73" s="335">
        <v>3381</v>
      </c>
      <c r="C73" s="335">
        <v>1</v>
      </c>
      <c r="D73" s="335">
        <v>2</v>
      </c>
      <c r="E73" s="343" t="s">
        <v>1317</v>
      </c>
      <c r="F73" s="389">
        <v>0</v>
      </c>
      <c r="G73" s="389">
        <v>5283056</v>
      </c>
      <c r="H73" s="389"/>
      <c r="I73" s="389">
        <v>1753697</v>
      </c>
      <c r="J73" s="389">
        <v>0</v>
      </c>
      <c r="K73" s="389"/>
      <c r="L73" s="389">
        <v>5283056</v>
      </c>
      <c r="M73" s="389">
        <v>0</v>
      </c>
      <c r="N73" s="389">
        <v>0</v>
      </c>
    </row>
    <row r="74" spans="1:14">
      <c r="A74" s="337" t="s">
        <v>512</v>
      </c>
      <c r="B74" s="335">
        <v>3381</v>
      </c>
      <c r="C74" s="335">
        <v>1</v>
      </c>
      <c r="D74" s="335">
        <v>2</v>
      </c>
      <c r="E74" s="343" t="s">
        <v>1317</v>
      </c>
      <c r="F74" s="389">
        <v>94623981</v>
      </c>
      <c r="G74" s="389">
        <v>82220201</v>
      </c>
      <c r="H74" s="389">
        <v>47311992</v>
      </c>
      <c r="I74" s="389">
        <v>47311992</v>
      </c>
      <c r="J74" s="389">
        <v>47311992</v>
      </c>
      <c r="K74" s="389">
        <v>40254900</v>
      </c>
      <c r="L74" s="389">
        <v>34908209</v>
      </c>
      <c r="M74" s="389">
        <v>0</v>
      </c>
      <c r="N74" s="389">
        <v>7057092</v>
      </c>
    </row>
    <row r="75" spans="1:14">
      <c r="A75" s="334" t="s">
        <v>517</v>
      </c>
      <c r="B75" s="335">
        <v>3432</v>
      </c>
      <c r="C75" s="335">
        <v>1</v>
      </c>
      <c r="D75" s="335">
        <v>2</v>
      </c>
      <c r="E75" s="343" t="s">
        <v>1317</v>
      </c>
      <c r="F75" s="389">
        <v>90000</v>
      </c>
      <c r="G75" s="389">
        <v>90000</v>
      </c>
      <c r="H75" s="389">
        <v>23590.48</v>
      </c>
      <c r="I75" s="389">
        <v>36000</v>
      </c>
      <c r="J75" s="389">
        <v>23590.48</v>
      </c>
      <c r="K75" s="389"/>
      <c r="L75" s="389">
        <v>66409.52</v>
      </c>
      <c r="M75" s="389">
        <v>0</v>
      </c>
      <c r="N75" s="389">
        <v>23590.48</v>
      </c>
    </row>
    <row r="76" spans="1:14">
      <c r="A76" s="334" t="s">
        <v>517</v>
      </c>
      <c r="B76" s="335">
        <v>3451</v>
      </c>
      <c r="C76" s="335">
        <v>1</v>
      </c>
      <c r="D76" s="335">
        <v>2</v>
      </c>
      <c r="E76" s="343" t="s">
        <v>1317</v>
      </c>
      <c r="F76" s="389">
        <v>14994439</v>
      </c>
      <c r="G76" s="389">
        <v>14994439</v>
      </c>
      <c r="H76" s="389">
        <v>3261579.68</v>
      </c>
      <c r="I76" s="389">
        <v>5997776</v>
      </c>
      <c r="J76" s="389">
        <v>3261579.68</v>
      </c>
      <c r="K76" s="389"/>
      <c r="L76" s="389">
        <v>11732859.32</v>
      </c>
      <c r="M76" s="389">
        <v>0</v>
      </c>
      <c r="N76" s="389">
        <v>3261579.68</v>
      </c>
    </row>
    <row r="77" spans="1:14">
      <c r="A77" s="334" t="s">
        <v>517</v>
      </c>
      <c r="B77" s="335">
        <v>3969</v>
      </c>
      <c r="C77" s="335">
        <v>1</v>
      </c>
      <c r="D77" s="335">
        <v>2</v>
      </c>
      <c r="E77" s="335">
        <v>25</v>
      </c>
      <c r="F77" s="389">
        <v>3990385</v>
      </c>
      <c r="G77" s="389">
        <v>3990385</v>
      </c>
      <c r="H77" s="389">
        <v>645952.79</v>
      </c>
      <c r="I77" s="389">
        <v>1596156</v>
      </c>
      <c r="J77" s="389">
        <v>645952.79</v>
      </c>
      <c r="K77" s="389"/>
      <c r="L77" s="389">
        <v>3344432.21</v>
      </c>
      <c r="M77" s="389">
        <v>0</v>
      </c>
      <c r="N77" s="389">
        <v>645952.79</v>
      </c>
    </row>
    <row r="78" spans="1:14">
      <c r="A78" s="334" t="s">
        <v>519</v>
      </c>
      <c r="B78" s="335">
        <v>3981</v>
      </c>
      <c r="C78" s="335">
        <v>1</v>
      </c>
      <c r="D78" s="335">
        <v>2</v>
      </c>
      <c r="E78" s="343" t="s">
        <v>1317</v>
      </c>
      <c r="F78" s="389">
        <v>10357906</v>
      </c>
      <c r="G78" s="389">
        <v>10357906</v>
      </c>
      <c r="H78" s="389">
        <v>3508150</v>
      </c>
      <c r="I78" s="389">
        <v>4716852</v>
      </c>
      <c r="J78" s="389">
        <v>3508150</v>
      </c>
      <c r="K78" s="389">
        <v>3508150</v>
      </c>
      <c r="L78" s="389">
        <v>6849756</v>
      </c>
      <c r="M78" s="389">
        <v>0</v>
      </c>
      <c r="N78" s="389">
        <v>0</v>
      </c>
    </row>
    <row r="79" spans="1:14">
      <c r="A79" s="334" t="s">
        <v>519</v>
      </c>
      <c r="B79" s="335">
        <v>3981</v>
      </c>
      <c r="C79" s="335">
        <v>1</v>
      </c>
      <c r="D79" s="335">
        <v>2</v>
      </c>
      <c r="E79" s="343" t="s">
        <v>1318</v>
      </c>
      <c r="F79" s="389">
        <v>945079</v>
      </c>
      <c r="G79" s="389">
        <v>945079</v>
      </c>
      <c r="H79" s="389">
        <v>448066</v>
      </c>
      <c r="I79" s="389">
        <v>448103</v>
      </c>
      <c r="J79" s="389">
        <v>448066</v>
      </c>
      <c r="K79" s="389">
        <v>448066</v>
      </c>
      <c r="L79" s="389">
        <v>497013</v>
      </c>
      <c r="M79" s="389">
        <v>0</v>
      </c>
      <c r="N79" s="389">
        <v>0</v>
      </c>
    </row>
    <row r="80" spans="1:14">
      <c r="A80" s="1249" t="s">
        <v>1326</v>
      </c>
      <c r="B80" s="1249"/>
      <c r="C80" s="1249"/>
      <c r="D80" s="1249"/>
      <c r="E80" s="1249"/>
      <c r="F80" s="389">
        <f>SUM(F3:F79)</f>
        <v>550734897</v>
      </c>
      <c r="G80" s="389">
        <f t="shared" ref="G80:N80" si="0">SUM(G3:G79)</f>
        <v>550888757.85000002</v>
      </c>
      <c r="H80" s="389">
        <f t="shared" si="0"/>
        <v>197223743.13</v>
      </c>
      <c r="I80" s="389">
        <f t="shared" si="0"/>
        <v>265149107.88999999</v>
      </c>
      <c r="J80" s="389">
        <f t="shared" si="0"/>
        <v>197223743.13</v>
      </c>
      <c r="K80" s="389">
        <f t="shared" si="0"/>
        <v>160143570.64000002</v>
      </c>
      <c r="L80" s="389">
        <f t="shared" si="0"/>
        <v>353665014.71999991</v>
      </c>
      <c r="M80" s="389">
        <f t="shared" si="0"/>
        <v>0</v>
      </c>
      <c r="N80" s="389">
        <f t="shared" si="0"/>
        <v>37080172.489999995</v>
      </c>
    </row>
  </sheetData>
  <mergeCells count="2">
    <mergeCell ref="A1:N1"/>
    <mergeCell ref="A80:E80"/>
  </mergeCells>
  <pageMargins left="1" right="1" top="1" bottom="1" header="0.5" footer="0.5"/>
  <pageSetup paperSize="9" scale="6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view="pageBreakPreview" topLeftCell="A4" zoomScaleNormal="85" zoomScaleSheetLayoutView="100" workbookViewId="0">
      <selection activeCell="D11" sqref="D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543">
        <v>1</v>
      </c>
      <c r="B7" s="1372" t="s">
        <v>473</v>
      </c>
      <c r="C7" s="1373"/>
      <c r="D7" s="1373"/>
      <c r="E7" s="1374"/>
      <c r="F7" s="1375" t="s">
        <v>1831</v>
      </c>
      <c r="G7" s="1376"/>
      <c r="H7" s="1376"/>
      <c r="I7" s="1377"/>
      <c r="J7" s="544" t="s">
        <v>474</v>
      </c>
      <c r="K7" s="544" t="s">
        <v>474</v>
      </c>
    </row>
    <row r="8" spans="1:11" s="52" customFormat="1" ht="15" customHeight="1">
      <c r="A8" s="545"/>
      <c r="B8" s="546"/>
      <c r="C8" s="546"/>
      <c r="D8" s="546"/>
      <c r="E8" s="546"/>
      <c r="F8" s="546"/>
      <c r="G8" s="546"/>
      <c r="H8" s="546"/>
      <c r="I8" s="546"/>
      <c r="J8" s="546"/>
      <c r="K8" s="547"/>
    </row>
    <row r="9" spans="1:11" s="52" customFormat="1" ht="15" customHeight="1">
      <c r="A9" s="1291" t="s">
        <v>232</v>
      </c>
      <c r="B9" s="1266"/>
      <c r="C9" s="1402"/>
      <c r="D9" s="1291"/>
      <c r="E9" s="1291" t="s">
        <v>309</v>
      </c>
      <c r="F9" s="1291"/>
      <c r="G9" s="1291"/>
      <c r="H9" s="1291"/>
      <c r="I9" s="1291"/>
      <c r="J9" s="1291"/>
      <c r="K9" s="1291"/>
    </row>
    <row r="10" spans="1:11" s="52"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 customFormat="1" ht="20.7" customHeight="1">
      <c r="A11" s="814">
        <v>11400</v>
      </c>
      <c r="B11" s="814">
        <v>5667</v>
      </c>
      <c r="C11" s="814">
        <v>5278</v>
      </c>
      <c r="D11" s="815">
        <f>(C11/B11)*100</f>
        <v>93.135697900123532</v>
      </c>
      <c r="E11" s="816">
        <v>1660000</v>
      </c>
      <c r="F11" s="816">
        <v>760000</v>
      </c>
      <c r="G11" s="816">
        <v>300000</v>
      </c>
      <c r="H11" s="816">
        <v>300000</v>
      </c>
      <c r="I11" s="816">
        <v>300000</v>
      </c>
      <c r="J11" s="815">
        <f>(G11/F11)*100</f>
        <v>39.473684210526315</v>
      </c>
      <c r="K11" s="835">
        <f>(D11/J11)*100</f>
        <v>235.94376801364629</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ht="39" customHeight="1">
      <c r="A14" s="1381" t="s">
        <v>1364</v>
      </c>
      <c r="B14" s="1382"/>
      <c r="C14" s="1382"/>
      <c r="D14" s="1382"/>
      <c r="E14" s="1382"/>
      <c r="F14" s="1382"/>
      <c r="G14" s="1382"/>
      <c r="H14" s="1382"/>
      <c r="I14" s="1382"/>
      <c r="J14" s="1382"/>
      <c r="K14" s="1383"/>
    </row>
    <row r="15" spans="1:11">
      <c r="A15" s="723"/>
      <c r="B15" s="741"/>
      <c r="C15" s="741"/>
      <c r="D15" s="741"/>
      <c r="E15" s="741"/>
      <c r="F15" s="741"/>
      <c r="G15" s="741"/>
      <c r="H15" s="741"/>
      <c r="I15" s="741"/>
      <c r="J15" s="741"/>
      <c r="K15" s="742"/>
    </row>
    <row r="16" spans="1:11">
      <c r="A16" s="711"/>
      <c r="B16" s="712"/>
      <c r="C16" s="712"/>
      <c r="D16" s="712"/>
      <c r="E16" s="712"/>
      <c r="F16" s="712"/>
      <c r="G16" s="712"/>
      <c r="H16" s="712"/>
      <c r="I16" s="712"/>
      <c r="J16" s="712"/>
      <c r="K16" s="713"/>
    </row>
    <row r="17" spans="1:11" ht="13.8">
      <c r="A17" s="1366" t="s">
        <v>286</v>
      </c>
      <c r="B17" s="1367"/>
      <c r="C17" s="1367"/>
      <c r="D17" s="1367"/>
      <c r="E17" s="1367"/>
      <c r="F17" s="1367"/>
      <c r="G17" s="1367"/>
      <c r="H17" s="1367"/>
      <c r="I17" s="1367"/>
      <c r="J17" s="1367"/>
      <c r="K17" s="1368"/>
    </row>
    <row r="18" spans="1:11" ht="189" customHeight="1">
      <c r="A18" s="1392" t="s">
        <v>1365</v>
      </c>
      <c r="B18" s="1393"/>
      <c r="C18" s="1393"/>
      <c r="D18" s="1393"/>
      <c r="E18" s="1393"/>
      <c r="F18" s="1393"/>
      <c r="G18" s="1393"/>
      <c r="H18" s="1393"/>
      <c r="I18" s="1393"/>
      <c r="J18" s="1393"/>
      <c r="K18" s="1394"/>
    </row>
    <row r="19" spans="1:11" ht="13.8">
      <c r="A19" s="711" t="s">
        <v>287</v>
      </c>
      <c r="B19" s="562"/>
      <c r="C19" s="562"/>
      <c r="D19" s="562"/>
      <c r="E19" s="562"/>
      <c r="F19" s="562"/>
      <c r="G19" s="562"/>
      <c r="H19" s="562"/>
      <c r="I19" s="562"/>
      <c r="J19" s="562"/>
      <c r="K19" s="563"/>
    </row>
    <row r="20" spans="1:11" ht="87" customHeight="1">
      <c r="A20" s="1392" t="s">
        <v>1846</v>
      </c>
      <c r="B20" s="1393"/>
      <c r="C20" s="1393"/>
      <c r="D20" s="1393"/>
      <c r="E20" s="1393"/>
      <c r="F20" s="1393"/>
      <c r="G20" s="1393"/>
      <c r="H20" s="1393"/>
      <c r="I20" s="1393"/>
      <c r="J20" s="1393"/>
      <c r="K20" s="1394"/>
    </row>
    <row r="21" spans="1:11" ht="33" customHeight="1">
      <c r="A21" s="1399" t="s">
        <v>1829</v>
      </c>
      <c r="B21" s="1400"/>
      <c r="C21" s="1400"/>
      <c r="D21" s="1400"/>
      <c r="E21" s="1400"/>
      <c r="F21" s="1400"/>
      <c r="G21" s="1400"/>
      <c r="H21" s="1400"/>
      <c r="I21" s="1400"/>
      <c r="J21" s="1400"/>
      <c r="K21" s="1401"/>
    </row>
    <row r="22" spans="1:11">
      <c r="A22" s="270"/>
      <c r="B22" s="271"/>
      <c r="C22" s="271"/>
      <c r="D22" s="271"/>
      <c r="E22" s="271"/>
      <c r="F22" s="271"/>
      <c r="G22" s="271"/>
      <c r="H22" s="271"/>
      <c r="I22" s="271"/>
      <c r="J22" s="271"/>
      <c r="K22" s="272"/>
    </row>
    <row r="23" spans="1:11">
      <c r="A23" s="1366"/>
      <c r="B23" s="1367"/>
      <c r="C23" s="1367"/>
      <c r="D23" s="1367"/>
      <c r="E23" s="1367"/>
      <c r="F23" s="1367"/>
      <c r="G23" s="1367"/>
      <c r="H23" s="1367"/>
      <c r="I23" s="1367"/>
      <c r="J23" s="1367"/>
      <c r="K23" s="1368"/>
    </row>
    <row r="24" spans="1:11">
      <c r="A24" s="266"/>
      <c r="B24" s="267"/>
      <c r="C24" s="267"/>
      <c r="D24" s="267"/>
      <c r="E24" s="267"/>
      <c r="F24" s="267"/>
      <c r="G24" s="267"/>
      <c r="H24" s="267"/>
      <c r="I24" s="267"/>
      <c r="J24" s="267"/>
      <c r="K24" s="268"/>
    </row>
    <row r="25" spans="1:11">
      <c r="A25" s="266"/>
      <c r="B25" s="267"/>
      <c r="C25" s="267"/>
      <c r="D25" s="267"/>
      <c r="E25" s="267"/>
      <c r="F25" s="267"/>
      <c r="G25" s="267"/>
      <c r="H25" s="267"/>
      <c r="I25" s="267"/>
      <c r="J25" s="267"/>
      <c r="K25" s="268"/>
    </row>
    <row r="26" spans="1:11">
      <c r="A26" s="1389"/>
      <c r="B26" s="1390"/>
      <c r="C26" s="1390"/>
      <c r="D26" s="1390"/>
      <c r="E26" s="1390"/>
      <c r="F26" s="1390"/>
      <c r="G26" s="1390"/>
      <c r="H26" s="1390"/>
      <c r="I26" s="1390"/>
      <c r="J26" s="1390"/>
      <c r="K26" s="1391"/>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7:K17"/>
    <mergeCell ref="A18:K18"/>
    <mergeCell ref="A23:K23"/>
    <mergeCell ref="A26:K26"/>
    <mergeCell ref="A20:K20"/>
    <mergeCell ref="A21:K21"/>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543">
        <v>1</v>
      </c>
      <c r="B7" s="1375" t="s">
        <v>456</v>
      </c>
      <c r="C7" s="1376"/>
      <c r="D7" s="1376"/>
      <c r="E7" s="1377"/>
      <c r="F7" s="1406" t="s">
        <v>1833</v>
      </c>
      <c r="G7" s="1376"/>
      <c r="H7" s="1376"/>
      <c r="I7" s="1377"/>
      <c r="J7" s="544" t="s">
        <v>327</v>
      </c>
      <c r="K7" s="544" t="s">
        <v>327</v>
      </c>
    </row>
    <row r="8" spans="1:11" s="52" customFormat="1" ht="15" customHeight="1">
      <c r="A8" s="545"/>
      <c r="B8" s="546"/>
      <c r="C8" s="546"/>
      <c r="D8" s="546"/>
      <c r="E8" s="546"/>
      <c r="F8" s="546"/>
      <c r="G8" s="546"/>
      <c r="H8" s="546"/>
      <c r="I8" s="546"/>
      <c r="J8" s="546"/>
      <c r="K8" s="547"/>
    </row>
    <row r="9" spans="1:11" s="52" customFormat="1" ht="15" customHeight="1">
      <c r="A9" s="1291" t="s">
        <v>232</v>
      </c>
      <c r="B9" s="1266"/>
      <c r="C9" s="1402"/>
      <c r="D9" s="1291"/>
      <c r="E9" s="1291" t="s">
        <v>309</v>
      </c>
      <c r="F9" s="1291"/>
      <c r="G9" s="1291"/>
      <c r="H9" s="1291"/>
      <c r="I9" s="1291"/>
      <c r="J9" s="1291"/>
      <c r="K9" s="1291"/>
    </row>
    <row r="10" spans="1:11" s="52"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 customFormat="1" ht="20.7" customHeight="1">
      <c r="A11" s="814">
        <v>3</v>
      </c>
      <c r="B11" s="814">
        <v>3</v>
      </c>
      <c r="C11" s="814">
        <v>2</v>
      </c>
      <c r="D11" s="815">
        <f>(C11/B11)*100</f>
        <v>66.666666666666657</v>
      </c>
      <c r="E11" s="816">
        <v>2750000</v>
      </c>
      <c r="F11" s="816">
        <v>937000</v>
      </c>
      <c r="G11" s="816">
        <v>611792.56000000006</v>
      </c>
      <c r="H11" s="816">
        <v>611792.56000000006</v>
      </c>
      <c r="I11" s="816">
        <v>11792.56</v>
      </c>
      <c r="J11" s="815">
        <f>(G11/F11)*100</f>
        <v>65.292695837780158</v>
      </c>
      <c r="K11" s="835">
        <f>(D11/J11)*100</f>
        <v>102.10432547049386</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ht="23.25" customHeight="1">
      <c r="A14" s="1381" t="s">
        <v>1366</v>
      </c>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711"/>
      <c r="B16" s="712"/>
      <c r="C16" s="712"/>
      <c r="D16" s="712"/>
      <c r="E16" s="712"/>
      <c r="F16" s="712"/>
      <c r="G16" s="712"/>
      <c r="H16" s="712"/>
      <c r="I16" s="712"/>
      <c r="J16" s="712"/>
      <c r="K16" s="713"/>
    </row>
    <row r="17" spans="1:11">
      <c r="A17" s="711"/>
      <c r="B17" s="712"/>
      <c r="C17" s="712"/>
      <c r="D17" s="712"/>
      <c r="E17" s="712"/>
      <c r="F17" s="712"/>
      <c r="G17" s="712"/>
      <c r="H17" s="712"/>
      <c r="I17" s="712"/>
      <c r="J17" s="712"/>
      <c r="K17" s="713"/>
    </row>
    <row r="18" spans="1:11" ht="13.8">
      <c r="A18" s="1366" t="s">
        <v>286</v>
      </c>
      <c r="B18" s="1367"/>
      <c r="C18" s="1367"/>
      <c r="D18" s="1367"/>
      <c r="E18" s="1367"/>
      <c r="F18" s="1367"/>
      <c r="G18" s="1367"/>
      <c r="H18" s="1367"/>
      <c r="I18" s="1367"/>
      <c r="J18" s="1367"/>
      <c r="K18" s="1368"/>
    </row>
    <row r="19" spans="1:11" ht="101.25" customHeight="1">
      <c r="A19" s="1381" t="s">
        <v>1367</v>
      </c>
      <c r="B19" s="1384"/>
      <c r="C19" s="1384"/>
      <c r="D19" s="1384"/>
      <c r="E19" s="1384"/>
      <c r="F19" s="1384"/>
      <c r="G19" s="1384"/>
      <c r="H19" s="1384"/>
      <c r="I19" s="1384"/>
      <c r="J19" s="1384"/>
      <c r="K19" s="1385"/>
    </row>
    <row r="20" spans="1:11">
      <c r="A20" s="561"/>
      <c r="B20" s="562"/>
      <c r="C20" s="562"/>
      <c r="D20" s="562"/>
      <c r="E20" s="562"/>
      <c r="F20" s="562"/>
      <c r="G20" s="562"/>
      <c r="H20" s="562"/>
      <c r="I20" s="562"/>
      <c r="J20" s="562"/>
      <c r="K20" s="563"/>
    </row>
    <row r="21" spans="1:11">
      <c r="A21" s="1395"/>
      <c r="B21" s="1384"/>
      <c r="C21" s="1384"/>
      <c r="D21" s="1384"/>
      <c r="E21" s="1384"/>
      <c r="F21" s="1384"/>
      <c r="G21" s="1384"/>
      <c r="H21" s="1384"/>
      <c r="I21" s="1384"/>
      <c r="J21" s="1384"/>
      <c r="K21" s="1385"/>
    </row>
    <row r="22" spans="1:11">
      <c r="A22" s="1396"/>
      <c r="B22" s="1397"/>
      <c r="C22" s="1397"/>
      <c r="D22" s="1397"/>
      <c r="E22" s="1397"/>
      <c r="F22" s="1397"/>
      <c r="G22" s="1397"/>
      <c r="H22" s="1397"/>
      <c r="I22" s="1397"/>
      <c r="J22" s="1397"/>
      <c r="K22" s="1398"/>
    </row>
    <row r="23" spans="1:11" ht="13.8">
      <c r="A23" s="711" t="s">
        <v>287</v>
      </c>
      <c r="B23" s="712"/>
      <c r="C23" s="712"/>
      <c r="D23" s="712"/>
      <c r="E23" s="712"/>
      <c r="F23" s="712"/>
      <c r="G23" s="712"/>
      <c r="H23" s="712"/>
      <c r="I23" s="712"/>
      <c r="J23" s="712"/>
      <c r="K23" s="713"/>
    </row>
    <row r="24" spans="1:11" ht="98.25" customHeight="1">
      <c r="A24" s="1392" t="s">
        <v>1846</v>
      </c>
      <c r="B24" s="1393"/>
      <c r="C24" s="1393"/>
      <c r="D24" s="1393"/>
      <c r="E24" s="1393"/>
      <c r="F24" s="1393"/>
      <c r="G24" s="1393"/>
      <c r="H24" s="1393"/>
      <c r="I24" s="1393"/>
      <c r="J24" s="1393"/>
      <c r="K24" s="1394"/>
    </row>
    <row r="25" spans="1:11" ht="39.75" customHeight="1">
      <c r="A25" s="1403" t="s">
        <v>1829</v>
      </c>
      <c r="B25" s="1404"/>
      <c r="C25" s="1404"/>
      <c r="D25" s="1404"/>
      <c r="E25" s="1404"/>
      <c r="F25" s="1404"/>
      <c r="G25" s="1404"/>
      <c r="H25" s="1404"/>
      <c r="I25" s="1404"/>
      <c r="J25" s="1404"/>
      <c r="K25" s="1405"/>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25:K25"/>
    <mergeCell ref="A24:K24"/>
    <mergeCell ref="A14:K15"/>
    <mergeCell ref="A21:K21"/>
    <mergeCell ref="A18:K18"/>
    <mergeCell ref="A19:K19"/>
    <mergeCell ref="A22:K2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view="pageBreakPreview" zoomScaleNormal="85" zoomScaleSheetLayoutView="100" workbookViewId="0">
      <selection activeCell="D11" sqref="D11"/>
    </sheetView>
  </sheetViews>
  <sheetFormatPr baseColWidth="10" defaultColWidth="11.44140625" defaultRowHeight="13.2"/>
  <cols>
    <col min="1" max="3" width="20.5546875" style="355" customWidth="1"/>
    <col min="4" max="4" width="17.109375" style="355" customWidth="1"/>
    <col min="5" max="5" width="17.6640625" style="355" customWidth="1"/>
    <col min="6" max="6" width="16.88671875" style="355" customWidth="1"/>
    <col min="7" max="7" width="16.33203125" style="355" customWidth="1"/>
    <col min="8" max="8" width="18.33203125" style="355" customWidth="1"/>
    <col min="9"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1</v>
      </c>
      <c r="B7" s="1407" t="s">
        <v>508</v>
      </c>
      <c r="C7" s="1408"/>
      <c r="D7" s="1408"/>
      <c r="E7" s="1409"/>
      <c r="F7" s="1406" t="s">
        <v>1410</v>
      </c>
      <c r="G7" s="1376"/>
      <c r="H7" s="1376"/>
      <c r="I7" s="1377"/>
      <c r="J7" s="120" t="s">
        <v>412</v>
      </c>
      <c r="K7" s="120" t="s">
        <v>412</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19">
        <v>70356</v>
      </c>
      <c r="B11" s="814">
        <v>24371</v>
      </c>
      <c r="C11" s="814">
        <v>24371</v>
      </c>
      <c r="D11" s="815">
        <f>(C11/B11)*100</f>
        <v>100</v>
      </c>
      <c r="E11" s="816">
        <v>15346535</v>
      </c>
      <c r="F11" s="816">
        <v>37757415</v>
      </c>
      <c r="G11" s="816">
        <v>35048856.309999995</v>
      </c>
      <c r="H11" s="816">
        <v>35048856.309999995</v>
      </c>
      <c r="I11" s="816">
        <v>7499.4</v>
      </c>
      <c r="J11" s="815">
        <f>(G11/F11)*100</f>
        <v>92.826419155018954</v>
      </c>
      <c r="K11" s="835">
        <f>(D11/J11)*100</f>
        <v>107.72795170844762</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ht="51.75" customHeight="1">
      <c r="A14" s="1410" t="s">
        <v>1511</v>
      </c>
      <c r="B14" s="1411"/>
      <c r="C14" s="1411"/>
      <c r="D14" s="1411"/>
      <c r="E14" s="1411"/>
      <c r="F14" s="1411"/>
      <c r="G14" s="1411"/>
      <c r="H14" s="1411"/>
      <c r="I14" s="1411"/>
      <c r="J14" s="1411"/>
      <c r="K14" s="1412"/>
    </row>
    <row r="15" spans="1:11" ht="13.8">
      <c r="A15" s="1366" t="s">
        <v>286</v>
      </c>
      <c r="B15" s="1367"/>
      <c r="C15" s="1367"/>
      <c r="D15" s="1367"/>
      <c r="E15" s="1367"/>
      <c r="F15" s="1367"/>
      <c r="G15" s="1367"/>
      <c r="H15" s="1367"/>
      <c r="I15" s="1367"/>
      <c r="J15" s="1367"/>
      <c r="K15" s="1368"/>
    </row>
    <row r="16" spans="1:11" ht="116.25" customHeight="1">
      <c r="A16" s="1410" t="s">
        <v>1368</v>
      </c>
      <c r="B16" s="1411"/>
      <c r="C16" s="1411"/>
      <c r="D16" s="1411"/>
      <c r="E16" s="1411"/>
      <c r="F16" s="1411"/>
      <c r="G16" s="1411"/>
      <c r="H16" s="1411"/>
      <c r="I16" s="1411"/>
      <c r="J16" s="1411"/>
      <c r="K16" s="1412"/>
    </row>
    <row r="17" spans="1:11" ht="117" customHeight="1">
      <c r="A17" s="1413" t="s">
        <v>1507</v>
      </c>
      <c r="B17" s="1414"/>
      <c r="C17" s="1414"/>
      <c r="D17" s="1414"/>
      <c r="E17" s="1414"/>
      <c r="F17" s="1414"/>
      <c r="G17" s="1414"/>
      <c r="H17" s="1414"/>
      <c r="I17" s="1414"/>
      <c r="J17" s="1414"/>
      <c r="K17" s="1415"/>
    </row>
    <row r="18" spans="1:11" ht="13.8">
      <c r="A18" s="711" t="s">
        <v>287</v>
      </c>
      <c r="B18" s="562"/>
      <c r="C18" s="562"/>
      <c r="D18" s="562"/>
      <c r="E18" s="562"/>
      <c r="F18" s="562"/>
      <c r="G18" s="562"/>
      <c r="H18" s="562"/>
      <c r="I18" s="562"/>
      <c r="J18" s="562"/>
      <c r="K18" s="563"/>
    </row>
    <row r="19" spans="1:11" ht="88.5" customHeight="1">
      <c r="A19" s="1410" t="s">
        <v>1369</v>
      </c>
      <c r="B19" s="1411"/>
      <c r="C19" s="1411"/>
      <c r="D19" s="1411"/>
      <c r="E19" s="1411"/>
      <c r="F19" s="1411"/>
      <c r="G19" s="1411"/>
      <c r="H19" s="1411"/>
      <c r="I19" s="1411"/>
      <c r="J19" s="1411"/>
      <c r="K19" s="1412"/>
    </row>
    <row r="20" spans="1:11" ht="26.25" customHeight="1">
      <c r="A20" s="1416" t="s">
        <v>1509</v>
      </c>
      <c r="B20" s="1417"/>
      <c r="C20" s="1417"/>
      <c r="D20" s="1417"/>
      <c r="E20" s="1417"/>
      <c r="F20" s="1417"/>
      <c r="G20" s="1417"/>
      <c r="H20" s="1417"/>
      <c r="I20" s="1417"/>
      <c r="J20" s="1417"/>
      <c r="K20" s="1418"/>
    </row>
    <row r="21" spans="1:11">
      <c r="A21" s="565"/>
      <c r="B21" s="687"/>
      <c r="C21" s="687"/>
      <c r="D21" s="687"/>
      <c r="E21" s="687"/>
      <c r="F21" s="687"/>
      <c r="G21" s="687"/>
      <c r="H21" s="687"/>
      <c r="I21" s="687"/>
      <c r="J21" s="687"/>
      <c r="K21" s="538"/>
    </row>
    <row r="22" spans="1:11" ht="45.75" customHeight="1">
      <c r="A22" s="1403" t="s">
        <v>1829</v>
      </c>
      <c r="B22" s="1404"/>
      <c r="C22" s="1404"/>
      <c r="D22" s="1404"/>
      <c r="E22" s="1404"/>
      <c r="F22" s="1404"/>
      <c r="G22" s="1404"/>
      <c r="H22" s="1404"/>
      <c r="I22" s="1404"/>
      <c r="J22" s="1404"/>
      <c r="K22" s="1405"/>
    </row>
  </sheetData>
  <mergeCells count="21">
    <mergeCell ref="A15:K15"/>
    <mergeCell ref="A16:K16"/>
    <mergeCell ref="A17:K17"/>
    <mergeCell ref="A20:K20"/>
    <mergeCell ref="A19:K19"/>
    <mergeCell ref="A22:K22"/>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s>
  <printOptions horizontalCentered="1"/>
  <pageMargins left="0.62992125984251968" right="1.0236220472440944" top="1.1417322834645669" bottom="0.74803149606299213" header="0.31496062992125984" footer="0.31496062992125984"/>
  <pageSetup scale="58" orientation="landscape" r:id="rId1"/>
  <headerFooter scaleWithDoc="0">
    <oddHeader>&amp;L&amp;G&amp;R&amp;G</oddHeader>
    <oddFooter>&amp;R&amp;G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topLeftCell="A4"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564">
        <v>1</v>
      </c>
      <c r="B7" s="1375" t="s">
        <v>1192</v>
      </c>
      <c r="C7" s="1376"/>
      <c r="D7" s="1376"/>
      <c r="E7" s="1377"/>
      <c r="F7" s="1375" t="s">
        <v>1834</v>
      </c>
      <c r="G7" s="1376"/>
      <c r="H7" s="1376"/>
      <c r="I7" s="1377"/>
      <c r="J7" s="544" t="s">
        <v>349</v>
      </c>
      <c r="K7" s="544" t="s">
        <v>349</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14">
        <v>11400</v>
      </c>
      <c r="B11" s="814">
        <v>2</v>
      </c>
      <c r="C11" s="814">
        <v>2</v>
      </c>
      <c r="D11" s="815">
        <f>(C11/B11)*100</f>
        <v>100</v>
      </c>
      <c r="E11" s="816">
        <v>1066050</v>
      </c>
      <c r="F11" s="816">
        <v>982050</v>
      </c>
      <c r="G11" s="816">
        <v>70000</v>
      </c>
      <c r="H11" s="816">
        <v>70000</v>
      </c>
      <c r="I11" s="816">
        <v>0</v>
      </c>
      <c r="J11" s="815">
        <f>(G11/F11)*100</f>
        <v>7.1279466422279922</v>
      </c>
      <c r="K11" s="835">
        <f>(D11/J11)*100</f>
        <v>1402.9285714285716</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ht="36.75" customHeight="1">
      <c r="A14" s="1381" t="s">
        <v>1370</v>
      </c>
      <c r="B14" s="1382"/>
      <c r="C14" s="1382"/>
      <c r="D14" s="1382"/>
      <c r="E14" s="1382"/>
      <c r="F14" s="1382"/>
      <c r="G14" s="1382"/>
      <c r="H14" s="1382"/>
      <c r="I14" s="1382"/>
      <c r="J14" s="1382"/>
      <c r="K14" s="1383"/>
    </row>
    <row r="15" spans="1:11">
      <c r="A15" s="723"/>
      <c r="B15" s="741"/>
      <c r="C15" s="741"/>
      <c r="D15" s="741"/>
      <c r="E15" s="741"/>
      <c r="F15" s="741"/>
      <c r="G15" s="741"/>
      <c r="H15" s="741"/>
      <c r="I15" s="741"/>
      <c r="J15" s="741"/>
      <c r="K15" s="742"/>
    </row>
    <row r="16" spans="1:11">
      <c r="A16" s="711"/>
      <c r="B16" s="712"/>
      <c r="C16" s="712"/>
      <c r="D16" s="712"/>
      <c r="E16" s="712"/>
      <c r="F16" s="712"/>
      <c r="G16" s="712"/>
      <c r="H16" s="712"/>
      <c r="I16" s="712"/>
      <c r="J16" s="712"/>
      <c r="K16" s="713"/>
    </row>
    <row r="17" spans="1:11" ht="13.8">
      <c r="A17" s="1366" t="s">
        <v>286</v>
      </c>
      <c r="B17" s="1367"/>
      <c r="C17" s="1367"/>
      <c r="D17" s="1367"/>
      <c r="E17" s="1367"/>
      <c r="F17" s="1367"/>
      <c r="G17" s="1367"/>
      <c r="H17" s="1367"/>
      <c r="I17" s="1367"/>
      <c r="J17" s="1367"/>
      <c r="K17" s="1368"/>
    </row>
    <row r="18" spans="1:11" ht="68.25" customHeight="1">
      <c r="A18" s="1381" t="s">
        <v>1371</v>
      </c>
      <c r="B18" s="1384"/>
      <c r="C18" s="1384"/>
      <c r="D18" s="1384"/>
      <c r="E18" s="1384"/>
      <c r="F18" s="1384"/>
      <c r="G18" s="1384"/>
      <c r="H18" s="1384"/>
      <c r="I18" s="1384"/>
      <c r="J18" s="1384"/>
      <c r="K18" s="1385"/>
    </row>
    <row r="19" spans="1:11">
      <c r="A19" s="711"/>
      <c r="B19" s="712"/>
      <c r="C19" s="712"/>
      <c r="D19" s="712"/>
      <c r="E19" s="712"/>
      <c r="F19" s="712"/>
      <c r="G19" s="712"/>
      <c r="H19" s="712"/>
      <c r="I19" s="712"/>
      <c r="J19" s="712"/>
      <c r="K19" s="713"/>
    </row>
    <row r="20" spans="1:11">
      <c r="A20" s="1366"/>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ht="48.75" customHeight="1">
      <c r="A22" s="711" t="s">
        <v>287</v>
      </c>
      <c r="B22" s="562"/>
      <c r="C22" s="562"/>
      <c r="D22" s="562"/>
      <c r="E22" s="562"/>
      <c r="F22" s="562"/>
      <c r="G22" s="562"/>
      <c r="H22" s="562"/>
      <c r="I22" s="562"/>
      <c r="J22" s="562"/>
      <c r="K22" s="563"/>
    </row>
    <row r="23" spans="1:11" ht="31.5" customHeight="1">
      <c r="A23" s="1403" t="s">
        <v>1829</v>
      </c>
      <c r="B23" s="1404"/>
      <c r="C23" s="1404"/>
      <c r="D23" s="1404"/>
      <c r="E23" s="1404"/>
      <c r="F23" s="1404"/>
      <c r="G23" s="1404"/>
      <c r="H23" s="1404"/>
      <c r="I23" s="1404"/>
      <c r="J23" s="1404"/>
      <c r="K23" s="1405"/>
    </row>
    <row r="24" spans="1:11">
      <c r="A24" s="1396"/>
      <c r="B24" s="1397"/>
      <c r="C24" s="1397"/>
      <c r="D24" s="1397"/>
      <c r="E24" s="1397"/>
      <c r="F24" s="1397"/>
      <c r="G24" s="1397"/>
      <c r="H24" s="1397"/>
      <c r="I24" s="1397"/>
      <c r="J24" s="1397"/>
      <c r="K24" s="1398"/>
    </row>
    <row r="25" spans="1:11">
      <c r="A25" s="367"/>
      <c r="B25" s="368"/>
      <c r="C25" s="368"/>
      <c r="D25" s="368"/>
      <c r="E25" s="368"/>
      <c r="F25" s="368"/>
      <c r="G25" s="368"/>
      <c r="H25" s="368"/>
      <c r="I25" s="368"/>
      <c r="J25" s="368"/>
      <c r="K25" s="369"/>
    </row>
    <row r="26" spans="1:11">
      <c r="A26" s="367"/>
      <c r="B26" s="368"/>
      <c r="C26" s="368"/>
      <c r="D26" s="368"/>
      <c r="E26" s="368"/>
      <c r="F26" s="368"/>
      <c r="G26" s="368"/>
      <c r="H26" s="368"/>
      <c r="I26" s="368"/>
      <c r="J26" s="368"/>
      <c r="K26" s="369"/>
    </row>
    <row r="27" spans="1:11">
      <c r="A27" s="1366"/>
      <c r="B27" s="1367"/>
      <c r="C27" s="1367"/>
      <c r="D27" s="1367"/>
      <c r="E27" s="1367"/>
      <c r="F27" s="1367"/>
      <c r="G27" s="1367"/>
      <c r="H27" s="1367"/>
      <c r="I27" s="1367"/>
      <c r="J27" s="1367"/>
      <c r="K27" s="1368"/>
    </row>
    <row r="28" spans="1:11">
      <c r="A28" s="367"/>
      <c r="B28" s="368"/>
      <c r="C28" s="368"/>
      <c r="D28" s="368"/>
      <c r="E28" s="368"/>
      <c r="F28" s="368"/>
      <c r="G28" s="368"/>
      <c r="H28" s="368"/>
      <c r="I28" s="368"/>
      <c r="J28" s="368"/>
      <c r="K28" s="369"/>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5">
    <mergeCell ref="A36:K36"/>
    <mergeCell ref="A39:K39"/>
    <mergeCell ref="A20:K20"/>
    <mergeCell ref="A21:K21"/>
    <mergeCell ref="A23:K23"/>
    <mergeCell ref="A24:K24"/>
    <mergeCell ref="A27:K27"/>
    <mergeCell ref="B7:E7"/>
    <mergeCell ref="F7:I7"/>
    <mergeCell ref="A9:D9"/>
    <mergeCell ref="E9:K9"/>
    <mergeCell ref="A29:K33"/>
    <mergeCell ref="A12:K12"/>
    <mergeCell ref="A14:K14"/>
    <mergeCell ref="A17:K17"/>
    <mergeCell ref="A18:K18"/>
    <mergeCell ref="A13:K13"/>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2" ht="35.1" customHeight="1">
      <c r="A1" s="1285" t="s">
        <v>316</v>
      </c>
      <c r="B1" s="1286"/>
      <c r="C1" s="1286"/>
      <c r="D1" s="1286"/>
      <c r="E1" s="1286"/>
      <c r="F1" s="1286"/>
      <c r="G1" s="1286"/>
      <c r="H1" s="1286"/>
      <c r="I1" s="1286"/>
      <c r="J1" s="1286"/>
      <c r="K1" s="1287"/>
    </row>
    <row r="2" spans="1:12" ht="8.1" customHeight="1">
      <c r="A2" s="359"/>
      <c r="B2" s="360"/>
      <c r="C2" s="360"/>
      <c r="D2" s="360"/>
      <c r="E2" s="360"/>
      <c r="F2" s="360"/>
      <c r="G2" s="360"/>
      <c r="H2" s="360"/>
      <c r="I2" s="360"/>
      <c r="J2" s="360"/>
      <c r="K2" s="361"/>
    </row>
    <row r="3" spans="1:12" ht="17.25" customHeight="1">
      <c r="A3" s="1369" t="s">
        <v>457</v>
      </c>
      <c r="B3" s="1369"/>
      <c r="C3" s="1369"/>
      <c r="D3" s="1369"/>
      <c r="E3" s="1369"/>
      <c r="F3" s="1369"/>
      <c r="G3" s="1369"/>
      <c r="H3" s="1369"/>
      <c r="I3" s="1369"/>
      <c r="J3" s="1369"/>
      <c r="K3" s="1369"/>
    </row>
    <row r="4" spans="1:12" ht="17.25" customHeight="1">
      <c r="A4" s="1369" t="s">
        <v>458</v>
      </c>
      <c r="B4" s="1369"/>
      <c r="C4" s="1369"/>
      <c r="D4" s="1369"/>
      <c r="E4" s="1369"/>
      <c r="F4" s="1369"/>
      <c r="G4" s="1369"/>
      <c r="H4" s="1369"/>
      <c r="I4" s="1369"/>
      <c r="J4" s="1369"/>
      <c r="K4" s="1369"/>
    </row>
    <row r="5" spans="1:12" ht="29.25" customHeight="1">
      <c r="A5" s="1355" t="s">
        <v>102</v>
      </c>
      <c r="B5" s="1357" t="s">
        <v>274</v>
      </c>
      <c r="C5" s="1370"/>
      <c r="D5" s="1370"/>
      <c r="E5" s="1361"/>
      <c r="F5" s="1357" t="s">
        <v>229</v>
      </c>
      <c r="G5" s="1370"/>
      <c r="H5" s="1370"/>
      <c r="I5" s="1361"/>
      <c r="J5" s="1355" t="s">
        <v>230</v>
      </c>
      <c r="K5" s="1355" t="s">
        <v>231</v>
      </c>
    </row>
    <row r="6" spans="1:12" ht="20.100000000000001" customHeight="1">
      <c r="A6" s="1356"/>
      <c r="B6" s="1358"/>
      <c r="C6" s="1371"/>
      <c r="D6" s="1371"/>
      <c r="E6" s="1362"/>
      <c r="F6" s="1358"/>
      <c r="G6" s="1371"/>
      <c r="H6" s="1371"/>
      <c r="I6" s="1362"/>
      <c r="J6" s="1356"/>
      <c r="K6" s="1356"/>
    </row>
    <row r="7" spans="1:12" s="356" customFormat="1" ht="18.600000000000001" customHeight="1">
      <c r="A7" s="383">
        <v>1</v>
      </c>
      <c r="B7" s="1419" t="s">
        <v>510</v>
      </c>
      <c r="C7" s="1420"/>
      <c r="D7" s="1420"/>
      <c r="E7" s="1421"/>
      <c r="F7" s="1422" t="s">
        <v>1832</v>
      </c>
      <c r="G7" s="1423"/>
      <c r="H7" s="1423"/>
      <c r="I7" s="1424"/>
      <c r="J7" s="374" t="s">
        <v>469</v>
      </c>
      <c r="K7" s="544" t="s">
        <v>469</v>
      </c>
      <c r="L7" s="374"/>
    </row>
    <row r="8" spans="1:12" s="356" customFormat="1" ht="15" customHeight="1">
      <c r="A8" s="362"/>
      <c r="B8" s="363"/>
      <c r="C8" s="363"/>
      <c r="D8" s="363"/>
      <c r="E8" s="363"/>
      <c r="F8" s="363"/>
      <c r="G8" s="363"/>
      <c r="H8" s="363"/>
      <c r="I8" s="363"/>
      <c r="J8" s="363"/>
      <c r="K8" s="364"/>
    </row>
    <row r="9" spans="1:12" s="356" customFormat="1" ht="15" customHeight="1">
      <c r="A9" s="1363" t="s">
        <v>232</v>
      </c>
      <c r="B9" s="1364"/>
      <c r="C9" s="1364"/>
      <c r="D9" s="1365"/>
      <c r="E9" s="1363" t="s">
        <v>309</v>
      </c>
      <c r="F9" s="1364"/>
      <c r="G9" s="1364"/>
      <c r="H9" s="1364"/>
      <c r="I9" s="1364"/>
      <c r="J9" s="1364"/>
      <c r="K9" s="1365"/>
    </row>
    <row r="10" spans="1:12"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2" s="357" customFormat="1" ht="20.7" customHeight="1">
      <c r="A11" s="814">
        <v>10900</v>
      </c>
      <c r="B11" s="814">
        <v>7617</v>
      </c>
      <c r="C11" s="814">
        <v>7360</v>
      </c>
      <c r="D11" s="815">
        <f>(C11/B11)*100</f>
        <v>96.62596822896154</v>
      </c>
      <c r="E11" s="816">
        <v>5000000</v>
      </c>
      <c r="F11" s="816">
        <v>2054545</v>
      </c>
      <c r="G11" s="816">
        <v>1163636</v>
      </c>
      <c r="H11" s="816">
        <v>1163636</v>
      </c>
      <c r="I11" s="836">
        <v>0</v>
      </c>
      <c r="J11" s="815">
        <f>(G11/F11)*100</f>
        <v>56.63716297282366</v>
      </c>
      <c r="K11" s="835">
        <f>(D11/J11)*100</f>
        <v>170.60524072387912</v>
      </c>
    </row>
    <row r="12" spans="1:12" ht="8.25" customHeight="1">
      <c r="A12" s="1378"/>
      <c r="B12" s="1379"/>
      <c r="C12" s="1379"/>
      <c r="D12" s="1379"/>
      <c r="E12" s="1379"/>
      <c r="F12" s="1379"/>
      <c r="G12" s="1379"/>
      <c r="H12" s="1379"/>
      <c r="I12" s="1379"/>
      <c r="J12" s="1379"/>
      <c r="K12" s="1380"/>
    </row>
    <row r="13" spans="1:12" ht="13.8">
      <c r="A13" s="1366" t="s">
        <v>285</v>
      </c>
      <c r="B13" s="1367"/>
      <c r="C13" s="1367"/>
      <c r="D13" s="1367"/>
      <c r="E13" s="1367"/>
      <c r="F13" s="1367"/>
      <c r="G13" s="1367"/>
      <c r="H13" s="1367"/>
      <c r="I13" s="1367"/>
      <c r="J13" s="1367"/>
      <c r="K13" s="1368"/>
    </row>
    <row r="14" spans="1:12" ht="35.25" customHeight="1">
      <c r="A14" s="1381" t="s">
        <v>1362</v>
      </c>
      <c r="B14" s="1382"/>
      <c r="C14" s="1382"/>
      <c r="D14" s="1382"/>
      <c r="E14" s="1382"/>
      <c r="F14" s="1382"/>
      <c r="G14" s="1382"/>
      <c r="H14" s="1382"/>
      <c r="I14" s="1382"/>
      <c r="J14" s="1382"/>
      <c r="K14" s="1383"/>
    </row>
    <row r="15" spans="1:12">
      <c r="A15" s="723"/>
      <c r="B15" s="741"/>
      <c r="C15" s="741"/>
      <c r="D15" s="741"/>
      <c r="E15" s="741"/>
      <c r="F15" s="741"/>
      <c r="G15" s="741"/>
      <c r="H15" s="741"/>
      <c r="I15" s="741"/>
      <c r="J15" s="741"/>
      <c r="K15" s="742"/>
    </row>
    <row r="16" spans="1:12">
      <c r="A16" s="723"/>
      <c r="B16" s="741"/>
      <c r="C16" s="741"/>
      <c r="D16" s="741"/>
      <c r="E16" s="741"/>
      <c r="F16" s="741"/>
      <c r="G16" s="741"/>
      <c r="H16" s="741"/>
      <c r="I16" s="741"/>
      <c r="J16" s="741"/>
      <c r="K16" s="742"/>
    </row>
    <row r="17" spans="1:11">
      <c r="A17" s="711"/>
      <c r="B17" s="712"/>
      <c r="C17" s="712"/>
      <c r="D17" s="712"/>
      <c r="E17" s="712"/>
      <c r="F17" s="712"/>
      <c r="G17" s="712"/>
      <c r="H17" s="712"/>
      <c r="I17" s="712"/>
      <c r="J17" s="712"/>
      <c r="K17" s="713"/>
    </row>
    <row r="18" spans="1:11" ht="13.8">
      <c r="A18" s="1366" t="s">
        <v>286</v>
      </c>
      <c r="B18" s="1367"/>
      <c r="C18" s="1367"/>
      <c r="D18" s="1367"/>
      <c r="E18" s="1367"/>
      <c r="F18" s="1367"/>
      <c r="G18" s="1367"/>
      <c r="H18" s="1367"/>
      <c r="I18" s="1367"/>
      <c r="J18" s="1367"/>
      <c r="K18" s="1368"/>
    </row>
    <row r="19" spans="1:11" ht="113.25" customHeight="1">
      <c r="A19" s="1381" t="s">
        <v>1363</v>
      </c>
      <c r="B19" s="1425"/>
      <c r="C19" s="1425"/>
      <c r="D19" s="1425"/>
      <c r="E19" s="1425"/>
      <c r="F19" s="1425"/>
      <c r="G19" s="1425"/>
      <c r="H19" s="1425"/>
      <c r="I19" s="1425"/>
      <c r="J19" s="1425"/>
      <c r="K19" s="1426"/>
    </row>
    <row r="20" spans="1:11">
      <c r="A20" s="1427"/>
      <c r="B20" s="1425"/>
      <c r="C20" s="1425"/>
      <c r="D20" s="1425"/>
      <c r="E20" s="1425"/>
      <c r="F20" s="1425"/>
      <c r="G20" s="1425"/>
      <c r="H20" s="1425"/>
      <c r="I20" s="1425"/>
      <c r="J20" s="1425"/>
      <c r="K20" s="1426"/>
    </row>
    <row r="21" spans="1:11">
      <c r="A21" s="1366"/>
      <c r="B21" s="1367"/>
      <c r="C21" s="1367"/>
      <c r="D21" s="1367"/>
      <c r="E21" s="1367"/>
      <c r="F21" s="1367"/>
      <c r="G21" s="1367"/>
      <c r="H21" s="1367"/>
      <c r="I21" s="1367"/>
      <c r="J21" s="1367"/>
      <c r="K21" s="1368"/>
    </row>
    <row r="22" spans="1:11">
      <c r="A22" s="1395"/>
      <c r="B22" s="1384"/>
      <c r="C22" s="1384"/>
      <c r="D22" s="1384"/>
      <c r="E22" s="1384"/>
      <c r="F22" s="1384"/>
      <c r="G22" s="1384"/>
      <c r="H22" s="1384"/>
      <c r="I22" s="1384"/>
      <c r="J22" s="1384"/>
      <c r="K22" s="1385"/>
    </row>
    <row r="23" spans="1:11" ht="29.25" customHeight="1">
      <c r="A23" s="1396" t="s">
        <v>287</v>
      </c>
      <c r="B23" s="1397"/>
      <c r="C23" s="1397"/>
      <c r="D23" s="1397"/>
      <c r="E23" s="1397"/>
      <c r="F23" s="1397"/>
      <c r="G23" s="1397"/>
      <c r="H23" s="1397"/>
      <c r="I23" s="1397"/>
      <c r="J23" s="1397"/>
      <c r="K23" s="1398"/>
    </row>
    <row r="24" spans="1:11" ht="72" customHeight="1">
      <c r="A24" s="1381" t="s">
        <v>1371</v>
      </c>
      <c r="B24" s="1384"/>
      <c r="C24" s="1384"/>
      <c r="D24" s="1384"/>
      <c r="E24" s="1384"/>
      <c r="F24" s="1384"/>
      <c r="G24" s="1384"/>
      <c r="H24" s="1384"/>
      <c r="I24" s="1384"/>
      <c r="J24" s="1384"/>
      <c r="K24" s="1385"/>
    </row>
    <row r="25" spans="1:11">
      <c r="A25" s="561"/>
      <c r="B25" s="562"/>
      <c r="C25" s="562"/>
      <c r="D25" s="562"/>
      <c r="E25" s="562"/>
      <c r="F25" s="562"/>
      <c r="G25" s="562"/>
      <c r="H25" s="562"/>
      <c r="I25" s="562"/>
      <c r="J25" s="562"/>
      <c r="K25" s="563"/>
    </row>
    <row r="26" spans="1:11">
      <c r="A26" s="711"/>
      <c r="B26" s="712"/>
      <c r="C26" s="712"/>
      <c r="D26" s="712"/>
      <c r="E26" s="712"/>
      <c r="F26" s="712"/>
      <c r="G26" s="712"/>
      <c r="H26" s="712"/>
      <c r="I26" s="712"/>
      <c r="J26" s="712"/>
      <c r="K26" s="713"/>
    </row>
    <row r="27" spans="1:11">
      <c r="A27" s="1366"/>
      <c r="B27" s="1367"/>
      <c r="C27" s="1367"/>
      <c r="D27" s="1367"/>
      <c r="E27" s="1367"/>
      <c r="F27" s="1367"/>
      <c r="G27" s="1367"/>
      <c r="H27" s="1367"/>
      <c r="I27" s="1367"/>
      <c r="J27" s="1367"/>
      <c r="K27" s="1368"/>
    </row>
    <row r="28" spans="1:11" ht="24.75" customHeight="1">
      <c r="A28" s="711" t="s">
        <v>287</v>
      </c>
      <c r="B28" s="712"/>
      <c r="C28" s="712"/>
      <c r="D28" s="712"/>
      <c r="E28" s="712"/>
      <c r="F28" s="712"/>
      <c r="G28" s="712"/>
      <c r="H28" s="712"/>
      <c r="I28" s="712"/>
      <c r="J28" s="712"/>
      <c r="K28" s="713"/>
    </row>
    <row r="29" spans="1:11" ht="48" customHeight="1">
      <c r="A29" s="1403" t="s">
        <v>1829</v>
      </c>
      <c r="B29" s="1404"/>
      <c r="C29" s="1404"/>
      <c r="D29" s="1404"/>
      <c r="E29" s="1404"/>
      <c r="F29" s="1404"/>
      <c r="G29" s="1404"/>
      <c r="H29" s="1404"/>
      <c r="I29" s="1404"/>
      <c r="J29" s="1404"/>
      <c r="K29" s="1405"/>
    </row>
  </sheetData>
  <mergeCells count="24">
    <mergeCell ref="A1:K1"/>
    <mergeCell ref="A3:K3"/>
    <mergeCell ref="A4:K4"/>
    <mergeCell ref="A5:A6"/>
    <mergeCell ref="B5:E6"/>
    <mergeCell ref="F5:I6"/>
    <mergeCell ref="J5:J6"/>
    <mergeCell ref="K5:K6"/>
    <mergeCell ref="A29:K29"/>
    <mergeCell ref="B7:E7"/>
    <mergeCell ref="F7:I7"/>
    <mergeCell ref="A9:D9"/>
    <mergeCell ref="E9:K9"/>
    <mergeCell ref="A12:K12"/>
    <mergeCell ref="A13:K13"/>
    <mergeCell ref="A14:K14"/>
    <mergeCell ref="A18:K18"/>
    <mergeCell ref="A19:K19"/>
    <mergeCell ref="A22:K22"/>
    <mergeCell ref="A20:K20"/>
    <mergeCell ref="A21:K21"/>
    <mergeCell ref="A23:K23"/>
    <mergeCell ref="A24:K24"/>
    <mergeCell ref="A27:K27"/>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showGridLines="0" view="pageBreakPreview" topLeftCell="A4" zoomScale="85" zoomScaleNormal="85" zoomScaleSheetLayoutView="85" workbookViewId="0">
      <selection activeCell="D11" sqref="D11"/>
    </sheetView>
  </sheetViews>
  <sheetFormatPr baseColWidth="10" defaultColWidth="11.44140625" defaultRowHeight="13.2"/>
  <cols>
    <col min="1" max="4" width="20.5546875" style="536" customWidth="1"/>
    <col min="5" max="9" width="20" style="536" customWidth="1"/>
    <col min="10" max="11" width="16.33203125" style="536" customWidth="1"/>
    <col min="12" max="12" width="2.6640625" style="536" customWidth="1"/>
    <col min="13" max="16384" width="11.44140625" style="536"/>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49" t="s">
        <v>1512</v>
      </c>
      <c r="B3" s="1350"/>
      <c r="C3" s="1350"/>
      <c r="D3" s="1350"/>
      <c r="E3" s="1350"/>
      <c r="F3" s="1350"/>
      <c r="G3" s="1350"/>
      <c r="H3" s="1350"/>
      <c r="I3" s="1350"/>
      <c r="J3" s="1350"/>
      <c r="K3" s="1351"/>
    </row>
    <row r="4" spans="1:11" ht="17.25" customHeight="1">
      <c r="A4" s="1349" t="s">
        <v>1513</v>
      </c>
      <c r="B4" s="1350"/>
      <c r="C4" s="1350"/>
      <c r="D4" s="1350"/>
      <c r="E4" s="1350"/>
      <c r="F4" s="1350"/>
      <c r="G4" s="1350"/>
      <c r="H4" s="1350"/>
      <c r="I4" s="1350"/>
      <c r="J4" s="1350"/>
      <c r="K4" s="1351"/>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39" customFormat="1" ht="18.600000000000001" customHeight="1">
      <c r="A7" s="446">
        <v>1</v>
      </c>
      <c r="B7" s="1433" t="s">
        <v>475</v>
      </c>
      <c r="C7" s="1434"/>
      <c r="D7" s="1434"/>
      <c r="E7" s="1435"/>
      <c r="F7" s="1433" t="s">
        <v>1620</v>
      </c>
      <c r="G7" s="1434"/>
      <c r="H7" s="1434"/>
      <c r="I7" s="1435"/>
      <c r="J7" s="120" t="s">
        <v>412</v>
      </c>
      <c r="K7" s="120" t="s">
        <v>412</v>
      </c>
    </row>
    <row r="8" spans="1:11" s="539" customFormat="1" ht="15" customHeight="1">
      <c r="A8" s="545"/>
      <c r="B8" s="546"/>
      <c r="C8" s="546"/>
      <c r="D8" s="546"/>
      <c r="E8" s="546"/>
      <c r="F8" s="546"/>
      <c r="G8" s="546"/>
      <c r="H8" s="546"/>
      <c r="I8" s="546"/>
      <c r="J8" s="546"/>
      <c r="K8" s="547"/>
    </row>
    <row r="9" spans="1:11" s="539" customFormat="1" ht="15" customHeight="1">
      <c r="A9" s="1363" t="s">
        <v>232</v>
      </c>
      <c r="B9" s="1364"/>
      <c r="C9" s="1364"/>
      <c r="D9" s="1365"/>
      <c r="E9" s="1363" t="s">
        <v>309</v>
      </c>
      <c r="F9" s="1364"/>
      <c r="G9" s="1364"/>
      <c r="H9" s="1364"/>
      <c r="I9" s="1364"/>
      <c r="J9" s="1364"/>
      <c r="K9" s="1365"/>
    </row>
    <row r="10" spans="1:11" s="539"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5" customFormat="1" ht="20.7" customHeight="1">
      <c r="A11" s="837">
        <v>50</v>
      </c>
      <c r="B11" s="837">
        <v>0</v>
      </c>
      <c r="C11" s="837">
        <v>0</v>
      </c>
      <c r="D11" s="835">
        <v>0</v>
      </c>
      <c r="E11" s="816">
        <v>6000000</v>
      </c>
      <c r="F11" s="816">
        <v>6000000</v>
      </c>
      <c r="G11" s="816">
        <v>220000</v>
      </c>
      <c r="H11" s="816">
        <v>220000</v>
      </c>
      <c r="I11" s="836">
        <v>0</v>
      </c>
      <c r="J11" s="815">
        <f>(G11/F11)*100</f>
        <v>3.6666666666666665</v>
      </c>
      <c r="K11" s="835">
        <f>(D11/J11)*100</f>
        <v>0</v>
      </c>
    </row>
    <row r="12" spans="1:11" ht="8.25" customHeight="1">
      <c r="A12" s="1378"/>
      <c r="B12" s="1379"/>
      <c r="C12" s="1379"/>
      <c r="D12" s="1379"/>
      <c r="E12" s="1379"/>
      <c r="F12" s="1379"/>
      <c r="G12" s="1379"/>
      <c r="H12" s="1379"/>
      <c r="I12" s="1379"/>
      <c r="J12" s="1379"/>
      <c r="K12" s="1380"/>
    </row>
    <row r="13" spans="1:11" ht="47.25" customHeight="1">
      <c r="A13" s="1430" t="s">
        <v>1510</v>
      </c>
      <c r="B13" s="1431"/>
      <c r="C13" s="1431"/>
      <c r="D13" s="1431"/>
      <c r="E13" s="1431"/>
      <c r="F13" s="1431"/>
      <c r="G13" s="1431"/>
      <c r="H13" s="1431"/>
      <c r="I13" s="1431"/>
      <c r="J13" s="1431"/>
      <c r="K13" s="1432"/>
    </row>
    <row r="14" spans="1:11">
      <c r="A14" s="1381"/>
      <c r="B14" s="1382"/>
      <c r="C14" s="1382"/>
      <c r="D14" s="1382"/>
      <c r="E14" s="1382"/>
      <c r="F14" s="1382"/>
      <c r="G14" s="1382"/>
      <c r="H14" s="1382"/>
      <c r="I14" s="1382"/>
      <c r="J14" s="1382"/>
      <c r="K14" s="1383"/>
    </row>
    <row r="15" spans="1:11">
      <c r="A15" s="711"/>
      <c r="B15" s="712"/>
      <c r="C15" s="712"/>
      <c r="D15" s="712"/>
      <c r="E15" s="712"/>
      <c r="F15" s="712"/>
      <c r="G15" s="712"/>
      <c r="H15" s="712"/>
      <c r="I15" s="712"/>
      <c r="J15" s="712"/>
      <c r="K15" s="713"/>
    </row>
    <row r="16" spans="1:11" ht="144" customHeight="1">
      <c r="A16" s="1416" t="s">
        <v>1621</v>
      </c>
      <c r="B16" s="1428"/>
      <c r="C16" s="1428"/>
      <c r="D16" s="1428"/>
      <c r="E16" s="1428"/>
      <c r="F16" s="1428"/>
      <c r="G16" s="1428"/>
      <c r="H16" s="1428"/>
      <c r="I16" s="1428"/>
      <c r="J16" s="1428"/>
      <c r="K16" s="1429"/>
    </row>
    <row r="17" spans="1:11" ht="29.25" customHeight="1">
      <c r="A17" s="1416" t="s">
        <v>1508</v>
      </c>
      <c r="B17" s="1428"/>
      <c r="C17" s="1428"/>
      <c r="D17" s="1428"/>
      <c r="E17" s="1428"/>
      <c r="F17" s="1428"/>
      <c r="G17" s="1428"/>
      <c r="H17" s="1428"/>
      <c r="I17" s="1428"/>
      <c r="J17" s="1428"/>
      <c r="K17" s="1429"/>
    </row>
    <row r="18" spans="1:11">
      <c r="A18" s="723"/>
      <c r="B18" s="741"/>
      <c r="C18" s="741"/>
      <c r="D18" s="741"/>
      <c r="E18" s="741"/>
      <c r="F18" s="741"/>
      <c r="G18" s="741"/>
      <c r="H18" s="741"/>
      <c r="I18" s="741"/>
      <c r="J18" s="741"/>
      <c r="K18" s="742"/>
    </row>
    <row r="19" spans="1:11" ht="46.5" customHeight="1">
      <c r="A19" s="1403" t="s">
        <v>1829</v>
      </c>
      <c r="B19" s="1404"/>
      <c r="C19" s="1404"/>
      <c r="D19" s="1404"/>
      <c r="E19" s="1404"/>
      <c r="F19" s="1404"/>
      <c r="G19" s="1404"/>
      <c r="H19" s="1404"/>
      <c r="I19" s="1404"/>
      <c r="J19" s="1404"/>
      <c r="K19" s="1405"/>
    </row>
    <row r="20" spans="1:11">
      <c r="A20" s="549"/>
      <c r="B20" s="550"/>
      <c r="C20" s="550"/>
      <c r="D20" s="550"/>
      <c r="E20" s="550"/>
      <c r="F20" s="550"/>
      <c r="G20" s="550"/>
      <c r="H20" s="550"/>
      <c r="I20" s="550"/>
      <c r="J20" s="550"/>
      <c r="K20" s="551"/>
    </row>
    <row r="21" spans="1:11">
      <c r="A21" s="549"/>
      <c r="B21" s="550"/>
      <c r="C21" s="550"/>
      <c r="D21" s="550"/>
      <c r="E21" s="550"/>
      <c r="F21" s="550"/>
      <c r="G21" s="550"/>
      <c r="H21" s="550"/>
      <c r="I21" s="550"/>
      <c r="J21" s="550"/>
      <c r="K21" s="551"/>
    </row>
    <row r="22" spans="1:11">
      <c r="A22" s="549"/>
      <c r="B22" s="550"/>
      <c r="C22" s="550"/>
      <c r="D22" s="550"/>
      <c r="E22" s="550"/>
      <c r="F22" s="550"/>
      <c r="G22" s="550"/>
      <c r="H22" s="550"/>
      <c r="I22" s="550"/>
      <c r="J22" s="550"/>
      <c r="K22" s="551"/>
    </row>
    <row r="23" spans="1:11">
      <c r="A23" s="552"/>
      <c r="B23" s="553"/>
      <c r="C23" s="553"/>
      <c r="D23" s="553"/>
      <c r="E23" s="553"/>
      <c r="F23" s="553"/>
      <c r="G23" s="553"/>
      <c r="H23" s="553"/>
      <c r="I23" s="553"/>
      <c r="J23" s="553"/>
      <c r="K23" s="554"/>
    </row>
    <row r="24" spans="1:11">
      <c r="A24" s="556"/>
      <c r="B24" s="558"/>
      <c r="C24" s="558"/>
      <c r="D24" s="558"/>
      <c r="E24" s="558"/>
      <c r="F24" s="558"/>
      <c r="G24" s="558"/>
      <c r="H24" s="558"/>
      <c r="I24" s="558"/>
      <c r="J24" s="558"/>
      <c r="K24" s="557"/>
    </row>
    <row r="25" spans="1:11">
      <c r="A25" s="1366"/>
      <c r="B25" s="1367"/>
      <c r="C25" s="1367"/>
      <c r="D25" s="1367"/>
      <c r="E25" s="1367"/>
      <c r="F25" s="1367"/>
      <c r="G25" s="1367"/>
      <c r="H25" s="1367"/>
      <c r="I25" s="1367"/>
      <c r="J25" s="1367"/>
      <c r="K25" s="1368"/>
    </row>
    <row r="26" spans="1:11">
      <c r="A26" s="552"/>
      <c r="B26" s="553"/>
      <c r="C26" s="553"/>
      <c r="D26" s="553"/>
      <c r="E26" s="553"/>
      <c r="F26" s="553"/>
      <c r="G26" s="553"/>
      <c r="H26" s="553"/>
      <c r="I26" s="553"/>
      <c r="J26" s="553"/>
      <c r="K26" s="554"/>
    </row>
    <row r="27" spans="1:11">
      <c r="A27" s="552"/>
      <c r="B27" s="553"/>
      <c r="C27" s="553"/>
      <c r="D27" s="553"/>
      <c r="E27" s="553"/>
      <c r="F27" s="553"/>
      <c r="G27" s="553"/>
      <c r="H27" s="553"/>
      <c r="I27" s="553"/>
      <c r="J27" s="553"/>
      <c r="K27" s="554"/>
    </row>
    <row r="28" spans="1:11">
      <c r="A28" s="1389"/>
      <c r="B28" s="1390"/>
      <c r="C28" s="1390"/>
      <c r="D28" s="1390"/>
      <c r="E28" s="1390"/>
      <c r="F28" s="1390"/>
      <c r="G28" s="1390"/>
      <c r="H28" s="1390"/>
      <c r="I28" s="1390"/>
      <c r="J28" s="1390"/>
      <c r="K28" s="1391"/>
    </row>
  </sheetData>
  <mergeCells count="20">
    <mergeCell ref="A13:K13"/>
    <mergeCell ref="A1:K1"/>
    <mergeCell ref="A3:K3"/>
    <mergeCell ref="A4:K4"/>
    <mergeCell ref="A5:A6"/>
    <mergeCell ref="B5:E6"/>
    <mergeCell ref="F5:I6"/>
    <mergeCell ref="J5:J6"/>
    <mergeCell ref="K5:K6"/>
    <mergeCell ref="B7:E7"/>
    <mergeCell ref="F7:I7"/>
    <mergeCell ref="A9:D9"/>
    <mergeCell ref="E9:K9"/>
    <mergeCell ref="A12:K12"/>
    <mergeCell ref="A17:K17"/>
    <mergeCell ref="A25:K25"/>
    <mergeCell ref="A28:K28"/>
    <mergeCell ref="A14:K14"/>
    <mergeCell ref="A16:K16"/>
    <mergeCell ref="A19:K19"/>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543">
        <v>1</v>
      </c>
      <c r="B7" s="1375" t="s">
        <v>500</v>
      </c>
      <c r="C7" s="1376"/>
      <c r="D7" s="1376"/>
      <c r="E7" s="1377"/>
      <c r="F7" s="1375" t="s">
        <v>1372</v>
      </c>
      <c r="G7" s="1376"/>
      <c r="H7" s="1376"/>
      <c r="I7" s="1377"/>
      <c r="J7" s="544" t="s">
        <v>1229</v>
      </c>
      <c r="K7" s="544" t="s">
        <v>1229</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14">
        <v>5500</v>
      </c>
      <c r="B11" s="814">
        <v>2300</v>
      </c>
      <c r="C11" s="836">
        <v>0</v>
      </c>
      <c r="D11" s="836">
        <v>0</v>
      </c>
      <c r="E11" s="816">
        <v>2000000</v>
      </c>
      <c r="F11" s="816">
        <v>1765908.8</v>
      </c>
      <c r="G11" s="816">
        <v>1765908.8</v>
      </c>
      <c r="H11" s="816">
        <v>1765908.8</v>
      </c>
      <c r="I11" s="836">
        <v>0</v>
      </c>
      <c r="J11" s="815">
        <f>(G11/F11)*100</f>
        <v>100</v>
      </c>
      <c r="K11" s="835">
        <f>(D11/J11)*100</f>
        <v>0</v>
      </c>
    </row>
    <row r="12" spans="1:11" ht="8.25" customHeight="1">
      <c r="A12" s="1378"/>
      <c r="B12" s="1379"/>
      <c r="C12" s="1379"/>
      <c r="D12" s="1379"/>
      <c r="E12" s="1379"/>
      <c r="F12" s="1379"/>
      <c r="G12" s="1379"/>
      <c r="H12" s="1379"/>
      <c r="I12" s="1379"/>
      <c r="J12" s="1379"/>
      <c r="K12" s="1380"/>
    </row>
    <row r="13" spans="1:11">
      <c r="A13" s="1366" t="s">
        <v>1339</v>
      </c>
      <c r="B13" s="1367"/>
      <c r="C13" s="1367"/>
      <c r="D13" s="1367"/>
      <c r="E13" s="1367"/>
      <c r="F13" s="1367"/>
      <c r="G13" s="1367"/>
      <c r="H13" s="1367"/>
      <c r="I13" s="1367"/>
      <c r="J13" s="1367"/>
      <c r="K13" s="1368"/>
    </row>
    <row r="14" spans="1:11">
      <c r="A14" s="1436" t="s">
        <v>1373</v>
      </c>
      <c r="B14" s="1437"/>
      <c r="C14" s="1437"/>
      <c r="D14" s="1437"/>
      <c r="E14" s="1437"/>
      <c r="F14" s="1437"/>
      <c r="G14" s="1437"/>
      <c r="H14" s="1437"/>
      <c r="I14" s="1437"/>
      <c r="J14" s="1437"/>
      <c r="K14" s="1438"/>
    </row>
    <row r="15" spans="1:11">
      <c r="A15" s="723"/>
      <c r="B15" s="741"/>
      <c r="C15" s="741"/>
      <c r="D15" s="741"/>
      <c r="E15" s="741"/>
      <c r="F15" s="741"/>
      <c r="G15" s="741"/>
      <c r="H15" s="741"/>
      <c r="I15" s="741"/>
      <c r="J15" s="741"/>
      <c r="K15" s="742"/>
    </row>
    <row r="16" spans="1:11">
      <c r="A16" s="711"/>
      <c r="B16" s="712"/>
      <c r="C16" s="712"/>
      <c r="D16" s="712"/>
      <c r="E16" s="712"/>
      <c r="F16" s="712"/>
      <c r="G16" s="712"/>
      <c r="H16" s="712"/>
      <c r="I16" s="712"/>
      <c r="J16" s="712"/>
      <c r="K16" s="713"/>
    </row>
    <row r="17" spans="1:11">
      <c r="A17" s="1366" t="s">
        <v>1328</v>
      </c>
      <c r="B17" s="1367"/>
      <c r="C17" s="1367"/>
      <c r="D17" s="1367"/>
      <c r="E17" s="1367"/>
      <c r="F17" s="1367"/>
      <c r="G17" s="1367"/>
      <c r="H17" s="1367"/>
      <c r="I17" s="1367"/>
      <c r="J17" s="1367"/>
      <c r="K17" s="1368"/>
    </row>
    <row r="18" spans="1:11" ht="31.5" customHeight="1">
      <c r="A18" s="1439" t="s">
        <v>1374</v>
      </c>
      <c r="B18" s="1393"/>
      <c r="C18" s="1393"/>
      <c r="D18" s="1393"/>
      <c r="E18" s="1393"/>
      <c r="F18" s="1393"/>
      <c r="G18" s="1393"/>
      <c r="H18" s="1393"/>
      <c r="I18" s="1393"/>
      <c r="J18" s="1393"/>
      <c r="K18" s="1394"/>
    </row>
    <row r="19" spans="1:11">
      <c r="A19" s="561"/>
      <c r="B19" s="562"/>
      <c r="C19" s="562"/>
      <c r="D19" s="562"/>
      <c r="E19" s="562"/>
      <c r="F19" s="562"/>
      <c r="G19" s="562"/>
      <c r="H19" s="562"/>
      <c r="I19" s="562"/>
      <c r="J19" s="562"/>
      <c r="K19" s="563"/>
    </row>
    <row r="20" spans="1:11">
      <c r="A20" s="1395"/>
      <c r="B20" s="1384"/>
      <c r="C20" s="1384"/>
      <c r="D20" s="1384"/>
      <c r="E20" s="1384"/>
      <c r="F20" s="1384"/>
      <c r="G20" s="1384"/>
      <c r="H20" s="1384"/>
      <c r="I20" s="1384"/>
      <c r="J20" s="1384"/>
      <c r="K20" s="1385"/>
    </row>
    <row r="21" spans="1:11">
      <c r="A21" s="1396"/>
      <c r="B21" s="1397"/>
      <c r="C21" s="1397"/>
      <c r="D21" s="1397"/>
      <c r="E21" s="1397"/>
      <c r="F21" s="1397"/>
      <c r="G21" s="1397"/>
      <c r="H21" s="1397"/>
      <c r="I21" s="1397"/>
      <c r="J21" s="1397"/>
      <c r="K21" s="1398"/>
    </row>
    <row r="22" spans="1:11" ht="13.8">
      <c r="A22" s="711" t="s">
        <v>287</v>
      </c>
      <c r="B22" s="712"/>
      <c r="C22" s="712"/>
      <c r="D22" s="712"/>
      <c r="E22" s="712"/>
      <c r="F22" s="712"/>
      <c r="G22" s="712"/>
      <c r="H22" s="712"/>
      <c r="I22" s="712"/>
      <c r="J22" s="712"/>
      <c r="K22" s="713"/>
    </row>
    <row r="23" spans="1:11">
      <c r="A23" s="1439" t="s">
        <v>1375</v>
      </c>
      <c r="B23" s="1393"/>
      <c r="C23" s="1393"/>
      <c r="D23" s="1393"/>
      <c r="E23" s="1393"/>
      <c r="F23" s="1393"/>
      <c r="G23" s="1393"/>
      <c r="H23" s="1393"/>
      <c r="I23" s="1393"/>
      <c r="J23" s="1393"/>
      <c r="K23" s="1394"/>
    </row>
    <row r="24" spans="1:11">
      <c r="A24" s="1396"/>
      <c r="B24" s="1397"/>
      <c r="C24" s="1397"/>
      <c r="D24" s="1397"/>
      <c r="E24" s="1397"/>
      <c r="F24" s="1397"/>
      <c r="G24" s="1397"/>
      <c r="H24" s="1397"/>
      <c r="I24" s="1397"/>
      <c r="J24" s="1397"/>
      <c r="K24" s="1398"/>
    </row>
    <row r="25" spans="1:11" ht="30" customHeight="1">
      <c r="A25" s="1403" t="s">
        <v>1829</v>
      </c>
      <c r="B25" s="1404"/>
      <c r="C25" s="1404"/>
      <c r="D25" s="1404"/>
      <c r="E25" s="1404"/>
      <c r="F25" s="1404"/>
      <c r="G25" s="1404"/>
      <c r="H25" s="1404"/>
      <c r="I25" s="1404"/>
      <c r="J25" s="1404"/>
      <c r="K25" s="1405"/>
    </row>
    <row r="26" spans="1:11">
      <c r="A26" s="367"/>
      <c r="B26" s="368"/>
      <c r="C26" s="368"/>
      <c r="D26" s="368"/>
      <c r="E26" s="368"/>
      <c r="F26" s="368"/>
      <c r="G26" s="368"/>
      <c r="H26" s="368"/>
      <c r="I26" s="368"/>
      <c r="J26" s="368"/>
      <c r="K26" s="369"/>
    </row>
    <row r="27" spans="1:11">
      <c r="A27" s="1366"/>
      <c r="B27" s="1367"/>
      <c r="C27" s="1367"/>
      <c r="D27" s="1367"/>
      <c r="E27" s="1367"/>
      <c r="F27" s="1367"/>
      <c r="G27" s="1367"/>
      <c r="H27" s="1367"/>
      <c r="I27" s="1367"/>
      <c r="J27" s="1367"/>
      <c r="K27" s="1368"/>
    </row>
    <row r="28" spans="1:11">
      <c r="A28" s="367"/>
      <c r="B28" s="368"/>
      <c r="C28" s="368"/>
      <c r="D28" s="368"/>
      <c r="E28" s="368"/>
      <c r="F28" s="368"/>
      <c r="G28" s="368"/>
      <c r="H28" s="368"/>
      <c r="I28" s="368"/>
      <c r="J28" s="368"/>
      <c r="K28" s="369"/>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6">
    <mergeCell ref="A36:K36"/>
    <mergeCell ref="A39:K39"/>
    <mergeCell ref="A20:K20"/>
    <mergeCell ref="A21:K21"/>
    <mergeCell ref="A23:K23"/>
    <mergeCell ref="A24:K24"/>
    <mergeCell ref="A27:K27"/>
    <mergeCell ref="B7:E7"/>
    <mergeCell ref="F7:I7"/>
    <mergeCell ref="A9:D9"/>
    <mergeCell ref="E9:K9"/>
    <mergeCell ref="A29:K33"/>
    <mergeCell ref="A12:K12"/>
    <mergeCell ref="A14:K14"/>
    <mergeCell ref="A17:K17"/>
    <mergeCell ref="A18:K18"/>
    <mergeCell ref="A13:K13"/>
    <mergeCell ref="A25:K25"/>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52" customFormat="1" ht="18.600000000000001" customHeight="1">
      <c r="A7" s="543">
        <v>2</v>
      </c>
      <c r="B7" s="1372" t="s">
        <v>498</v>
      </c>
      <c r="C7" s="1373"/>
      <c r="D7" s="1373"/>
      <c r="E7" s="1374"/>
      <c r="F7" s="1375" t="s">
        <v>1835</v>
      </c>
      <c r="G7" s="1376"/>
      <c r="H7" s="1376"/>
      <c r="I7" s="1377"/>
      <c r="J7" s="385" t="s">
        <v>333</v>
      </c>
      <c r="K7" s="385" t="s">
        <v>333</v>
      </c>
    </row>
    <row r="8" spans="1:11" s="52" customFormat="1" ht="15" customHeight="1">
      <c r="A8" s="545"/>
      <c r="B8" s="546"/>
      <c r="C8" s="546"/>
      <c r="D8" s="546"/>
      <c r="E8" s="546"/>
      <c r="F8" s="546"/>
      <c r="G8" s="546"/>
      <c r="H8" s="546"/>
      <c r="I8" s="546"/>
      <c r="J8" s="546"/>
      <c r="K8" s="547"/>
    </row>
    <row r="9" spans="1:11" s="52" customFormat="1" ht="15" customHeight="1">
      <c r="A9" s="1291" t="s">
        <v>232</v>
      </c>
      <c r="B9" s="1266"/>
      <c r="C9" s="1402"/>
      <c r="D9" s="1291"/>
      <c r="E9" s="1291" t="s">
        <v>309</v>
      </c>
      <c r="F9" s="1291"/>
      <c r="G9" s="1291"/>
      <c r="H9" s="1291"/>
      <c r="I9" s="1291"/>
      <c r="J9" s="1291"/>
      <c r="K9" s="1291"/>
    </row>
    <row r="10" spans="1:11" s="52"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 customFormat="1" ht="20.7" customHeight="1">
      <c r="A11" s="839">
        <v>8400</v>
      </c>
      <c r="B11" s="839">
        <v>4200</v>
      </c>
      <c r="C11" s="839">
        <v>1280</v>
      </c>
      <c r="D11" s="815">
        <f>(C11/B11)*100</f>
        <v>30.476190476190478</v>
      </c>
      <c r="E11" s="839">
        <v>3901000</v>
      </c>
      <c r="F11" s="839">
        <v>1316000</v>
      </c>
      <c r="G11" s="839">
        <v>18000</v>
      </c>
      <c r="H11" s="839">
        <v>18000</v>
      </c>
      <c r="I11" s="839">
        <v>18000</v>
      </c>
      <c r="J11" s="815">
        <f>(G11/F11)*100</f>
        <v>1.3677811550151975</v>
      </c>
      <c r="K11" s="835">
        <f>(D11/J11)*100</f>
        <v>2228.1481481481487</v>
      </c>
    </row>
    <row r="12" spans="1:11" ht="8.25" customHeight="1">
      <c r="A12" s="1378"/>
      <c r="B12" s="1379"/>
      <c r="C12" s="1379"/>
      <c r="D12" s="1379"/>
      <c r="E12" s="1379"/>
      <c r="F12" s="1379"/>
      <c r="G12" s="1379"/>
      <c r="H12" s="1379"/>
      <c r="I12" s="1379"/>
      <c r="J12" s="1379"/>
      <c r="K12" s="1380"/>
    </row>
    <row r="13" spans="1:11">
      <c r="A13" s="1396" t="s">
        <v>1339</v>
      </c>
      <c r="B13" s="1397"/>
      <c r="C13" s="1397"/>
      <c r="D13" s="1397"/>
      <c r="E13" s="1397"/>
      <c r="F13" s="1397"/>
      <c r="G13" s="1397"/>
      <c r="H13" s="1397"/>
      <c r="I13" s="1397"/>
      <c r="J13" s="1397"/>
      <c r="K13" s="1398"/>
    </row>
    <row r="14" spans="1:11" ht="38.25" customHeight="1">
      <c r="A14" s="1381" t="s">
        <v>1376</v>
      </c>
      <c r="B14" s="1382"/>
      <c r="C14" s="1382"/>
      <c r="D14" s="1382"/>
      <c r="E14" s="1382"/>
      <c r="F14" s="1382"/>
      <c r="G14" s="1382"/>
      <c r="H14" s="1382"/>
      <c r="I14" s="1382"/>
      <c r="J14" s="1382"/>
      <c r="K14" s="1383"/>
    </row>
    <row r="15" spans="1:11">
      <c r="A15" s="723"/>
      <c r="B15" s="741"/>
      <c r="C15" s="741"/>
      <c r="D15" s="741"/>
      <c r="E15" s="741"/>
      <c r="F15" s="741"/>
      <c r="G15" s="741"/>
      <c r="H15" s="741"/>
      <c r="I15" s="741"/>
      <c r="J15" s="741"/>
      <c r="K15" s="742"/>
    </row>
    <row r="16" spans="1:11">
      <c r="A16" s="711"/>
      <c r="B16" s="712"/>
      <c r="C16" s="712"/>
      <c r="D16" s="712"/>
      <c r="E16" s="712"/>
      <c r="F16" s="712"/>
      <c r="G16" s="712"/>
      <c r="H16" s="712"/>
      <c r="I16" s="712"/>
      <c r="J16" s="712"/>
      <c r="K16" s="713"/>
    </row>
    <row r="17" spans="1:11">
      <c r="A17" s="711"/>
      <c r="B17" s="712"/>
      <c r="C17" s="712"/>
      <c r="D17" s="712"/>
      <c r="E17" s="712"/>
      <c r="F17" s="712"/>
      <c r="G17" s="712"/>
      <c r="H17" s="712"/>
      <c r="I17" s="712"/>
      <c r="J17" s="712"/>
      <c r="K17" s="713"/>
    </row>
    <row r="18" spans="1:11">
      <c r="A18" s="1430" t="s">
        <v>1328</v>
      </c>
      <c r="B18" s="1431"/>
      <c r="C18" s="1431"/>
      <c r="D18" s="1431"/>
      <c r="E18" s="1431"/>
      <c r="F18" s="1431"/>
      <c r="G18" s="1431"/>
      <c r="H18" s="1431"/>
      <c r="I18" s="1431"/>
      <c r="J18" s="1431"/>
      <c r="K18" s="1432"/>
    </row>
    <row r="19" spans="1:11" ht="31.5" customHeight="1">
      <c r="A19" s="1381" t="s">
        <v>1377</v>
      </c>
      <c r="B19" s="1382"/>
      <c r="C19" s="1382"/>
      <c r="D19" s="1382"/>
      <c r="E19" s="1382"/>
      <c r="F19" s="1382"/>
      <c r="G19" s="1382"/>
      <c r="H19" s="1382"/>
      <c r="I19" s="1382"/>
      <c r="J19" s="1382"/>
      <c r="K19" s="1383"/>
    </row>
    <row r="20" spans="1:11">
      <c r="A20" s="734"/>
      <c r="B20" s="743"/>
      <c r="C20" s="743"/>
      <c r="D20" s="743"/>
      <c r="E20" s="743"/>
      <c r="F20" s="743"/>
      <c r="G20" s="743"/>
      <c r="H20" s="743"/>
      <c r="I20" s="743"/>
      <c r="J20" s="743"/>
      <c r="K20" s="744"/>
    </row>
    <row r="21" spans="1:11">
      <c r="A21" s="1366"/>
      <c r="B21" s="1367"/>
      <c r="C21" s="1367"/>
      <c r="D21" s="1367"/>
      <c r="E21" s="1367"/>
      <c r="F21" s="1367"/>
      <c r="G21" s="1367"/>
      <c r="H21" s="1367"/>
      <c r="I21" s="1367"/>
      <c r="J21" s="1367"/>
      <c r="K21" s="1368"/>
    </row>
    <row r="22" spans="1:11" ht="13.8">
      <c r="A22" s="1366" t="s">
        <v>287</v>
      </c>
      <c r="B22" s="1367"/>
      <c r="C22" s="1367"/>
      <c r="D22" s="1367"/>
      <c r="E22" s="1367"/>
      <c r="F22" s="1367"/>
      <c r="G22" s="712"/>
      <c r="H22" s="712"/>
      <c r="I22" s="712"/>
      <c r="J22" s="712"/>
      <c r="K22" s="713"/>
    </row>
    <row r="23" spans="1:11" ht="67.5" customHeight="1">
      <c r="A23" s="1381" t="s">
        <v>1371</v>
      </c>
      <c r="B23" s="1384"/>
      <c r="C23" s="1384"/>
      <c r="D23" s="1384"/>
      <c r="E23" s="1384"/>
      <c r="F23" s="1384"/>
      <c r="G23" s="1384"/>
      <c r="H23" s="1384"/>
      <c r="I23" s="1384"/>
      <c r="J23" s="1384"/>
      <c r="K23" s="1385"/>
    </row>
    <row r="24" spans="1:11" ht="34.5" customHeight="1">
      <c r="A24" s="1403" t="s">
        <v>1829</v>
      </c>
      <c r="B24" s="1404"/>
      <c r="C24" s="1404"/>
      <c r="D24" s="1404"/>
      <c r="E24" s="1404"/>
      <c r="F24" s="1404"/>
      <c r="G24" s="1404"/>
      <c r="H24" s="1404"/>
      <c r="I24" s="1404"/>
      <c r="J24" s="1404"/>
      <c r="K24" s="1405"/>
    </row>
    <row r="25" spans="1:11">
      <c r="A25" s="1381"/>
      <c r="B25" s="1382"/>
      <c r="C25" s="1382"/>
      <c r="D25" s="1382"/>
      <c r="E25" s="1382"/>
      <c r="F25" s="1382"/>
      <c r="G25" s="1382"/>
      <c r="H25" s="1382"/>
      <c r="I25" s="1382"/>
      <c r="J25" s="1382"/>
      <c r="K25" s="1383"/>
    </row>
    <row r="26" spans="1:11">
      <c r="A26" s="1381"/>
      <c r="B26" s="1382"/>
      <c r="C26" s="1382"/>
      <c r="D26" s="1382"/>
      <c r="E26" s="1382"/>
      <c r="F26" s="1382"/>
      <c r="G26" s="1382"/>
      <c r="H26" s="1382"/>
      <c r="I26" s="1382"/>
      <c r="J26" s="1382"/>
      <c r="K26" s="1383"/>
    </row>
    <row r="27" spans="1:11">
      <c r="A27" s="1381"/>
      <c r="B27" s="1382"/>
      <c r="C27" s="1382"/>
      <c r="D27" s="1382"/>
      <c r="E27" s="1382"/>
      <c r="F27" s="1382"/>
      <c r="G27" s="1382"/>
      <c r="H27" s="1382"/>
      <c r="I27" s="1382"/>
      <c r="J27" s="1382"/>
      <c r="K27" s="1383"/>
    </row>
    <row r="28" spans="1:11">
      <c r="A28" s="1381"/>
      <c r="B28" s="1382"/>
      <c r="C28" s="1382"/>
      <c r="D28" s="1382"/>
      <c r="E28" s="1382"/>
      <c r="F28" s="1382"/>
      <c r="G28" s="1382"/>
      <c r="H28" s="1382"/>
      <c r="I28" s="1382"/>
      <c r="J28" s="1382"/>
      <c r="K28" s="1383"/>
    </row>
    <row r="29" spans="1:11">
      <c r="A29" s="1381"/>
      <c r="B29" s="1382"/>
      <c r="C29" s="1382"/>
      <c r="D29" s="1382"/>
      <c r="E29" s="1382"/>
      <c r="F29" s="1382"/>
      <c r="G29" s="1382"/>
      <c r="H29" s="1382"/>
      <c r="I29" s="1382"/>
      <c r="J29" s="1382"/>
      <c r="K29" s="1383"/>
    </row>
    <row r="30" spans="1:11">
      <c r="A30" s="266"/>
      <c r="B30" s="267"/>
      <c r="C30" s="267"/>
      <c r="D30" s="267"/>
      <c r="E30" s="267"/>
      <c r="F30" s="267"/>
      <c r="G30" s="267"/>
      <c r="H30" s="267"/>
      <c r="I30" s="267"/>
      <c r="J30" s="267"/>
      <c r="K30" s="268"/>
    </row>
    <row r="31" spans="1:11">
      <c r="A31" s="270"/>
      <c r="B31" s="271"/>
      <c r="C31" s="271"/>
      <c r="D31" s="271"/>
      <c r="E31" s="271"/>
      <c r="F31" s="271"/>
      <c r="G31" s="271"/>
      <c r="H31" s="271"/>
      <c r="I31" s="271"/>
      <c r="J31" s="271"/>
      <c r="K31" s="272"/>
    </row>
    <row r="32" spans="1:11">
      <c r="A32" s="1366"/>
      <c r="B32" s="1367"/>
      <c r="C32" s="1367"/>
      <c r="D32" s="1367"/>
      <c r="E32" s="1367"/>
      <c r="F32" s="1367"/>
      <c r="G32" s="1367"/>
      <c r="H32" s="1367"/>
      <c r="I32" s="1367"/>
      <c r="J32" s="1367"/>
      <c r="K32" s="1368"/>
    </row>
    <row r="33" spans="1:11">
      <c r="A33" s="266"/>
      <c r="B33" s="267"/>
      <c r="C33" s="267"/>
      <c r="D33" s="267"/>
      <c r="E33" s="267"/>
      <c r="F33" s="267"/>
      <c r="G33" s="267"/>
      <c r="H33" s="267"/>
      <c r="I33" s="267"/>
      <c r="J33" s="267"/>
      <c r="K33" s="268"/>
    </row>
    <row r="34" spans="1:11">
      <c r="A34" s="266"/>
      <c r="B34" s="267"/>
      <c r="C34" s="267"/>
      <c r="D34" s="267"/>
      <c r="E34" s="267"/>
      <c r="F34" s="267"/>
      <c r="G34" s="267"/>
      <c r="H34" s="267"/>
      <c r="I34" s="267"/>
      <c r="J34" s="267"/>
      <c r="K34" s="268"/>
    </row>
    <row r="35" spans="1:11">
      <c r="A35" s="1389"/>
      <c r="B35" s="1390"/>
      <c r="C35" s="1390"/>
      <c r="D35" s="1390"/>
      <c r="E35" s="1390"/>
      <c r="F35" s="1390"/>
      <c r="G35" s="1390"/>
      <c r="H35" s="1390"/>
      <c r="I35" s="1390"/>
      <c r="J35" s="1390"/>
      <c r="K35" s="1391"/>
    </row>
  </sheetData>
  <mergeCells count="24">
    <mergeCell ref="B7:E7"/>
    <mergeCell ref="F7:I7"/>
    <mergeCell ref="A9:D9"/>
    <mergeCell ref="E9:K9"/>
    <mergeCell ref="A12:K12"/>
    <mergeCell ref="A1:K1"/>
    <mergeCell ref="A3:K3"/>
    <mergeCell ref="A4:K4"/>
    <mergeCell ref="A5:A6"/>
    <mergeCell ref="B5:E6"/>
    <mergeCell ref="F5:I6"/>
    <mergeCell ref="J5:J6"/>
    <mergeCell ref="K5:K6"/>
    <mergeCell ref="A32:K32"/>
    <mergeCell ref="A35:K35"/>
    <mergeCell ref="A23:K23"/>
    <mergeCell ref="A22:F22"/>
    <mergeCell ref="A13:K13"/>
    <mergeCell ref="A14:K14"/>
    <mergeCell ref="A18:K18"/>
    <mergeCell ref="A19:K19"/>
    <mergeCell ref="A21:K21"/>
    <mergeCell ref="A25:K29"/>
    <mergeCell ref="A24:K24"/>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showGridLines="0" view="pageBreakPreview" zoomScaleNormal="85" zoomScaleSheetLayoutView="100" workbookViewId="0">
      <selection activeCell="E11" sqref="E11:I11"/>
    </sheetView>
  </sheetViews>
  <sheetFormatPr baseColWidth="10" defaultColWidth="11.44140625" defaultRowHeight="13.2"/>
  <cols>
    <col min="1" max="1" width="17.5546875" style="1" customWidth="1"/>
    <col min="2" max="2" width="17.44140625" style="1" customWidth="1"/>
    <col min="3" max="3" width="15" style="1" customWidth="1"/>
    <col min="4" max="4" width="15.33203125" style="1" customWidth="1"/>
    <col min="5" max="5" width="20" style="1" customWidth="1"/>
    <col min="6" max="6" width="16.5546875" style="1" customWidth="1"/>
    <col min="7" max="7" width="14.88671875" style="1" customWidth="1"/>
    <col min="8" max="8" width="14.33203125" style="1" customWidth="1"/>
    <col min="9" max="9" width="16.109375"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52" customFormat="1" ht="18.600000000000001" customHeight="1">
      <c r="A7" s="543">
        <v>2</v>
      </c>
      <c r="B7" s="1372" t="s">
        <v>482</v>
      </c>
      <c r="C7" s="1373"/>
      <c r="D7" s="1373"/>
      <c r="E7" s="1374"/>
      <c r="F7" s="1375" t="s">
        <v>1391</v>
      </c>
      <c r="G7" s="1376"/>
      <c r="H7" s="1376"/>
      <c r="I7" s="1377"/>
      <c r="J7" s="544" t="s">
        <v>1392</v>
      </c>
      <c r="K7" s="544" t="s">
        <v>1392</v>
      </c>
    </row>
    <row r="8" spans="1:11" s="52" customFormat="1" ht="15" customHeight="1">
      <c r="A8" s="545"/>
      <c r="B8" s="546"/>
      <c r="C8" s="546"/>
      <c r="D8" s="546"/>
      <c r="E8" s="546"/>
      <c r="F8" s="546"/>
      <c r="G8" s="546"/>
      <c r="H8" s="546"/>
      <c r="I8" s="546"/>
      <c r="J8" s="546"/>
      <c r="K8" s="547"/>
    </row>
    <row r="9" spans="1:11" s="52" customFormat="1" ht="15" customHeight="1">
      <c r="A9" s="1291" t="s">
        <v>232</v>
      </c>
      <c r="B9" s="1266"/>
      <c r="C9" s="1402"/>
      <c r="D9" s="1291"/>
      <c r="E9" s="1291" t="s">
        <v>309</v>
      </c>
      <c r="F9" s="1291"/>
      <c r="G9" s="1291"/>
      <c r="H9" s="1291"/>
      <c r="I9" s="1291"/>
      <c r="J9" s="1291"/>
      <c r="K9" s="1291"/>
    </row>
    <row r="10" spans="1:11" s="52"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 customFormat="1" ht="20.7" customHeight="1">
      <c r="A11" s="820">
        <v>15000000</v>
      </c>
      <c r="B11" s="814">
        <v>10900000</v>
      </c>
      <c r="C11" s="814">
        <v>2800000</v>
      </c>
      <c r="D11" s="815">
        <f>(C11/B11)*100</f>
        <v>25.688073394495415</v>
      </c>
      <c r="E11" s="816">
        <v>230636959</v>
      </c>
      <c r="F11" s="816">
        <v>106485675</v>
      </c>
      <c r="G11" s="816">
        <v>87690179.609999985</v>
      </c>
      <c r="H11" s="816">
        <v>87690179.609999985</v>
      </c>
      <c r="I11" s="816">
        <v>79378333.040000007</v>
      </c>
      <c r="J11" s="815">
        <f>(G11/F11)*100</f>
        <v>82.349273374094665</v>
      </c>
      <c r="K11" s="835">
        <f>(D11/J11)*100</f>
        <v>31.194049858582407</v>
      </c>
    </row>
    <row r="12" spans="1:11" ht="8.25" customHeight="1">
      <c r="A12" s="1378"/>
      <c r="B12" s="1379"/>
      <c r="C12" s="1379"/>
      <c r="D12" s="1379"/>
      <c r="E12" s="1379"/>
      <c r="F12" s="1379"/>
      <c r="G12" s="1379"/>
      <c r="H12" s="1379"/>
      <c r="I12" s="1379"/>
      <c r="J12" s="1379"/>
      <c r="K12" s="1380"/>
    </row>
    <row r="13" spans="1:11">
      <c r="A13" s="1366" t="s">
        <v>1339</v>
      </c>
      <c r="B13" s="1367"/>
      <c r="C13" s="1367"/>
      <c r="D13" s="1367"/>
      <c r="E13" s="1367"/>
      <c r="F13" s="1367"/>
      <c r="G13" s="1367"/>
      <c r="H13" s="1367"/>
      <c r="I13" s="1367"/>
      <c r="J13" s="1367"/>
      <c r="K13" s="1368"/>
    </row>
    <row r="14" spans="1:11" ht="39.75" customHeight="1">
      <c r="A14" s="1381" t="s">
        <v>1393</v>
      </c>
      <c r="B14" s="1382"/>
      <c r="C14" s="1382"/>
      <c r="D14" s="1382"/>
      <c r="E14" s="1382"/>
      <c r="F14" s="1382"/>
      <c r="G14" s="1382"/>
      <c r="H14" s="1382"/>
      <c r="I14" s="1382"/>
      <c r="J14" s="1382"/>
      <c r="K14" s="1383"/>
    </row>
    <row r="15" spans="1:11">
      <c r="A15" s="723"/>
      <c r="B15" s="741"/>
      <c r="C15" s="741"/>
      <c r="D15" s="741"/>
      <c r="E15" s="741"/>
      <c r="F15" s="741"/>
      <c r="G15" s="741"/>
      <c r="H15" s="741"/>
      <c r="I15" s="741"/>
      <c r="J15" s="741"/>
      <c r="K15" s="742"/>
    </row>
    <row r="16" spans="1:11">
      <c r="A16" s="1366" t="s">
        <v>1328</v>
      </c>
      <c r="B16" s="1367"/>
      <c r="C16" s="1367"/>
      <c r="D16" s="1367"/>
      <c r="E16" s="1367"/>
      <c r="F16" s="1367"/>
      <c r="G16" s="1367"/>
      <c r="H16" s="1367"/>
      <c r="I16" s="1367"/>
      <c r="J16" s="1367"/>
      <c r="K16" s="1368"/>
    </row>
    <row r="17" spans="1:11" ht="126.75" customHeight="1">
      <c r="A17" s="1381" t="s">
        <v>1394</v>
      </c>
      <c r="B17" s="1382"/>
      <c r="C17" s="1382"/>
      <c r="D17" s="1382"/>
      <c r="E17" s="1382"/>
      <c r="F17" s="1382"/>
      <c r="G17" s="1382"/>
      <c r="H17" s="1382"/>
      <c r="I17" s="1382"/>
      <c r="J17" s="1382"/>
      <c r="K17" s="1383"/>
    </row>
    <row r="18" spans="1:11" ht="13.8">
      <c r="A18" s="711" t="s">
        <v>287</v>
      </c>
      <c r="B18" s="712"/>
      <c r="C18" s="712"/>
      <c r="D18" s="712"/>
      <c r="E18" s="712"/>
      <c r="F18" s="712"/>
      <c r="G18" s="712"/>
      <c r="H18" s="712"/>
      <c r="I18" s="712"/>
      <c r="J18" s="712"/>
      <c r="K18" s="713"/>
    </row>
    <row r="19" spans="1:11" ht="66.75" customHeight="1">
      <c r="A19" s="1381" t="s">
        <v>1371</v>
      </c>
      <c r="B19" s="1384"/>
      <c r="C19" s="1384"/>
      <c r="D19" s="1384"/>
      <c r="E19" s="1384"/>
      <c r="F19" s="1384"/>
      <c r="G19" s="1384"/>
      <c r="H19" s="1384"/>
      <c r="I19" s="1384"/>
      <c r="J19" s="1384"/>
      <c r="K19" s="1385"/>
    </row>
    <row r="20" spans="1:11">
      <c r="A20" s="711"/>
      <c r="B20" s="712"/>
      <c r="C20" s="712"/>
      <c r="D20" s="712"/>
      <c r="E20" s="712"/>
      <c r="F20" s="712"/>
      <c r="G20" s="712"/>
      <c r="H20" s="712"/>
      <c r="I20" s="712"/>
      <c r="J20" s="712"/>
      <c r="K20" s="713"/>
    </row>
    <row r="21" spans="1:11" ht="46.5" customHeight="1">
      <c r="A21" s="1403" t="s">
        <v>1829</v>
      </c>
      <c r="B21" s="1404"/>
      <c r="C21" s="1404"/>
      <c r="D21" s="1404"/>
      <c r="E21" s="1404"/>
      <c r="F21" s="1404"/>
      <c r="G21" s="1404"/>
      <c r="H21" s="1404"/>
      <c r="I21" s="1404"/>
      <c r="J21" s="1404"/>
      <c r="K21" s="1405"/>
    </row>
    <row r="22" spans="1:11">
      <c r="A22" s="1366"/>
      <c r="B22" s="1367"/>
      <c r="C22" s="1367"/>
      <c r="D22" s="1367"/>
      <c r="E22" s="1367"/>
      <c r="F22" s="1367"/>
      <c r="G22" s="1367"/>
      <c r="H22" s="1367"/>
      <c r="I22" s="1367"/>
      <c r="J22" s="1367"/>
      <c r="K22" s="1368"/>
    </row>
    <row r="23" spans="1:11">
      <c r="A23" s="266"/>
      <c r="B23" s="267"/>
      <c r="C23" s="267"/>
      <c r="D23" s="267"/>
      <c r="E23" s="267"/>
      <c r="F23" s="267"/>
      <c r="G23" s="267"/>
      <c r="H23" s="267"/>
      <c r="I23" s="267"/>
      <c r="J23" s="267"/>
      <c r="K23" s="268"/>
    </row>
    <row r="24" spans="1:11">
      <c r="A24" s="1381"/>
      <c r="B24" s="1382"/>
      <c r="C24" s="1382"/>
      <c r="D24" s="1382"/>
      <c r="E24" s="1382"/>
      <c r="F24" s="1382"/>
      <c r="G24" s="1382"/>
      <c r="H24" s="1382"/>
      <c r="I24" s="1382"/>
      <c r="J24" s="1382"/>
      <c r="K24" s="1383"/>
    </row>
    <row r="25" spans="1:11">
      <c r="A25" s="1381"/>
      <c r="B25" s="1382"/>
      <c r="C25" s="1382"/>
      <c r="D25" s="1382"/>
      <c r="E25" s="1382"/>
      <c r="F25" s="1382"/>
      <c r="G25" s="1382"/>
      <c r="H25" s="1382"/>
      <c r="I25" s="1382"/>
      <c r="J25" s="1382"/>
      <c r="K25" s="1383"/>
    </row>
    <row r="26" spans="1:11">
      <c r="A26" s="1381"/>
      <c r="B26" s="1382"/>
      <c r="C26" s="1382"/>
      <c r="D26" s="1382"/>
      <c r="E26" s="1382"/>
      <c r="F26" s="1382"/>
      <c r="G26" s="1382"/>
      <c r="H26" s="1382"/>
      <c r="I26" s="1382"/>
      <c r="J26" s="1382"/>
      <c r="K26" s="1383"/>
    </row>
    <row r="27" spans="1:11">
      <c r="A27" s="1381"/>
      <c r="B27" s="1382"/>
      <c r="C27" s="1382"/>
      <c r="D27" s="1382"/>
      <c r="E27" s="1382"/>
      <c r="F27" s="1382"/>
      <c r="G27" s="1382"/>
      <c r="H27" s="1382"/>
      <c r="I27" s="1382"/>
      <c r="J27" s="1382"/>
      <c r="K27" s="1383"/>
    </row>
    <row r="28" spans="1:11">
      <c r="A28" s="1381"/>
      <c r="B28" s="1382"/>
      <c r="C28" s="1382"/>
      <c r="D28" s="1382"/>
      <c r="E28" s="1382"/>
      <c r="F28" s="1382"/>
      <c r="G28" s="1382"/>
      <c r="H28" s="1382"/>
      <c r="I28" s="1382"/>
      <c r="J28" s="1382"/>
      <c r="K28" s="1383"/>
    </row>
    <row r="29" spans="1:11">
      <c r="A29" s="266"/>
      <c r="B29" s="267"/>
      <c r="C29" s="267"/>
      <c r="D29" s="267"/>
      <c r="E29" s="267"/>
      <c r="F29" s="267"/>
      <c r="G29" s="267"/>
      <c r="H29" s="267"/>
      <c r="I29" s="267"/>
      <c r="J29" s="267"/>
      <c r="K29" s="268"/>
    </row>
    <row r="30" spans="1:11">
      <c r="A30" s="270"/>
      <c r="B30" s="271"/>
      <c r="C30" s="271"/>
      <c r="D30" s="271"/>
      <c r="E30" s="271"/>
      <c r="F30" s="271"/>
      <c r="G30" s="271"/>
      <c r="H30" s="271"/>
      <c r="I30" s="271"/>
      <c r="J30" s="271"/>
      <c r="K30" s="272"/>
    </row>
    <row r="31" spans="1:11">
      <c r="A31" s="1366"/>
      <c r="B31" s="1367"/>
      <c r="C31" s="1367"/>
      <c r="D31" s="1367"/>
      <c r="E31" s="1367"/>
      <c r="F31" s="1367"/>
      <c r="G31" s="1367"/>
      <c r="H31" s="1367"/>
      <c r="I31" s="1367"/>
      <c r="J31" s="1367"/>
      <c r="K31" s="1368"/>
    </row>
    <row r="32" spans="1:11">
      <c r="A32" s="266"/>
      <c r="B32" s="267"/>
      <c r="C32" s="267"/>
      <c r="D32" s="267"/>
      <c r="E32" s="267"/>
      <c r="F32" s="267"/>
      <c r="G32" s="267"/>
      <c r="H32" s="267"/>
      <c r="I32" s="267"/>
      <c r="J32" s="267"/>
      <c r="K32" s="268"/>
    </row>
    <row r="33" spans="1:11">
      <c r="A33" s="266"/>
      <c r="B33" s="267"/>
      <c r="C33" s="267"/>
      <c r="D33" s="267"/>
      <c r="E33" s="267"/>
      <c r="F33" s="267"/>
      <c r="G33" s="267"/>
      <c r="H33" s="267"/>
      <c r="I33" s="267"/>
      <c r="J33" s="267"/>
      <c r="K33" s="268"/>
    </row>
    <row r="34" spans="1:11">
      <c r="A34" s="1389"/>
      <c r="B34" s="1390"/>
      <c r="C34" s="1390"/>
      <c r="D34" s="1390"/>
      <c r="E34" s="1390"/>
      <c r="F34" s="1390"/>
      <c r="G34" s="1390"/>
      <c r="H34" s="1390"/>
      <c r="I34" s="1390"/>
      <c r="J34" s="1390"/>
      <c r="K34" s="1391"/>
    </row>
  </sheetData>
  <mergeCells count="23">
    <mergeCell ref="A34:K34"/>
    <mergeCell ref="A19:K19"/>
    <mergeCell ref="A22:K22"/>
    <mergeCell ref="A13:K13"/>
    <mergeCell ref="A16:K16"/>
    <mergeCell ref="A17:K17"/>
    <mergeCell ref="A24:K28"/>
    <mergeCell ref="A31:K31"/>
    <mergeCell ref="A21:K21"/>
    <mergeCell ref="A1:K1"/>
    <mergeCell ref="A3:K3"/>
    <mergeCell ref="A4:K4"/>
    <mergeCell ref="A5:A6"/>
    <mergeCell ref="B5:E6"/>
    <mergeCell ref="F5:I6"/>
    <mergeCell ref="J5:J6"/>
    <mergeCell ref="K5:K6"/>
    <mergeCell ref="B7:E7"/>
    <mergeCell ref="F7:I7"/>
    <mergeCell ref="A9:D9"/>
    <mergeCell ref="E9:K9"/>
    <mergeCell ref="A14:K14"/>
    <mergeCell ref="A12:K12"/>
  </mergeCells>
  <printOptions horizontalCentered="1"/>
  <pageMargins left="0.62992125984251968" right="1.0236220472440944" top="1.1417322834645669" bottom="0.74803149606299213" header="0.31496062992125984" footer="0.31496062992125984"/>
  <pageSetup scale="67" orientation="landscape" r:id="rId1"/>
  <headerFooter scaleWithDoc="0">
    <oddHeader>&amp;L&amp;G&amp;R&amp;G</oddHeader>
    <oddFooter>&amp;R&amp;G</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85" zoomScaleNormal="85" zoomScaleSheetLayoutView="85" workbookViewId="0">
      <selection activeCell="K11" sqref="K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446">
        <v>2</v>
      </c>
      <c r="B7" s="1443" t="s">
        <v>480</v>
      </c>
      <c r="C7" s="1444"/>
      <c r="D7" s="1444"/>
      <c r="E7" s="1445"/>
      <c r="F7" s="1433" t="s">
        <v>1491</v>
      </c>
      <c r="G7" s="1408"/>
      <c r="H7" s="1408"/>
      <c r="I7" s="1409"/>
      <c r="J7" s="120" t="s">
        <v>481</v>
      </c>
      <c r="K7" s="120" t="s">
        <v>481</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42">
        <v>405000</v>
      </c>
      <c r="B11" s="842">
        <v>201100</v>
      </c>
      <c r="C11" s="842">
        <v>213042</v>
      </c>
      <c r="D11" s="815">
        <f>(C11/B11)*100</f>
        <v>105.93833913475883</v>
      </c>
      <c r="E11" s="839">
        <v>89774282</v>
      </c>
      <c r="F11" s="839">
        <v>35909716</v>
      </c>
      <c r="G11" s="839">
        <v>27036411.490000002</v>
      </c>
      <c r="H11" s="839">
        <v>27036411.490000002</v>
      </c>
      <c r="I11" s="839">
        <v>14078547.369999997</v>
      </c>
      <c r="J11" s="815">
        <f>(G11/F11)*100</f>
        <v>75.289961886638139</v>
      </c>
      <c r="K11" s="835">
        <f>(D11/J11)*100</f>
        <v>140.70712280910308</v>
      </c>
    </row>
    <row r="12" spans="1:11" ht="8.25" customHeight="1">
      <c r="A12" s="1378"/>
      <c r="B12" s="1379"/>
      <c r="C12" s="1379"/>
      <c r="D12" s="1379"/>
      <c r="E12" s="1379"/>
      <c r="F12" s="1379"/>
      <c r="G12" s="1379"/>
      <c r="H12" s="1379"/>
      <c r="I12" s="1379"/>
      <c r="J12" s="1379"/>
      <c r="K12" s="1380"/>
    </row>
    <row r="13" spans="1:11" ht="61.5" customHeight="1">
      <c r="A13" s="1430" t="s">
        <v>1514</v>
      </c>
      <c r="B13" s="1431"/>
      <c r="C13" s="1431"/>
      <c r="D13" s="1431"/>
      <c r="E13" s="1431"/>
      <c r="F13" s="1431"/>
      <c r="G13" s="1431"/>
      <c r="H13" s="1431"/>
      <c r="I13" s="1431"/>
      <c r="J13" s="1431"/>
      <c r="K13" s="1432"/>
    </row>
    <row r="14" spans="1:11">
      <c r="A14" s="1381"/>
      <c r="B14" s="1382"/>
      <c r="C14" s="1382"/>
      <c r="D14" s="1382"/>
      <c r="E14" s="1382"/>
      <c r="F14" s="1382"/>
      <c r="G14" s="1382"/>
      <c r="H14" s="1382"/>
      <c r="I14" s="1382"/>
      <c r="J14" s="1382"/>
      <c r="K14" s="1383"/>
    </row>
    <row r="15" spans="1:11">
      <c r="A15" s="711"/>
      <c r="B15" s="712"/>
      <c r="C15" s="712"/>
      <c r="D15" s="712"/>
      <c r="E15" s="712"/>
      <c r="F15" s="712"/>
      <c r="G15" s="712"/>
      <c r="H15" s="712"/>
      <c r="I15" s="712"/>
      <c r="J15" s="712"/>
      <c r="K15" s="713"/>
    </row>
    <row r="16" spans="1:11" ht="75" customHeight="1">
      <c r="A16" s="1430" t="s">
        <v>1515</v>
      </c>
      <c r="B16" s="1431"/>
      <c r="C16" s="1431"/>
      <c r="D16" s="1431"/>
      <c r="E16" s="1431"/>
      <c r="F16" s="1431"/>
      <c r="G16" s="1431"/>
      <c r="H16" s="1431"/>
      <c r="I16" s="1431"/>
      <c r="J16" s="1431"/>
      <c r="K16" s="1432"/>
    </row>
    <row r="17" spans="1:11">
      <c r="A17" s="1395"/>
      <c r="B17" s="1384"/>
      <c r="C17" s="1384"/>
      <c r="D17" s="1384"/>
      <c r="E17" s="1384"/>
      <c r="F17" s="1384"/>
      <c r="G17" s="1384"/>
      <c r="H17" s="1384"/>
      <c r="I17" s="1384"/>
      <c r="J17" s="1384"/>
      <c r="K17" s="1385"/>
    </row>
    <row r="18" spans="1:11">
      <c r="A18" s="711"/>
      <c r="B18" s="712"/>
      <c r="C18" s="712"/>
      <c r="D18" s="712"/>
      <c r="E18" s="712"/>
      <c r="F18" s="712"/>
      <c r="G18" s="712"/>
      <c r="H18" s="712"/>
      <c r="I18" s="712"/>
      <c r="J18" s="712"/>
      <c r="K18" s="713"/>
    </row>
    <row r="19" spans="1:11">
      <c r="A19" s="1366"/>
      <c r="B19" s="1367"/>
      <c r="C19" s="1367"/>
      <c r="D19" s="1367"/>
      <c r="E19" s="1367"/>
      <c r="F19" s="1367"/>
      <c r="G19" s="1367"/>
      <c r="H19" s="1367"/>
      <c r="I19" s="1367"/>
      <c r="J19" s="1367"/>
      <c r="K19" s="1368"/>
    </row>
    <row r="20" spans="1:11" ht="62.25" customHeight="1">
      <c r="A20" s="1430" t="s">
        <v>1516</v>
      </c>
      <c r="B20" s="1431"/>
      <c r="C20" s="1431"/>
      <c r="D20" s="1431"/>
      <c r="E20" s="1431"/>
      <c r="F20" s="1431"/>
      <c r="G20" s="1431"/>
      <c r="H20" s="1431"/>
      <c r="I20" s="1431"/>
      <c r="J20" s="1431"/>
      <c r="K20" s="1432"/>
    </row>
    <row r="21" spans="1:11" ht="39.75" customHeight="1">
      <c r="A21" s="1381" t="s">
        <v>1829</v>
      </c>
      <c r="B21" s="1382"/>
      <c r="C21" s="1382"/>
      <c r="D21" s="1382"/>
      <c r="E21" s="1382"/>
      <c r="F21" s="1382"/>
      <c r="G21" s="1382"/>
      <c r="H21" s="1382"/>
      <c r="I21" s="1382"/>
      <c r="J21" s="1382"/>
      <c r="K21" s="1383"/>
    </row>
    <row r="22" spans="1:11">
      <c r="A22" s="1381"/>
      <c r="B22" s="1382"/>
      <c r="C22" s="1382"/>
      <c r="D22" s="1382"/>
      <c r="E22" s="1382"/>
      <c r="F22" s="1382"/>
      <c r="G22" s="1382"/>
      <c r="H22" s="1382"/>
      <c r="I22" s="1382"/>
      <c r="J22" s="1382"/>
      <c r="K22" s="1383"/>
    </row>
    <row r="23" spans="1:11">
      <c r="A23" s="1381"/>
      <c r="B23" s="1382"/>
      <c r="C23" s="1382"/>
      <c r="D23" s="1382"/>
      <c r="E23" s="1382"/>
      <c r="F23" s="1382"/>
      <c r="G23" s="1382"/>
      <c r="H23" s="1382"/>
      <c r="I23" s="1382"/>
      <c r="J23" s="1382"/>
      <c r="K23" s="1383"/>
    </row>
    <row r="24" spans="1:11">
      <c r="A24" s="1381"/>
      <c r="B24" s="1382"/>
      <c r="C24" s="1382"/>
      <c r="D24" s="1382"/>
      <c r="E24" s="1382"/>
      <c r="F24" s="1382"/>
      <c r="G24" s="1382"/>
      <c r="H24" s="1382"/>
      <c r="I24" s="1382"/>
      <c r="J24" s="1382"/>
      <c r="K24" s="1383"/>
    </row>
    <row r="25" spans="1:11">
      <c r="A25" s="1440"/>
      <c r="B25" s="1441"/>
      <c r="C25" s="1441"/>
      <c r="D25" s="1441"/>
      <c r="E25" s="1441"/>
      <c r="F25" s="1441"/>
      <c r="G25" s="1441"/>
      <c r="H25" s="1441"/>
      <c r="I25" s="1441"/>
      <c r="J25" s="1441"/>
      <c r="K25" s="1442"/>
    </row>
    <row r="26" spans="1:11">
      <c r="A26" s="396"/>
      <c r="B26" s="397"/>
      <c r="C26" s="397"/>
      <c r="D26" s="397"/>
      <c r="E26" s="397"/>
      <c r="F26" s="397"/>
      <c r="G26" s="397"/>
      <c r="H26" s="397"/>
      <c r="I26" s="397"/>
      <c r="J26" s="397"/>
      <c r="K26" s="398"/>
    </row>
    <row r="27" spans="1:11">
      <c r="A27" s="401"/>
      <c r="B27" s="402"/>
      <c r="C27" s="402"/>
      <c r="D27" s="402"/>
      <c r="E27" s="402"/>
      <c r="F27" s="402"/>
      <c r="G27" s="402"/>
      <c r="H27" s="402"/>
      <c r="I27" s="402"/>
      <c r="J27" s="402"/>
      <c r="K27" s="403"/>
    </row>
    <row r="28" spans="1:11">
      <c r="A28" s="1366"/>
      <c r="B28" s="1367"/>
      <c r="C28" s="1367"/>
      <c r="D28" s="1367"/>
      <c r="E28" s="1367"/>
      <c r="F28" s="1367"/>
      <c r="G28" s="1367"/>
      <c r="H28" s="1367"/>
      <c r="I28" s="1367"/>
      <c r="J28" s="1367"/>
      <c r="K28" s="1368"/>
    </row>
    <row r="29" spans="1:11">
      <c r="A29" s="396"/>
      <c r="B29" s="397"/>
      <c r="C29" s="397"/>
      <c r="D29" s="397"/>
      <c r="E29" s="397"/>
      <c r="F29" s="397"/>
      <c r="G29" s="397"/>
      <c r="H29" s="397"/>
      <c r="I29" s="397"/>
      <c r="J29" s="397"/>
      <c r="K29" s="398"/>
    </row>
    <row r="30" spans="1:11">
      <c r="A30" s="396"/>
      <c r="B30" s="397"/>
      <c r="C30" s="397"/>
      <c r="D30" s="397"/>
      <c r="E30" s="397"/>
      <c r="F30" s="397"/>
      <c r="G30" s="397"/>
      <c r="H30" s="397"/>
      <c r="I30" s="397"/>
      <c r="J30" s="397"/>
      <c r="K30" s="398"/>
    </row>
    <row r="31" spans="1:11">
      <c r="A31" s="1389"/>
      <c r="B31" s="1390"/>
      <c r="C31" s="1390"/>
      <c r="D31" s="1390"/>
      <c r="E31" s="1390"/>
      <c r="F31" s="1390"/>
      <c r="G31" s="1390"/>
      <c r="H31" s="1390"/>
      <c r="I31" s="1390"/>
      <c r="J31" s="1390"/>
      <c r="K31" s="1391"/>
    </row>
  </sheetData>
  <mergeCells count="22">
    <mergeCell ref="A13:K13"/>
    <mergeCell ref="A1:K1"/>
    <mergeCell ref="A3:K3"/>
    <mergeCell ref="A4:K4"/>
    <mergeCell ref="A5:A6"/>
    <mergeCell ref="B5:E6"/>
    <mergeCell ref="F5:I6"/>
    <mergeCell ref="J5:J6"/>
    <mergeCell ref="K5:K6"/>
    <mergeCell ref="B7:E7"/>
    <mergeCell ref="F7:I7"/>
    <mergeCell ref="A9:D9"/>
    <mergeCell ref="E9:K9"/>
    <mergeCell ref="A12:K12"/>
    <mergeCell ref="A20:K20"/>
    <mergeCell ref="A21:K25"/>
    <mergeCell ref="A28:K28"/>
    <mergeCell ref="A31:K31"/>
    <mergeCell ref="A14:K14"/>
    <mergeCell ref="A16:K16"/>
    <mergeCell ref="A17:K17"/>
    <mergeCell ref="A19:K19"/>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G12" sqref="G12"/>
    </sheetView>
  </sheetViews>
  <sheetFormatPr baseColWidth="10" defaultRowHeight="13.2"/>
  <cols>
    <col min="7" max="8" width="14.88671875" bestFit="1" customWidth="1"/>
    <col min="9" max="9" width="14" bestFit="1" customWidth="1"/>
    <col min="10" max="10" width="20.5546875" bestFit="1" customWidth="1"/>
    <col min="11" max="11" width="16.109375" bestFit="1" customWidth="1"/>
    <col min="12" max="12" width="13.88671875" bestFit="1" customWidth="1"/>
    <col min="13" max="13" width="14.88671875" bestFit="1" customWidth="1"/>
    <col min="15" max="15" width="13.88671875" bestFit="1" customWidth="1"/>
  </cols>
  <sheetData>
    <row r="1" spans="1:15" ht="17.399999999999999">
      <c r="A1" s="1248" t="s">
        <v>1336</v>
      </c>
      <c r="B1" s="1248"/>
      <c r="C1" s="1248"/>
      <c r="D1" s="1248"/>
      <c r="E1" s="1248"/>
      <c r="F1" s="1248"/>
      <c r="G1" s="1248"/>
      <c r="H1" s="1248"/>
      <c r="I1" s="1248"/>
      <c r="J1" s="1248"/>
      <c r="K1" s="1248"/>
      <c r="L1" s="1248"/>
      <c r="M1" s="1248"/>
      <c r="N1" s="1248"/>
      <c r="O1" s="1248"/>
    </row>
    <row r="2" spans="1:15">
      <c r="A2" t="s">
        <v>1310</v>
      </c>
      <c r="B2" t="s">
        <v>1315</v>
      </c>
      <c r="C2" t="s">
        <v>535</v>
      </c>
      <c r="D2" t="s">
        <v>536</v>
      </c>
      <c r="E2" t="s">
        <v>94</v>
      </c>
      <c r="F2" t="s">
        <v>537</v>
      </c>
      <c r="G2" t="s">
        <v>538</v>
      </c>
      <c r="H2" t="s">
        <v>12</v>
      </c>
      <c r="I2" t="s">
        <v>539</v>
      </c>
      <c r="J2" t="s">
        <v>540</v>
      </c>
      <c r="K2" t="s">
        <v>1311</v>
      </c>
      <c r="L2" t="s">
        <v>62</v>
      </c>
      <c r="M2" t="s">
        <v>542</v>
      </c>
      <c r="N2" t="s">
        <v>543</v>
      </c>
      <c r="O2" t="s">
        <v>544</v>
      </c>
    </row>
    <row r="3" spans="1:15">
      <c r="A3" s="334" t="s">
        <v>521</v>
      </c>
      <c r="B3" s="334">
        <v>1411</v>
      </c>
      <c r="C3" s="334">
        <v>2</v>
      </c>
      <c r="D3" s="334">
        <v>2</v>
      </c>
      <c r="E3" s="334" t="s">
        <v>1318</v>
      </c>
      <c r="F3" s="334"/>
      <c r="G3" s="389">
        <v>1660438</v>
      </c>
      <c r="H3" s="389">
        <v>1660438</v>
      </c>
      <c r="I3" s="389">
        <v>900804.7</v>
      </c>
      <c r="J3" s="389">
        <v>900809</v>
      </c>
      <c r="K3" s="389">
        <v>900804.7</v>
      </c>
      <c r="L3" s="389">
        <v>751650.2</v>
      </c>
      <c r="M3" s="389">
        <v>759633.3</v>
      </c>
      <c r="N3" s="389">
        <v>0</v>
      </c>
      <c r="O3" s="389">
        <v>149154.5</v>
      </c>
    </row>
    <row r="4" spans="1:15">
      <c r="A4" s="334" t="s">
        <v>521</v>
      </c>
      <c r="B4" s="334">
        <v>1411</v>
      </c>
      <c r="C4" s="334">
        <v>2</v>
      </c>
      <c r="D4" s="334">
        <v>2</v>
      </c>
      <c r="E4" s="334" t="s">
        <v>1320</v>
      </c>
      <c r="F4" s="334"/>
      <c r="G4" s="389">
        <v>12592060</v>
      </c>
      <c r="H4" s="389">
        <v>12592060</v>
      </c>
      <c r="I4" s="389">
        <v>5581056.1100000003</v>
      </c>
      <c r="J4" s="389">
        <v>6963710</v>
      </c>
      <c r="K4" s="389">
        <v>5581056.1100000003</v>
      </c>
      <c r="L4" s="389">
        <v>4544421.76</v>
      </c>
      <c r="M4" s="389">
        <v>7011003.8899999997</v>
      </c>
      <c r="N4" s="389">
        <v>0</v>
      </c>
      <c r="O4" s="389">
        <v>1036634.3500000006</v>
      </c>
    </row>
    <row r="5" spans="1:15">
      <c r="A5" s="334" t="s">
        <v>521</v>
      </c>
      <c r="B5" s="334">
        <v>1411</v>
      </c>
      <c r="C5" s="334">
        <v>2</v>
      </c>
      <c r="D5" s="334">
        <v>2</v>
      </c>
      <c r="E5" s="334" t="s">
        <v>1322</v>
      </c>
      <c r="F5" s="334"/>
      <c r="G5" s="389">
        <v>5940175</v>
      </c>
      <c r="H5" s="389">
        <v>5940175</v>
      </c>
      <c r="I5" s="389">
        <v>2530979.92</v>
      </c>
      <c r="J5" s="389">
        <v>3295175</v>
      </c>
      <c r="K5" s="389">
        <v>2530979.92</v>
      </c>
      <c r="L5" s="389">
        <v>225442.05</v>
      </c>
      <c r="M5" s="389">
        <v>3409195.08</v>
      </c>
      <c r="N5" s="389">
        <v>0</v>
      </c>
      <c r="O5" s="389">
        <v>2305537.87</v>
      </c>
    </row>
    <row r="6" spans="1:15">
      <c r="A6" s="334" t="s">
        <v>521</v>
      </c>
      <c r="B6" s="334">
        <v>1421</v>
      </c>
      <c r="C6" s="334">
        <v>2</v>
      </c>
      <c r="D6" s="334">
        <v>2</v>
      </c>
      <c r="E6" s="334" t="s">
        <v>1320</v>
      </c>
      <c r="F6" s="334"/>
      <c r="G6" s="389">
        <v>2785916</v>
      </c>
      <c r="H6" s="389">
        <v>2785916</v>
      </c>
      <c r="I6" s="389">
        <v>820752.78</v>
      </c>
      <c r="J6" s="389">
        <v>1338167</v>
      </c>
      <c r="K6" s="389">
        <v>820752.78</v>
      </c>
      <c r="L6" s="389">
        <v>820752.78</v>
      </c>
      <c r="M6" s="389">
        <v>1965163.22</v>
      </c>
      <c r="N6" s="389">
        <v>0</v>
      </c>
      <c r="O6" s="389">
        <v>0</v>
      </c>
    </row>
    <row r="7" spans="1:15">
      <c r="A7" s="334" t="s">
        <v>521</v>
      </c>
      <c r="B7" s="334">
        <v>1421</v>
      </c>
      <c r="C7" s="334">
        <v>2</v>
      </c>
      <c r="D7" s="334">
        <v>2</v>
      </c>
      <c r="E7" s="334" t="s">
        <v>1322</v>
      </c>
      <c r="F7" s="334"/>
      <c r="G7" s="389">
        <v>4421508</v>
      </c>
      <c r="H7" s="389">
        <v>4421508</v>
      </c>
      <c r="I7" s="389">
        <v>1874804.88</v>
      </c>
      <c r="J7" s="389">
        <v>2440874</v>
      </c>
      <c r="K7" s="389">
        <v>1874804.88</v>
      </c>
      <c r="L7" s="389">
        <v>166994.91</v>
      </c>
      <c r="M7" s="389">
        <v>2546703.12</v>
      </c>
      <c r="N7" s="389">
        <v>0</v>
      </c>
      <c r="O7" s="389">
        <v>1707809.97</v>
      </c>
    </row>
    <row r="8" spans="1:15">
      <c r="A8" s="334" t="s">
        <v>521</v>
      </c>
      <c r="B8" s="334">
        <v>1431</v>
      </c>
      <c r="C8" s="334">
        <v>2</v>
      </c>
      <c r="D8" s="334">
        <v>2</v>
      </c>
      <c r="E8" s="334" t="s">
        <v>1317</v>
      </c>
      <c r="F8" s="334"/>
      <c r="G8" s="389">
        <v>4344228</v>
      </c>
      <c r="H8" s="389">
        <v>4344228</v>
      </c>
      <c r="I8" s="389">
        <v>1503130.92</v>
      </c>
      <c r="J8" s="389">
        <v>1991424</v>
      </c>
      <c r="K8" s="389">
        <v>1503130.92</v>
      </c>
      <c r="L8" s="389">
        <v>1503130.92</v>
      </c>
      <c r="M8" s="389">
        <v>2841097.08</v>
      </c>
      <c r="N8" s="389">
        <v>0</v>
      </c>
      <c r="O8" s="389">
        <v>0</v>
      </c>
    </row>
    <row r="9" spans="1:15">
      <c r="A9" s="334" t="s">
        <v>521</v>
      </c>
      <c r="B9" s="334">
        <v>1441</v>
      </c>
      <c r="C9" s="334">
        <v>2</v>
      </c>
      <c r="D9" s="334">
        <v>2</v>
      </c>
      <c r="E9" s="334" t="s">
        <v>1317</v>
      </c>
      <c r="F9" s="334"/>
      <c r="G9" s="389">
        <v>5763513</v>
      </c>
      <c r="H9" s="389">
        <v>5763513</v>
      </c>
      <c r="I9" s="389">
        <v>2230267.39</v>
      </c>
      <c r="J9" s="389">
        <v>3140433</v>
      </c>
      <c r="K9" s="389">
        <v>2230267.39</v>
      </c>
      <c r="L9" s="389">
        <v>1214319.5299999998</v>
      </c>
      <c r="M9" s="389">
        <v>3533245.61</v>
      </c>
      <c r="N9" s="389">
        <v>0</v>
      </c>
      <c r="O9" s="389">
        <v>1015947.8600000003</v>
      </c>
    </row>
    <row r="10" spans="1:15">
      <c r="A10" s="334" t="s">
        <v>521</v>
      </c>
      <c r="B10" s="334">
        <v>1443</v>
      </c>
      <c r="C10" s="334">
        <v>2</v>
      </c>
      <c r="D10" s="334">
        <v>2</v>
      </c>
      <c r="E10" s="334" t="s">
        <v>1317</v>
      </c>
      <c r="F10" s="334"/>
      <c r="G10" s="389">
        <v>910619</v>
      </c>
      <c r="H10" s="389">
        <v>910619</v>
      </c>
      <c r="I10" s="389">
        <v>234045.47</v>
      </c>
      <c r="J10" s="389">
        <v>471952</v>
      </c>
      <c r="K10" s="389">
        <v>234045.47</v>
      </c>
      <c r="L10" s="389">
        <v>178813.44</v>
      </c>
      <c r="M10" s="389">
        <v>676573.53</v>
      </c>
      <c r="N10" s="389">
        <v>0</v>
      </c>
      <c r="O10" s="389">
        <v>55232.03</v>
      </c>
    </row>
    <row r="11" spans="1:15">
      <c r="A11" s="334" t="s">
        <v>521</v>
      </c>
      <c r="B11" s="334">
        <v>1511</v>
      </c>
      <c r="C11" s="334">
        <v>2</v>
      </c>
      <c r="D11" s="334">
        <v>2</v>
      </c>
      <c r="E11" s="334" t="s">
        <v>1317</v>
      </c>
      <c r="F11" s="334"/>
      <c r="G11" s="389">
        <v>12462166</v>
      </c>
      <c r="H11" s="389">
        <v>12462166</v>
      </c>
      <c r="I11" s="389">
        <v>6313799.4900000002</v>
      </c>
      <c r="J11" s="389">
        <v>6316596</v>
      </c>
      <c r="K11" s="389">
        <v>6313799.4900000002</v>
      </c>
      <c r="L11" s="389">
        <v>4203069.1400000006</v>
      </c>
      <c r="M11" s="389">
        <v>6148366.5099999998</v>
      </c>
      <c r="N11" s="389">
        <v>0</v>
      </c>
      <c r="O11" s="389">
        <v>2110730.3499999996</v>
      </c>
    </row>
    <row r="12" spans="1:15">
      <c r="A12" s="334" t="s">
        <v>521</v>
      </c>
      <c r="B12" s="334">
        <v>1541</v>
      </c>
      <c r="C12" s="334">
        <v>2</v>
      </c>
      <c r="D12" s="334">
        <v>2</v>
      </c>
      <c r="E12" s="334" t="s">
        <v>1318</v>
      </c>
      <c r="F12" s="334"/>
      <c r="G12" s="389">
        <v>3155834</v>
      </c>
      <c r="H12" s="389">
        <v>3155834</v>
      </c>
      <c r="I12" s="389"/>
      <c r="J12" s="389">
        <v>0</v>
      </c>
      <c r="K12" s="389">
        <v>0</v>
      </c>
      <c r="L12" s="389"/>
      <c r="M12" s="389">
        <v>3155834</v>
      </c>
      <c r="N12" s="389">
        <v>0</v>
      </c>
      <c r="O12" s="389">
        <v>0</v>
      </c>
    </row>
    <row r="13" spans="1:15">
      <c r="A13" s="334" t="s">
        <v>521</v>
      </c>
      <c r="B13" s="334">
        <v>1541</v>
      </c>
      <c r="C13" s="334">
        <v>2</v>
      </c>
      <c r="D13" s="334">
        <v>2</v>
      </c>
      <c r="E13" s="334">
        <v>18</v>
      </c>
      <c r="F13" s="334"/>
      <c r="G13" s="389">
        <v>16796672</v>
      </c>
      <c r="H13" s="389">
        <v>16796672</v>
      </c>
      <c r="I13" s="389"/>
      <c r="J13" s="389">
        <v>0</v>
      </c>
      <c r="K13" s="389">
        <v>0</v>
      </c>
      <c r="L13" s="389"/>
      <c r="M13" s="389">
        <v>16796672</v>
      </c>
      <c r="N13" s="389">
        <v>0</v>
      </c>
      <c r="O13" s="389">
        <v>0</v>
      </c>
    </row>
    <row r="14" spans="1:15">
      <c r="A14" s="334" t="s">
        <v>495</v>
      </c>
      <c r="B14" s="334">
        <v>2411</v>
      </c>
      <c r="C14" s="334">
        <v>2</v>
      </c>
      <c r="D14" s="334">
        <v>2</v>
      </c>
      <c r="E14" s="334" t="s">
        <v>1317</v>
      </c>
      <c r="F14" s="334"/>
      <c r="G14" s="389">
        <v>5473940</v>
      </c>
      <c r="H14" s="389">
        <v>5473940</v>
      </c>
      <c r="I14" s="389">
        <v>1047849.1</v>
      </c>
      <c r="J14" s="389">
        <v>2189576</v>
      </c>
      <c r="K14" s="389">
        <v>1047849.1</v>
      </c>
      <c r="L14" s="389">
        <v>1047849.1</v>
      </c>
      <c r="M14" s="389">
        <v>4426090.9000000004</v>
      </c>
      <c r="N14" s="389">
        <v>0</v>
      </c>
      <c r="O14" s="389">
        <v>0</v>
      </c>
    </row>
    <row r="15" spans="1:15">
      <c r="A15" s="334" t="s">
        <v>495</v>
      </c>
      <c r="B15" s="334">
        <v>2411</v>
      </c>
      <c r="C15" s="334">
        <v>2</v>
      </c>
      <c r="D15" s="334">
        <v>2</v>
      </c>
      <c r="E15" s="334" t="s">
        <v>1317</v>
      </c>
      <c r="F15" s="334"/>
      <c r="G15" s="389">
        <v>7830060</v>
      </c>
      <c r="H15" s="389">
        <v>7830060</v>
      </c>
      <c r="I15" s="389">
        <v>2218688.44</v>
      </c>
      <c r="J15" s="389">
        <v>3132024</v>
      </c>
      <c r="K15" s="389">
        <v>2218688.44</v>
      </c>
      <c r="L15" s="389">
        <v>2218688.44</v>
      </c>
      <c r="M15" s="389">
        <v>5611371.5600000005</v>
      </c>
      <c r="N15" s="389">
        <v>0</v>
      </c>
      <c r="O15" s="389">
        <v>0</v>
      </c>
    </row>
    <row r="16" spans="1:15">
      <c r="A16" s="334" t="s">
        <v>495</v>
      </c>
      <c r="B16" s="334">
        <v>2411</v>
      </c>
      <c r="C16" s="334">
        <v>2</v>
      </c>
      <c r="D16" s="334">
        <v>2</v>
      </c>
      <c r="E16" s="334" t="s">
        <v>1317</v>
      </c>
      <c r="F16" s="334"/>
      <c r="G16" s="389">
        <v>2500000</v>
      </c>
      <c r="H16" s="389">
        <v>2500000</v>
      </c>
      <c r="I16" s="389">
        <v>951769.56</v>
      </c>
      <c r="J16" s="389">
        <v>1000000</v>
      </c>
      <c r="K16" s="389">
        <v>951769.56</v>
      </c>
      <c r="L16" s="389">
        <v>951769.56</v>
      </c>
      <c r="M16" s="389">
        <v>1548230.44</v>
      </c>
      <c r="N16" s="389">
        <v>0</v>
      </c>
      <c r="O16" s="389">
        <v>0</v>
      </c>
    </row>
    <row r="17" spans="1:15">
      <c r="A17" s="334" t="s">
        <v>495</v>
      </c>
      <c r="B17" s="334">
        <v>2611</v>
      </c>
      <c r="C17" s="334">
        <v>2</v>
      </c>
      <c r="D17" s="334">
        <v>2</v>
      </c>
      <c r="E17" s="334" t="s">
        <v>1317</v>
      </c>
      <c r="F17" s="334"/>
      <c r="G17" s="389">
        <v>658900</v>
      </c>
      <c r="H17" s="389">
        <v>658900</v>
      </c>
      <c r="I17" s="389"/>
      <c r="J17" s="389">
        <v>263560</v>
      </c>
      <c r="K17" s="389">
        <v>0</v>
      </c>
      <c r="L17" s="389"/>
      <c r="M17" s="389">
        <v>658900</v>
      </c>
      <c r="N17" s="389">
        <v>0</v>
      </c>
      <c r="O17" s="389">
        <v>0</v>
      </c>
    </row>
    <row r="18" spans="1:15">
      <c r="A18" s="334" t="s">
        <v>480</v>
      </c>
      <c r="B18" s="334">
        <v>2611</v>
      </c>
      <c r="C18" s="334">
        <v>2</v>
      </c>
      <c r="D18" s="334">
        <v>2</v>
      </c>
      <c r="E18" s="334" t="s">
        <v>1317</v>
      </c>
      <c r="F18" s="334"/>
      <c r="G18" s="389">
        <v>16000000</v>
      </c>
      <c r="H18" s="389">
        <v>16000000</v>
      </c>
      <c r="I18" s="389">
        <v>6400000</v>
      </c>
      <c r="J18" s="389">
        <v>6400000</v>
      </c>
      <c r="K18" s="389">
        <v>6400000</v>
      </c>
      <c r="L18" s="389"/>
      <c r="M18" s="389">
        <v>9600000</v>
      </c>
      <c r="N18" s="389">
        <v>0</v>
      </c>
      <c r="O18" s="389">
        <v>6400000</v>
      </c>
    </row>
    <row r="19" spans="1:15">
      <c r="A19" s="334" t="s">
        <v>519</v>
      </c>
      <c r="B19" s="334">
        <v>3981</v>
      </c>
      <c r="C19" s="334">
        <v>2</v>
      </c>
      <c r="D19" s="334">
        <v>2</v>
      </c>
      <c r="E19" s="334" t="s">
        <v>1317</v>
      </c>
      <c r="F19" s="334"/>
      <c r="G19" s="389">
        <v>6905270</v>
      </c>
      <c r="H19" s="389">
        <v>6905270</v>
      </c>
      <c r="I19" s="389">
        <v>3260614</v>
      </c>
      <c r="J19" s="389">
        <v>4116303</v>
      </c>
      <c r="K19" s="389">
        <v>3260614</v>
      </c>
      <c r="L19" s="389">
        <v>3260614</v>
      </c>
      <c r="M19" s="389">
        <v>3644656</v>
      </c>
      <c r="N19" s="389">
        <v>0</v>
      </c>
      <c r="O19" s="389">
        <v>0</v>
      </c>
    </row>
    <row r="20" spans="1:15">
      <c r="A20" s="334" t="s">
        <v>519</v>
      </c>
      <c r="B20" s="334">
        <v>3981</v>
      </c>
      <c r="C20" s="334">
        <v>2</v>
      </c>
      <c r="D20" s="334">
        <v>2</v>
      </c>
      <c r="E20" s="334" t="s">
        <v>1318</v>
      </c>
      <c r="F20" s="334"/>
      <c r="G20" s="389">
        <v>630053</v>
      </c>
      <c r="H20" s="389">
        <v>630053</v>
      </c>
      <c r="I20" s="389">
        <v>284421</v>
      </c>
      <c r="J20" s="389">
        <v>284449</v>
      </c>
      <c r="K20" s="389">
        <v>284421</v>
      </c>
      <c r="L20" s="389">
        <v>284421</v>
      </c>
      <c r="M20" s="389">
        <v>345632</v>
      </c>
      <c r="N20" s="389">
        <v>0</v>
      </c>
      <c r="O20" s="389">
        <v>0</v>
      </c>
    </row>
    <row r="21" spans="1:15">
      <c r="A21" s="334" t="s">
        <v>480</v>
      </c>
      <c r="B21" s="334">
        <v>5412</v>
      </c>
      <c r="C21" s="334">
        <v>2</v>
      </c>
      <c r="D21" s="334">
        <v>2</v>
      </c>
      <c r="E21" s="334" t="s">
        <v>1317</v>
      </c>
      <c r="F21" s="334" t="s">
        <v>637</v>
      </c>
      <c r="G21" s="389">
        <v>20000000</v>
      </c>
      <c r="H21" s="389">
        <v>20000000</v>
      </c>
      <c r="I21" s="389"/>
      <c r="J21" s="389">
        <v>8000000</v>
      </c>
      <c r="K21" s="389">
        <v>0</v>
      </c>
      <c r="L21" s="389"/>
      <c r="M21" s="389">
        <v>20000000</v>
      </c>
      <c r="N21" s="389">
        <v>0</v>
      </c>
      <c r="O21" s="389">
        <v>0</v>
      </c>
    </row>
    <row r="22" spans="1:15">
      <c r="A22" s="334" t="s">
        <v>486</v>
      </c>
      <c r="B22" s="334">
        <v>5412</v>
      </c>
      <c r="C22" s="334">
        <v>2</v>
      </c>
      <c r="D22" s="334">
        <v>2</v>
      </c>
      <c r="E22" s="334" t="s">
        <v>1317</v>
      </c>
      <c r="F22" s="334" t="s">
        <v>826</v>
      </c>
      <c r="G22" s="389">
        <v>4200000</v>
      </c>
      <c r="H22" s="389">
        <v>4200000</v>
      </c>
      <c r="I22" s="389"/>
      <c r="J22" s="389">
        <v>1400001</v>
      </c>
      <c r="K22" s="389">
        <v>0</v>
      </c>
      <c r="L22" s="389"/>
      <c r="M22" s="389">
        <v>4200000</v>
      </c>
      <c r="N22" s="389">
        <v>0</v>
      </c>
      <c r="O22" s="389">
        <v>0</v>
      </c>
    </row>
    <row r="23" spans="1:15">
      <c r="A23" s="334" t="s">
        <v>487</v>
      </c>
      <c r="B23" s="334">
        <v>5412</v>
      </c>
      <c r="C23" s="334">
        <v>2</v>
      </c>
      <c r="D23" s="334">
        <v>2</v>
      </c>
      <c r="E23" s="334" t="s">
        <v>1317</v>
      </c>
      <c r="F23" s="334" t="s">
        <v>864</v>
      </c>
      <c r="G23" s="389">
        <v>5000000</v>
      </c>
      <c r="H23" s="389">
        <v>2222220</v>
      </c>
      <c r="I23" s="389"/>
      <c r="J23" s="389">
        <v>1111112</v>
      </c>
      <c r="K23" s="389">
        <v>0</v>
      </c>
      <c r="L23" s="389"/>
      <c r="M23" s="389">
        <v>2222220</v>
      </c>
      <c r="N23" s="389">
        <v>0</v>
      </c>
      <c r="O23" s="389">
        <v>0</v>
      </c>
    </row>
    <row r="24" spans="1:15">
      <c r="A24" s="334" t="s">
        <v>487</v>
      </c>
      <c r="B24" s="334">
        <v>5412</v>
      </c>
      <c r="C24" s="334">
        <v>2</v>
      </c>
      <c r="D24" s="334">
        <v>2</v>
      </c>
      <c r="E24" s="334" t="s">
        <v>1317</v>
      </c>
      <c r="F24" s="334" t="s">
        <v>866</v>
      </c>
      <c r="G24" s="389">
        <v>5202000</v>
      </c>
      <c r="H24" s="389">
        <v>2338445.34</v>
      </c>
      <c r="I24" s="389"/>
      <c r="J24" s="389">
        <v>1156000</v>
      </c>
      <c r="K24" s="389">
        <v>0</v>
      </c>
      <c r="L24" s="389"/>
      <c r="M24" s="389">
        <v>2338445.34</v>
      </c>
      <c r="N24" s="389">
        <v>0</v>
      </c>
      <c r="O24" s="389">
        <v>0</v>
      </c>
    </row>
    <row r="25" spans="1:15">
      <c r="A25" s="334" t="s">
        <v>477</v>
      </c>
      <c r="B25" s="334">
        <v>5412</v>
      </c>
      <c r="C25" s="334">
        <v>2</v>
      </c>
      <c r="D25" s="334">
        <v>2</v>
      </c>
      <c r="E25" s="334" t="s">
        <v>1317</v>
      </c>
      <c r="F25" s="334" t="s">
        <v>1125</v>
      </c>
      <c r="G25" s="389">
        <v>300000</v>
      </c>
      <c r="H25" s="389">
        <v>300000</v>
      </c>
      <c r="I25" s="389"/>
      <c r="J25" s="389">
        <v>100000</v>
      </c>
      <c r="K25" s="389">
        <v>0</v>
      </c>
      <c r="L25" s="389"/>
      <c r="M25" s="389">
        <v>300000</v>
      </c>
      <c r="N25" s="389">
        <v>0</v>
      </c>
      <c r="O25" s="389">
        <v>0</v>
      </c>
    </row>
    <row r="26" spans="1:15">
      <c r="A26" s="334" t="s">
        <v>508</v>
      </c>
      <c r="B26" s="334">
        <v>5413</v>
      </c>
      <c r="C26" s="334">
        <v>2</v>
      </c>
      <c r="D26" s="334">
        <v>2</v>
      </c>
      <c r="E26" s="334" t="s">
        <v>1317</v>
      </c>
      <c r="F26" s="334" t="s">
        <v>1103</v>
      </c>
      <c r="G26" s="389">
        <v>200000</v>
      </c>
      <c r="H26" s="389">
        <v>200000</v>
      </c>
      <c r="I26" s="389"/>
      <c r="J26" s="389">
        <v>75000</v>
      </c>
      <c r="K26" s="389">
        <v>0</v>
      </c>
      <c r="L26" s="389"/>
      <c r="M26" s="389">
        <v>200000</v>
      </c>
      <c r="N26" s="389">
        <v>0</v>
      </c>
      <c r="O26" s="389">
        <v>0</v>
      </c>
    </row>
    <row r="27" spans="1:15">
      <c r="A27" s="1249" t="s">
        <v>1326</v>
      </c>
      <c r="B27" s="1249"/>
      <c r="C27" s="1249"/>
      <c r="D27" s="1249"/>
      <c r="E27" s="1249"/>
      <c r="F27" s="1249"/>
      <c r="G27" s="389">
        <f>SUM(G3:G26)</f>
        <v>145733352</v>
      </c>
      <c r="H27" s="389">
        <f t="shared" ref="H27:O27" si="0">SUM(H3:H26)</f>
        <v>140092017.34</v>
      </c>
      <c r="I27" s="389">
        <f t="shared" si="0"/>
        <v>36152983.760000005</v>
      </c>
      <c r="J27" s="389">
        <f t="shared" si="0"/>
        <v>56087165</v>
      </c>
      <c r="K27" s="389">
        <f t="shared" si="0"/>
        <v>36152983.760000005</v>
      </c>
      <c r="L27" s="389">
        <f t="shared" si="0"/>
        <v>21371936.829999998</v>
      </c>
      <c r="M27" s="389">
        <f t="shared" si="0"/>
        <v>103939033.58</v>
      </c>
      <c r="N27" s="389">
        <f t="shared" si="0"/>
        <v>0</v>
      </c>
      <c r="O27" s="389">
        <f t="shared" si="0"/>
        <v>14781046.93</v>
      </c>
    </row>
  </sheetData>
  <mergeCells count="2">
    <mergeCell ref="A1:O1"/>
    <mergeCell ref="A27:F27"/>
  </mergeCells>
  <pageMargins left="0.7" right="0.7" top="0.75" bottom="0.75" header="0.3" footer="0.3"/>
  <pageSetup paperSize="9" scale="6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273">
        <v>1</v>
      </c>
      <c r="B7" s="1372" t="s">
        <v>468</v>
      </c>
      <c r="C7" s="1373"/>
      <c r="D7" s="1373"/>
      <c r="E7" s="1374"/>
      <c r="F7" s="1375" t="s">
        <v>1836</v>
      </c>
      <c r="G7" s="1376"/>
      <c r="H7" s="1376"/>
      <c r="I7" s="1377"/>
      <c r="J7" s="385" t="s">
        <v>327</v>
      </c>
      <c r="K7" s="385" t="s">
        <v>327</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357" customFormat="1" ht="20.7" customHeight="1">
      <c r="A11" s="836">
        <v>95000</v>
      </c>
      <c r="B11" s="836">
        <v>46450</v>
      </c>
      <c r="C11" s="836">
        <v>28369</v>
      </c>
      <c r="D11" s="815">
        <f>(C11/B11)*100</f>
        <v>61.07427341227126</v>
      </c>
      <c r="E11" s="836">
        <v>20215400</v>
      </c>
      <c r="F11" s="836">
        <v>4854059.68</v>
      </c>
      <c r="G11" s="836">
        <v>420018.64</v>
      </c>
      <c r="H11" s="836">
        <v>420018.64</v>
      </c>
      <c r="I11" s="836">
        <v>0</v>
      </c>
      <c r="J11" s="815">
        <f>(G11/F11)*100</f>
        <v>8.6529352271993503</v>
      </c>
      <c r="K11" s="835">
        <f>(D11/J11)*100</f>
        <v>705.82145605681194</v>
      </c>
    </row>
    <row r="12" spans="1:11" ht="8.25" customHeight="1">
      <c r="A12" s="1378"/>
      <c r="B12" s="1379"/>
      <c r="C12" s="1379"/>
      <c r="D12" s="1379"/>
      <c r="E12" s="1379"/>
      <c r="F12" s="1379"/>
      <c r="G12" s="1379"/>
      <c r="H12" s="1379"/>
      <c r="I12" s="1379"/>
      <c r="J12" s="1379"/>
      <c r="K12" s="1380"/>
    </row>
    <row r="13" spans="1:11">
      <c r="A13" s="1430" t="s">
        <v>1339</v>
      </c>
      <c r="B13" s="1431"/>
      <c r="C13" s="1431"/>
      <c r="D13" s="1431"/>
      <c r="E13" s="1431"/>
      <c r="F13" s="1431"/>
      <c r="G13" s="1431"/>
      <c r="H13" s="1431"/>
      <c r="I13" s="1431"/>
      <c r="J13" s="1431"/>
      <c r="K13" s="1432"/>
    </row>
    <row r="14" spans="1:11">
      <c r="A14" s="1381" t="s">
        <v>1378</v>
      </c>
      <c r="B14" s="1382"/>
      <c r="C14" s="1382"/>
      <c r="D14" s="1382"/>
      <c r="E14" s="1382"/>
      <c r="F14" s="1382"/>
      <c r="G14" s="1382"/>
      <c r="H14" s="1382"/>
      <c r="I14" s="1382"/>
      <c r="J14" s="1382"/>
      <c r="K14" s="1383"/>
    </row>
    <row r="15" spans="1:11">
      <c r="A15" s="728"/>
      <c r="B15" s="729"/>
      <c r="C15" s="729"/>
      <c r="D15" s="729"/>
      <c r="E15" s="729"/>
      <c r="F15" s="729"/>
      <c r="G15" s="729"/>
      <c r="H15" s="729"/>
      <c r="I15" s="729"/>
      <c r="J15" s="729"/>
      <c r="K15" s="730"/>
    </row>
    <row r="16" spans="1:11">
      <c r="A16" s="728"/>
      <c r="B16" s="729"/>
      <c r="C16" s="729"/>
      <c r="D16" s="729"/>
      <c r="E16" s="729"/>
      <c r="F16" s="729"/>
      <c r="G16" s="729"/>
      <c r="H16" s="729"/>
      <c r="I16" s="729"/>
      <c r="J16" s="729"/>
      <c r="K16" s="730"/>
    </row>
    <row r="17" spans="1:11">
      <c r="A17" s="728"/>
      <c r="B17" s="729"/>
      <c r="C17" s="729"/>
      <c r="D17" s="729"/>
      <c r="E17" s="729"/>
      <c r="F17" s="729"/>
      <c r="G17" s="729"/>
      <c r="H17" s="729"/>
      <c r="I17" s="729"/>
      <c r="J17" s="729"/>
      <c r="K17" s="730"/>
    </row>
    <row r="18" spans="1:11">
      <c r="A18" s="728"/>
      <c r="B18" s="729"/>
      <c r="C18" s="729"/>
      <c r="D18" s="729"/>
      <c r="E18" s="729"/>
      <c r="F18" s="729"/>
      <c r="G18" s="729"/>
      <c r="H18" s="729"/>
      <c r="I18" s="729"/>
      <c r="J18" s="729"/>
      <c r="K18" s="730"/>
    </row>
    <row r="19" spans="1:11">
      <c r="A19" s="720"/>
      <c r="B19" s="721"/>
      <c r="C19" s="721"/>
      <c r="D19" s="721"/>
      <c r="E19" s="721"/>
      <c r="F19" s="721"/>
      <c r="G19" s="721"/>
      <c r="H19" s="721"/>
      <c r="I19" s="721"/>
      <c r="J19" s="721"/>
      <c r="K19" s="722"/>
    </row>
    <row r="20" spans="1:11">
      <c r="A20" s="1430" t="s">
        <v>1379</v>
      </c>
      <c r="B20" s="1431"/>
      <c r="C20" s="1431"/>
      <c r="D20" s="1431"/>
      <c r="E20" s="1431"/>
      <c r="F20" s="1431"/>
      <c r="G20" s="1431"/>
      <c r="H20" s="1431"/>
      <c r="I20" s="1431"/>
      <c r="J20" s="1431"/>
      <c r="K20" s="1432"/>
    </row>
    <row r="21" spans="1:11" ht="91.5" customHeight="1">
      <c r="A21" s="1381" t="s">
        <v>1380</v>
      </c>
      <c r="B21" s="1382"/>
      <c r="C21" s="1382"/>
      <c r="D21" s="1382"/>
      <c r="E21" s="1382"/>
      <c r="F21" s="1382"/>
      <c r="G21" s="1382"/>
      <c r="H21" s="1382"/>
      <c r="I21" s="1382"/>
      <c r="J21" s="1382"/>
      <c r="K21" s="1383"/>
    </row>
    <row r="22" spans="1:11">
      <c r="A22" s="728"/>
      <c r="B22" s="729"/>
      <c r="C22" s="729"/>
      <c r="D22" s="729"/>
      <c r="E22" s="729"/>
      <c r="F22" s="729"/>
      <c r="G22" s="729"/>
      <c r="H22" s="729"/>
      <c r="I22" s="729"/>
      <c r="J22" s="729"/>
      <c r="K22" s="730"/>
    </row>
    <row r="23" spans="1:11">
      <c r="A23" s="728"/>
      <c r="B23" s="729"/>
      <c r="C23" s="729"/>
      <c r="D23" s="729"/>
      <c r="E23" s="729"/>
      <c r="F23" s="729"/>
      <c r="G23" s="729"/>
      <c r="H23" s="729"/>
      <c r="I23" s="729"/>
      <c r="J23" s="729"/>
      <c r="K23" s="730"/>
    </row>
    <row r="24" spans="1:11">
      <c r="A24" s="728"/>
      <c r="B24" s="729"/>
      <c r="C24" s="729"/>
      <c r="D24" s="729"/>
      <c r="E24" s="729"/>
      <c r="F24" s="729"/>
      <c r="G24" s="729"/>
      <c r="H24" s="729"/>
      <c r="I24" s="729"/>
      <c r="J24" s="729"/>
      <c r="K24" s="730"/>
    </row>
    <row r="25" spans="1:11" ht="13.8">
      <c r="A25" s="720" t="s">
        <v>287</v>
      </c>
      <c r="B25" s="721"/>
      <c r="C25" s="721"/>
      <c r="D25" s="721"/>
      <c r="E25" s="721"/>
      <c r="F25" s="721"/>
      <c r="G25" s="721"/>
      <c r="H25" s="721"/>
      <c r="I25" s="721"/>
      <c r="J25" s="721"/>
      <c r="K25" s="722"/>
    </row>
    <row r="26" spans="1:11" ht="78" customHeight="1">
      <c r="A26" s="1392" t="s">
        <v>1846</v>
      </c>
      <c r="B26" s="1393"/>
      <c r="C26" s="1393"/>
      <c r="D26" s="1393"/>
      <c r="E26" s="1393"/>
      <c r="F26" s="1393"/>
      <c r="G26" s="1393"/>
      <c r="H26" s="1393"/>
      <c r="I26" s="1393"/>
      <c r="J26" s="1393"/>
      <c r="K26" s="1394"/>
    </row>
    <row r="27" spans="1:11">
      <c r="A27" s="1381"/>
      <c r="B27" s="1382"/>
      <c r="C27" s="1382"/>
      <c r="D27" s="1382"/>
      <c r="E27" s="1382"/>
      <c r="F27" s="1382"/>
      <c r="G27" s="1382"/>
      <c r="H27" s="1382"/>
      <c r="I27" s="1382"/>
      <c r="J27" s="1382"/>
      <c r="K27" s="1383"/>
    </row>
    <row r="28" spans="1:11" ht="55.5" customHeight="1">
      <c r="A28" s="1403" t="s">
        <v>1829</v>
      </c>
      <c r="B28" s="1404"/>
      <c r="C28" s="1404"/>
      <c r="D28" s="1404"/>
      <c r="E28" s="1404"/>
      <c r="F28" s="1404"/>
      <c r="G28" s="1404"/>
      <c r="H28" s="1404"/>
      <c r="I28" s="1404"/>
      <c r="J28" s="1404"/>
      <c r="K28" s="1405"/>
    </row>
    <row r="29" spans="1:11">
      <c r="A29" s="371"/>
      <c r="B29" s="372"/>
      <c r="C29" s="372"/>
      <c r="D29" s="372"/>
      <c r="E29" s="372"/>
      <c r="F29" s="372"/>
      <c r="G29" s="372"/>
      <c r="H29" s="372"/>
      <c r="I29" s="372"/>
      <c r="J29" s="372"/>
      <c r="K29" s="373"/>
    </row>
    <row r="30" spans="1:11">
      <c r="A30" s="1366"/>
      <c r="B30" s="1367"/>
      <c r="C30" s="1367"/>
      <c r="D30" s="1367"/>
      <c r="E30" s="1367"/>
      <c r="F30" s="1367"/>
      <c r="G30" s="1367"/>
      <c r="H30" s="1367"/>
      <c r="I30" s="1367"/>
      <c r="J30" s="1367"/>
      <c r="K30" s="1368"/>
    </row>
    <row r="31" spans="1:11">
      <c r="A31" s="367"/>
      <c r="B31" s="368"/>
      <c r="C31" s="368"/>
      <c r="D31" s="368"/>
      <c r="E31" s="368"/>
      <c r="F31" s="368"/>
      <c r="G31" s="368"/>
      <c r="H31" s="368"/>
      <c r="I31" s="368"/>
      <c r="J31" s="368"/>
      <c r="K31" s="369"/>
    </row>
    <row r="32" spans="1:11">
      <c r="A32" s="367"/>
      <c r="B32" s="368"/>
      <c r="C32" s="368"/>
      <c r="D32" s="368"/>
      <c r="E32" s="368"/>
      <c r="F32" s="368"/>
      <c r="G32" s="368"/>
      <c r="H32" s="368"/>
      <c r="I32" s="368"/>
      <c r="J32" s="368"/>
      <c r="K32" s="369"/>
    </row>
    <row r="33" spans="1:11">
      <c r="A33" s="1389"/>
      <c r="B33" s="1390"/>
      <c r="C33" s="1390"/>
      <c r="D33" s="1390"/>
      <c r="E33" s="1390"/>
      <c r="F33" s="1390"/>
      <c r="G33" s="1390"/>
      <c r="H33" s="1390"/>
      <c r="I33" s="1390"/>
      <c r="J33" s="1390"/>
      <c r="K33" s="1391"/>
    </row>
  </sheetData>
  <mergeCells count="22">
    <mergeCell ref="A27:K27"/>
    <mergeCell ref="A30:K30"/>
    <mergeCell ref="A33:K33"/>
    <mergeCell ref="A20:K20"/>
    <mergeCell ref="A21:K21"/>
    <mergeCell ref="A28:K28"/>
    <mergeCell ref="A14:K14"/>
    <mergeCell ref="A26:K26"/>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447" t="s">
        <v>316</v>
      </c>
      <c r="B1" s="1448"/>
      <c r="C1" s="1448"/>
      <c r="D1" s="1448"/>
      <c r="E1" s="1448"/>
      <c r="F1" s="1448"/>
      <c r="G1" s="1448"/>
      <c r="H1" s="1448"/>
      <c r="I1" s="1448"/>
      <c r="J1" s="1448"/>
      <c r="K1" s="1449"/>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24.75" customHeight="1">
      <c r="A7" s="119">
        <v>2</v>
      </c>
      <c r="B7" s="1443" t="s">
        <v>527</v>
      </c>
      <c r="C7" s="1444"/>
      <c r="D7" s="1444"/>
      <c r="E7" s="1445"/>
      <c r="F7" s="1433" t="s">
        <v>1517</v>
      </c>
      <c r="G7" s="1408"/>
      <c r="H7" s="1408"/>
      <c r="I7" s="1409"/>
      <c r="J7" s="120" t="s">
        <v>1518</v>
      </c>
      <c r="K7" s="120" t="s">
        <v>1518</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384">
        <v>2800</v>
      </c>
      <c r="B11" s="384">
        <v>1401</v>
      </c>
      <c r="C11" s="384">
        <v>1527</v>
      </c>
      <c r="D11" s="815">
        <f>(C11/B11)*100</f>
        <v>108.99357601713062</v>
      </c>
      <c r="E11" s="127">
        <v>450000</v>
      </c>
      <c r="F11" s="127">
        <v>204545</v>
      </c>
      <c r="G11" s="127">
        <v>204545</v>
      </c>
      <c r="H11" s="127">
        <v>204545</v>
      </c>
      <c r="I11" s="127">
        <v>204545</v>
      </c>
      <c r="J11" s="815">
        <f>(G11/F11)*100</f>
        <v>100</v>
      </c>
      <c r="K11" s="835">
        <f>(D11/J11)*100</f>
        <v>108.99357601713062</v>
      </c>
    </row>
    <row r="12" spans="1:11" ht="8.25" customHeight="1">
      <c r="A12" s="1450"/>
      <c r="B12" s="1450"/>
      <c r="C12" s="1450"/>
      <c r="D12" s="1450"/>
      <c r="E12" s="1450"/>
      <c r="F12" s="1450"/>
      <c r="G12" s="1450"/>
      <c r="H12" s="1450"/>
      <c r="I12" s="1450"/>
      <c r="J12" s="1450"/>
      <c r="K12" s="1450"/>
    </row>
    <row r="13" spans="1:11" ht="42.75" customHeight="1">
      <c r="A13" s="1431" t="s">
        <v>1519</v>
      </c>
      <c r="B13" s="1431"/>
      <c r="C13" s="1431"/>
      <c r="D13" s="1431"/>
      <c r="E13" s="1431"/>
      <c r="F13" s="1431"/>
      <c r="G13" s="1431"/>
      <c r="H13" s="1431"/>
      <c r="I13" s="1431"/>
      <c r="J13" s="1431"/>
      <c r="K13" s="1431"/>
    </row>
    <row r="14" spans="1:11">
      <c r="A14" s="1382"/>
      <c r="B14" s="1382"/>
      <c r="C14" s="1382"/>
      <c r="D14" s="1382"/>
      <c r="E14" s="1382"/>
      <c r="F14" s="1382"/>
      <c r="G14" s="1382"/>
      <c r="H14" s="1382"/>
      <c r="I14" s="1382"/>
      <c r="J14" s="1382"/>
      <c r="K14" s="1382"/>
    </row>
    <row r="15" spans="1:11">
      <c r="A15" s="712"/>
      <c r="B15" s="712"/>
      <c r="C15" s="712"/>
      <c r="D15" s="712"/>
      <c r="E15" s="712"/>
      <c r="F15" s="712"/>
      <c r="G15" s="712"/>
      <c r="H15" s="712"/>
      <c r="I15" s="712"/>
      <c r="J15" s="712"/>
      <c r="K15" s="712"/>
    </row>
    <row r="16" spans="1:11" ht="123.75" customHeight="1">
      <c r="A16" s="1446" t="s">
        <v>1520</v>
      </c>
      <c r="B16" s="1446"/>
      <c r="C16" s="1446"/>
      <c r="D16" s="1446"/>
      <c r="E16" s="1446"/>
      <c r="F16" s="1446"/>
      <c r="G16" s="1446"/>
      <c r="H16" s="1446"/>
      <c r="I16" s="1446"/>
      <c r="J16" s="1446"/>
      <c r="K16" s="1446"/>
    </row>
    <row r="17" spans="1:11">
      <c r="A17" s="1384"/>
      <c r="B17" s="1384"/>
      <c r="C17" s="1384"/>
      <c r="D17" s="1384"/>
      <c r="E17" s="1384"/>
      <c r="F17" s="1384"/>
      <c r="G17" s="1384"/>
      <c r="H17" s="1384"/>
      <c r="I17" s="1384"/>
      <c r="J17" s="1384"/>
      <c r="K17" s="1384"/>
    </row>
    <row r="18" spans="1:11">
      <c r="A18" s="562"/>
      <c r="B18" s="562"/>
      <c r="C18" s="562"/>
      <c r="D18" s="562"/>
      <c r="E18" s="562"/>
      <c r="F18" s="562"/>
      <c r="G18" s="562"/>
      <c r="H18" s="562"/>
      <c r="I18" s="562"/>
      <c r="J18" s="562"/>
      <c r="K18" s="562"/>
    </row>
    <row r="19" spans="1:11">
      <c r="A19" s="1384"/>
      <c r="B19" s="1384"/>
      <c r="C19" s="1384"/>
      <c r="D19" s="1384"/>
      <c r="E19" s="1384"/>
      <c r="F19" s="1384"/>
      <c r="G19" s="1384"/>
      <c r="H19" s="1384"/>
      <c r="I19" s="1384"/>
      <c r="J19" s="1384"/>
      <c r="K19" s="1384"/>
    </row>
    <row r="20" spans="1:11">
      <c r="A20" s="1397"/>
      <c r="B20" s="1397"/>
      <c r="C20" s="1397"/>
      <c r="D20" s="1397"/>
      <c r="E20" s="1397"/>
      <c r="F20" s="1397"/>
      <c r="G20" s="1397"/>
      <c r="H20" s="1397"/>
      <c r="I20" s="1397"/>
      <c r="J20" s="1397"/>
      <c r="K20" s="1397"/>
    </row>
    <row r="21" spans="1:11">
      <c r="A21" s="712"/>
      <c r="B21" s="712"/>
      <c r="C21" s="712"/>
      <c r="D21" s="712"/>
      <c r="E21" s="712"/>
      <c r="F21" s="712"/>
      <c r="G21" s="712"/>
      <c r="H21" s="712"/>
      <c r="I21" s="712"/>
      <c r="J21" s="712"/>
      <c r="K21" s="712"/>
    </row>
    <row r="22" spans="1:11">
      <c r="A22" s="712"/>
      <c r="B22" s="712"/>
      <c r="C22" s="712"/>
      <c r="D22" s="712"/>
      <c r="E22" s="712"/>
      <c r="F22" s="712"/>
      <c r="G22" s="712"/>
      <c r="H22" s="712"/>
      <c r="I22" s="712"/>
      <c r="J22" s="712"/>
      <c r="K22" s="712"/>
    </row>
    <row r="23" spans="1:11">
      <c r="A23" s="1367"/>
      <c r="B23" s="1367"/>
      <c r="C23" s="1367"/>
      <c r="D23" s="1367"/>
      <c r="E23" s="1367"/>
      <c r="F23" s="1367"/>
      <c r="G23" s="1367"/>
      <c r="H23" s="1367"/>
      <c r="I23" s="1367"/>
      <c r="J23" s="1367"/>
      <c r="K23" s="1367"/>
    </row>
    <row r="24" spans="1:11" ht="79.5" customHeight="1">
      <c r="A24" s="1431" t="s">
        <v>1521</v>
      </c>
      <c r="B24" s="1431"/>
      <c r="C24" s="1431"/>
      <c r="D24" s="1431"/>
      <c r="E24" s="1431"/>
      <c r="F24" s="1431"/>
      <c r="G24" s="1431"/>
      <c r="H24" s="1431"/>
      <c r="I24" s="1431"/>
      <c r="J24" s="1431"/>
      <c r="K24" s="1431"/>
    </row>
    <row r="25" spans="1:11">
      <c r="A25" s="1382" t="s">
        <v>1829</v>
      </c>
      <c r="B25" s="1382"/>
      <c r="C25" s="1382"/>
      <c r="D25" s="1382"/>
      <c r="E25" s="1382"/>
      <c r="F25" s="1382"/>
      <c r="G25" s="1382"/>
      <c r="H25" s="1382"/>
      <c r="I25" s="1382"/>
      <c r="J25" s="1382"/>
      <c r="K25" s="1382"/>
    </row>
    <row r="26" spans="1:11">
      <c r="A26" s="1382"/>
      <c r="B26" s="1382"/>
      <c r="C26" s="1382"/>
      <c r="D26" s="1382"/>
      <c r="E26" s="1382"/>
      <c r="F26" s="1382"/>
      <c r="G26" s="1382"/>
      <c r="H26" s="1382"/>
      <c r="I26" s="1382"/>
      <c r="J26" s="1382"/>
      <c r="K26" s="1382"/>
    </row>
    <row r="27" spans="1:11">
      <c r="A27" s="1382"/>
      <c r="B27" s="1382"/>
      <c r="C27" s="1382"/>
      <c r="D27" s="1382"/>
      <c r="E27" s="1382"/>
      <c r="F27" s="1382"/>
      <c r="G27" s="1382"/>
      <c r="H27" s="1382"/>
      <c r="I27" s="1382"/>
      <c r="J27" s="1382"/>
      <c r="K27" s="1382"/>
    </row>
    <row r="28" spans="1:11">
      <c r="A28" s="1382"/>
      <c r="B28" s="1382"/>
      <c r="C28" s="1382"/>
      <c r="D28" s="1382"/>
      <c r="E28" s="1382"/>
      <c r="F28" s="1382"/>
      <c r="G28" s="1382"/>
      <c r="H28" s="1382"/>
      <c r="I28" s="1382"/>
      <c r="J28" s="1382"/>
      <c r="K28" s="1382"/>
    </row>
    <row r="29" spans="1:11">
      <c r="A29" s="1382"/>
      <c r="B29" s="1382"/>
      <c r="C29" s="1382"/>
      <c r="D29" s="1382"/>
      <c r="E29" s="1382"/>
      <c r="F29" s="1382"/>
      <c r="G29" s="1382"/>
      <c r="H29" s="1382"/>
      <c r="I29" s="1382"/>
      <c r="J29" s="1382"/>
      <c r="K29" s="1382"/>
    </row>
    <row r="30" spans="1:11">
      <c r="A30" s="396"/>
      <c r="B30" s="397"/>
      <c r="C30" s="397"/>
      <c r="D30" s="397"/>
      <c r="E30" s="397"/>
      <c r="F30" s="397"/>
      <c r="G30" s="397"/>
      <c r="H30" s="397"/>
      <c r="I30" s="397"/>
      <c r="J30" s="397"/>
      <c r="K30" s="398"/>
    </row>
    <row r="31" spans="1:11">
      <c r="A31" s="401"/>
      <c r="B31" s="402"/>
      <c r="C31" s="402"/>
      <c r="D31" s="402"/>
      <c r="E31" s="402"/>
      <c r="F31" s="402"/>
      <c r="G31" s="402"/>
      <c r="H31" s="402"/>
      <c r="I31" s="402"/>
      <c r="J31" s="402"/>
      <c r="K31" s="403"/>
    </row>
    <row r="32" spans="1:11">
      <c r="A32" s="1366"/>
      <c r="B32" s="1367"/>
      <c r="C32" s="1367"/>
      <c r="D32" s="1367"/>
      <c r="E32" s="1367"/>
      <c r="F32" s="1367"/>
      <c r="G32" s="1367"/>
      <c r="H32" s="1367"/>
      <c r="I32" s="1367"/>
      <c r="J32" s="1367"/>
      <c r="K32" s="1368"/>
    </row>
    <row r="33" spans="1:11">
      <c r="A33" s="396"/>
      <c r="B33" s="397"/>
      <c r="C33" s="397"/>
      <c r="D33" s="397"/>
      <c r="E33" s="397"/>
      <c r="F33" s="397"/>
      <c r="G33" s="397"/>
      <c r="H33" s="397"/>
      <c r="I33" s="397"/>
      <c r="J33" s="397"/>
      <c r="K33" s="398"/>
    </row>
    <row r="34" spans="1:11">
      <c r="A34" s="396"/>
      <c r="B34" s="397"/>
      <c r="C34" s="397"/>
      <c r="D34" s="397"/>
      <c r="E34" s="397"/>
      <c r="F34" s="397"/>
      <c r="G34" s="397"/>
      <c r="H34" s="397"/>
      <c r="I34" s="397"/>
      <c r="J34" s="397"/>
      <c r="K34" s="398"/>
    </row>
    <row r="35" spans="1:11">
      <c r="A35" s="1389"/>
      <c r="B35" s="1390"/>
      <c r="C35" s="1390"/>
      <c r="D35" s="1390"/>
      <c r="E35" s="1390"/>
      <c r="F35" s="1390"/>
      <c r="G35" s="1390"/>
      <c r="H35" s="1390"/>
      <c r="I35" s="1390"/>
      <c r="J35" s="1390"/>
      <c r="K35" s="1391"/>
    </row>
  </sheetData>
  <mergeCells count="24">
    <mergeCell ref="A13:K13"/>
    <mergeCell ref="A1:K1"/>
    <mergeCell ref="A3:K3"/>
    <mergeCell ref="A4:K4"/>
    <mergeCell ref="A5:A6"/>
    <mergeCell ref="B5:E6"/>
    <mergeCell ref="F5:I6"/>
    <mergeCell ref="J5:J6"/>
    <mergeCell ref="K5:K6"/>
    <mergeCell ref="B7:E7"/>
    <mergeCell ref="F7:I7"/>
    <mergeCell ref="A9:D9"/>
    <mergeCell ref="E9:K9"/>
    <mergeCell ref="A12:K12"/>
    <mergeCell ref="A24:K24"/>
    <mergeCell ref="A25:K29"/>
    <mergeCell ref="A32:K32"/>
    <mergeCell ref="A35:K35"/>
    <mergeCell ref="A14:K14"/>
    <mergeCell ref="A16:K16"/>
    <mergeCell ref="A17:K17"/>
    <mergeCell ref="A19:K19"/>
    <mergeCell ref="A20:K20"/>
    <mergeCell ref="A23:K23"/>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topLeftCell="A4"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18.600000000000001" customHeight="1">
      <c r="A7" s="405">
        <v>2</v>
      </c>
      <c r="B7" s="1457" t="s">
        <v>489</v>
      </c>
      <c r="C7" s="1458"/>
      <c r="D7" s="1458"/>
      <c r="E7" s="1459"/>
      <c r="F7" s="1472" t="s">
        <v>1642</v>
      </c>
      <c r="G7" s="1473"/>
      <c r="H7" s="1473"/>
      <c r="I7" s="1474"/>
      <c r="J7" s="406" t="s">
        <v>327</v>
      </c>
      <c r="K7" s="406" t="s">
        <v>327</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18" customFormat="1" ht="20.7" customHeight="1">
      <c r="A11" s="405">
        <v>65</v>
      </c>
      <c r="B11" s="405">
        <v>33</v>
      </c>
      <c r="C11" s="405">
        <v>33</v>
      </c>
      <c r="D11" s="815">
        <f>(C11/B11)*100</f>
        <v>100</v>
      </c>
      <c r="E11" s="127">
        <v>69734539</v>
      </c>
      <c r="F11" s="127">
        <v>27899298</v>
      </c>
      <c r="G11" s="127">
        <v>5406949.0999999996</v>
      </c>
      <c r="H11" s="127">
        <v>5406949.0999999996</v>
      </c>
      <c r="I11" s="127">
        <v>5406949.0999999996</v>
      </c>
      <c r="J11" s="815">
        <f>(G11/F11)*100</f>
        <v>19.380233509818058</v>
      </c>
      <c r="K11" s="835">
        <f>(D11/J11)*100</f>
        <v>515.98965486839893</v>
      </c>
    </row>
    <row r="12" spans="1:11" ht="8.25" customHeight="1" thickBot="1">
      <c r="A12" s="1475"/>
      <c r="B12" s="1450"/>
      <c r="C12" s="1450"/>
      <c r="D12" s="1450"/>
      <c r="E12" s="1450"/>
      <c r="F12" s="1450"/>
      <c r="G12" s="1450"/>
      <c r="H12" s="1450"/>
      <c r="I12" s="1450"/>
      <c r="J12" s="1450"/>
      <c r="K12" s="1476"/>
    </row>
    <row r="13" spans="1:11" ht="13.8">
      <c r="A13" s="1454" t="s">
        <v>285</v>
      </c>
      <c r="B13" s="1455"/>
      <c r="C13" s="1455"/>
      <c r="D13" s="1455"/>
      <c r="E13" s="1455"/>
      <c r="F13" s="1455"/>
      <c r="G13" s="1455"/>
      <c r="H13" s="1455"/>
      <c r="I13" s="1455"/>
      <c r="J13" s="1455"/>
      <c r="K13" s="1456"/>
    </row>
    <row r="14" spans="1:11" ht="17.25" customHeight="1">
      <c r="A14" s="1460" t="s">
        <v>1351</v>
      </c>
      <c r="B14" s="1461"/>
      <c r="C14" s="1461"/>
      <c r="D14" s="1461"/>
      <c r="E14" s="1461"/>
      <c r="F14" s="1461"/>
      <c r="G14" s="1461"/>
      <c r="H14" s="1461"/>
      <c r="I14" s="1461"/>
      <c r="J14" s="1461"/>
      <c r="K14" s="1462"/>
    </row>
    <row r="15" spans="1:11" ht="28.5" customHeight="1">
      <c r="A15" s="1460"/>
      <c r="B15" s="1461"/>
      <c r="C15" s="1461"/>
      <c r="D15" s="1461"/>
      <c r="E15" s="1461"/>
      <c r="F15" s="1461"/>
      <c r="G15" s="1461"/>
      <c r="H15" s="1461"/>
      <c r="I15" s="1461"/>
      <c r="J15" s="1461"/>
      <c r="K15" s="1462"/>
    </row>
    <row r="16" spans="1:11" ht="37.5" customHeight="1">
      <c r="A16" s="1469" t="s">
        <v>1381</v>
      </c>
      <c r="B16" s="1470"/>
      <c r="C16" s="1470"/>
      <c r="D16" s="1470"/>
      <c r="E16" s="1470"/>
      <c r="F16" s="1470"/>
      <c r="G16" s="1470"/>
      <c r="H16" s="1470"/>
      <c r="I16" s="1470"/>
      <c r="J16" s="1470"/>
      <c r="K16" s="1471"/>
    </row>
    <row r="17" spans="1:11">
      <c r="A17" s="821"/>
      <c r="B17" s="732"/>
      <c r="C17" s="732"/>
      <c r="D17" s="732"/>
      <c r="E17" s="732"/>
      <c r="F17" s="732"/>
      <c r="G17" s="732"/>
      <c r="H17" s="732"/>
      <c r="I17" s="732"/>
      <c r="J17" s="732"/>
      <c r="K17" s="822"/>
    </row>
    <row r="18" spans="1:11">
      <c r="A18" s="821"/>
      <c r="B18" s="732"/>
      <c r="C18" s="732"/>
      <c r="D18" s="732"/>
      <c r="E18" s="732"/>
      <c r="F18" s="732"/>
      <c r="G18" s="732"/>
      <c r="H18" s="732"/>
      <c r="I18" s="732"/>
      <c r="J18" s="732"/>
      <c r="K18" s="822"/>
    </row>
    <row r="19" spans="1:11">
      <c r="A19" s="821"/>
      <c r="B19" s="732"/>
      <c r="C19" s="732"/>
      <c r="D19" s="732"/>
      <c r="E19" s="732"/>
      <c r="F19" s="732"/>
      <c r="G19" s="732"/>
      <c r="H19" s="732"/>
      <c r="I19" s="732"/>
      <c r="J19" s="732"/>
      <c r="K19" s="822"/>
    </row>
    <row r="20" spans="1:11">
      <c r="A20" s="1463" t="s">
        <v>1328</v>
      </c>
      <c r="B20" s="1464"/>
      <c r="C20" s="1464"/>
      <c r="D20" s="1464"/>
      <c r="E20" s="1464"/>
      <c r="F20" s="1464"/>
      <c r="G20" s="1464"/>
      <c r="H20" s="1464"/>
      <c r="I20" s="1464"/>
      <c r="J20" s="1464"/>
      <c r="K20" s="1465"/>
    </row>
    <row r="21" spans="1:11">
      <c r="A21" s="1466" t="s">
        <v>1350</v>
      </c>
      <c r="B21" s="1467"/>
      <c r="C21" s="1467"/>
      <c r="D21" s="1467"/>
      <c r="E21" s="1467"/>
      <c r="F21" s="1467"/>
      <c r="G21" s="1467"/>
      <c r="H21" s="1467"/>
      <c r="I21" s="1467"/>
      <c r="J21" s="1467"/>
      <c r="K21" s="1468"/>
    </row>
    <row r="22" spans="1:11">
      <c r="A22" s="1460" t="s">
        <v>1382</v>
      </c>
      <c r="B22" s="1461"/>
      <c r="C22" s="1461"/>
      <c r="D22" s="1461"/>
      <c r="E22" s="1461"/>
      <c r="F22" s="1461"/>
      <c r="G22" s="1461"/>
      <c r="H22" s="1461"/>
      <c r="I22" s="1461"/>
      <c r="J22" s="1461"/>
      <c r="K22" s="1462"/>
    </row>
    <row r="23" spans="1:11">
      <c r="A23" s="1466"/>
      <c r="B23" s="1467"/>
      <c r="C23" s="1467"/>
      <c r="D23" s="1467"/>
      <c r="E23" s="1467"/>
      <c r="F23" s="1467"/>
      <c r="G23" s="1467"/>
      <c r="H23" s="1467"/>
      <c r="I23" s="1467"/>
      <c r="J23" s="1467"/>
      <c r="K23" s="1468"/>
    </row>
    <row r="24" spans="1:11">
      <c r="A24" s="1477"/>
      <c r="B24" s="1478"/>
      <c r="C24" s="1478"/>
      <c r="D24" s="1478"/>
      <c r="E24" s="1478"/>
      <c r="F24" s="1478"/>
      <c r="G24" s="1478"/>
      <c r="H24" s="1478"/>
      <c r="I24" s="1478"/>
      <c r="J24" s="1478"/>
      <c r="K24" s="1479"/>
    </row>
    <row r="25" spans="1:11">
      <c r="A25" s="821"/>
      <c r="B25" s="732"/>
      <c r="C25" s="732"/>
      <c r="D25" s="732"/>
      <c r="E25" s="732"/>
      <c r="F25" s="732"/>
      <c r="G25" s="732"/>
      <c r="H25" s="732"/>
      <c r="I25" s="732"/>
      <c r="J25" s="732"/>
      <c r="K25" s="822"/>
    </row>
    <row r="26" spans="1:11">
      <c r="A26" s="821"/>
      <c r="B26" s="732"/>
      <c r="C26" s="732"/>
      <c r="D26" s="732"/>
      <c r="E26" s="732"/>
      <c r="F26" s="732"/>
      <c r="G26" s="732"/>
      <c r="H26" s="732"/>
      <c r="I26" s="732"/>
      <c r="J26" s="732"/>
      <c r="K26" s="822"/>
    </row>
    <row r="27" spans="1:11">
      <c r="A27" s="1463"/>
      <c r="B27" s="1464"/>
      <c r="C27" s="1464"/>
      <c r="D27" s="1464"/>
      <c r="E27" s="1464"/>
      <c r="F27" s="1464"/>
      <c r="G27" s="1464"/>
      <c r="H27" s="1464"/>
      <c r="I27" s="1464"/>
      <c r="J27" s="1464"/>
      <c r="K27" s="1465"/>
    </row>
    <row r="28" spans="1:11" ht="13.8">
      <c r="A28" s="821" t="s">
        <v>287</v>
      </c>
      <c r="B28" s="732"/>
      <c r="C28" s="732"/>
      <c r="D28" s="732"/>
      <c r="E28" s="732"/>
      <c r="F28" s="732"/>
      <c r="G28" s="732"/>
      <c r="H28" s="732"/>
      <c r="I28" s="732"/>
      <c r="J28" s="732"/>
      <c r="K28" s="822"/>
    </row>
    <row r="29" spans="1:11" ht="13.5" customHeight="1">
      <c r="A29" s="1460" t="s">
        <v>1349</v>
      </c>
      <c r="B29" s="1461"/>
      <c r="C29" s="1461"/>
      <c r="D29" s="1461"/>
      <c r="E29" s="1461"/>
      <c r="F29" s="1461"/>
      <c r="G29" s="1461"/>
      <c r="H29" s="1461"/>
      <c r="I29" s="1461"/>
      <c r="J29" s="1461"/>
      <c r="K29" s="1462"/>
    </row>
    <row r="30" spans="1:11">
      <c r="A30" s="823"/>
      <c r="B30" s="521"/>
      <c r="C30" s="521"/>
      <c r="D30" s="521"/>
      <c r="E30" s="521"/>
      <c r="F30" s="521"/>
      <c r="G30" s="521"/>
      <c r="H30" s="521"/>
      <c r="I30" s="521"/>
      <c r="J30" s="521"/>
      <c r="K30" s="824"/>
    </row>
    <row r="31" spans="1:11" ht="40.5" customHeight="1">
      <c r="A31" s="1451" t="s">
        <v>1829</v>
      </c>
      <c r="B31" s="1452"/>
      <c r="C31" s="1452"/>
      <c r="D31" s="1452"/>
      <c r="E31" s="1452"/>
      <c r="F31" s="1452"/>
      <c r="G31" s="1452"/>
      <c r="H31" s="1452"/>
      <c r="I31" s="1452"/>
      <c r="J31" s="1452"/>
      <c r="K31" s="1453"/>
    </row>
    <row r="32" spans="1:11" ht="13.8" thickBot="1">
      <c r="A32" s="825"/>
      <c r="B32" s="826"/>
      <c r="C32" s="826"/>
      <c r="D32" s="826"/>
      <c r="E32" s="826"/>
      <c r="F32" s="826"/>
      <c r="G32" s="826"/>
      <c r="H32" s="826"/>
      <c r="I32" s="826"/>
      <c r="J32" s="826"/>
      <c r="K32" s="827"/>
    </row>
    <row r="33" spans="1:11">
      <c r="A33" s="501"/>
      <c r="B33" s="487"/>
      <c r="C33" s="487"/>
      <c r="D33" s="487"/>
      <c r="E33" s="487"/>
      <c r="F33" s="487"/>
      <c r="G33" s="487"/>
      <c r="H33" s="487"/>
      <c r="I33" s="487"/>
      <c r="J33" s="487"/>
      <c r="K33" s="531"/>
    </row>
  </sheetData>
  <mergeCells count="24">
    <mergeCell ref="A1:K1"/>
    <mergeCell ref="A3:K3"/>
    <mergeCell ref="A4:K4"/>
    <mergeCell ref="A5:A6"/>
    <mergeCell ref="B5:E6"/>
    <mergeCell ref="F5:I6"/>
    <mergeCell ref="J5:J6"/>
    <mergeCell ref="K5:K6"/>
    <mergeCell ref="A31:K31"/>
    <mergeCell ref="A13:K13"/>
    <mergeCell ref="B7:E7"/>
    <mergeCell ref="A14:K15"/>
    <mergeCell ref="A20:K20"/>
    <mergeCell ref="A21:K21"/>
    <mergeCell ref="A16:K16"/>
    <mergeCell ref="F7:I7"/>
    <mergeCell ref="A9:D9"/>
    <mergeCell ref="E9:K9"/>
    <mergeCell ref="A12:K12"/>
    <mergeCell ref="A23:K23"/>
    <mergeCell ref="A24:K24"/>
    <mergeCell ref="A27:K27"/>
    <mergeCell ref="A29:K29"/>
    <mergeCell ref="A22:K2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topLeftCell="A10" zoomScaleNormal="85" zoomScaleSheetLayoutView="100" workbookViewId="0">
      <selection activeCell="D11" sqref="D11"/>
    </sheetView>
  </sheetViews>
  <sheetFormatPr baseColWidth="10" defaultColWidth="11.44140625" defaultRowHeight="13.2"/>
  <cols>
    <col min="1" max="4" width="20.5546875" style="536" customWidth="1"/>
    <col min="5" max="9" width="20" style="536" customWidth="1"/>
    <col min="10" max="11" width="16.33203125" style="536" customWidth="1"/>
    <col min="12" max="12" width="2.6640625" style="536" customWidth="1"/>
    <col min="13" max="16384" width="11.44140625" style="536"/>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39" customFormat="1" ht="18.600000000000001" customHeight="1">
      <c r="A7" s="119">
        <v>2</v>
      </c>
      <c r="B7" s="1407" t="s">
        <v>470</v>
      </c>
      <c r="C7" s="1408"/>
      <c r="D7" s="1408"/>
      <c r="E7" s="1409"/>
      <c r="F7" s="1407" t="s">
        <v>1631</v>
      </c>
      <c r="G7" s="1408"/>
      <c r="H7" s="1408"/>
      <c r="I7" s="1409"/>
      <c r="J7" s="120" t="s">
        <v>1632</v>
      </c>
      <c r="K7" s="120" t="s">
        <v>1632</v>
      </c>
    </row>
    <row r="8" spans="1:11" s="539" customFormat="1" ht="15" customHeight="1">
      <c r="A8" s="545"/>
      <c r="B8" s="546"/>
      <c r="C8" s="546"/>
      <c r="D8" s="546"/>
      <c r="E8" s="546"/>
      <c r="F8" s="546"/>
      <c r="G8" s="546"/>
      <c r="H8" s="546"/>
      <c r="I8" s="546"/>
      <c r="J8" s="546"/>
      <c r="K8" s="547"/>
    </row>
    <row r="9" spans="1:11" s="539" customFormat="1" ht="15" customHeight="1">
      <c r="A9" s="1291" t="s">
        <v>232</v>
      </c>
      <c r="B9" s="1266"/>
      <c r="C9" s="1402"/>
      <c r="D9" s="1291"/>
      <c r="E9" s="1291" t="s">
        <v>309</v>
      </c>
      <c r="F9" s="1291"/>
      <c r="G9" s="1291"/>
      <c r="H9" s="1291"/>
      <c r="I9" s="1291"/>
      <c r="J9" s="1291"/>
      <c r="K9" s="1291"/>
    </row>
    <row r="10" spans="1:11" s="539"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5" customFormat="1" ht="20.7" customHeight="1">
      <c r="A11" s="839">
        <v>50</v>
      </c>
      <c r="B11" s="839">
        <v>25</v>
      </c>
      <c r="C11" s="839">
        <v>9</v>
      </c>
      <c r="D11" s="815">
        <f>(C11/B11)*100</f>
        <v>36</v>
      </c>
      <c r="E11" s="839">
        <v>6090000</v>
      </c>
      <c r="F11" s="839">
        <v>2436000</v>
      </c>
      <c r="G11" s="839">
        <v>1275814.3999999999</v>
      </c>
      <c r="H11" s="839">
        <v>1275814.3999999999</v>
      </c>
      <c r="I11" s="839">
        <v>1275814.3999999999</v>
      </c>
      <c r="J11" s="815">
        <f>(G11/F11)*100</f>
        <v>52.373333333333328</v>
      </c>
      <c r="K11" s="835">
        <f>(D11/J11)*100</f>
        <v>68.737270875763755</v>
      </c>
    </row>
    <row r="12" spans="1:11" ht="8.25" customHeight="1">
      <c r="A12" s="555"/>
      <c r="B12" s="572"/>
      <c r="C12" s="572"/>
      <c r="D12" s="572"/>
      <c r="E12" s="572"/>
      <c r="F12" s="572"/>
      <c r="G12" s="572"/>
      <c r="H12" s="572"/>
      <c r="I12" s="572"/>
      <c r="J12" s="572"/>
      <c r="K12" s="573"/>
    </row>
    <row r="13" spans="1:11" ht="13.8">
      <c r="A13" s="828" t="s">
        <v>285</v>
      </c>
      <c r="B13" s="829"/>
      <c r="C13" s="829"/>
      <c r="D13" s="829"/>
      <c r="E13" s="829"/>
      <c r="F13" s="829"/>
      <c r="G13" s="829"/>
      <c r="H13" s="829"/>
      <c r="I13" s="829"/>
      <c r="J13" s="829"/>
      <c r="K13" s="830"/>
    </row>
    <row r="14" spans="1:11" ht="32.25" customHeight="1">
      <c r="A14" s="1381" t="s">
        <v>1383</v>
      </c>
      <c r="B14" s="1382"/>
      <c r="C14" s="1382"/>
      <c r="D14" s="1382"/>
      <c r="E14" s="1382"/>
      <c r="F14" s="1382"/>
      <c r="G14" s="1382"/>
      <c r="H14" s="1382"/>
      <c r="I14" s="1382"/>
      <c r="J14" s="1382"/>
      <c r="K14" s="1383"/>
    </row>
    <row r="15" spans="1:11">
      <c r="A15" s="723"/>
      <c r="B15" s="741"/>
      <c r="C15" s="741"/>
      <c r="D15" s="741"/>
      <c r="E15" s="741"/>
      <c r="F15" s="741"/>
      <c r="G15" s="741"/>
      <c r="H15" s="741"/>
      <c r="I15" s="741"/>
      <c r="J15" s="741"/>
      <c r="K15" s="742"/>
    </row>
    <row r="16" spans="1:11">
      <c r="A16" s="714"/>
      <c r="B16" s="715"/>
      <c r="C16" s="715"/>
      <c r="D16" s="715"/>
      <c r="E16" s="715"/>
      <c r="F16" s="715"/>
      <c r="G16" s="715"/>
      <c r="H16" s="715"/>
      <c r="I16" s="715"/>
      <c r="J16" s="715"/>
      <c r="K16" s="716"/>
    </row>
    <row r="17" spans="1:11" ht="13.8">
      <c r="A17" s="711" t="s">
        <v>286</v>
      </c>
      <c r="B17" s="712"/>
      <c r="C17" s="712"/>
      <c r="D17" s="712"/>
      <c r="E17" s="712"/>
      <c r="F17" s="712"/>
      <c r="G17" s="712"/>
      <c r="H17" s="712"/>
      <c r="I17" s="712"/>
      <c r="J17" s="712"/>
      <c r="K17" s="713"/>
    </row>
    <row r="18" spans="1:11" ht="102" customHeight="1">
      <c r="A18" s="1480" t="s">
        <v>1384</v>
      </c>
      <c r="B18" s="1481"/>
      <c r="C18" s="1481"/>
      <c r="D18" s="1481"/>
      <c r="E18" s="1481"/>
      <c r="F18" s="1481"/>
      <c r="G18" s="1481"/>
      <c r="H18" s="1481"/>
      <c r="I18" s="1481"/>
      <c r="J18" s="1481"/>
      <c r="K18" s="1482"/>
    </row>
    <row r="19" spans="1:11">
      <c r="A19" s="714"/>
      <c r="B19" s="715"/>
      <c r="C19" s="715"/>
      <c r="D19" s="715"/>
      <c r="E19" s="715"/>
      <c r="F19" s="715"/>
      <c r="G19" s="715"/>
      <c r="H19" s="715"/>
      <c r="I19" s="715"/>
      <c r="J19" s="715"/>
      <c r="K19" s="716"/>
    </row>
    <row r="20" spans="1:11">
      <c r="A20" s="714"/>
      <c r="B20" s="715"/>
      <c r="C20" s="715"/>
      <c r="D20" s="715"/>
      <c r="E20" s="715"/>
      <c r="F20" s="715"/>
      <c r="G20" s="715"/>
      <c r="H20" s="715"/>
      <c r="I20" s="715"/>
      <c r="J20" s="715"/>
      <c r="K20" s="716"/>
    </row>
    <row r="21" spans="1:11">
      <c r="A21" s="714"/>
      <c r="B21" s="715"/>
      <c r="C21" s="715"/>
      <c r="D21" s="715"/>
      <c r="E21" s="715"/>
      <c r="F21" s="715"/>
      <c r="G21" s="715"/>
      <c r="H21" s="715"/>
      <c r="I21" s="715"/>
      <c r="J21" s="715"/>
      <c r="K21" s="716"/>
    </row>
    <row r="22" spans="1:11" ht="13.8">
      <c r="A22" s="711" t="s">
        <v>287</v>
      </c>
      <c r="B22" s="712"/>
      <c r="C22" s="712"/>
      <c r="D22" s="712"/>
      <c r="E22" s="712"/>
      <c r="F22" s="566"/>
      <c r="G22" s="712"/>
      <c r="H22" s="712"/>
      <c r="I22" s="712"/>
      <c r="J22" s="712"/>
      <c r="K22" s="713"/>
    </row>
    <row r="23" spans="1:11" ht="54.75" customHeight="1">
      <c r="A23" s="1381" t="s">
        <v>1371</v>
      </c>
      <c r="B23" s="1384"/>
      <c r="C23" s="1384"/>
      <c r="D23" s="1384"/>
      <c r="E23" s="1384"/>
      <c r="F23" s="1384"/>
      <c r="G23" s="1384"/>
      <c r="H23" s="1384"/>
      <c r="I23" s="1384"/>
      <c r="J23" s="1384"/>
      <c r="K23" s="1385"/>
    </row>
    <row r="24" spans="1:11" ht="69" customHeight="1">
      <c r="A24" s="1403" t="s">
        <v>1829</v>
      </c>
      <c r="B24" s="1404"/>
      <c r="C24" s="1404"/>
      <c r="D24" s="1404"/>
      <c r="E24" s="1404"/>
      <c r="F24" s="1404"/>
      <c r="G24" s="1404"/>
      <c r="H24" s="1404"/>
      <c r="I24" s="1404"/>
      <c r="J24" s="1404"/>
      <c r="K24" s="1405"/>
    </row>
    <row r="25" spans="1:11">
      <c r="A25" s="549"/>
      <c r="B25" s="550"/>
      <c r="C25" s="550"/>
      <c r="D25" s="550"/>
      <c r="E25" s="550"/>
      <c r="F25" s="550"/>
      <c r="G25" s="550"/>
      <c r="H25" s="550"/>
      <c r="I25" s="550"/>
      <c r="J25" s="550"/>
      <c r="K25" s="551"/>
    </row>
    <row r="26" spans="1:11">
      <c r="A26" s="552"/>
      <c r="B26" s="553"/>
      <c r="C26" s="553"/>
      <c r="D26" s="553"/>
      <c r="E26" s="553"/>
      <c r="F26" s="553"/>
      <c r="G26" s="553"/>
      <c r="H26" s="553"/>
      <c r="I26" s="553"/>
      <c r="J26" s="553"/>
      <c r="K26" s="554"/>
    </row>
    <row r="27" spans="1:11">
      <c r="A27" s="556"/>
      <c r="B27" s="558"/>
      <c r="C27" s="558"/>
      <c r="D27" s="558"/>
      <c r="E27" s="558"/>
      <c r="F27" s="558"/>
      <c r="G27" s="558"/>
      <c r="H27" s="558"/>
      <c r="I27" s="558"/>
      <c r="J27" s="558"/>
      <c r="K27" s="557"/>
    </row>
    <row r="28" spans="1:11">
      <c r="A28" s="1366"/>
      <c r="B28" s="1367"/>
      <c r="C28" s="1367"/>
      <c r="D28" s="1367"/>
      <c r="E28" s="1367"/>
      <c r="F28" s="1367"/>
      <c r="G28" s="1367"/>
      <c r="H28" s="1367"/>
      <c r="I28" s="1367"/>
      <c r="J28" s="1367"/>
      <c r="K28" s="1368"/>
    </row>
    <row r="29" spans="1:11">
      <c r="A29" s="552"/>
      <c r="B29" s="553"/>
      <c r="C29" s="553"/>
      <c r="D29" s="553"/>
      <c r="E29" s="553"/>
      <c r="F29" s="553"/>
      <c r="G29" s="553"/>
      <c r="H29" s="553"/>
      <c r="I29" s="553"/>
      <c r="J29" s="553"/>
      <c r="K29" s="554"/>
    </row>
    <row r="30" spans="1:11">
      <c r="A30" s="552"/>
      <c r="B30" s="553"/>
      <c r="C30" s="553"/>
      <c r="D30" s="553"/>
      <c r="E30" s="553"/>
      <c r="F30" s="553"/>
      <c r="G30" s="553"/>
      <c r="H30" s="553"/>
      <c r="I30" s="553"/>
      <c r="J30" s="553"/>
      <c r="K30" s="554"/>
    </row>
    <row r="31" spans="1:11">
      <c r="A31" s="1389"/>
      <c r="B31" s="1390"/>
      <c r="C31" s="1390"/>
      <c r="D31" s="1390"/>
      <c r="E31" s="1390"/>
      <c r="F31" s="1390"/>
      <c r="G31" s="1390"/>
      <c r="H31" s="1390"/>
      <c r="I31" s="1390"/>
      <c r="J31" s="1390"/>
      <c r="K31" s="1391"/>
    </row>
  </sheetData>
  <mergeCells count="18">
    <mergeCell ref="A1:K1"/>
    <mergeCell ref="A3:K3"/>
    <mergeCell ref="A4:K4"/>
    <mergeCell ref="A5:A6"/>
    <mergeCell ref="B5:E6"/>
    <mergeCell ref="F5:I6"/>
    <mergeCell ref="J5:J6"/>
    <mergeCell ref="K5:K6"/>
    <mergeCell ref="A23:K23"/>
    <mergeCell ref="A28:K28"/>
    <mergeCell ref="A31:K31"/>
    <mergeCell ref="B7:E7"/>
    <mergeCell ref="F7:I7"/>
    <mergeCell ref="A9:D9"/>
    <mergeCell ref="E9:K9"/>
    <mergeCell ref="A14:K14"/>
    <mergeCell ref="A18:K18"/>
    <mergeCell ref="A24:K24"/>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topLeftCell="A4" zoomScaleNormal="85" zoomScaleSheetLayoutView="100" workbookViewId="0">
      <selection activeCell="E11" sqref="E11"/>
    </sheetView>
  </sheetViews>
  <sheetFormatPr baseColWidth="10" defaultColWidth="11.44140625" defaultRowHeight="13.2"/>
  <cols>
    <col min="1" max="1" width="20.5546875" style="1" customWidth="1"/>
    <col min="2" max="2" width="16" style="1" customWidth="1"/>
    <col min="3" max="3" width="15.6640625" style="1" customWidth="1"/>
    <col min="4" max="4" width="16.109375" style="1" customWidth="1"/>
    <col min="5" max="5" width="17.44140625" style="1" customWidth="1"/>
    <col min="6" max="6" width="20" style="1" customWidth="1"/>
    <col min="7" max="7" width="16" style="1" customWidth="1"/>
    <col min="8" max="8" width="17.109375" style="1" customWidth="1"/>
    <col min="9"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52" customFormat="1" ht="18.600000000000001" customHeight="1">
      <c r="A7" s="273">
        <v>2</v>
      </c>
      <c r="B7" s="1375" t="s">
        <v>484</v>
      </c>
      <c r="C7" s="1376"/>
      <c r="D7" s="1376"/>
      <c r="E7" s="1377"/>
      <c r="F7" s="1375" t="s">
        <v>1837</v>
      </c>
      <c r="G7" s="1376"/>
      <c r="H7" s="1376"/>
      <c r="I7" s="1377"/>
      <c r="J7" s="374" t="s">
        <v>333</v>
      </c>
      <c r="K7" s="374" t="s">
        <v>333</v>
      </c>
    </row>
    <row r="8" spans="1:11" s="52" customFormat="1" ht="15" customHeight="1">
      <c r="A8" s="386"/>
      <c r="B8" s="387"/>
      <c r="C8" s="387"/>
      <c r="D8" s="387"/>
      <c r="E8" s="387"/>
      <c r="F8" s="387"/>
      <c r="G8" s="387"/>
      <c r="H8" s="387"/>
      <c r="I8" s="387"/>
      <c r="J8" s="387"/>
      <c r="K8" s="388"/>
    </row>
    <row r="9" spans="1:11" s="52" customFormat="1" ht="15" customHeight="1">
      <c r="A9" s="1291" t="s">
        <v>232</v>
      </c>
      <c r="B9" s="1266"/>
      <c r="C9" s="1402"/>
      <c r="D9" s="1291"/>
      <c r="E9" s="1291" t="s">
        <v>309</v>
      </c>
      <c r="F9" s="1291"/>
      <c r="G9" s="1291"/>
      <c r="H9" s="1291"/>
      <c r="I9" s="1291"/>
      <c r="J9" s="1291"/>
      <c r="K9" s="1291"/>
    </row>
    <row r="10" spans="1:11" s="52"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53" customFormat="1" ht="20.7" customHeight="1">
      <c r="A11" s="843">
        <v>955</v>
      </c>
      <c r="B11" s="844">
        <v>420</v>
      </c>
      <c r="C11" s="844">
        <v>389</v>
      </c>
      <c r="D11" s="840">
        <v>92.61904761904762</v>
      </c>
      <c r="E11" s="815">
        <f>(D11/C11)*100</f>
        <v>23.80952380952381</v>
      </c>
      <c r="F11" s="839">
        <v>9955452</v>
      </c>
      <c r="G11" s="839">
        <v>3553501</v>
      </c>
      <c r="H11" s="839">
        <v>3553501</v>
      </c>
      <c r="I11" s="839">
        <v>177549</v>
      </c>
      <c r="J11" s="815">
        <f>(G11/F11)*100</f>
        <v>35.694019719044398</v>
      </c>
      <c r="K11" s="835">
        <f>(D11/J11)*100</f>
        <v>259.48057503210015</v>
      </c>
    </row>
    <row r="12" spans="1:11" ht="8.25" customHeight="1">
      <c r="A12" s="1450"/>
      <c r="B12" s="1450"/>
      <c r="C12" s="1450"/>
      <c r="D12" s="1450"/>
      <c r="E12" s="1450"/>
      <c r="F12" s="1450"/>
      <c r="G12" s="1450"/>
      <c r="H12" s="1450"/>
      <c r="I12" s="1450"/>
      <c r="J12" s="1450"/>
      <c r="K12" s="1450"/>
    </row>
    <row r="13" spans="1:11">
      <c r="A13" s="1367" t="s">
        <v>1385</v>
      </c>
      <c r="B13" s="1367"/>
      <c r="C13" s="1367"/>
      <c r="D13" s="1367"/>
      <c r="E13" s="1367"/>
      <c r="F13" s="1367"/>
      <c r="G13" s="1367"/>
      <c r="H13" s="1367"/>
      <c r="I13" s="1367"/>
      <c r="J13" s="1367"/>
      <c r="K13" s="1367"/>
    </row>
    <row r="14" spans="1:11">
      <c r="A14" s="1397" t="s">
        <v>1395</v>
      </c>
      <c r="B14" s="1397"/>
      <c r="C14" s="1397"/>
      <c r="D14" s="1397"/>
      <c r="E14" s="1397"/>
      <c r="F14" s="1397"/>
      <c r="G14" s="1397"/>
      <c r="H14" s="1397"/>
      <c r="I14" s="1397"/>
      <c r="J14" s="1397"/>
      <c r="K14" s="1397"/>
    </row>
    <row r="15" spans="1:11">
      <c r="A15" s="712"/>
      <c r="B15" s="712"/>
      <c r="C15" s="712"/>
      <c r="D15" s="712"/>
      <c r="E15" s="712"/>
      <c r="F15" s="712"/>
      <c r="G15" s="712"/>
      <c r="H15" s="712"/>
      <c r="I15" s="712"/>
      <c r="J15" s="712"/>
      <c r="K15" s="712"/>
    </row>
    <row r="16" spans="1:11">
      <c r="A16" s="712"/>
      <c r="B16" s="712"/>
      <c r="C16" s="712"/>
      <c r="D16" s="712"/>
      <c r="E16" s="712"/>
      <c r="F16" s="712"/>
      <c r="G16" s="712"/>
      <c r="H16" s="712"/>
      <c r="I16" s="712"/>
      <c r="J16" s="712"/>
      <c r="K16" s="712"/>
    </row>
    <row r="17" spans="1:11">
      <c r="A17" s="712"/>
      <c r="B17" s="712"/>
      <c r="C17" s="712"/>
      <c r="D17" s="712"/>
      <c r="E17" s="712"/>
      <c r="F17" s="712"/>
      <c r="G17" s="712"/>
      <c r="H17" s="712"/>
      <c r="I17" s="712"/>
      <c r="J17" s="712"/>
      <c r="K17" s="712"/>
    </row>
    <row r="18" spans="1:11">
      <c r="A18" s="1484" t="s">
        <v>1396</v>
      </c>
      <c r="B18" s="1367"/>
      <c r="C18" s="1367"/>
      <c r="D18" s="1367"/>
      <c r="E18" s="1367"/>
      <c r="F18" s="1367"/>
      <c r="G18" s="1367"/>
      <c r="H18" s="1367"/>
      <c r="I18" s="1367"/>
      <c r="J18" s="1367"/>
      <c r="K18" s="1367"/>
    </row>
    <row r="19" spans="1:11" ht="13.5" customHeight="1">
      <c r="A19" s="1483" t="s">
        <v>1397</v>
      </c>
      <c r="B19" s="1367"/>
      <c r="C19" s="1367"/>
      <c r="D19" s="1367"/>
      <c r="E19" s="1367"/>
      <c r="F19" s="1367"/>
      <c r="G19" s="1367"/>
      <c r="H19" s="1367"/>
      <c r="I19" s="1367"/>
      <c r="J19" s="1367"/>
      <c r="K19" s="1367"/>
    </row>
    <row r="20" spans="1:11">
      <c r="A20" s="743"/>
      <c r="B20" s="712"/>
      <c r="C20" s="712"/>
      <c r="D20" s="712"/>
      <c r="E20" s="712"/>
      <c r="F20" s="712"/>
      <c r="G20" s="712"/>
      <c r="H20" s="712"/>
      <c r="I20" s="712"/>
      <c r="J20" s="712"/>
      <c r="K20" s="712"/>
    </row>
    <row r="21" spans="1:11">
      <c r="A21" s="743"/>
      <c r="B21" s="712"/>
      <c r="C21" s="712"/>
      <c r="D21" s="712"/>
      <c r="E21" s="712"/>
      <c r="F21" s="712"/>
      <c r="G21" s="712"/>
      <c r="H21" s="712"/>
      <c r="I21" s="712"/>
      <c r="J21" s="712"/>
      <c r="K21" s="712"/>
    </row>
    <row r="22" spans="1:11">
      <c r="A22" s="712" t="s">
        <v>1342</v>
      </c>
      <c r="B22" s="712"/>
      <c r="C22" s="712"/>
      <c r="D22" s="712"/>
      <c r="E22" s="712"/>
      <c r="F22" s="712"/>
      <c r="G22" s="712"/>
      <c r="H22" s="712"/>
      <c r="I22" s="712"/>
      <c r="J22" s="712"/>
      <c r="K22" s="712"/>
    </row>
    <row r="23" spans="1:11" ht="90" customHeight="1">
      <c r="A23" s="1483" t="s">
        <v>1846</v>
      </c>
      <c r="B23" s="1393"/>
      <c r="C23" s="1393"/>
      <c r="D23" s="1393"/>
      <c r="E23" s="1393"/>
      <c r="F23" s="1393"/>
      <c r="G23" s="1393"/>
      <c r="H23" s="1393"/>
      <c r="I23" s="1393"/>
      <c r="J23" s="1393"/>
      <c r="K23" s="1393"/>
    </row>
    <row r="24" spans="1:11">
      <c r="A24" s="1397"/>
      <c r="B24" s="1397"/>
      <c r="C24" s="1397"/>
      <c r="D24" s="1397"/>
      <c r="E24" s="1397"/>
      <c r="F24" s="1397"/>
      <c r="G24" s="1397"/>
      <c r="H24" s="1397"/>
      <c r="I24" s="1397"/>
      <c r="J24" s="1397"/>
      <c r="K24" s="1397"/>
    </row>
    <row r="25" spans="1:11" ht="48.75" customHeight="1">
      <c r="A25" s="1452" t="s">
        <v>1829</v>
      </c>
      <c r="B25" s="1452"/>
      <c r="C25" s="1452"/>
      <c r="D25" s="1452"/>
      <c r="E25" s="1452"/>
      <c r="F25" s="1452"/>
      <c r="G25" s="1452"/>
      <c r="H25" s="1452"/>
      <c r="I25" s="1452"/>
      <c r="J25" s="1452"/>
      <c r="K25" s="1452"/>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c r="A28" s="266"/>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4">
    <mergeCell ref="B7:E7"/>
    <mergeCell ref="F7:I7"/>
    <mergeCell ref="A9:D9"/>
    <mergeCell ref="E9:K9"/>
    <mergeCell ref="A12:K12"/>
    <mergeCell ref="A1:K1"/>
    <mergeCell ref="A3:K3"/>
    <mergeCell ref="A4:K4"/>
    <mergeCell ref="A5:A6"/>
    <mergeCell ref="B5:E6"/>
    <mergeCell ref="F5:I6"/>
    <mergeCell ref="J5:J6"/>
    <mergeCell ref="K5:K6"/>
    <mergeCell ref="A39:K39"/>
    <mergeCell ref="A23:K23"/>
    <mergeCell ref="A24:K24"/>
    <mergeCell ref="A27:K27"/>
    <mergeCell ref="A13:K13"/>
    <mergeCell ref="A14:K14"/>
    <mergeCell ref="A18:K18"/>
    <mergeCell ref="A19:K19"/>
    <mergeCell ref="A29:K33"/>
    <mergeCell ref="A36:K36"/>
    <mergeCell ref="A25:K25"/>
  </mergeCells>
  <printOptions horizontalCentered="1"/>
  <pageMargins left="0.62992125984251968" right="1.0236220472440944" top="1.1417322834645669" bottom="0.74803149606299213" header="0.31496062992125984" footer="0.31496062992125984"/>
  <pageSetup scale="63" orientation="landscape" r:id="rId1"/>
  <headerFooter scaleWithDoc="0">
    <oddHeader>&amp;L&amp;G&amp;R&amp;G</oddHeader>
    <oddFooter>&amp;R&amp;G</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2" ht="35.1" customHeight="1">
      <c r="A1" s="1285" t="s">
        <v>316</v>
      </c>
      <c r="B1" s="1286"/>
      <c r="C1" s="1286"/>
      <c r="D1" s="1286"/>
      <c r="E1" s="1286"/>
      <c r="F1" s="1286"/>
      <c r="G1" s="1286"/>
      <c r="H1" s="1286"/>
      <c r="I1" s="1286"/>
      <c r="J1" s="1286"/>
      <c r="K1" s="1287"/>
    </row>
    <row r="2" spans="1:12" ht="8.1" customHeight="1">
      <c r="A2" s="359"/>
      <c r="B2" s="360"/>
      <c r="C2" s="360"/>
      <c r="D2" s="360"/>
      <c r="E2" s="360"/>
      <c r="F2" s="360"/>
      <c r="G2" s="360"/>
      <c r="H2" s="360"/>
      <c r="I2" s="360"/>
      <c r="J2" s="360"/>
      <c r="K2" s="361"/>
    </row>
    <row r="3" spans="1:12" ht="17.25" customHeight="1">
      <c r="A3" s="1369" t="s">
        <v>457</v>
      </c>
      <c r="B3" s="1369"/>
      <c r="C3" s="1369"/>
      <c r="D3" s="1369"/>
      <c r="E3" s="1369"/>
      <c r="F3" s="1369"/>
      <c r="G3" s="1369"/>
      <c r="H3" s="1369"/>
      <c r="I3" s="1369"/>
      <c r="J3" s="1369"/>
      <c r="K3" s="1369"/>
    </row>
    <row r="4" spans="1:12" ht="17.25" customHeight="1">
      <c r="A4" s="1369" t="s">
        <v>458</v>
      </c>
      <c r="B4" s="1369"/>
      <c r="C4" s="1369"/>
      <c r="D4" s="1369"/>
      <c r="E4" s="1369"/>
      <c r="F4" s="1369"/>
      <c r="G4" s="1369"/>
      <c r="H4" s="1369"/>
      <c r="I4" s="1369"/>
      <c r="J4" s="1369"/>
      <c r="K4" s="1369"/>
    </row>
    <row r="5" spans="1:12" ht="29.25" customHeight="1">
      <c r="A5" s="1355" t="s">
        <v>102</v>
      </c>
      <c r="B5" s="1357" t="s">
        <v>274</v>
      </c>
      <c r="C5" s="1370"/>
      <c r="D5" s="1370"/>
      <c r="E5" s="1361"/>
      <c r="F5" s="1357" t="s">
        <v>229</v>
      </c>
      <c r="G5" s="1370"/>
      <c r="H5" s="1370"/>
      <c r="I5" s="1361"/>
      <c r="J5" s="1355" t="s">
        <v>230</v>
      </c>
      <c r="K5" s="1355" t="s">
        <v>231</v>
      </c>
    </row>
    <row r="6" spans="1:12" ht="20.100000000000001" customHeight="1">
      <c r="A6" s="1356"/>
      <c r="B6" s="1358"/>
      <c r="C6" s="1371"/>
      <c r="D6" s="1371"/>
      <c r="E6" s="1362"/>
      <c r="F6" s="1358"/>
      <c r="G6" s="1371"/>
      <c r="H6" s="1371"/>
      <c r="I6" s="1362"/>
      <c r="J6" s="1356"/>
      <c r="K6" s="1356"/>
    </row>
    <row r="7" spans="1:12" s="347" customFormat="1" ht="18.600000000000001" customHeight="1">
      <c r="A7" s="405">
        <v>2</v>
      </c>
      <c r="B7" s="1472" t="s">
        <v>491</v>
      </c>
      <c r="C7" s="1473"/>
      <c r="D7" s="1473"/>
      <c r="E7" s="1474"/>
      <c r="F7" s="1472" t="s">
        <v>1357</v>
      </c>
      <c r="G7" s="1473"/>
      <c r="H7" s="1473"/>
      <c r="I7" s="1474"/>
      <c r="J7" s="406" t="s">
        <v>392</v>
      </c>
      <c r="K7" s="406" t="s">
        <v>392</v>
      </c>
    </row>
    <row r="8" spans="1:12" s="356" customFormat="1" ht="15" customHeight="1">
      <c r="A8" s="362"/>
      <c r="B8" s="363"/>
      <c r="C8" s="363"/>
      <c r="D8" s="363"/>
      <c r="E8" s="363"/>
      <c r="F8" s="363"/>
      <c r="G8" s="363"/>
      <c r="H8" s="363"/>
      <c r="I8" s="363"/>
      <c r="J8" s="363"/>
      <c r="K8" s="364"/>
    </row>
    <row r="9" spans="1:12" s="356" customFormat="1" ht="15" customHeight="1">
      <c r="A9" s="1291" t="s">
        <v>232</v>
      </c>
      <c r="B9" s="1266"/>
      <c r="C9" s="1402"/>
      <c r="D9" s="1291"/>
      <c r="E9" s="1291" t="s">
        <v>309</v>
      </c>
      <c r="F9" s="1291"/>
      <c r="G9" s="1291"/>
      <c r="H9" s="1291"/>
      <c r="I9" s="1291"/>
      <c r="J9" s="1291"/>
      <c r="K9" s="1291"/>
    </row>
    <row r="10" spans="1:12"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2" s="357" customFormat="1" ht="20.7" customHeight="1">
      <c r="A11" s="836">
        <v>62</v>
      </c>
      <c r="B11" s="836">
        <v>15</v>
      </c>
      <c r="C11" s="836">
        <v>5</v>
      </c>
      <c r="D11" s="815">
        <f>(C11/B11)*100</f>
        <v>33.333333333333329</v>
      </c>
      <c r="E11" s="836">
        <v>29738964</v>
      </c>
      <c r="F11" s="836">
        <v>6327630</v>
      </c>
      <c r="G11" s="836">
        <v>0</v>
      </c>
      <c r="H11" s="836">
        <v>0</v>
      </c>
      <c r="I11" s="836">
        <v>0</v>
      </c>
      <c r="J11" s="835">
        <v>0</v>
      </c>
      <c r="K11" s="835">
        <v>0</v>
      </c>
      <c r="L11" s="126"/>
    </row>
    <row r="12" spans="1:12" ht="8.25" customHeight="1">
      <c r="A12" s="1378"/>
      <c r="B12" s="1379"/>
      <c r="C12" s="1379"/>
      <c r="D12" s="1379"/>
      <c r="E12" s="1379"/>
      <c r="F12" s="1379"/>
      <c r="G12" s="1379"/>
      <c r="H12" s="1379"/>
      <c r="I12" s="1379"/>
      <c r="J12" s="1379"/>
      <c r="K12" s="1380"/>
    </row>
    <row r="13" spans="1:12" ht="13.8">
      <c r="A13" s="1366" t="s">
        <v>285</v>
      </c>
      <c r="B13" s="1367"/>
      <c r="C13" s="1367"/>
      <c r="D13" s="1367"/>
      <c r="E13" s="1367"/>
      <c r="F13" s="1367"/>
      <c r="G13" s="1367"/>
      <c r="H13" s="1367"/>
      <c r="I13" s="1367"/>
      <c r="J13" s="1367"/>
      <c r="K13" s="1368"/>
    </row>
    <row r="14" spans="1:12">
      <c r="A14" s="1485" t="s">
        <v>1356</v>
      </c>
      <c r="B14" s="1461"/>
      <c r="C14" s="1461"/>
      <c r="D14" s="1461"/>
      <c r="E14" s="1461"/>
      <c r="F14" s="1461"/>
      <c r="G14" s="1461"/>
      <c r="H14" s="1461"/>
      <c r="I14" s="1461"/>
      <c r="J14" s="1461"/>
      <c r="K14" s="1486"/>
    </row>
    <row r="15" spans="1:12">
      <c r="A15" s="1485"/>
      <c r="B15" s="1461"/>
      <c r="C15" s="1461"/>
      <c r="D15" s="1461"/>
      <c r="E15" s="1461"/>
      <c r="F15" s="1461"/>
      <c r="G15" s="1461"/>
      <c r="H15" s="1461"/>
      <c r="I15" s="1461"/>
      <c r="J15" s="1461"/>
      <c r="K15" s="1486"/>
    </row>
    <row r="16" spans="1:12">
      <c r="A16" s="731"/>
      <c r="B16" s="732"/>
      <c r="C16" s="732"/>
      <c r="D16" s="732"/>
      <c r="E16" s="732"/>
      <c r="F16" s="732"/>
      <c r="G16" s="732"/>
      <c r="H16" s="732"/>
      <c r="I16" s="732"/>
      <c r="J16" s="732"/>
      <c r="K16" s="733"/>
    </row>
    <row r="17" spans="1:11">
      <c r="A17" s="731"/>
      <c r="B17" s="732"/>
      <c r="C17" s="732"/>
      <c r="D17" s="732"/>
      <c r="E17" s="732"/>
      <c r="F17" s="732"/>
      <c r="G17" s="732"/>
      <c r="H17" s="732"/>
      <c r="I17" s="732"/>
      <c r="J17" s="732"/>
      <c r="K17" s="733"/>
    </row>
    <row r="18" spans="1:11">
      <c r="A18" s="731"/>
      <c r="B18" s="732"/>
      <c r="C18" s="732"/>
      <c r="D18" s="732"/>
      <c r="E18" s="732"/>
      <c r="F18" s="732"/>
      <c r="G18" s="732"/>
      <c r="H18" s="732"/>
      <c r="I18" s="732"/>
      <c r="J18" s="732"/>
      <c r="K18" s="733"/>
    </row>
    <row r="19" spans="1:11">
      <c r="A19" s="731"/>
      <c r="B19" s="732"/>
      <c r="C19" s="732"/>
      <c r="D19" s="732"/>
      <c r="E19" s="732"/>
      <c r="F19" s="732"/>
      <c r="G19" s="732"/>
      <c r="H19" s="732"/>
      <c r="I19" s="732"/>
      <c r="J19" s="732"/>
      <c r="K19" s="733"/>
    </row>
    <row r="20" spans="1:11">
      <c r="A20" s="1487" t="s">
        <v>1328</v>
      </c>
      <c r="B20" s="1464"/>
      <c r="C20" s="1464"/>
      <c r="D20" s="1464"/>
      <c r="E20" s="1464"/>
      <c r="F20" s="1464"/>
      <c r="G20" s="1464"/>
      <c r="H20" s="1464"/>
      <c r="I20" s="1464"/>
      <c r="J20" s="1464"/>
      <c r="K20" s="1488"/>
    </row>
    <row r="21" spans="1:11" ht="69" customHeight="1">
      <c r="A21" s="1485" t="s">
        <v>1355</v>
      </c>
      <c r="B21" s="1461"/>
      <c r="C21" s="1461"/>
      <c r="D21" s="1461"/>
      <c r="E21" s="1461"/>
      <c r="F21" s="1461"/>
      <c r="G21" s="1461"/>
      <c r="H21" s="1461"/>
      <c r="I21" s="1461"/>
      <c r="J21" s="1461"/>
      <c r="K21" s="1486"/>
    </row>
    <row r="22" spans="1:11">
      <c r="A22" s="407"/>
      <c r="B22" s="408"/>
      <c r="C22" s="408"/>
      <c r="D22" s="408"/>
      <c r="E22" s="408"/>
      <c r="F22" s="408"/>
      <c r="G22" s="408"/>
      <c r="H22" s="408"/>
      <c r="I22" s="408"/>
      <c r="J22" s="408"/>
      <c r="K22" s="409"/>
    </row>
    <row r="23" spans="1:11">
      <c r="A23" s="1487"/>
      <c r="B23" s="1464"/>
      <c r="C23" s="1464"/>
      <c r="D23" s="1464"/>
      <c r="E23" s="1464"/>
      <c r="F23" s="1464"/>
      <c r="G23" s="1464"/>
      <c r="H23" s="1464"/>
      <c r="I23" s="1464"/>
      <c r="J23" s="1464"/>
      <c r="K23" s="1488"/>
    </row>
    <row r="24" spans="1:11" ht="13.8">
      <c r="A24" s="731" t="s">
        <v>287</v>
      </c>
      <c r="B24" s="732"/>
      <c r="C24" s="732"/>
      <c r="D24" s="732"/>
      <c r="E24" s="732"/>
      <c r="F24" s="732"/>
      <c r="G24" s="732"/>
      <c r="H24" s="732"/>
      <c r="I24" s="732"/>
      <c r="J24" s="732"/>
      <c r="K24" s="733"/>
    </row>
    <row r="25" spans="1:11" ht="96.75" customHeight="1">
      <c r="A25" s="1381" t="s">
        <v>1371</v>
      </c>
      <c r="B25" s="1384"/>
      <c r="C25" s="1384"/>
      <c r="D25" s="1384"/>
      <c r="E25" s="1384"/>
      <c r="F25" s="1384"/>
      <c r="G25" s="1384"/>
      <c r="H25" s="1384"/>
      <c r="I25" s="1384"/>
      <c r="J25" s="1384"/>
      <c r="K25" s="1385"/>
    </row>
    <row r="26" spans="1:11" ht="33.75" customHeight="1">
      <c r="A26" s="1489" t="s">
        <v>1829</v>
      </c>
      <c r="B26" s="1452"/>
      <c r="C26" s="1452"/>
      <c r="D26" s="1452"/>
      <c r="E26" s="1452"/>
      <c r="F26" s="1452"/>
      <c r="G26" s="1452"/>
      <c r="H26" s="1452"/>
      <c r="I26" s="1452"/>
      <c r="J26" s="1452"/>
      <c r="K26" s="1490"/>
    </row>
    <row r="27" spans="1:11">
      <c r="A27" s="717"/>
      <c r="B27" s="718"/>
      <c r="C27" s="718"/>
      <c r="D27" s="718"/>
      <c r="E27" s="718"/>
      <c r="F27" s="718"/>
      <c r="G27" s="718"/>
      <c r="H27" s="718"/>
      <c r="I27" s="718"/>
      <c r="J27" s="718"/>
      <c r="K27" s="719"/>
    </row>
    <row r="28" spans="1:11">
      <c r="A28" s="1366"/>
      <c r="B28" s="1367"/>
      <c r="C28" s="1367"/>
      <c r="D28" s="1367"/>
      <c r="E28" s="1367"/>
      <c r="F28" s="1367"/>
      <c r="G28" s="1367"/>
      <c r="H28" s="1367"/>
      <c r="I28" s="1367"/>
      <c r="J28" s="1367"/>
      <c r="K28" s="1368"/>
    </row>
    <row r="29" spans="1:11">
      <c r="A29" s="367"/>
      <c r="B29" s="368"/>
      <c r="C29" s="368"/>
      <c r="D29" s="368"/>
      <c r="E29" s="368"/>
      <c r="F29" s="368"/>
      <c r="G29" s="368"/>
      <c r="H29" s="368"/>
      <c r="I29" s="368"/>
      <c r="J29" s="368"/>
      <c r="K29" s="369"/>
    </row>
    <row r="30" spans="1:11">
      <c r="A30" s="367"/>
      <c r="B30" s="368"/>
      <c r="C30" s="368"/>
      <c r="D30" s="368"/>
      <c r="E30" s="368"/>
      <c r="F30" s="368"/>
      <c r="G30" s="368"/>
      <c r="H30" s="368"/>
      <c r="I30" s="368"/>
      <c r="J30" s="368"/>
      <c r="K30" s="369"/>
    </row>
    <row r="31" spans="1:11">
      <c r="A31" s="1389"/>
      <c r="B31" s="1390"/>
      <c r="C31" s="1390"/>
      <c r="D31" s="1390"/>
      <c r="E31" s="1390"/>
      <c r="F31" s="1390"/>
      <c r="G31" s="1390"/>
      <c r="H31" s="1390"/>
      <c r="I31" s="1390"/>
      <c r="J31" s="1390"/>
      <c r="K31" s="1391"/>
    </row>
  </sheetData>
  <mergeCells count="22">
    <mergeCell ref="A1:K1"/>
    <mergeCell ref="A3:K3"/>
    <mergeCell ref="A4:K4"/>
    <mergeCell ref="A5:A6"/>
    <mergeCell ref="B5:E6"/>
    <mergeCell ref="F5:I6"/>
    <mergeCell ref="J5:J6"/>
    <mergeCell ref="K5:K6"/>
    <mergeCell ref="F7:I7"/>
    <mergeCell ref="A9:D9"/>
    <mergeCell ref="E9:K9"/>
    <mergeCell ref="A12:K12"/>
    <mergeCell ref="A13:K13"/>
    <mergeCell ref="B7:E7"/>
    <mergeCell ref="A31:K31"/>
    <mergeCell ref="A14:K15"/>
    <mergeCell ref="A20:K20"/>
    <mergeCell ref="A21:K21"/>
    <mergeCell ref="A23:K23"/>
    <mergeCell ref="A28:K28"/>
    <mergeCell ref="A26:K26"/>
    <mergeCell ref="A25:K25"/>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view="pageBreakPreview" topLeftCell="A3"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18.600000000000001" customHeight="1">
      <c r="A7" s="405">
        <v>2</v>
      </c>
      <c r="B7" s="1472" t="s">
        <v>485</v>
      </c>
      <c r="C7" s="1473"/>
      <c r="D7" s="1473"/>
      <c r="E7" s="1474"/>
      <c r="F7" s="1472" t="s">
        <v>1645</v>
      </c>
      <c r="G7" s="1473"/>
      <c r="H7" s="1473"/>
      <c r="I7" s="1474"/>
      <c r="J7" s="406" t="s">
        <v>469</v>
      </c>
      <c r="K7" s="406" t="s">
        <v>469</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6">
        <v>5</v>
      </c>
      <c r="B11" s="836">
        <v>5</v>
      </c>
      <c r="C11" s="836">
        <v>6</v>
      </c>
      <c r="D11" s="815">
        <f>(C11/B11)*100</f>
        <v>120</v>
      </c>
      <c r="E11" s="836">
        <v>161560998</v>
      </c>
      <c r="F11" s="836">
        <v>88115080</v>
      </c>
      <c r="G11" s="836">
        <v>81094211.829999998</v>
      </c>
      <c r="H11" s="836">
        <v>81094211.829999998</v>
      </c>
      <c r="I11" s="836">
        <v>78338211.829999998</v>
      </c>
      <c r="J11" s="815">
        <f>(G11/F11)*100</f>
        <v>92.032160476958083</v>
      </c>
      <c r="K11" s="835">
        <f>(D11/J11)*100</f>
        <v>130.38920240283196</v>
      </c>
    </row>
    <row r="12" spans="1:11" ht="8.25" customHeight="1">
      <c r="A12" s="1491"/>
      <c r="B12" s="1492"/>
      <c r="C12" s="1492"/>
      <c r="D12" s="1492"/>
      <c r="E12" s="1492"/>
      <c r="F12" s="1492"/>
      <c r="G12" s="1492"/>
      <c r="H12" s="1492"/>
      <c r="I12" s="1492"/>
      <c r="J12" s="1492"/>
      <c r="K12" s="1493"/>
    </row>
    <row r="13" spans="1:11" ht="25.5" customHeight="1">
      <c r="A13" s="1494" t="s">
        <v>1327</v>
      </c>
      <c r="B13" s="1495"/>
      <c r="C13" s="1495"/>
      <c r="D13" s="1495"/>
      <c r="E13" s="1495"/>
      <c r="F13" s="1495"/>
      <c r="G13" s="1495"/>
      <c r="H13" s="1495"/>
      <c r="I13" s="1495"/>
      <c r="J13" s="1495"/>
      <c r="K13" s="1496"/>
    </row>
    <row r="14" spans="1:11">
      <c r="A14" s="1485"/>
      <c r="B14" s="1461"/>
      <c r="C14" s="1461"/>
      <c r="D14" s="1461"/>
      <c r="E14" s="1461"/>
      <c r="F14" s="1461"/>
      <c r="G14" s="1461"/>
      <c r="H14" s="1461"/>
      <c r="I14" s="1461"/>
      <c r="J14" s="1461"/>
      <c r="K14" s="1486"/>
    </row>
    <row r="15" spans="1:11">
      <c r="A15" s="1485"/>
      <c r="B15" s="1461"/>
      <c r="C15" s="1461"/>
      <c r="D15" s="1461"/>
      <c r="E15" s="1461"/>
      <c r="F15" s="1461"/>
      <c r="G15" s="1461"/>
      <c r="H15" s="1461"/>
      <c r="I15" s="1461"/>
      <c r="J15" s="1461"/>
      <c r="K15" s="1486"/>
    </row>
    <row r="16" spans="1:11">
      <c r="A16" s="1487" t="s">
        <v>1328</v>
      </c>
      <c r="B16" s="1464"/>
      <c r="C16" s="1464"/>
      <c r="D16" s="1464"/>
      <c r="E16" s="1464"/>
      <c r="F16" s="1464"/>
      <c r="G16" s="1464"/>
      <c r="H16" s="1464"/>
      <c r="I16" s="1464"/>
      <c r="J16" s="1464"/>
      <c r="K16" s="1488"/>
    </row>
    <row r="17" spans="1:11" ht="240" customHeight="1">
      <c r="A17" s="1497" t="s">
        <v>1329</v>
      </c>
      <c r="B17" s="1498"/>
      <c r="C17" s="1498"/>
      <c r="D17" s="1498"/>
      <c r="E17" s="1498"/>
      <c r="F17" s="1498"/>
      <c r="G17" s="1498"/>
      <c r="H17" s="1498"/>
      <c r="I17" s="1498"/>
      <c r="J17" s="1498"/>
      <c r="K17" s="1499"/>
    </row>
    <row r="18" spans="1:11" ht="128.25" customHeight="1">
      <c r="A18" s="1497" t="s">
        <v>1330</v>
      </c>
      <c r="B18" s="1498"/>
      <c r="C18" s="1498"/>
      <c r="D18" s="1498"/>
      <c r="E18" s="1498"/>
      <c r="F18" s="1498"/>
      <c r="G18" s="1498"/>
      <c r="H18" s="1498"/>
      <c r="I18" s="1498"/>
      <c r="J18" s="1498"/>
      <c r="K18" s="1499"/>
    </row>
    <row r="19" spans="1:11">
      <c r="A19" s="1487"/>
      <c r="B19" s="1464"/>
      <c r="C19" s="1464"/>
      <c r="D19" s="1464"/>
      <c r="E19" s="1464"/>
      <c r="F19" s="1464"/>
      <c r="G19" s="1464"/>
      <c r="H19" s="1464"/>
      <c r="I19" s="1464"/>
      <c r="J19" s="1464"/>
      <c r="K19" s="1488"/>
    </row>
    <row r="20" spans="1:11">
      <c r="A20" s="1500" t="s">
        <v>1331</v>
      </c>
      <c r="B20" s="1478"/>
      <c r="C20" s="1478"/>
      <c r="D20" s="1478"/>
      <c r="E20" s="1478"/>
      <c r="F20" s="1478"/>
      <c r="G20" s="1478"/>
      <c r="H20" s="1478"/>
      <c r="I20" s="1478"/>
      <c r="J20" s="1478"/>
      <c r="K20" s="1501"/>
    </row>
    <row r="21" spans="1:11" ht="80.25" customHeight="1">
      <c r="A21" s="1381" t="s">
        <v>1371</v>
      </c>
      <c r="B21" s="1384"/>
      <c r="C21" s="1384"/>
      <c r="D21" s="1384"/>
      <c r="E21" s="1384"/>
      <c r="F21" s="1384"/>
      <c r="G21" s="1384"/>
      <c r="H21" s="1384"/>
      <c r="I21" s="1384"/>
      <c r="J21" s="1384"/>
      <c r="K21" s="1385"/>
    </row>
    <row r="22" spans="1:11" ht="40.5" customHeight="1">
      <c r="A22" s="1403" t="s">
        <v>1829</v>
      </c>
      <c r="B22" s="1404"/>
      <c r="C22" s="1404"/>
      <c r="D22" s="1404"/>
      <c r="E22" s="1404"/>
      <c r="F22" s="1404"/>
      <c r="G22" s="1404"/>
      <c r="H22" s="1404"/>
      <c r="I22" s="1404"/>
      <c r="J22" s="1404"/>
      <c r="K22" s="1405"/>
    </row>
  </sheetData>
  <mergeCells count="22">
    <mergeCell ref="A1:K1"/>
    <mergeCell ref="A3:K3"/>
    <mergeCell ref="A4:K4"/>
    <mergeCell ref="A5:A6"/>
    <mergeCell ref="B5:E6"/>
    <mergeCell ref="F5:I6"/>
    <mergeCell ref="J5:J6"/>
    <mergeCell ref="K5:K6"/>
    <mergeCell ref="A22:K22"/>
    <mergeCell ref="F7:I7"/>
    <mergeCell ref="A9:D9"/>
    <mergeCell ref="E9:K9"/>
    <mergeCell ref="A12:K12"/>
    <mergeCell ref="A13:K13"/>
    <mergeCell ref="B7:E7"/>
    <mergeCell ref="A21:K21"/>
    <mergeCell ref="A14:K15"/>
    <mergeCell ref="A16:K16"/>
    <mergeCell ref="A17:K17"/>
    <mergeCell ref="A18:K18"/>
    <mergeCell ref="A19:K19"/>
    <mergeCell ref="A20:K20"/>
  </mergeCells>
  <printOptions horizontalCentered="1"/>
  <pageMargins left="0.62992125984251968" right="1.0236220472440944" top="1.1417322834645669" bottom="0.74803149606299213" header="0.31496062992125984" footer="0.31496062992125984"/>
  <pageSetup scale="53" orientation="landscape" r:id="rId1"/>
  <headerFooter scaleWithDoc="0">
    <oddHeader>&amp;L&amp;G&amp;R&amp;G</oddHeader>
    <oddFooter>&amp;R&amp;G</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70" zoomScaleNormal="85" zoomScaleSheetLayoutView="7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47.25" customHeight="1">
      <c r="A7" s="405">
        <v>2</v>
      </c>
      <c r="B7" s="1472" t="s">
        <v>486</v>
      </c>
      <c r="C7" s="1473"/>
      <c r="D7" s="1473"/>
      <c r="E7" s="1474"/>
      <c r="F7" s="1472" t="s">
        <v>1338</v>
      </c>
      <c r="G7" s="1473"/>
      <c r="H7" s="1473"/>
      <c r="I7" s="1474"/>
      <c r="J7" s="406" t="s">
        <v>469</v>
      </c>
      <c r="K7" s="406" t="s">
        <v>469</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6">
        <v>7</v>
      </c>
      <c r="B11" s="836">
        <v>2</v>
      </c>
      <c r="C11" s="836">
        <v>2</v>
      </c>
      <c r="D11" s="815">
        <f>(C11/B11)*100</f>
        <v>100</v>
      </c>
      <c r="E11" s="836">
        <v>132338961</v>
      </c>
      <c r="F11" s="836">
        <v>44708158</v>
      </c>
      <c r="G11" s="836">
        <v>539357</v>
      </c>
      <c r="H11" s="836">
        <v>539357</v>
      </c>
      <c r="I11" s="836">
        <v>0</v>
      </c>
      <c r="J11" s="815">
        <f>(G11/F11)*100</f>
        <v>1.2063950386862281</v>
      </c>
      <c r="K11" s="835">
        <f>(D11/J11)*100</f>
        <v>8289.1587575576104</v>
      </c>
    </row>
    <row r="12" spans="1:11" ht="8.25" customHeight="1">
      <c r="A12" s="1491"/>
      <c r="B12" s="1492"/>
      <c r="C12" s="1492"/>
      <c r="D12" s="1492"/>
      <c r="E12" s="1492"/>
      <c r="F12" s="1492"/>
      <c r="G12" s="1492"/>
      <c r="H12" s="1492"/>
      <c r="I12" s="1492"/>
      <c r="J12" s="1492"/>
      <c r="K12" s="1493"/>
    </row>
    <row r="13" spans="1:11">
      <c r="A13" s="1487" t="s">
        <v>1339</v>
      </c>
      <c r="B13" s="1464"/>
      <c r="C13" s="1464"/>
      <c r="D13" s="1464"/>
      <c r="E13" s="1464"/>
      <c r="F13" s="1464"/>
      <c r="G13" s="1464"/>
      <c r="H13" s="1464"/>
      <c r="I13" s="1464"/>
      <c r="J13" s="1464"/>
      <c r="K13" s="1488"/>
    </row>
    <row r="14" spans="1:11">
      <c r="A14" s="1485" t="s">
        <v>1340</v>
      </c>
      <c r="B14" s="1461"/>
      <c r="C14" s="1461"/>
      <c r="D14" s="1461"/>
      <c r="E14" s="1461"/>
      <c r="F14" s="1461"/>
      <c r="G14" s="1461"/>
      <c r="H14" s="1461"/>
      <c r="I14" s="1461"/>
      <c r="J14" s="1461"/>
      <c r="K14" s="1486"/>
    </row>
    <row r="15" spans="1:11">
      <c r="A15" s="1485"/>
      <c r="B15" s="1461"/>
      <c r="C15" s="1461"/>
      <c r="D15" s="1461"/>
      <c r="E15" s="1461"/>
      <c r="F15" s="1461"/>
      <c r="G15" s="1461"/>
      <c r="H15" s="1461"/>
      <c r="I15" s="1461"/>
      <c r="J15" s="1461"/>
      <c r="K15" s="1486"/>
    </row>
    <row r="16" spans="1:11">
      <c r="A16" s="731"/>
      <c r="B16" s="732"/>
      <c r="C16" s="732"/>
      <c r="D16" s="732"/>
      <c r="E16" s="732"/>
      <c r="F16" s="732"/>
      <c r="G16" s="732"/>
      <c r="H16" s="732"/>
      <c r="I16" s="732"/>
      <c r="J16" s="732"/>
      <c r="K16" s="733"/>
    </row>
    <row r="17" spans="1:11">
      <c r="A17" s="731"/>
      <c r="B17" s="732"/>
      <c r="C17" s="732"/>
      <c r="D17" s="732"/>
      <c r="E17" s="732"/>
      <c r="F17" s="732"/>
      <c r="G17" s="732"/>
      <c r="H17" s="732"/>
      <c r="I17" s="732"/>
      <c r="J17" s="732"/>
      <c r="K17" s="733"/>
    </row>
    <row r="18" spans="1:11">
      <c r="A18" s="731"/>
      <c r="B18" s="732"/>
      <c r="C18" s="732"/>
      <c r="D18" s="732"/>
      <c r="E18" s="732"/>
      <c r="F18" s="732"/>
      <c r="G18" s="732"/>
      <c r="H18" s="732"/>
      <c r="I18" s="732"/>
      <c r="J18" s="732"/>
      <c r="K18" s="733"/>
    </row>
    <row r="19" spans="1:11">
      <c r="A19" s="731"/>
      <c r="B19" s="732"/>
      <c r="C19" s="732"/>
      <c r="D19" s="732"/>
      <c r="E19" s="732"/>
      <c r="F19" s="732"/>
      <c r="G19" s="732"/>
      <c r="H19" s="732"/>
      <c r="I19" s="732"/>
      <c r="J19" s="732"/>
      <c r="K19" s="733"/>
    </row>
    <row r="20" spans="1:11">
      <c r="A20" s="1487" t="s">
        <v>1328</v>
      </c>
      <c r="B20" s="1464"/>
      <c r="C20" s="1464"/>
      <c r="D20" s="1464"/>
      <c r="E20" s="1464"/>
      <c r="F20" s="1464"/>
      <c r="G20" s="1464"/>
      <c r="H20" s="1464"/>
      <c r="I20" s="1464"/>
      <c r="J20" s="1464"/>
      <c r="K20" s="1488"/>
    </row>
    <row r="21" spans="1:11" ht="94.5" customHeight="1">
      <c r="A21" s="1497" t="s">
        <v>1341</v>
      </c>
      <c r="B21" s="1502"/>
      <c r="C21" s="1502"/>
      <c r="D21" s="1502"/>
      <c r="E21" s="1502"/>
      <c r="F21" s="1502"/>
      <c r="G21" s="1502"/>
      <c r="H21" s="1502"/>
      <c r="I21" s="1502"/>
      <c r="J21" s="1502"/>
      <c r="K21" s="1503"/>
    </row>
    <row r="22" spans="1:11">
      <c r="A22" s="407"/>
      <c r="B22" s="408"/>
      <c r="C22" s="408"/>
      <c r="D22" s="408"/>
      <c r="E22" s="408"/>
      <c r="F22" s="408"/>
      <c r="G22" s="408"/>
      <c r="H22" s="408"/>
      <c r="I22" s="408"/>
      <c r="J22" s="408"/>
      <c r="K22" s="409"/>
    </row>
    <row r="23" spans="1:11">
      <c r="A23" s="1504"/>
      <c r="B23" s="1467"/>
      <c r="C23" s="1467"/>
      <c r="D23" s="1467"/>
      <c r="E23" s="1467"/>
      <c r="F23" s="1467"/>
      <c r="G23" s="1467"/>
      <c r="H23" s="1467"/>
      <c r="I23" s="1467"/>
      <c r="J23" s="1467"/>
      <c r="K23" s="1505"/>
    </row>
    <row r="24" spans="1:11">
      <c r="A24" s="1500"/>
      <c r="B24" s="1478"/>
      <c r="C24" s="1478"/>
      <c r="D24" s="1478"/>
      <c r="E24" s="1478"/>
      <c r="F24" s="1478"/>
      <c r="G24" s="1478"/>
      <c r="H24" s="1478"/>
      <c r="I24" s="1478"/>
      <c r="J24" s="1478"/>
      <c r="K24" s="1501"/>
    </row>
    <row r="25" spans="1:11">
      <c r="A25" s="731"/>
      <c r="B25" s="732"/>
      <c r="C25" s="732"/>
      <c r="D25" s="732"/>
      <c r="E25" s="732"/>
      <c r="F25" s="732"/>
      <c r="G25" s="732"/>
      <c r="H25" s="732"/>
      <c r="I25" s="732"/>
      <c r="J25" s="732"/>
      <c r="K25" s="733"/>
    </row>
    <row r="26" spans="1:11">
      <c r="A26" s="731"/>
      <c r="B26" s="732"/>
      <c r="C26" s="732"/>
      <c r="D26" s="732"/>
      <c r="E26" s="732"/>
      <c r="F26" s="732"/>
      <c r="G26" s="732"/>
      <c r="H26" s="732"/>
      <c r="I26" s="732"/>
      <c r="J26" s="732"/>
      <c r="K26" s="733"/>
    </row>
    <row r="27" spans="1:11">
      <c r="A27" s="1487"/>
      <c r="B27" s="1464"/>
      <c r="C27" s="1464"/>
      <c r="D27" s="1464"/>
      <c r="E27" s="1464"/>
      <c r="F27" s="1464"/>
      <c r="G27" s="1464"/>
      <c r="H27" s="1464"/>
      <c r="I27" s="1464"/>
      <c r="J27" s="1464"/>
      <c r="K27" s="1488"/>
    </row>
    <row r="28" spans="1:11">
      <c r="A28" s="1487" t="s">
        <v>1342</v>
      </c>
      <c r="B28" s="1464"/>
      <c r="C28" s="1464"/>
      <c r="D28" s="1464"/>
      <c r="E28" s="1464"/>
      <c r="F28" s="1464"/>
      <c r="G28" s="1464"/>
      <c r="H28" s="1464"/>
      <c r="I28" s="1464"/>
      <c r="J28" s="1464"/>
      <c r="K28" s="1488"/>
    </row>
    <row r="29" spans="1:11">
      <c r="A29" s="494" t="s">
        <v>1343</v>
      </c>
      <c r="B29" s="521"/>
      <c r="C29" s="521"/>
      <c r="D29" s="521"/>
      <c r="E29" s="521"/>
      <c r="F29" s="521"/>
      <c r="G29" s="521"/>
      <c r="H29" s="521"/>
      <c r="I29" s="521"/>
      <c r="J29" s="521"/>
      <c r="K29" s="488"/>
    </row>
    <row r="30" spans="1:11" ht="56.25" customHeight="1">
      <c r="A30" s="1403" t="s">
        <v>1829</v>
      </c>
      <c r="B30" s="1404"/>
      <c r="C30" s="1404"/>
      <c r="D30" s="1404"/>
      <c r="E30" s="1404"/>
      <c r="F30" s="1404"/>
      <c r="G30" s="1404"/>
      <c r="H30" s="1404"/>
      <c r="I30" s="1404"/>
      <c r="J30" s="1404"/>
      <c r="K30" s="1405"/>
    </row>
    <row r="31" spans="1:11">
      <c r="A31" s="494"/>
      <c r="B31" s="521"/>
      <c r="C31" s="521"/>
      <c r="D31" s="521"/>
      <c r="E31" s="521"/>
      <c r="F31" s="521"/>
      <c r="G31" s="521"/>
      <c r="H31" s="521"/>
      <c r="I31" s="521"/>
      <c r="J31" s="521"/>
      <c r="K31" s="488"/>
    </row>
    <row r="32" spans="1:11">
      <c r="A32" s="494"/>
      <c r="B32" s="521"/>
      <c r="C32" s="521"/>
      <c r="D32" s="521"/>
      <c r="E32" s="521"/>
      <c r="F32" s="521"/>
      <c r="G32" s="521"/>
      <c r="H32" s="521"/>
      <c r="I32" s="521"/>
      <c r="J32" s="521"/>
      <c r="K32" s="488"/>
    </row>
    <row r="33" spans="1:11">
      <c r="A33" s="501"/>
      <c r="B33" s="487"/>
      <c r="C33" s="487"/>
      <c r="D33" s="487"/>
      <c r="E33" s="487"/>
      <c r="F33" s="487"/>
      <c r="G33" s="487"/>
      <c r="H33" s="487"/>
      <c r="I33" s="487"/>
      <c r="J33" s="487"/>
      <c r="K33" s="531"/>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4">
    <mergeCell ref="A1:K1"/>
    <mergeCell ref="A3:K3"/>
    <mergeCell ref="A4:K4"/>
    <mergeCell ref="A5:A6"/>
    <mergeCell ref="B5:E6"/>
    <mergeCell ref="F5:I6"/>
    <mergeCell ref="J5:J6"/>
    <mergeCell ref="K5:K6"/>
    <mergeCell ref="F7:I7"/>
    <mergeCell ref="A9:D9"/>
    <mergeCell ref="E9:K9"/>
    <mergeCell ref="A12:K12"/>
    <mergeCell ref="A28:K28"/>
    <mergeCell ref="A13:K13"/>
    <mergeCell ref="B7:E7"/>
    <mergeCell ref="A36:K36"/>
    <mergeCell ref="A39:K39"/>
    <mergeCell ref="A14:K15"/>
    <mergeCell ref="A20:K20"/>
    <mergeCell ref="A21:K21"/>
    <mergeCell ref="A23:K23"/>
    <mergeCell ref="A24:K24"/>
    <mergeCell ref="A27:K27"/>
    <mergeCell ref="A30:K30"/>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I11" sqref="I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2</v>
      </c>
      <c r="B7" s="1375" t="s">
        <v>519</v>
      </c>
      <c r="C7" s="1376"/>
      <c r="D7" s="1376"/>
      <c r="E7" s="1377"/>
      <c r="F7" s="1375" t="s">
        <v>1247</v>
      </c>
      <c r="G7" s="1376"/>
      <c r="H7" s="1376"/>
      <c r="I7" s="1377"/>
      <c r="J7" s="274" t="s">
        <v>469</v>
      </c>
      <c r="K7" s="274" t="s">
        <v>469</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1</v>
      </c>
      <c r="B11" s="125">
        <v>1</v>
      </c>
      <c r="C11" s="125"/>
      <c r="D11" s="126">
        <f>C11/B11*100</f>
        <v>0</v>
      </c>
      <c r="E11" s="127">
        <f>VLOOKUP(B7,'TABLA POR AREA'!A1:E73,2,)</f>
        <v>28176740</v>
      </c>
      <c r="F11" s="128">
        <f>VLOOKUP(B7,'TABLA POR AREA'!A1:E73,3,)</f>
        <v>12483864</v>
      </c>
      <c r="G11" s="128">
        <f>H11</f>
        <v>9679301.459999999</v>
      </c>
      <c r="H11" s="128">
        <f>VLOOKUP(B7,'TABLA POR AREA'!A1:E73,4,)</f>
        <v>9679301.459999999</v>
      </c>
      <c r="I11" s="128">
        <f>VLOOKUP(B7,'TABLA POR AREA'!A1:E73,5,)</f>
        <v>9548877.9099999983</v>
      </c>
      <c r="J11" s="126">
        <f>G11/F11*100</f>
        <v>77.534499414604312</v>
      </c>
      <c r="K11" s="126">
        <f>D11/J11*100</f>
        <v>0</v>
      </c>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B34" sqref="B34"/>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2</v>
      </c>
      <c r="B7" s="1375" t="s">
        <v>520</v>
      </c>
      <c r="C7" s="1376"/>
      <c r="D7" s="1376"/>
      <c r="E7" s="1377"/>
      <c r="F7" s="1375" t="s">
        <v>1247</v>
      </c>
      <c r="G7" s="1376"/>
      <c r="H7" s="1376"/>
      <c r="I7" s="1377"/>
      <c r="J7" s="274" t="s">
        <v>469</v>
      </c>
      <c r="K7" s="274" t="s">
        <v>474</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2500</v>
      </c>
      <c r="B11" s="125">
        <v>2500</v>
      </c>
      <c r="C11" s="125"/>
      <c r="D11" s="126">
        <f>C11/B11*100</f>
        <v>0</v>
      </c>
      <c r="E11" s="127">
        <f>VLOOKUP(B7,'TABLA POR AREA'!A1:E73,2,)</f>
        <v>291461497</v>
      </c>
      <c r="F11" s="128">
        <f>VLOOKUP(B7,'TABLA POR AREA'!A1:E73,3,)</f>
        <v>141158244.54000002</v>
      </c>
      <c r="G11" s="128">
        <f>H11</f>
        <v>126576558</v>
      </c>
      <c r="H11" s="128">
        <f>VLOOKUP(B7,'TABLA POR AREA'!A1:E73,4,)</f>
        <v>126576558</v>
      </c>
      <c r="I11" s="128">
        <f>VLOOKUP(B7,'TABLA POR AREA'!A1:E73,5,)</f>
        <v>105635573.16999999</v>
      </c>
      <c r="J11" s="126">
        <f>G11/F11*100</f>
        <v>89.669971748714957</v>
      </c>
      <c r="K11" s="126">
        <f>D11/J11*100</f>
        <v>0</v>
      </c>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9"/>
  <sheetViews>
    <sheetView workbookViewId="0">
      <selection activeCell="Q14" sqref="Q14"/>
    </sheetView>
  </sheetViews>
  <sheetFormatPr baseColWidth="10" defaultRowHeight="13.2"/>
  <cols>
    <col min="7" max="8" width="14.88671875" bestFit="1" customWidth="1"/>
    <col min="9" max="9" width="15.33203125" bestFit="1" customWidth="1"/>
    <col min="10" max="10" width="17.88671875" customWidth="1"/>
    <col min="11" max="11" width="17.5546875" bestFit="1" customWidth="1"/>
    <col min="12" max="12" width="13.88671875" bestFit="1" customWidth="1"/>
    <col min="13" max="13" width="14.88671875" bestFit="1" customWidth="1"/>
    <col min="14" max="15" width="12.88671875" bestFit="1" customWidth="1"/>
  </cols>
  <sheetData>
    <row r="1" spans="1:15" ht="17.399999999999999">
      <c r="A1" s="1248" t="s">
        <v>1337</v>
      </c>
      <c r="B1" s="1248"/>
      <c r="C1" s="1248"/>
      <c r="D1" s="1248"/>
      <c r="E1" s="1248"/>
      <c r="F1" s="1248"/>
      <c r="G1" s="1248"/>
      <c r="H1" s="1248"/>
      <c r="I1" s="1248"/>
      <c r="J1" s="1248"/>
      <c r="K1" s="1248"/>
      <c r="L1" s="1248"/>
      <c r="M1" s="1248"/>
      <c r="N1" s="1248"/>
      <c r="O1" s="1248"/>
    </row>
    <row r="2" spans="1:15">
      <c r="A2" s="331" t="s">
        <v>1310</v>
      </c>
      <c r="B2" s="332" t="s">
        <v>1315</v>
      </c>
      <c r="C2" s="332" t="s">
        <v>535</v>
      </c>
      <c r="D2" s="332" t="s">
        <v>536</v>
      </c>
      <c r="E2" s="332" t="s">
        <v>94</v>
      </c>
      <c r="F2" s="332" t="s">
        <v>537</v>
      </c>
      <c r="G2" s="333" t="s">
        <v>538</v>
      </c>
      <c r="H2" s="333" t="s">
        <v>12</v>
      </c>
      <c r="I2" s="333" t="s">
        <v>539</v>
      </c>
      <c r="J2" s="333" t="s">
        <v>540</v>
      </c>
      <c r="K2" s="333" t="s">
        <v>1311</v>
      </c>
      <c r="L2" s="333" t="s">
        <v>62</v>
      </c>
      <c r="M2" s="333" t="s">
        <v>542</v>
      </c>
      <c r="N2" s="333" t="s">
        <v>543</v>
      </c>
      <c r="O2" s="333" t="s">
        <v>544</v>
      </c>
    </row>
    <row r="3" spans="1:15">
      <c r="A3" s="334" t="s">
        <v>520</v>
      </c>
      <c r="B3" s="335">
        <v>1131</v>
      </c>
      <c r="C3" s="335">
        <v>2</v>
      </c>
      <c r="D3" s="335">
        <v>1</v>
      </c>
      <c r="E3" s="343" t="s">
        <v>1317</v>
      </c>
      <c r="F3" s="335"/>
      <c r="G3" s="389">
        <v>53464935</v>
      </c>
      <c r="H3" s="389">
        <v>53464935</v>
      </c>
      <c r="I3" s="389">
        <v>29816762.629999999</v>
      </c>
      <c r="J3" s="389">
        <v>29822182</v>
      </c>
      <c r="K3" s="389">
        <v>29816762.629999999</v>
      </c>
      <c r="L3" s="389">
        <v>29662527.629999995</v>
      </c>
      <c r="M3" s="389">
        <v>23648172.370000001</v>
      </c>
      <c r="N3" s="389">
        <v>0</v>
      </c>
      <c r="O3" s="389">
        <v>154235.00000000373</v>
      </c>
    </row>
    <row r="4" spans="1:15">
      <c r="A4" s="334" t="s">
        <v>1182</v>
      </c>
      <c r="B4" s="335">
        <v>1132</v>
      </c>
      <c r="C4" s="335">
        <v>2</v>
      </c>
      <c r="D4" s="335">
        <v>1</v>
      </c>
      <c r="E4" s="343" t="s">
        <v>1317</v>
      </c>
      <c r="F4" s="335"/>
      <c r="G4" s="389">
        <v>84396433</v>
      </c>
      <c r="H4" s="389">
        <v>84396433</v>
      </c>
      <c r="I4" s="389">
        <v>47946294.229999997</v>
      </c>
      <c r="J4" s="389">
        <v>48115659</v>
      </c>
      <c r="K4" s="389">
        <v>47946294.229999997</v>
      </c>
      <c r="L4" s="389">
        <v>47049510.839999996</v>
      </c>
      <c r="M4" s="389">
        <v>36450138.770000003</v>
      </c>
      <c r="N4" s="389">
        <v>0</v>
      </c>
      <c r="O4" s="389">
        <v>896783.3900000006</v>
      </c>
    </row>
    <row r="5" spans="1:15">
      <c r="A5" s="334" t="s">
        <v>520</v>
      </c>
      <c r="B5" s="335">
        <v>1221</v>
      </c>
      <c r="C5" s="335">
        <v>2</v>
      </c>
      <c r="D5" s="335">
        <v>1</v>
      </c>
      <c r="E5" s="343" t="s">
        <v>1318</v>
      </c>
      <c r="F5" s="335"/>
      <c r="G5" s="389">
        <v>19034880</v>
      </c>
      <c r="H5" s="389">
        <v>19027880</v>
      </c>
      <c r="I5" s="389">
        <v>10444441</v>
      </c>
      <c r="J5" s="389">
        <v>10444441</v>
      </c>
      <c r="K5" s="389">
        <v>10444441</v>
      </c>
      <c r="L5" s="389">
        <v>10337245.760000002</v>
      </c>
      <c r="M5" s="389">
        <v>8583439</v>
      </c>
      <c r="N5" s="389">
        <v>0</v>
      </c>
      <c r="O5" s="389">
        <v>107195.23999999836</v>
      </c>
    </row>
    <row r="6" spans="1:15">
      <c r="A6" s="334" t="s">
        <v>520</v>
      </c>
      <c r="B6" s="335">
        <v>1311</v>
      </c>
      <c r="C6" s="335">
        <v>2</v>
      </c>
      <c r="D6" s="335">
        <v>1</v>
      </c>
      <c r="E6" s="343" t="s">
        <v>1317</v>
      </c>
      <c r="F6" s="335"/>
      <c r="G6" s="389">
        <v>1272627</v>
      </c>
      <c r="H6" s="389">
        <v>1272627</v>
      </c>
      <c r="I6" s="389">
        <v>706923.2</v>
      </c>
      <c r="J6" s="389">
        <v>715423</v>
      </c>
      <c r="K6" s="389">
        <v>706923.2</v>
      </c>
      <c r="L6" s="389">
        <v>686269.86999999988</v>
      </c>
      <c r="M6" s="389">
        <v>565703.80000000005</v>
      </c>
      <c r="N6" s="389">
        <v>0</v>
      </c>
      <c r="O6" s="389">
        <v>20653.330000000075</v>
      </c>
    </row>
    <row r="7" spans="1:15">
      <c r="A7" s="334" t="s">
        <v>520</v>
      </c>
      <c r="B7" s="335">
        <v>1321</v>
      </c>
      <c r="C7" s="335">
        <v>2</v>
      </c>
      <c r="D7" s="335">
        <v>1</v>
      </c>
      <c r="E7" s="343" t="s">
        <v>1317</v>
      </c>
      <c r="F7" s="335"/>
      <c r="G7" s="389">
        <v>3763790</v>
      </c>
      <c r="H7" s="389">
        <v>3763790</v>
      </c>
      <c r="I7" s="389">
        <v>1946096.47</v>
      </c>
      <c r="J7" s="389">
        <v>2063790</v>
      </c>
      <c r="K7" s="389">
        <v>1946096.47</v>
      </c>
      <c r="L7" s="389">
        <v>1946096.4700000002</v>
      </c>
      <c r="M7" s="389">
        <v>1817693.53</v>
      </c>
      <c r="N7" s="389">
        <v>0</v>
      </c>
      <c r="O7" s="389">
        <v>0</v>
      </c>
    </row>
    <row r="8" spans="1:15">
      <c r="A8" s="334" t="s">
        <v>520</v>
      </c>
      <c r="B8" s="335">
        <v>1322</v>
      </c>
      <c r="C8" s="335">
        <v>2</v>
      </c>
      <c r="D8" s="335">
        <v>1</v>
      </c>
      <c r="E8" s="343" t="s">
        <v>1317</v>
      </c>
      <c r="F8" s="335"/>
      <c r="G8" s="389">
        <v>57902</v>
      </c>
      <c r="H8" s="389">
        <v>57902</v>
      </c>
      <c r="I8" s="389">
        <v>42767.33</v>
      </c>
      <c r="J8" s="389">
        <v>44684</v>
      </c>
      <c r="K8" s="389">
        <v>42767.33</v>
      </c>
      <c r="L8" s="389">
        <v>42767.329999999994</v>
      </c>
      <c r="M8" s="389">
        <v>15134.669999999998</v>
      </c>
      <c r="N8" s="389">
        <v>0</v>
      </c>
      <c r="O8" s="389">
        <v>0</v>
      </c>
    </row>
    <row r="9" spans="1:15">
      <c r="A9" s="334" t="s">
        <v>520</v>
      </c>
      <c r="B9" s="335">
        <v>1323</v>
      </c>
      <c r="C9" s="335">
        <v>2</v>
      </c>
      <c r="D9" s="335">
        <v>1</v>
      </c>
      <c r="E9" s="343" t="s">
        <v>1317</v>
      </c>
      <c r="F9" s="335"/>
      <c r="G9" s="389">
        <v>8498035</v>
      </c>
      <c r="H9" s="389">
        <v>8498035</v>
      </c>
      <c r="I9" s="389"/>
      <c r="J9" s="389">
        <v>0</v>
      </c>
      <c r="K9" s="389">
        <v>0</v>
      </c>
      <c r="L9" s="389"/>
      <c r="M9" s="389">
        <v>8498035</v>
      </c>
      <c r="N9" s="389">
        <v>0</v>
      </c>
      <c r="O9" s="389">
        <v>0</v>
      </c>
    </row>
    <row r="10" spans="1:15">
      <c r="A10" s="334" t="s">
        <v>520</v>
      </c>
      <c r="B10" s="335">
        <v>1323</v>
      </c>
      <c r="C10" s="335">
        <v>2</v>
      </c>
      <c r="D10" s="335">
        <v>1</v>
      </c>
      <c r="E10" s="343" t="s">
        <v>1318</v>
      </c>
      <c r="F10" s="335"/>
      <c r="G10" s="389">
        <v>1966877</v>
      </c>
      <c r="H10" s="389">
        <v>1966877</v>
      </c>
      <c r="I10" s="389"/>
      <c r="J10" s="389">
        <v>0</v>
      </c>
      <c r="K10" s="389">
        <v>0</v>
      </c>
      <c r="L10" s="389"/>
      <c r="M10" s="389">
        <v>1966877</v>
      </c>
      <c r="N10" s="389">
        <v>0</v>
      </c>
      <c r="O10" s="389">
        <v>0</v>
      </c>
    </row>
    <row r="11" spans="1:15">
      <c r="A11" s="334" t="s">
        <v>521</v>
      </c>
      <c r="B11" s="335">
        <v>1331</v>
      </c>
      <c r="C11" s="335">
        <v>2</v>
      </c>
      <c r="D11" s="335">
        <v>1</v>
      </c>
      <c r="E11" s="343" t="s">
        <v>1317</v>
      </c>
      <c r="F11" s="335"/>
      <c r="G11" s="389">
        <v>11881042</v>
      </c>
      <c r="H11" s="389">
        <v>11881042</v>
      </c>
      <c r="I11" s="389">
        <v>8148837.25</v>
      </c>
      <c r="J11" s="389">
        <v>8220223</v>
      </c>
      <c r="K11" s="389">
        <v>8148837.25</v>
      </c>
      <c r="L11" s="389">
        <v>8148837.25</v>
      </c>
      <c r="M11" s="389">
        <v>3732204.75</v>
      </c>
      <c r="N11" s="389">
        <v>0</v>
      </c>
      <c r="O11" s="389">
        <v>0</v>
      </c>
    </row>
    <row r="12" spans="1:15">
      <c r="A12" s="334" t="s">
        <v>521</v>
      </c>
      <c r="B12" s="335">
        <v>1332</v>
      </c>
      <c r="C12" s="335">
        <v>2</v>
      </c>
      <c r="D12" s="335">
        <v>1</v>
      </c>
      <c r="E12" s="343" t="s">
        <v>1317</v>
      </c>
      <c r="F12" s="335"/>
      <c r="G12" s="389">
        <v>6891342</v>
      </c>
      <c r="H12" s="389">
        <v>6891342</v>
      </c>
      <c r="I12" s="389">
        <v>4668956.07</v>
      </c>
      <c r="J12" s="389">
        <v>4766899</v>
      </c>
      <c r="K12" s="389">
        <v>4668956.07</v>
      </c>
      <c r="L12" s="389">
        <v>4668956.07</v>
      </c>
      <c r="M12" s="389">
        <v>2222385.9299999997</v>
      </c>
      <c r="N12" s="389">
        <v>0</v>
      </c>
      <c r="O12" s="389">
        <v>0</v>
      </c>
    </row>
    <row r="13" spans="1:15">
      <c r="A13" s="334" t="s">
        <v>521</v>
      </c>
      <c r="B13" s="335">
        <v>1341</v>
      </c>
      <c r="C13" s="335">
        <v>2</v>
      </c>
      <c r="D13" s="335">
        <v>1</v>
      </c>
      <c r="E13" s="343" t="s">
        <v>1317</v>
      </c>
      <c r="F13" s="335"/>
      <c r="G13" s="389">
        <v>565235</v>
      </c>
      <c r="H13" s="389">
        <v>851689.42</v>
      </c>
      <c r="I13" s="389">
        <v>851689.42</v>
      </c>
      <c r="J13" s="389">
        <v>851689.42</v>
      </c>
      <c r="K13" s="389">
        <v>851689.42</v>
      </c>
      <c r="L13" s="389">
        <v>267919.79999999993</v>
      </c>
      <c r="M13" s="389">
        <v>0</v>
      </c>
      <c r="N13" s="389">
        <v>0</v>
      </c>
      <c r="O13" s="389">
        <v>583769.62000000011</v>
      </c>
    </row>
    <row r="14" spans="1:15">
      <c r="A14" s="334" t="s">
        <v>521</v>
      </c>
      <c r="B14" s="335">
        <v>1343</v>
      </c>
      <c r="C14" s="335">
        <v>2</v>
      </c>
      <c r="D14" s="335">
        <v>1</v>
      </c>
      <c r="E14" s="343" t="s">
        <v>1317</v>
      </c>
      <c r="F14" s="335"/>
      <c r="G14" s="389">
        <v>10424156</v>
      </c>
      <c r="H14" s="389">
        <v>10424156</v>
      </c>
      <c r="I14" s="389">
        <v>5647265.21</v>
      </c>
      <c r="J14" s="389">
        <v>5725012</v>
      </c>
      <c r="K14" s="389">
        <v>5647265.21</v>
      </c>
      <c r="L14" s="389">
        <v>5647265.21</v>
      </c>
      <c r="M14" s="389">
        <v>4776890.79</v>
      </c>
      <c r="N14" s="389">
        <v>0</v>
      </c>
      <c r="O14" s="389">
        <v>0</v>
      </c>
    </row>
    <row r="15" spans="1:15">
      <c r="A15" s="334" t="s">
        <v>521</v>
      </c>
      <c r="B15" s="335">
        <v>1541</v>
      </c>
      <c r="C15" s="335">
        <v>2</v>
      </c>
      <c r="D15" s="335">
        <v>1</v>
      </c>
      <c r="E15" s="343" t="s">
        <v>1317</v>
      </c>
      <c r="F15" s="335"/>
      <c r="G15" s="389">
        <v>3716068</v>
      </c>
      <c r="H15" s="389">
        <v>3716068</v>
      </c>
      <c r="I15" s="389"/>
      <c r="J15" s="389">
        <v>1616068</v>
      </c>
      <c r="K15" s="389">
        <v>0</v>
      </c>
      <c r="L15" s="389"/>
      <c r="M15" s="389">
        <v>3716068</v>
      </c>
      <c r="N15" s="389">
        <v>0</v>
      </c>
      <c r="O15" s="389">
        <v>0</v>
      </c>
    </row>
    <row r="16" spans="1:15">
      <c r="A16" s="334" t="s">
        <v>523</v>
      </c>
      <c r="B16" s="335">
        <v>1542</v>
      </c>
      <c r="C16" s="335">
        <v>2</v>
      </c>
      <c r="D16" s="335">
        <v>1</v>
      </c>
      <c r="E16" s="343" t="s">
        <v>1317</v>
      </c>
      <c r="F16" s="335"/>
      <c r="G16" s="389">
        <v>129780</v>
      </c>
      <c r="H16" s="389">
        <v>129780</v>
      </c>
      <c r="I16" s="389">
        <v>85900.75</v>
      </c>
      <c r="J16" s="389">
        <v>96026</v>
      </c>
      <c r="K16" s="389">
        <v>85900.75</v>
      </c>
      <c r="L16" s="389">
        <v>72506.5</v>
      </c>
      <c r="M16" s="389">
        <v>43879.25</v>
      </c>
      <c r="N16" s="389">
        <v>0</v>
      </c>
      <c r="O16" s="389">
        <v>13394.25</v>
      </c>
    </row>
    <row r="17" spans="1:15">
      <c r="A17" s="334" t="s">
        <v>523</v>
      </c>
      <c r="B17" s="335">
        <v>1544</v>
      </c>
      <c r="C17" s="335">
        <v>2</v>
      </c>
      <c r="D17" s="335">
        <v>1</v>
      </c>
      <c r="E17" s="343" t="s">
        <v>1317</v>
      </c>
      <c r="F17" s="335"/>
      <c r="G17" s="389">
        <v>9354230</v>
      </c>
      <c r="H17" s="389">
        <v>9354230</v>
      </c>
      <c r="I17" s="389">
        <v>5338195.83</v>
      </c>
      <c r="J17" s="389">
        <v>5355448</v>
      </c>
      <c r="K17" s="389">
        <v>5338195.83</v>
      </c>
      <c r="L17" s="389">
        <v>5338195.83</v>
      </c>
      <c r="M17" s="389">
        <v>4016034.17</v>
      </c>
      <c r="N17" s="389">
        <v>0</v>
      </c>
      <c r="O17" s="389">
        <v>0</v>
      </c>
    </row>
    <row r="18" spans="1:15">
      <c r="A18" s="334" t="s">
        <v>523</v>
      </c>
      <c r="B18" s="335">
        <v>1545</v>
      </c>
      <c r="C18" s="335">
        <v>2</v>
      </c>
      <c r="D18" s="335">
        <v>1</v>
      </c>
      <c r="E18" s="343" t="s">
        <v>1318</v>
      </c>
      <c r="F18" s="335"/>
      <c r="G18" s="389">
        <v>363459</v>
      </c>
      <c r="H18" s="389">
        <v>363459</v>
      </c>
      <c r="I18" s="389">
        <v>214936.29</v>
      </c>
      <c r="J18" s="389">
        <v>219185</v>
      </c>
      <c r="K18" s="389">
        <v>214936.29</v>
      </c>
      <c r="L18" s="389">
        <v>214936.29000000004</v>
      </c>
      <c r="M18" s="389">
        <v>148522.71</v>
      </c>
      <c r="N18" s="389">
        <v>0</v>
      </c>
      <c r="O18" s="389">
        <v>0</v>
      </c>
    </row>
    <row r="19" spans="1:15">
      <c r="A19" s="334" t="s">
        <v>523</v>
      </c>
      <c r="B19" s="335">
        <v>1545</v>
      </c>
      <c r="C19" s="335">
        <v>2</v>
      </c>
      <c r="D19" s="335">
        <v>1</v>
      </c>
      <c r="E19" s="343" t="s">
        <v>1317</v>
      </c>
      <c r="F19" s="335"/>
      <c r="G19" s="389">
        <v>1221913</v>
      </c>
      <c r="H19" s="389">
        <v>1221913</v>
      </c>
      <c r="I19" s="389">
        <v>684259.52</v>
      </c>
      <c r="J19" s="389">
        <v>684795</v>
      </c>
      <c r="K19" s="389">
        <v>684259.52</v>
      </c>
      <c r="L19" s="389">
        <v>680042.5199999999</v>
      </c>
      <c r="M19" s="389">
        <v>537653.48</v>
      </c>
      <c r="N19" s="389">
        <v>0</v>
      </c>
      <c r="O19" s="389">
        <v>4217.0000000001164</v>
      </c>
    </row>
    <row r="20" spans="1:15">
      <c r="A20" s="334" t="s">
        <v>523</v>
      </c>
      <c r="B20" s="335">
        <v>1545</v>
      </c>
      <c r="C20" s="335">
        <v>2</v>
      </c>
      <c r="D20" s="335">
        <v>1</v>
      </c>
      <c r="E20" s="335">
        <v>10</v>
      </c>
      <c r="F20" s="335"/>
      <c r="G20" s="389">
        <v>2488814</v>
      </c>
      <c r="H20" s="389">
        <v>2488814</v>
      </c>
      <c r="I20" s="389">
        <v>1347288</v>
      </c>
      <c r="J20" s="389">
        <v>1347288</v>
      </c>
      <c r="K20" s="389">
        <v>1347288</v>
      </c>
      <c r="L20" s="389">
        <v>1338794.93</v>
      </c>
      <c r="M20" s="389">
        <v>1141526</v>
      </c>
      <c r="N20" s="389">
        <v>0</v>
      </c>
      <c r="O20" s="389">
        <v>8493.0700000000652</v>
      </c>
    </row>
    <row r="21" spans="1:15">
      <c r="A21" s="334" t="s">
        <v>523</v>
      </c>
      <c r="B21" s="335">
        <v>1545</v>
      </c>
      <c r="C21" s="335">
        <v>2</v>
      </c>
      <c r="D21" s="335">
        <v>1</v>
      </c>
      <c r="E21" s="343" t="s">
        <v>1321</v>
      </c>
      <c r="F21" s="335"/>
      <c r="G21" s="389">
        <v>5801576</v>
      </c>
      <c r="H21" s="389">
        <v>5801576</v>
      </c>
      <c r="I21" s="389">
        <v>1892157.38</v>
      </c>
      <c r="J21" s="389">
        <v>3237488</v>
      </c>
      <c r="K21" s="389">
        <v>1603951.25</v>
      </c>
      <c r="L21" s="389">
        <v>1303951.25</v>
      </c>
      <c r="M21" s="389">
        <v>3909418.62</v>
      </c>
      <c r="N21" s="389">
        <v>288206.12999999989</v>
      </c>
      <c r="O21" s="389">
        <v>300000</v>
      </c>
    </row>
    <row r="22" spans="1:15">
      <c r="A22" s="334" t="s">
        <v>523</v>
      </c>
      <c r="B22" s="335">
        <v>1546</v>
      </c>
      <c r="C22" s="335">
        <v>2</v>
      </c>
      <c r="D22" s="335">
        <v>1</v>
      </c>
      <c r="E22" s="343" t="s">
        <v>1317</v>
      </c>
      <c r="F22" s="335"/>
      <c r="G22" s="389">
        <v>2025766</v>
      </c>
      <c r="H22" s="389">
        <v>2025766</v>
      </c>
      <c r="I22" s="389">
        <v>1165769.3999999999</v>
      </c>
      <c r="J22" s="389">
        <v>1166854</v>
      </c>
      <c r="K22" s="389">
        <v>1165769.3999999999</v>
      </c>
      <c r="L22" s="389">
        <v>1140236.1200000001</v>
      </c>
      <c r="M22" s="389">
        <v>859996.60000000009</v>
      </c>
      <c r="N22" s="389">
        <v>0</v>
      </c>
      <c r="O22" s="389">
        <v>25533.279999999795</v>
      </c>
    </row>
    <row r="23" spans="1:15">
      <c r="A23" s="334" t="s">
        <v>523</v>
      </c>
      <c r="B23" s="335">
        <v>1546</v>
      </c>
      <c r="C23" s="335">
        <v>2</v>
      </c>
      <c r="D23" s="335">
        <v>1</v>
      </c>
      <c r="E23" s="335">
        <v>51</v>
      </c>
      <c r="F23" s="335"/>
      <c r="G23" s="389">
        <v>12454673</v>
      </c>
      <c r="H23" s="389">
        <v>12454673</v>
      </c>
      <c r="I23" s="389">
        <v>6806009.5</v>
      </c>
      <c r="J23" s="389">
        <v>6813326</v>
      </c>
      <c r="K23" s="389">
        <v>6806009.5</v>
      </c>
      <c r="L23" s="389">
        <v>5682309.5</v>
      </c>
      <c r="M23" s="389">
        <v>5648663.5</v>
      </c>
      <c r="N23" s="389">
        <v>0</v>
      </c>
      <c r="O23" s="389">
        <v>1123700</v>
      </c>
    </row>
    <row r="24" spans="1:15">
      <c r="A24" s="334" t="s">
        <v>523</v>
      </c>
      <c r="B24" s="335">
        <v>1547</v>
      </c>
      <c r="C24" s="335">
        <v>2</v>
      </c>
      <c r="D24" s="335">
        <v>1</v>
      </c>
      <c r="E24" s="343" t="s">
        <v>1317</v>
      </c>
      <c r="F24" s="335"/>
      <c r="G24" s="389">
        <v>714956</v>
      </c>
      <c r="H24" s="389">
        <v>714956</v>
      </c>
      <c r="I24" s="389">
        <v>708500</v>
      </c>
      <c r="J24" s="389">
        <v>714956</v>
      </c>
      <c r="K24" s="389">
        <v>708500</v>
      </c>
      <c r="L24" s="389">
        <v>562500</v>
      </c>
      <c r="M24" s="389">
        <v>6456</v>
      </c>
      <c r="N24" s="389">
        <v>0</v>
      </c>
      <c r="O24" s="389">
        <v>146000</v>
      </c>
    </row>
    <row r="25" spans="1:15">
      <c r="A25" s="334" t="s">
        <v>523</v>
      </c>
      <c r="B25" s="335">
        <v>1548</v>
      </c>
      <c r="C25" s="335">
        <v>2</v>
      </c>
      <c r="D25" s="335">
        <v>1</v>
      </c>
      <c r="E25" s="343" t="s">
        <v>1317</v>
      </c>
      <c r="F25" s="335"/>
      <c r="G25" s="389">
        <v>11591139</v>
      </c>
      <c r="H25" s="389">
        <v>11591139</v>
      </c>
      <c r="I25" s="389">
        <v>11591139</v>
      </c>
      <c r="J25" s="389">
        <v>11591139</v>
      </c>
      <c r="K25" s="389">
        <v>11591139</v>
      </c>
      <c r="L25" s="389">
        <v>11591139</v>
      </c>
      <c r="M25" s="389">
        <v>0</v>
      </c>
      <c r="N25" s="389">
        <v>0</v>
      </c>
      <c r="O25" s="389">
        <v>0</v>
      </c>
    </row>
    <row r="26" spans="1:15">
      <c r="A26" s="334" t="s">
        <v>523</v>
      </c>
      <c r="B26" s="335">
        <v>1551</v>
      </c>
      <c r="C26" s="335">
        <v>2</v>
      </c>
      <c r="D26" s="335">
        <v>1</v>
      </c>
      <c r="E26" s="343" t="s">
        <v>1317</v>
      </c>
      <c r="F26" s="335"/>
      <c r="G26" s="389">
        <v>24638</v>
      </c>
      <c r="H26" s="389">
        <v>24638</v>
      </c>
      <c r="I26" s="389">
        <v>19400</v>
      </c>
      <c r="J26" s="389">
        <v>24638</v>
      </c>
      <c r="K26" s="389">
        <v>19400</v>
      </c>
      <c r="L26" s="389">
        <v>14600</v>
      </c>
      <c r="M26" s="389">
        <v>5238</v>
      </c>
      <c r="N26" s="389">
        <v>0</v>
      </c>
      <c r="O26" s="389">
        <v>4800</v>
      </c>
    </row>
    <row r="27" spans="1:15">
      <c r="A27" s="334" t="s">
        <v>523</v>
      </c>
      <c r="B27" s="335">
        <v>1591</v>
      </c>
      <c r="C27" s="335">
        <v>2</v>
      </c>
      <c r="D27" s="335">
        <v>1</v>
      </c>
      <c r="E27" s="343" t="s">
        <v>1317</v>
      </c>
      <c r="F27" s="335"/>
      <c r="G27" s="389">
        <v>32764366</v>
      </c>
      <c r="H27" s="389">
        <v>32764366</v>
      </c>
      <c r="I27" s="389">
        <v>18432360.719999999</v>
      </c>
      <c r="J27" s="389">
        <v>18545475</v>
      </c>
      <c r="K27" s="389">
        <v>18432360.719999999</v>
      </c>
      <c r="L27" s="389">
        <v>18432360.719999999</v>
      </c>
      <c r="M27" s="389">
        <v>14332005.280000001</v>
      </c>
      <c r="N27" s="389">
        <v>0</v>
      </c>
      <c r="O27" s="389">
        <v>0</v>
      </c>
    </row>
    <row r="28" spans="1:15">
      <c r="A28" s="334" t="s">
        <v>523</v>
      </c>
      <c r="B28" s="335">
        <v>1593</v>
      </c>
      <c r="C28" s="335">
        <v>2</v>
      </c>
      <c r="D28" s="335">
        <v>1</v>
      </c>
      <c r="E28" s="343" t="s">
        <v>1317</v>
      </c>
      <c r="F28" s="335"/>
      <c r="G28" s="389">
        <v>754823</v>
      </c>
      <c r="H28" s="389">
        <v>754823</v>
      </c>
      <c r="I28" s="389">
        <v>509391</v>
      </c>
      <c r="J28" s="389">
        <v>509946</v>
      </c>
      <c r="K28" s="389">
        <v>509391</v>
      </c>
      <c r="L28" s="389">
        <v>401714.75</v>
      </c>
      <c r="M28" s="389">
        <v>245432</v>
      </c>
      <c r="N28" s="389">
        <v>0</v>
      </c>
      <c r="O28" s="389">
        <v>107676.25</v>
      </c>
    </row>
    <row r="29" spans="1:15">
      <c r="A29" s="334" t="s">
        <v>523</v>
      </c>
      <c r="B29" s="335">
        <v>1594</v>
      </c>
      <c r="C29" s="335">
        <v>2</v>
      </c>
      <c r="D29" s="335">
        <v>1</v>
      </c>
      <c r="E29" s="343" t="s">
        <v>1317</v>
      </c>
      <c r="F29" s="335"/>
      <c r="G29" s="389">
        <v>163796</v>
      </c>
      <c r="H29" s="389">
        <v>163796</v>
      </c>
      <c r="I29" s="389">
        <v>5599.5</v>
      </c>
      <c r="J29" s="389">
        <v>163796</v>
      </c>
      <c r="K29" s="389">
        <v>5599.5</v>
      </c>
      <c r="L29" s="389">
        <v>5599.5</v>
      </c>
      <c r="M29" s="389">
        <v>158196.5</v>
      </c>
      <c r="N29" s="389">
        <v>0</v>
      </c>
      <c r="O29" s="389">
        <v>0</v>
      </c>
    </row>
    <row r="30" spans="1:15">
      <c r="A30" s="334" t="s">
        <v>523</v>
      </c>
      <c r="B30" s="335">
        <v>1711</v>
      </c>
      <c r="C30" s="335">
        <v>2</v>
      </c>
      <c r="D30" s="335">
        <v>1</v>
      </c>
      <c r="E30" s="343" t="s">
        <v>1317</v>
      </c>
      <c r="F30" s="335"/>
      <c r="G30" s="389">
        <v>164372</v>
      </c>
      <c r="H30" s="389">
        <v>164372</v>
      </c>
      <c r="I30" s="389">
        <v>41400</v>
      </c>
      <c r="J30" s="389">
        <v>56000</v>
      </c>
      <c r="K30" s="389">
        <v>41400</v>
      </c>
      <c r="L30" s="389">
        <v>41400</v>
      </c>
      <c r="M30" s="389">
        <v>122972</v>
      </c>
      <c r="N30" s="389">
        <v>0</v>
      </c>
      <c r="O30" s="389">
        <v>0</v>
      </c>
    </row>
    <row r="31" spans="1:15">
      <c r="A31" s="334" t="s">
        <v>523</v>
      </c>
      <c r="B31" s="335">
        <v>1713</v>
      </c>
      <c r="C31" s="335">
        <v>2</v>
      </c>
      <c r="D31" s="335">
        <v>1</v>
      </c>
      <c r="E31" s="343" t="s">
        <v>1317</v>
      </c>
      <c r="F31" s="335"/>
      <c r="G31" s="389">
        <v>1365853</v>
      </c>
      <c r="H31" s="389">
        <v>1365853</v>
      </c>
      <c r="I31" s="389">
        <v>35158</v>
      </c>
      <c r="J31" s="389">
        <v>365853</v>
      </c>
      <c r="K31" s="389">
        <v>35158</v>
      </c>
      <c r="L31" s="389">
        <v>35158</v>
      </c>
      <c r="M31" s="389">
        <v>1330695</v>
      </c>
      <c r="N31" s="389">
        <v>0</v>
      </c>
      <c r="O31" s="389">
        <v>0</v>
      </c>
    </row>
    <row r="32" spans="1:15">
      <c r="A32" s="334" t="s">
        <v>523</v>
      </c>
      <c r="B32" s="335">
        <v>1714</v>
      </c>
      <c r="C32" s="335">
        <v>2</v>
      </c>
      <c r="D32" s="335">
        <v>1</v>
      </c>
      <c r="E32" s="343" t="s">
        <v>1317</v>
      </c>
      <c r="F32" s="335"/>
      <c r="G32" s="389">
        <v>7458576</v>
      </c>
      <c r="H32" s="389">
        <v>7458576</v>
      </c>
      <c r="I32" s="389">
        <v>3209369.65</v>
      </c>
      <c r="J32" s="389">
        <v>3328633</v>
      </c>
      <c r="K32" s="389">
        <v>3209369.65</v>
      </c>
      <c r="L32" s="389">
        <v>2333319.85</v>
      </c>
      <c r="M32" s="389">
        <v>4249206.3499999996</v>
      </c>
      <c r="N32" s="389">
        <v>0</v>
      </c>
      <c r="O32" s="389">
        <v>876049.79999999981</v>
      </c>
    </row>
    <row r="33" spans="1:15">
      <c r="A33" s="334" t="s">
        <v>495</v>
      </c>
      <c r="B33" s="335">
        <v>2151</v>
      </c>
      <c r="C33" s="335">
        <v>2</v>
      </c>
      <c r="D33" s="335">
        <v>1</v>
      </c>
      <c r="E33" s="343" t="s">
        <v>1317</v>
      </c>
      <c r="F33" s="335"/>
      <c r="G33" s="389">
        <v>3912170</v>
      </c>
      <c r="H33" s="389">
        <v>1412170</v>
      </c>
      <c r="I33" s="389"/>
      <c r="J33" s="389">
        <v>580000</v>
      </c>
      <c r="K33" s="389">
        <v>0</v>
      </c>
      <c r="L33" s="389"/>
      <c r="M33" s="389">
        <v>1412170</v>
      </c>
      <c r="N33" s="389">
        <v>0</v>
      </c>
      <c r="O33" s="389">
        <v>0</v>
      </c>
    </row>
    <row r="34" spans="1:15">
      <c r="A34" s="334" t="s">
        <v>486</v>
      </c>
      <c r="B34" s="335">
        <v>2151</v>
      </c>
      <c r="C34" s="335">
        <v>2</v>
      </c>
      <c r="D34" s="335">
        <v>1</v>
      </c>
      <c r="E34" s="343" t="s">
        <v>1317</v>
      </c>
      <c r="F34" s="335"/>
      <c r="G34" s="389">
        <v>60000</v>
      </c>
      <c r="H34" s="389">
        <v>60000</v>
      </c>
      <c r="I34" s="389"/>
      <c r="J34" s="389">
        <v>20001</v>
      </c>
      <c r="K34" s="389">
        <v>0</v>
      </c>
      <c r="L34" s="389"/>
      <c r="M34" s="389">
        <v>60000</v>
      </c>
      <c r="N34" s="389">
        <v>0</v>
      </c>
      <c r="O34" s="389">
        <v>0</v>
      </c>
    </row>
    <row r="35" spans="1:15">
      <c r="A35" s="334" t="s">
        <v>495</v>
      </c>
      <c r="B35" s="335">
        <v>2161</v>
      </c>
      <c r="C35" s="335">
        <v>2</v>
      </c>
      <c r="D35" s="335">
        <v>1</v>
      </c>
      <c r="E35" s="343" t="s">
        <v>1317</v>
      </c>
      <c r="F35" s="335"/>
      <c r="G35" s="389">
        <v>62150</v>
      </c>
      <c r="H35" s="389">
        <v>62150</v>
      </c>
      <c r="I35" s="389"/>
      <c r="J35" s="389">
        <v>24860</v>
      </c>
      <c r="K35" s="389">
        <v>0</v>
      </c>
      <c r="L35" s="389"/>
      <c r="M35" s="389">
        <v>62150</v>
      </c>
      <c r="N35" s="389">
        <v>0</v>
      </c>
      <c r="O35" s="389">
        <v>0</v>
      </c>
    </row>
    <row r="36" spans="1:15">
      <c r="A36" s="334" t="s">
        <v>495</v>
      </c>
      <c r="B36" s="335">
        <v>2419</v>
      </c>
      <c r="C36" s="335">
        <v>2</v>
      </c>
      <c r="D36" s="335">
        <v>1</v>
      </c>
      <c r="E36" s="343" t="s">
        <v>1317</v>
      </c>
      <c r="F36" s="335"/>
      <c r="G36" s="389">
        <v>283550</v>
      </c>
      <c r="H36" s="389">
        <v>283550</v>
      </c>
      <c r="I36" s="389"/>
      <c r="J36" s="389">
        <v>113420</v>
      </c>
      <c r="K36" s="389">
        <v>0</v>
      </c>
      <c r="L36" s="389"/>
      <c r="M36" s="389">
        <v>283550</v>
      </c>
      <c r="N36" s="389">
        <v>0</v>
      </c>
      <c r="O36" s="389">
        <v>0</v>
      </c>
    </row>
    <row r="37" spans="1:15">
      <c r="A37" s="334" t="s">
        <v>486</v>
      </c>
      <c r="B37" s="335">
        <v>2419</v>
      </c>
      <c r="C37" s="335">
        <v>2</v>
      </c>
      <c r="D37" s="335">
        <v>1</v>
      </c>
      <c r="E37" s="343" t="s">
        <v>1317</v>
      </c>
      <c r="F37" s="335"/>
      <c r="G37" s="389">
        <v>223066</v>
      </c>
      <c r="H37" s="389">
        <v>223066</v>
      </c>
      <c r="I37" s="389"/>
      <c r="J37" s="389">
        <v>74355</v>
      </c>
      <c r="K37" s="389">
        <v>0</v>
      </c>
      <c r="L37" s="389"/>
      <c r="M37" s="389">
        <v>223066</v>
      </c>
      <c r="N37" s="389">
        <v>0</v>
      </c>
      <c r="O37" s="389">
        <v>0</v>
      </c>
    </row>
    <row r="38" spans="1:15">
      <c r="A38" s="334" t="s">
        <v>487</v>
      </c>
      <c r="B38" s="335">
        <v>2419</v>
      </c>
      <c r="C38" s="335">
        <v>2</v>
      </c>
      <c r="D38" s="335">
        <v>1</v>
      </c>
      <c r="E38" s="343" t="s">
        <v>1317</v>
      </c>
      <c r="F38" s="335"/>
      <c r="G38" s="389">
        <v>267500</v>
      </c>
      <c r="H38" s="389">
        <v>267500</v>
      </c>
      <c r="I38" s="389"/>
      <c r="J38" s="389">
        <v>89166</v>
      </c>
      <c r="K38" s="389">
        <v>0</v>
      </c>
      <c r="L38" s="389"/>
      <c r="M38" s="389">
        <v>267500</v>
      </c>
      <c r="N38" s="389">
        <v>0</v>
      </c>
      <c r="O38" s="389">
        <v>0</v>
      </c>
    </row>
    <row r="39" spans="1:15">
      <c r="A39" s="334" t="s">
        <v>490</v>
      </c>
      <c r="B39" s="335">
        <v>2419</v>
      </c>
      <c r="C39" s="335">
        <v>2</v>
      </c>
      <c r="D39" s="335">
        <v>1</v>
      </c>
      <c r="E39" s="343" t="s">
        <v>1317</v>
      </c>
      <c r="F39" s="335"/>
      <c r="G39" s="389">
        <v>236460</v>
      </c>
      <c r="H39" s="389">
        <v>236460</v>
      </c>
      <c r="I39" s="389"/>
      <c r="J39" s="389">
        <v>78819</v>
      </c>
      <c r="K39" s="389">
        <v>0</v>
      </c>
      <c r="L39" s="389"/>
      <c r="M39" s="389">
        <v>236460</v>
      </c>
      <c r="N39" s="389">
        <v>0</v>
      </c>
      <c r="O39" s="389">
        <v>0</v>
      </c>
    </row>
    <row r="40" spans="1:15">
      <c r="A40" s="334" t="s">
        <v>491</v>
      </c>
      <c r="B40" s="335">
        <v>2419</v>
      </c>
      <c r="C40" s="335">
        <v>2</v>
      </c>
      <c r="D40" s="335">
        <v>1</v>
      </c>
      <c r="E40" s="343" t="s">
        <v>1317</v>
      </c>
      <c r="F40" s="335"/>
      <c r="G40" s="389">
        <v>213200</v>
      </c>
      <c r="H40" s="389">
        <v>213200</v>
      </c>
      <c r="I40" s="389"/>
      <c r="J40" s="389">
        <v>85280</v>
      </c>
      <c r="K40" s="389">
        <v>0</v>
      </c>
      <c r="L40" s="389"/>
      <c r="M40" s="389">
        <v>213200</v>
      </c>
      <c r="N40" s="389">
        <v>0</v>
      </c>
      <c r="O40" s="389">
        <v>0</v>
      </c>
    </row>
    <row r="41" spans="1:15">
      <c r="A41" s="334" t="s">
        <v>495</v>
      </c>
      <c r="B41" s="335">
        <v>2421</v>
      </c>
      <c r="C41" s="335">
        <v>2</v>
      </c>
      <c r="D41" s="335">
        <v>1</v>
      </c>
      <c r="E41" s="343" t="s">
        <v>1317</v>
      </c>
      <c r="F41" s="335"/>
      <c r="G41" s="389">
        <v>762750</v>
      </c>
      <c r="H41" s="389">
        <v>762750</v>
      </c>
      <c r="I41" s="389"/>
      <c r="J41" s="389">
        <v>305100</v>
      </c>
      <c r="K41" s="389">
        <v>0</v>
      </c>
      <c r="L41" s="389"/>
      <c r="M41" s="389">
        <v>762750</v>
      </c>
      <c r="N41" s="389">
        <v>0</v>
      </c>
      <c r="O41" s="389">
        <v>0</v>
      </c>
    </row>
    <row r="42" spans="1:15">
      <c r="A42" s="334" t="s">
        <v>486</v>
      </c>
      <c r="B42" s="335">
        <v>2421</v>
      </c>
      <c r="C42" s="335">
        <v>2</v>
      </c>
      <c r="D42" s="335">
        <v>1</v>
      </c>
      <c r="E42" s="343" t="s">
        <v>1317</v>
      </c>
      <c r="F42" s="335"/>
      <c r="G42" s="389">
        <v>1015250</v>
      </c>
      <c r="H42" s="389">
        <v>1015250</v>
      </c>
      <c r="I42" s="389"/>
      <c r="J42" s="389">
        <v>338418</v>
      </c>
      <c r="K42" s="389">
        <v>0</v>
      </c>
      <c r="L42" s="389"/>
      <c r="M42" s="389">
        <v>1015250</v>
      </c>
      <c r="N42" s="389">
        <v>0</v>
      </c>
      <c r="O42" s="389">
        <v>0</v>
      </c>
    </row>
    <row r="43" spans="1:15">
      <c r="A43" s="334" t="s">
        <v>487</v>
      </c>
      <c r="B43" s="335">
        <v>2421</v>
      </c>
      <c r="C43" s="335">
        <v>2</v>
      </c>
      <c r="D43" s="335">
        <v>1</v>
      </c>
      <c r="E43" s="343" t="s">
        <v>1317</v>
      </c>
      <c r="F43" s="335"/>
      <c r="G43" s="389">
        <v>283624</v>
      </c>
      <c r="H43" s="389">
        <v>283624</v>
      </c>
      <c r="I43" s="389"/>
      <c r="J43" s="389">
        <v>94542</v>
      </c>
      <c r="K43" s="389">
        <v>0</v>
      </c>
      <c r="L43" s="389"/>
      <c r="M43" s="389">
        <v>283624</v>
      </c>
      <c r="N43" s="389">
        <v>0</v>
      </c>
      <c r="O43" s="389">
        <v>0</v>
      </c>
    </row>
    <row r="44" spans="1:15">
      <c r="A44" s="334" t="s">
        <v>490</v>
      </c>
      <c r="B44" s="335">
        <v>2421</v>
      </c>
      <c r="C44" s="335">
        <v>2</v>
      </c>
      <c r="D44" s="335">
        <v>1</v>
      </c>
      <c r="E44" s="343" t="s">
        <v>1317</v>
      </c>
      <c r="F44" s="335"/>
      <c r="G44" s="389">
        <v>67800</v>
      </c>
      <c r="H44" s="389">
        <v>67800</v>
      </c>
      <c r="I44" s="389"/>
      <c r="J44" s="389">
        <v>22599</v>
      </c>
      <c r="K44" s="389">
        <v>0</v>
      </c>
      <c r="L44" s="389"/>
      <c r="M44" s="389">
        <v>67800</v>
      </c>
      <c r="N44" s="389">
        <v>0</v>
      </c>
      <c r="O44" s="389">
        <v>0</v>
      </c>
    </row>
    <row r="45" spans="1:15">
      <c r="A45" s="334" t="s">
        <v>490</v>
      </c>
      <c r="B45" s="335">
        <v>2431</v>
      </c>
      <c r="C45" s="335">
        <v>2</v>
      </c>
      <c r="D45" s="335">
        <v>1</v>
      </c>
      <c r="E45" s="343" t="s">
        <v>1317</v>
      </c>
      <c r="F45" s="335"/>
      <c r="G45" s="389">
        <v>4485</v>
      </c>
      <c r="H45" s="389">
        <v>4485</v>
      </c>
      <c r="I45" s="389"/>
      <c r="J45" s="389">
        <v>1494</v>
      </c>
      <c r="K45" s="389">
        <v>0</v>
      </c>
      <c r="L45" s="389"/>
      <c r="M45" s="389">
        <v>4485</v>
      </c>
      <c r="N45" s="389">
        <v>0</v>
      </c>
      <c r="O45" s="389">
        <v>0</v>
      </c>
    </row>
    <row r="46" spans="1:15">
      <c r="A46" s="334" t="s">
        <v>495</v>
      </c>
      <c r="B46" s="335">
        <v>2441</v>
      </c>
      <c r="C46" s="335">
        <v>2</v>
      </c>
      <c r="D46" s="335">
        <v>1</v>
      </c>
      <c r="E46" s="343" t="s">
        <v>1317</v>
      </c>
      <c r="F46" s="335"/>
      <c r="G46" s="389">
        <v>88440</v>
      </c>
      <c r="H46" s="389">
        <v>88440</v>
      </c>
      <c r="I46" s="389">
        <v>88392</v>
      </c>
      <c r="J46" s="389">
        <v>35376</v>
      </c>
      <c r="K46" s="389">
        <v>0</v>
      </c>
      <c r="L46" s="389"/>
      <c r="M46" s="389">
        <v>48</v>
      </c>
      <c r="N46" s="389">
        <v>88392</v>
      </c>
      <c r="O46" s="389">
        <v>0</v>
      </c>
    </row>
    <row r="47" spans="1:15">
      <c r="A47" s="334" t="s">
        <v>486</v>
      </c>
      <c r="B47" s="335">
        <v>2441</v>
      </c>
      <c r="C47" s="335">
        <v>2</v>
      </c>
      <c r="D47" s="335">
        <v>1</v>
      </c>
      <c r="E47" s="343" t="s">
        <v>1317</v>
      </c>
      <c r="F47" s="335"/>
      <c r="G47" s="389">
        <v>42750</v>
      </c>
      <c r="H47" s="389">
        <v>42750</v>
      </c>
      <c r="I47" s="389"/>
      <c r="J47" s="389">
        <v>42750</v>
      </c>
      <c r="K47" s="389">
        <v>0</v>
      </c>
      <c r="L47" s="389"/>
      <c r="M47" s="389">
        <v>42750</v>
      </c>
      <c r="N47" s="389">
        <v>0</v>
      </c>
      <c r="O47" s="389">
        <v>0</v>
      </c>
    </row>
    <row r="48" spans="1:15">
      <c r="A48" s="334" t="s">
        <v>487</v>
      </c>
      <c r="B48" s="335">
        <v>2441</v>
      </c>
      <c r="C48" s="335">
        <v>2</v>
      </c>
      <c r="D48" s="335">
        <v>1</v>
      </c>
      <c r="E48" s="343" t="s">
        <v>1317</v>
      </c>
      <c r="F48" s="335"/>
      <c r="G48" s="389">
        <v>48120</v>
      </c>
      <c r="H48" s="389">
        <v>48120</v>
      </c>
      <c r="I48" s="389"/>
      <c r="J48" s="389">
        <v>48120</v>
      </c>
      <c r="K48" s="389">
        <v>0</v>
      </c>
      <c r="L48" s="389"/>
      <c r="M48" s="389">
        <v>48120</v>
      </c>
      <c r="N48" s="389">
        <v>0</v>
      </c>
      <c r="O48" s="389">
        <v>0</v>
      </c>
    </row>
    <row r="49" spans="1:15">
      <c r="A49" s="334" t="s">
        <v>490</v>
      </c>
      <c r="B49" s="335">
        <v>2461</v>
      </c>
      <c r="C49" s="335">
        <v>2</v>
      </c>
      <c r="D49" s="335">
        <v>1</v>
      </c>
      <c r="E49" s="343" t="s">
        <v>1317</v>
      </c>
      <c r="F49" s="335"/>
      <c r="G49" s="389">
        <v>852625</v>
      </c>
      <c r="H49" s="389">
        <v>852625</v>
      </c>
      <c r="I49" s="389"/>
      <c r="J49" s="389">
        <v>284208</v>
      </c>
      <c r="K49" s="389">
        <v>0</v>
      </c>
      <c r="L49" s="389"/>
      <c r="M49" s="389">
        <v>852625</v>
      </c>
      <c r="N49" s="389">
        <v>0</v>
      </c>
      <c r="O49" s="389">
        <v>0</v>
      </c>
    </row>
    <row r="50" spans="1:15">
      <c r="A50" s="334" t="s">
        <v>491</v>
      </c>
      <c r="B50" s="335">
        <v>2461</v>
      </c>
      <c r="C50" s="335">
        <v>2</v>
      </c>
      <c r="D50" s="335">
        <v>1</v>
      </c>
      <c r="E50" s="343" t="s">
        <v>1317</v>
      </c>
      <c r="F50" s="335"/>
      <c r="G50" s="389">
        <v>694885</v>
      </c>
      <c r="H50" s="389">
        <v>694885</v>
      </c>
      <c r="I50" s="389"/>
      <c r="J50" s="389">
        <v>277956</v>
      </c>
      <c r="K50" s="389">
        <v>0</v>
      </c>
      <c r="L50" s="389"/>
      <c r="M50" s="389">
        <v>694885</v>
      </c>
      <c r="N50" s="389">
        <v>0</v>
      </c>
      <c r="O50" s="389">
        <v>0</v>
      </c>
    </row>
    <row r="51" spans="1:15">
      <c r="A51" s="334" t="s">
        <v>495</v>
      </c>
      <c r="B51" s="335">
        <v>2471</v>
      </c>
      <c r="C51" s="335">
        <v>2</v>
      </c>
      <c r="D51" s="335">
        <v>1</v>
      </c>
      <c r="E51" s="343" t="s">
        <v>1317</v>
      </c>
      <c r="F51" s="335"/>
      <c r="G51" s="389">
        <v>13920</v>
      </c>
      <c r="H51" s="389">
        <v>13920</v>
      </c>
      <c r="I51" s="389"/>
      <c r="J51" s="389">
        <v>5568</v>
      </c>
      <c r="K51" s="389">
        <v>0</v>
      </c>
      <c r="L51" s="389"/>
      <c r="M51" s="389">
        <v>13920</v>
      </c>
      <c r="N51" s="389">
        <v>0</v>
      </c>
      <c r="O51" s="389">
        <v>0</v>
      </c>
    </row>
    <row r="52" spans="1:15">
      <c r="A52" s="334" t="s">
        <v>486</v>
      </c>
      <c r="B52" s="335">
        <v>2471</v>
      </c>
      <c r="C52" s="335">
        <v>2</v>
      </c>
      <c r="D52" s="335">
        <v>1</v>
      </c>
      <c r="E52" s="343" t="s">
        <v>1317</v>
      </c>
      <c r="F52" s="335"/>
      <c r="G52" s="389">
        <v>2544004</v>
      </c>
      <c r="H52" s="389">
        <v>1544004</v>
      </c>
      <c r="I52" s="389"/>
      <c r="J52" s="389">
        <v>525000</v>
      </c>
      <c r="K52" s="389">
        <v>0</v>
      </c>
      <c r="L52" s="389"/>
      <c r="M52" s="389">
        <v>1544004</v>
      </c>
      <c r="N52" s="389">
        <v>0</v>
      </c>
      <c r="O52" s="389">
        <v>0</v>
      </c>
    </row>
    <row r="53" spans="1:15">
      <c r="A53" s="334" t="s">
        <v>487</v>
      </c>
      <c r="B53" s="335">
        <v>2471</v>
      </c>
      <c r="C53" s="335">
        <v>2</v>
      </c>
      <c r="D53" s="335">
        <v>1</v>
      </c>
      <c r="E53" s="343" t="s">
        <v>1317</v>
      </c>
      <c r="F53" s="335"/>
      <c r="G53" s="389">
        <v>0</v>
      </c>
      <c r="H53" s="389">
        <v>0</v>
      </c>
      <c r="I53" s="389"/>
      <c r="J53" s="389">
        <v>0</v>
      </c>
      <c r="K53" s="389">
        <v>0</v>
      </c>
      <c r="L53" s="389"/>
      <c r="M53" s="389">
        <v>0</v>
      </c>
      <c r="N53" s="389">
        <v>0</v>
      </c>
      <c r="O53" s="389">
        <v>0</v>
      </c>
    </row>
    <row r="54" spans="1:15">
      <c r="A54" s="334" t="s">
        <v>487</v>
      </c>
      <c r="B54" s="335">
        <v>2471</v>
      </c>
      <c r="C54" s="335">
        <v>2</v>
      </c>
      <c r="D54" s="335">
        <v>1</v>
      </c>
      <c r="E54" s="343" t="s">
        <v>1317</v>
      </c>
      <c r="F54" s="335"/>
      <c r="G54" s="389">
        <v>5728176</v>
      </c>
      <c r="H54" s="389">
        <v>5728176</v>
      </c>
      <c r="I54" s="389"/>
      <c r="J54" s="389">
        <v>1909392</v>
      </c>
      <c r="K54" s="389">
        <v>0</v>
      </c>
      <c r="L54" s="389"/>
      <c r="M54" s="389">
        <v>5728176</v>
      </c>
      <c r="N54" s="389">
        <v>0</v>
      </c>
      <c r="O54" s="389">
        <v>0</v>
      </c>
    </row>
    <row r="55" spans="1:15">
      <c r="A55" s="334" t="s">
        <v>487</v>
      </c>
      <c r="B55" s="335">
        <v>2471</v>
      </c>
      <c r="C55" s="335">
        <v>2</v>
      </c>
      <c r="D55" s="335">
        <v>1</v>
      </c>
      <c r="E55" s="343" t="s">
        <v>1317</v>
      </c>
      <c r="F55" s="335"/>
      <c r="G55" s="389">
        <v>2580053</v>
      </c>
      <c r="H55" s="389">
        <v>609474.52</v>
      </c>
      <c r="I55" s="389">
        <v>474990.4</v>
      </c>
      <c r="J55" s="389">
        <v>0</v>
      </c>
      <c r="K55" s="389">
        <v>0</v>
      </c>
      <c r="L55" s="389"/>
      <c r="M55" s="389">
        <v>134484.12</v>
      </c>
      <c r="N55" s="389">
        <v>474990.4</v>
      </c>
      <c r="O55" s="389">
        <v>0</v>
      </c>
    </row>
    <row r="56" spans="1:15">
      <c r="A56" s="334" t="s">
        <v>490</v>
      </c>
      <c r="B56" s="335">
        <v>2471</v>
      </c>
      <c r="C56" s="335">
        <v>2</v>
      </c>
      <c r="D56" s="335">
        <v>1</v>
      </c>
      <c r="E56" s="343" t="s">
        <v>1317</v>
      </c>
      <c r="F56" s="335"/>
      <c r="G56" s="389">
        <v>145500</v>
      </c>
      <c r="H56" s="389">
        <v>145500</v>
      </c>
      <c r="I56" s="389"/>
      <c r="J56" s="389">
        <v>48501</v>
      </c>
      <c r="K56" s="389">
        <v>0</v>
      </c>
      <c r="L56" s="389"/>
      <c r="M56" s="389">
        <v>145500</v>
      </c>
      <c r="N56" s="389">
        <v>0</v>
      </c>
      <c r="O56" s="389">
        <v>0</v>
      </c>
    </row>
    <row r="57" spans="1:15">
      <c r="A57" s="334" t="s">
        <v>491</v>
      </c>
      <c r="B57" s="335">
        <v>2471</v>
      </c>
      <c r="C57" s="335">
        <v>2</v>
      </c>
      <c r="D57" s="335">
        <v>1</v>
      </c>
      <c r="E57" s="343" t="s">
        <v>1317</v>
      </c>
      <c r="F57" s="335"/>
      <c r="G57" s="389">
        <v>324891</v>
      </c>
      <c r="H57" s="389">
        <v>324891</v>
      </c>
      <c r="I57" s="389"/>
      <c r="J57" s="389">
        <v>129956</v>
      </c>
      <c r="K57" s="389">
        <v>0</v>
      </c>
      <c r="L57" s="389"/>
      <c r="M57" s="389">
        <v>324891</v>
      </c>
      <c r="N57" s="389">
        <v>0</v>
      </c>
      <c r="O57" s="389">
        <v>0</v>
      </c>
    </row>
    <row r="58" spans="1:15">
      <c r="A58" s="334" t="s">
        <v>491</v>
      </c>
      <c r="B58" s="335">
        <v>2481</v>
      </c>
      <c r="C58" s="335">
        <v>2</v>
      </c>
      <c r="D58" s="335">
        <v>1</v>
      </c>
      <c r="E58" s="343" t="s">
        <v>1317</v>
      </c>
      <c r="F58" s="335"/>
      <c r="G58" s="389">
        <v>71250</v>
      </c>
      <c r="H58" s="389">
        <v>71250</v>
      </c>
      <c r="I58" s="389"/>
      <c r="J58" s="389">
        <v>28500</v>
      </c>
      <c r="K58" s="389">
        <v>0</v>
      </c>
      <c r="L58" s="389"/>
      <c r="M58" s="389">
        <v>71250</v>
      </c>
      <c r="N58" s="389">
        <v>0</v>
      </c>
      <c r="O58" s="389">
        <v>0</v>
      </c>
    </row>
    <row r="59" spans="1:15">
      <c r="A59" s="334" t="s">
        <v>495</v>
      </c>
      <c r="B59" s="335">
        <v>2491</v>
      </c>
      <c r="C59" s="335">
        <v>2</v>
      </c>
      <c r="D59" s="335">
        <v>1</v>
      </c>
      <c r="E59" s="343" t="s">
        <v>1317</v>
      </c>
      <c r="F59" s="335"/>
      <c r="G59" s="389">
        <v>5278850</v>
      </c>
      <c r="H59" s="389">
        <v>5278850</v>
      </c>
      <c r="I59" s="389"/>
      <c r="J59" s="389">
        <v>2111540</v>
      </c>
      <c r="K59" s="389">
        <v>0</v>
      </c>
      <c r="L59" s="389"/>
      <c r="M59" s="389">
        <v>5278850</v>
      </c>
      <c r="N59" s="389">
        <v>0</v>
      </c>
      <c r="O59" s="389">
        <v>0</v>
      </c>
    </row>
    <row r="60" spans="1:15">
      <c r="A60" s="334" t="s">
        <v>490</v>
      </c>
      <c r="B60" s="335">
        <v>2491</v>
      </c>
      <c r="C60" s="335">
        <v>2</v>
      </c>
      <c r="D60" s="335">
        <v>1</v>
      </c>
      <c r="E60" s="343" t="s">
        <v>1317</v>
      </c>
      <c r="F60" s="335"/>
      <c r="G60" s="389">
        <v>1555735</v>
      </c>
      <c r="H60" s="389">
        <v>1555735</v>
      </c>
      <c r="I60" s="389"/>
      <c r="J60" s="389">
        <v>518577</v>
      </c>
      <c r="K60" s="389">
        <v>0</v>
      </c>
      <c r="L60" s="389"/>
      <c r="M60" s="389">
        <v>1555735</v>
      </c>
      <c r="N60" s="389">
        <v>0</v>
      </c>
      <c r="O60" s="389">
        <v>0</v>
      </c>
    </row>
    <row r="61" spans="1:15">
      <c r="A61" s="334" t="s">
        <v>491</v>
      </c>
      <c r="B61" s="335">
        <v>2491</v>
      </c>
      <c r="C61" s="335">
        <v>2</v>
      </c>
      <c r="D61" s="335">
        <v>1</v>
      </c>
      <c r="E61" s="343" t="s">
        <v>1317</v>
      </c>
      <c r="F61" s="335"/>
      <c r="G61" s="389">
        <v>493886</v>
      </c>
      <c r="H61" s="389">
        <v>493886</v>
      </c>
      <c r="I61" s="389"/>
      <c r="J61" s="389">
        <v>197556</v>
      </c>
      <c r="K61" s="389">
        <v>0</v>
      </c>
      <c r="L61" s="389"/>
      <c r="M61" s="389">
        <v>493886</v>
      </c>
      <c r="N61" s="389">
        <v>0</v>
      </c>
      <c r="O61" s="389">
        <v>0</v>
      </c>
    </row>
    <row r="62" spans="1:15">
      <c r="A62" s="334" t="s">
        <v>495</v>
      </c>
      <c r="B62" s="335">
        <v>2511</v>
      </c>
      <c r="C62" s="335">
        <v>2</v>
      </c>
      <c r="D62" s="335">
        <v>1</v>
      </c>
      <c r="E62" s="343" t="s">
        <v>1317</v>
      </c>
      <c r="F62" s="335"/>
      <c r="G62" s="389">
        <v>3500000</v>
      </c>
      <c r="H62" s="389">
        <v>1500000</v>
      </c>
      <c r="I62" s="389"/>
      <c r="J62" s="389">
        <v>600000</v>
      </c>
      <c r="K62" s="389">
        <v>0</v>
      </c>
      <c r="L62" s="389"/>
      <c r="M62" s="389">
        <v>1500000</v>
      </c>
      <c r="N62" s="389">
        <v>0</v>
      </c>
      <c r="O62" s="389">
        <v>0</v>
      </c>
    </row>
    <row r="63" spans="1:15">
      <c r="A63" s="334" t="s">
        <v>495</v>
      </c>
      <c r="B63" s="335">
        <v>2561</v>
      </c>
      <c r="C63" s="335">
        <v>2</v>
      </c>
      <c r="D63" s="335">
        <v>1</v>
      </c>
      <c r="E63" s="343" t="s">
        <v>1317</v>
      </c>
      <c r="F63" s="335"/>
      <c r="G63" s="389">
        <v>90000</v>
      </c>
      <c r="H63" s="389">
        <v>90000</v>
      </c>
      <c r="I63" s="389"/>
      <c r="J63" s="389">
        <v>36000</v>
      </c>
      <c r="K63" s="389">
        <v>0</v>
      </c>
      <c r="L63" s="389"/>
      <c r="M63" s="389">
        <v>90000</v>
      </c>
      <c r="N63" s="389">
        <v>0</v>
      </c>
      <c r="O63" s="389">
        <v>0</v>
      </c>
    </row>
    <row r="64" spans="1:15">
      <c r="A64" s="334" t="s">
        <v>487</v>
      </c>
      <c r="B64" s="335">
        <v>2561</v>
      </c>
      <c r="C64" s="335">
        <v>2</v>
      </c>
      <c r="D64" s="335">
        <v>1</v>
      </c>
      <c r="E64" s="343" t="s">
        <v>1317</v>
      </c>
      <c r="F64" s="335"/>
      <c r="G64" s="389">
        <v>2266411</v>
      </c>
      <c r="H64" s="389">
        <v>2266411</v>
      </c>
      <c r="I64" s="389"/>
      <c r="J64" s="389">
        <v>755469</v>
      </c>
      <c r="K64" s="389">
        <v>0</v>
      </c>
      <c r="L64" s="389"/>
      <c r="M64" s="389">
        <v>2266411</v>
      </c>
      <c r="N64" s="389">
        <v>0</v>
      </c>
      <c r="O64" s="389">
        <v>0</v>
      </c>
    </row>
    <row r="65" spans="1:15">
      <c r="A65" s="334" t="s">
        <v>490</v>
      </c>
      <c r="B65" s="335">
        <v>2561</v>
      </c>
      <c r="C65" s="335">
        <v>2</v>
      </c>
      <c r="D65" s="335">
        <v>1</v>
      </c>
      <c r="E65" s="343" t="s">
        <v>1317</v>
      </c>
      <c r="F65" s="335"/>
      <c r="G65" s="389">
        <v>19785</v>
      </c>
      <c r="H65" s="389">
        <v>19785</v>
      </c>
      <c r="I65" s="389"/>
      <c r="J65" s="389">
        <v>6594</v>
      </c>
      <c r="K65" s="389">
        <v>0</v>
      </c>
      <c r="L65" s="389"/>
      <c r="M65" s="389">
        <v>19785</v>
      </c>
      <c r="N65" s="389">
        <v>0</v>
      </c>
      <c r="O65" s="389">
        <v>0</v>
      </c>
    </row>
    <row r="66" spans="1:15">
      <c r="A66" s="334" t="s">
        <v>491</v>
      </c>
      <c r="B66" s="335">
        <v>2561</v>
      </c>
      <c r="C66" s="335">
        <v>2</v>
      </c>
      <c r="D66" s="335">
        <v>1</v>
      </c>
      <c r="E66" s="343" t="s">
        <v>1317</v>
      </c>
      <c r="F66" s="335"/>
      <c r="G66" s="389">
        <v>33000</v>
      </c>
      <c r="H66" s="389">
        <v>33000</v>
      </c>
      <c r="I66" s="389">
        <v>29000</v>
      </c>
      <c r="J66" s="389">
        <v>13200</v>
      </c>
      <c r="K66" s="389">
        <v>0</v>
      </c>
      <c r="L66" s="389"/>
      <c r="M66" s="389">
        <v>4000</v>
      </c>
      <c r="N66" s="389">
        <v>29000</v>
      </c>
      <c r="O66" s="389">
        <v>0</v>
      </c>
    </row>
    <row r="67" spans="1:15">
      <c r="A67" s="334" t="s">
        <v>486</v>
      </c>
      <c r="B67" s="335">
        <v>2561</v>
      </c>
      <c r="C67" s="335">
        <v>2</v>
      </c>
      <c r="D67" s="335">
        <v>1</v>
      </c>
      <c r="E67" s="343" t="s">
        <v>1317</v>
      </c>
      <c r="F67" s="335"/>
      <c r="G67" s="389">
        <v>3971000</v>
      </c>
      <c r="H67" s="389">
        <v>3971000</v>
      </c>
      <c r="I67" s="389">
        <v>403216</v>
      </c>
      <c r="J67" s="389">
        <v>1323666</v>
      </c>
      <c r="K67" s="389">
        <v>201608</v>
      </c>
      <c r="L67" s="389"/>
      <c r="M67" s="389">
        <v>3567784</v>
      </c>
      <c r="N67" s="389">
        <v>201608</v>
      </c>
      <c r="O67" s="389">
        <v>201608</v>
      </c>
    </row>
    <row r="68" spans="1:15">
      <c r="A68" s="334" t="s">
        <v>495</v>
      </c>
      <c r="B68" s="335">
        <v>2911</v>
      </c>
      <c r="C68" s="335">
        <v>2</v>
      </c>
      <c r="D68" s="335">
        <v>1</v>
      </c>
      <c r="E68" s="343" t="s">
        <v>1317</v>
      </c>
      <c r="F68" s="335"/>
      <c r="G68" s="389">
        <v>894594</v>
      </c>
      <c r="H68" s="389">
        <v>894594</v>
      </c>
      <c r="I68" s="389"/>
      <c r="J68" s="389">
        <v>357836</v>
      </c>
      <c r="K68" s="389">
        <v>0</v>
      </c>
      <c r="L68" s="389"/>
      <c r="M68" s="389">
        <v>894594</v>
      </c>
      <c r="N68" s="389">
        <v>0</v>
      </c>
      <c r="O68" s="389">
        <v>0</v>
      </c>
    </row>
    <row r="69" spans="1:15">
      <c r="A69" s="334" t="s">
        <v>486</v>
      </c>
      <c r="B69" s="335">
        <v>2911</v>
      </c>
      <c r="C69" s="335">
        <v>2</v>
      </c>
      <c r="D69" s="335">
        <v>1</v>
      </c>
      <c r="E69" s="343" t="s">
        <v>1317</v>
      </c>
      <c r="F69" s="335"/>
      <c r="G69" s="389">
        <v>539700</v>
      </c>
      <c r="H69" s="389">
        <v>539700</v>
      </c>
      <c r="I69" s="389"/>
      <c r="J69" s="389">
        <v>179901</v>
      </c>
      <c r="K69" s="389">
        <v>0</v>
      </c>
      <c r="L69" s="389"/>
      <c r="M69" s="389">
        <v>539700</v>
      </c>
      <c r="N69" s="389">
        <v>0</v>
      </c>
      <c r="O69" s="389">
        <v>0</v>
      </c>
    </row>
    <row r="70" spans="1:15">
      <c r="A70" s="334" t="s">
        <v>487</v>
      </c>
      <c r="B70" s="335">
        <v>2911</v>
      </c>
      <c r="C70" s="335">
        <v>2</v>
      </c>
      <c r="D70" s="335">
        <v>1</v>
      </c>
      <c r="E70" s="343" t="s">
        <v>1317</v>
      </c>
      <c r="F70" s="335"/>
      <c r="G70" s="389">
        <v>1102047</v>
      </c>
      <c r="H70" s="389">
        <v>1102047</v>
      </c>
      <c r="I70" s="389"/>
      <c r="J70" s="389">
        <v>367350</v>
      </c>
      <c r="K70" s="389">
        <v>0</v>
      </c>
      <c r="L70" s="389"/>
      <c r="M70" s="389">
        <v>1102047</v>
      </c>
      <c r="N70" s="389">
        <v>0</v>
      </c>
      <c r="O70" s="389">
        <v>0</v>
      </c>
    </row>
    <row r="71" spans="1:15">
      <c r="A71" s="334" t="s">
        <v>490</v>
      </c>
      <c r="B71" s="335">
        <v>2911</v>
      </c>
      <c r="C71" s="335">
        <v>2</v>
      </c>
      <c r="D71" s="335">
        <v>1</v>
      </c>
      <c r="E71" s="343" t="s">
        <v>1317</v>
      </c>
      <c r="F71" s="335"/>
      <c r="G71" s="389">
        <v>138620</v>
      </c>
      <c r="H71" s="389">
        <v>138620</v>
      </c>
      <c r="I71" s="389"/>
      <c r="J71" s="389">
        <v>46206</v>
      </c>
      <c r="K71" s="389">
        <v>0</v>
      </c>
      <c r="L71" s="389"/>
      <c r="M71" s="389">
        <v>138620</v>
      </c>
      <c r="N71" s="389">
        <v>0</v>
      </c>
      <c r="O71" s="389">
        <v>0</v>
      </c>
    </row>
    <row r="72" spans="1:15">
      <c r="A72" s="334" t="s">
        <v>491</v>
      </c>
      <c r="B72" s="335">
        <v>2911</v>
      </c>
      <c r="C72" s="335">
        <v>2</v>
      </c>
      <c r="D72" s="335">
        <v>1</v>
      </c>
      <c r="E72" s="343" t="s">
        <v>1317</v>
      </c>
      <c r="F72" s="335"/>
      <c r="G72" s="389">
        <v>52519</v>
      </c>
      <c r="H72" s="389">
        <v>52519</v>
      </c>
      <c r="I72" s="389"/>
      <c r="J72" s="389">
        <v>21008</v>
      </c>
      <c r="K72" s="389">
        <v>0</v>
      </c>
      <c r="L72" s="389"/>
      <c r="M72" s="389">
        <v>52519</v>
      </c>
      <c r="N72" s="389">
        <v>0</v>
      </c>
      <c r="O72" s="389">
        <v>0</v>
      </c>
    </row>
    <row r="73" spans="1:15">
      <c r="A73" s="334" t="s">
        <v>490</v>
      </c>
      <c r="B73" s="335">
        <v>2921</v>
      </c>
      <c r="C73" s="335">
        <v>2</v>
      </c>
      <c r="D73" s="335">
        <v>1</v>
      </c>
      <c r="E73" s="343" t="s">
        <v>1317</v>
      </c>
      <c r="F73" s="335"/>
      <c r="G73" s="389">
        <v>12150</v>
      </c>
      <c r="H73" s="389">
        <v>12150</v>
      </c>
      <c r="I73" s="389"/>
      <c r="J73" s="389">
        <v>4050</v>
      </c>
      <c r="K73" s="389">
        <v>0</v>
      </c>
      <c r="L73" s="389"/>
      <c r="M73" s="389">
        <v>12150</v>
      </c>
      <c r="N73" s="389">
        <v>0</v>
      </c>
      <c r="O73" s="389">
        <v>0</v>
      </c>
    </row>
    <row r="74" spans="1:15">
      <c r="A74" s="334" t="s">
        <v>486</v>
      </c>
      <c r="B74" s="335">
        <v>2961</v>
      </c>
      <c r="C74" s="335">
        <v>2</v>
      </c>
      <c r="D74" s="335">
        <v>1</v>
      </c>
      <c r="E74" s="343" t="s">
        <v>1317</v>
      </c>
      <c r="F74" s="335"/>
      <c r="G74" s="389">
        <v>1013250</v>
      </c>
      <c r="H74" s="389">
        <v>1013250</v>
      </c>
      <c r="I74" s="389">
        <v>1013250</v>
      </c>
      <c r="J74" s="389">
        <v>337749</v>
      </c>
      <c r="K74" s="389">
        <v>337749</v>
      </c>
      <c r="L74" s="389"/>
      <c r="M74" s="389">
        <v>0</v>
      </c>
      <c r="N74" s="389">
        <v>675501</v>
      </c>
      <c r="O74" s="389">
        <v>337749</v>
      </c>
    </row>
    <row r="75" spans="1:15">
      <c r="A75" s="334" t="s">
        <v>495</v>
      </c>
      <c r="B75" s="335">
        <v>2961</v>
      </c>
      <c r="C75" s="335">
        <v>2</v>
      </c>
      <c r="D75" s="335">
        <v>1</v>
      </c>
      <c r="E75" s="343" t="s">
        <v>1317</v>
      </c>
      <c r="F75" s="335"/>
      <c r="G75" s="389">
        <v>928851</v>
      </c>
      <c r="H75" s="389">
        <v>928851</v>
      </c>
      <c r="I75" s="389">
        <v>928851</v>
      </c>
      <c r="J75" s="389">
        <v>371540</v>
      </c>
      <c r="K75" s="389">
        <v>371540</v>
      </c>
      <c r="L75" s="389"/>
      <c r="M75" s="389">
        <v>0</v>
      </c>
      <c r="N75" s="389">
        <v>557311</v>
      </c>
      <c r="O75" s="389">
        <v>371540</v>
      </c>
    </row>
    <row r="76" spans="1:15">
      <c r="A76" s="334" t="s">
        <v>486</v>
      </c>
      <c r="B76" s="335">
        <v>2981</v>
      </c>
      <c r="C76" s="335">
        <v>2</v>
      </c>
      <c r="D76" s="335">
        <v>1</v>
      </c>
      <c r="E76" s="343" t="s">
        <v>1317</v>
      </c>
      <c r="F76" s="335"/>
      <c r="G76" s="389">
        <v>1124600</v>
      </c>
      <c r="H76" s="389">
        <v>124600</v>
      </c>
      <c r="I76" s="389"/>
      <c r="J76" s="389">
        <v>0</v>
      </c>
      <c r="K76" s="389">
        <v>0</v>
      </c>
      <c r="L76" s="389"/>
      <c r="M76" s="389">
        <v>124600</v>
      </c>
      <c r="N76" s="389">
        <v>0</v>
      </c>
      <c r="O76" s="389">
        <v>0</v>
      </c>
    </row>
    <row r="77" spans="1:15">
      <c r="A77" s="334" t="s">
        <v>487</v>
      </c>
      <c r="B77" s="335">
        <v>2981</v>
      </c>
      <c r="C77" s="335">
        <v>2</v>
      </c>
      <c r="D77" s="335">
        <v>1</v>
      </c>
      <c r="E77" s="343" t="s">
        <v>1317</v>
      </c>
      <c r="F77" s="335"/>
      <c r="G77" s="389">
        <v>1867300</v>
      </c>
      <c r="H77" s="389">
        <v>867300</v>
      </c>
      <c r="I77" s="389"/>
      <c r="J77" s="389">
        <v>300000</v>
      </c>
      <c r="K77" s="389">
        <v>0</v>
      </c>
      <c r="L77" s="389"/>
      <c r="M77" s="389">
        <v>867300</v>
      </c>
      <c r="N77" s="389">
        <v>0</v>
      </c>
      <c r="O77" s="389">
        <v>0</v>
      </c>
    </row>
    <row r="78" spans="1:15">
      <c r="A78" s="334" t="s">
        <v>487</v>
      </c>
      <c r="B78" s="335">
        <v>2991</v>
      </c>
      <c r="C78" s="335">
        <v>2</v>
      </c>
      <c r="D78" s="335">
        <v>1</v>
      </c>
      <c r="E78" s="335">
        <v>87</v>
      </c>
      <c r="F78" s="335"/>
      <c r="G78" s="389">
        <v>0</v>
      </c>
      <c r="H78" s="389">
        <v>2062214.66</v>
      </c>
      <c r="I78" s="389">
        <v>2062214.36</v>
      </c>
      <c r="J78" s="389">
        <v>555556</v>
      </c>
      <c r="K78" s="389">
        <v>0</v>
      </c>
      <c r="L78" s="389"/>
      <c r="M78" s="389">
        <v>0.29999999981373549</v>
      </c>
      <c r="N78" s="389">
        <v>2062214.36</v>
      </c>
      <c r="O78" s="389">
        <v>0</v>
      </c>
    </row>
    <row r="79" spans="1:15">
      <c r="A79" s="334" t="s">
        <v>490</v>
      </c>
      <c r="B79" s="335">
        <v>2991</v>
      </c>
      <c r="C79" s="335">
        <v>2</v>
      </c>
      <c r="D79" s="335">
        <v>1</v>
      </c>
      <c r="E79" s="343" t="s">
        <v>1317</v>
      </c>
      <c r="F79" s="335"/>
      <c r="G79" s="389">
        <v>33300</v>
      </c>
      <c r="H79" s="389">
        <v>33300</v>
      </c>
      <c r="I79" s="389"/>
      <c r="J79" s="389">
        <v>11100</v>
      </c>
      <c r="K79" s="389">
        <v>0</v>
      </c>
      <c r="L79" s="389"/>
      <c r="M79" s="389">
        <v>33300</v>
      </c>
      <c r="N79" s="389">
        <v>0</v>
      </c>
      <c r="O79" s="389">
        <v>0</v>
      </c>
    </row>
    <row r="80" spans="1:15">
      <c r="A80" s="334" t="s">
        <v>491</v>
      </c>
      <c r="B80" s="335">
        <v>2991</v>
      </c>
      <c r="C80" s="335">
        <v>2</v>
      </c>
      <c r="D80" s="335">
        <v>1</v>
      </c>
      <c r="E80" s="343" t="s">
        <v>1317</v>
      </c>
      <c r="F80" s="335"/>
      <c r="G80" s="389">
        <v>15525</v>
      </c>
      <c r="H80" s="389">
        <v>15525</v>
      </c>
      <c r="I80" s="389"/>
      <c r="J80" s="389">
        <v>6212</v>
      </c>
      <c r="K80" s="389">
        <v>0</v>
      </c>
      <c r="L80" s="389"/>
      <c r="M80" s="389">
        <v>15525</v>
      </c>
      <c r="N80" s="389">
        <v>0</v>
      </c>
      <c r="O80" s="389">
        <v>0</v>
      </c>
    </row>
    <row r="81" spans="1:15">
      <c r="A81" s="334" t="s">
        <v>485</v>
      </c>
      <c r="B81" s="335">
        <v>3252</v>
      </c>
      <c r="C81" s="335">
        <v>2</v>
      </c>
      <c r="D81" s="335">
        <v>1</v>
      </c>
      <c r="E81" s="343" t="s">
        <v>1317</v>
      </c>
      <c r="F81" s="335"/>
      <c r="G81" s="389">
        <v>19956748</v>
      </c>
      <c r="H81" s="389">
        <v>19956748</v>
      </c>
      <c r="I81" s="389">
        <v>19956748</v>
      </c>
      <c r="J81" s="389">
        <v>19956748</v>
      </c>
      <c r="K81" s="389">
        <v>17375820.370000001</v>
      </c>
      <c r="L81" s="389">
        <v>17375820.369999997</v>
      </c>
      <c r="M81" s="389">
        <v>0</v>
      </c>
      <c r="N81" s="389">
        <v>2580927.629999999</v>
      </c>
      <c r="O81" s="389">
        <v>0</v>
      </c>
    </row>
    <row r="82" spans="1:15">
      <c r="A82" s="337" t="s">
        <v>494</v>
      </c>
      <c r="B82" s="335">
        <v>3331</v>
      </c>
      <c r="C82" s="335">
        <v>2</v>
      </c>
      <c r="D82" s="335">
        <v>1</v>
      </c>
      <c r="E82" s="343" t="s">
        <v>1317</v>
      </c>
      <c r="F82" s="335"/>
      <c r="G82" s="389">
        <v>2500000</v>
      </c>
      <c r="H82" s="389">
        <v>0</v>
      </c>
      <c r="I82" s="389"/>
      <c r="J82" s="389">
        <v>0</v>
      </c>
      <c r="K82" s="389">
        <v>0</v>
      </c>
      <c r="L82" s="389"/>
      <c r="M82" s="389">
        <v>0</v>
      </c>
      <c r="N82" s="389">
        <v>0</v>
      </c>
      <c r="O82" s="389">
        <v>0</v>
      </c>
    </row>
    <row r="83" spans="1:15">
      <c r="A83" s="334" t="s">
        <v>495</v>
      </c>
      <c r="B83" s="335">
        <v>3331</v>
      </c>
      <c r="C83" s="335">
        <v>2</v>
      </c>
      <c r="D83" s="335">
        <v>1</v>
      </c>
      <c r="E83" s="343" t="s">
        <v>1317</v>
      </c>
      <c r="F83" s="335"/>
      <c r="G83" s="389">
        <v>2000000</v>
      </c>
      <c r="H83" s="389">
        <v>0</v>
      </c>
      <c r="I83" s="389"/>
      <c r="J83" s="389">
        <v>0</v>
      </c>
      <c r="K83" s="389">
        <v>0</v>
      </c>
      <c r="L83" s="389"/>
      <c r="M83" s="389">
        <v>0</v>
      </c>
      <c r="N83" s="389">
        <v>0</v>
      </c>
      <c r="O83" s="389">
        <v>0</v>
      </c>
    </row>
    <row r="84" spans="1:15">
      <c r="A84" s="334" t="s">
        <v>486</v>
      </c>
      <c r="B84" s="335">
        <v>3331</v>
      </c>
      <c r="C84" s="335">
        <v>2</v>
      </c>
      <c r="D84" s="335">
        <v>1</v>
      </c>
      <c r="E84" s="343" t="s">
        <v>1317</v>
      </c>
      <c r="F84" s="335"/>
      <c r="G84" s="389">
        <v>195000</v>
      </c>
      <c r="H84" s="389">
        <v>0</v>
      </c>
      <c r="I84" s="389"/>
      <c r="J84" s="389">
        <v>0</v>
      </c>
      <c r="K84" s="389">
        <v>0</v>
      </c>
      <c r="L84" s="389"/>
      <c r="M84" s="389">
        <v>0</v>
      </c>
      <c r="N84" s="389">
        <v>0</v>
      </c>
      <c r="O84" s="389">
        <v>0</v>
      </c>
    </row>
    <row r="85" spans="1:15">
      <c r="A85" s="337" t="s">
        <v>494</v>
      </c>
      <c r="B85" s="335">
        <v>3391</v>
      </c>
      <c r="C85" s="335">
        <v>2</v>
      </c>
      <c r="D85" s="335">
        <v>1</v>
      </c>
      <c r="E85" s="343" t="s">
        <v>1317</v>
      </c>
      <c r="F85" s="335"/>
      <c r="G85" s="389">
        <v>0</v>
      </c>
      <c r="H85" s="389">
        <v>2195000</v>
      </c>
      <c r="I85" s="389"/>
      <c r="J85" s="389">
        <v>695000</v>
      </c>
      <c r="K85" s="389">
        <v>0</v>
      </c>
      <c r="L85" s="389"/>
      <c r="M85" s="389">
        <v>2195000</v>
      </c>
      <c r="N85" s="389">
        <v>0</v>
      </c>
      <c r="O85" s="389">
        <v>0</v>
      </c>
    </row>
    <row r="86" spans="1:15">
      <c r="A86" s="334" t="s">
        <v>486</v>
      </c>
      <c r="B86" s="335">
        <v>3391</v>
      </c>
      <c r="C86" s="335">
        <v>2</v>
      </c>
      <c r="D86" s="335">
        <v>1</v>
      </c>
      <c r="E86" s="343" t="s">
        <v>1317</v>
      </c>
      <c r="F86" s="335"/>
      <c r="G86" s="389">
        <v>2805000</v>
      </c>
      <c r="H86" s="389">
        <v>2805000</v>
      </c>
      <c r="I86" s="389">
        <v>358000</v>
      </c>
      <c r="J86" s="389">
        <v>935001</v>
      </c>
      <c r="K86" s="389">
        <v>0</v>
      </c>
      <c r="L86" s="389"/>
      <c r="M86" s="389">
        <v>2447000</v>
      </c>
      <c r="N86" s="389">
        <v>358000</v>
      </c>
      <c r="O86" s="389">
        <v>0</v>
      </c>
    </row>
    <row r="87" spans="1:15">
      <c r="A87" s="337" t="s">
        <v>489</v>
      </c>
      <c r="B87" s="335">
        <v>3521</v>
      </c>
      <c r="C87" s="335">
        <v>2</v>
      </c>
      <c r="D87" s="335">
        <v>1</v>
      </c>
      <c r="E87" s="343" t="s">
        <v>1317</v>
      </c>
      <c r="F87" s="335"/>
      <c r="G87" s="389">
        <v>0</v>
      </c>
      <c r="H87" s="389">
        <v>4300000</v>
      </c>
      <c r="I87" s="389"/>
      <c r="J87" s="389">
        <v>4300000</v>
      </c>
      <c r="K87" s="389">
        <v>0</v>
      </c>
      <c r="L87" s="389"/>
      <c r="M87" s="389">
        <v>4300000</v>
      </c>
      <c r="N87" s="389">
        <v>0</v>
      </c>
      <c r="O87" s="389">
        <v>0</v>
      </c>
    </row>
    <row r="88" spans="1:15">
      <c r="A88" s="337" t="s">
        <v>489</v>
      </c>
      <c r="B88" s="335">
        <v>3521</v>
      </c>
      <c r="C88" s="335">
        <v>2</v>
      </c>
      <c r="D88" s="335">
        <v>1</v>
      </c>
      <c r="E88" s="335">
        <v>24</v>
      </c>
      <c r="F88" s="335"/>
      <c r="G88" s="389">
        <v>0</v>
      </c>
      <c r="H88" s="389">
        <v>0</v>
      </c>
      <c r="I88" s="389"/>
      <c r="J88" s="389">
        <v>0</v>
      </c>
      <c r="K88" s="389">
        <v>0</v>
      </c>
      <c r="L88" s="389"/>
      <c r="M88" s="389">
        <v>0</v>
      </c>
      <c r="N88" s="389">
        <v>0</v>
      </c>
      <c r="O88" s="389">
        <v>0</v>
      </c>
    </row>
    <row r="89" spans="1:15">
      <c r="A89" s="337" t="s">
        <v>489</v>
      </c>
      <c r="B89" s="335">
        <v>3521</v>
      </c>
      <c r="C89" s="335">
        <v>2</v>
      </c>
      <c r="D89" s="335">
        <v>1</v>
      </c>
      <c r="E89" s="343" t="s">
        <v>1317</v>
      </c>
      <c r="F89" s="335"/>
      <c r="G89" s="389">
        <v>4370477</v>
      </c>
      <c r="H89" s="389">
        <v>70477</v>
      </c>
      <c r="I89" s="389"/>
      <c r="J89" s="389">
        <v>0</v>
      </c>
      <c r="K89" s="389">
        <v>0</v>
      </c>
      <c r="L89" s="389"/>
      <c r="M89" s="389">
        <v>70477</v>
      </c>
      <c r="N89" s="389">
        <v>0</v>
      </c>
      <c r="O89" s="389">
        <v>0</v>
      </c>
    </row>
    <row r="90" spans="1:15">
      <c r="A90" s="334" t="s">
        <v>486</v>
      </c>
      <c r="B90" s="335">
        <v>3571</v>
      </c>
      <c r="C90" s="335">
        <v>2</v>
      </c>
      <c r="D90" s="335">
        <v>1</v>
      </c>
      <c r="E90" s="343" t="s">
        <v>1317</v>
      </c>
      <c r="F90" s="335"/>
      <c r="G90" s="389">
        <v>4000000</v>
      </c>
      <c r="H90" s="389">
        <v>4000000</v>
      </c>
      <c r="I90" s="389"/>
      <c r="J90" s="389">
        <v>1900000</v>
      </c>
      <c r="K90" s="389">
        <v>0</v>
      </c>
      <c r="L90" s="389"/>
      <c r="M90" s="389">
        <v>4000000</v>
      </c>
      <c r="N90" s="389">
        <v>0</v>
      </c>
      <c r="O90" s="389">
        <v>0</v>
      </c>
    </row>
    <row r="91" spans="1:15">
      <c r="A91" s="334" t="s">
        <v>519</v>
      </c>
      <c r="B91" s="335">
        <v>3982</v>
      </c>
      <c r="C91" s="335">
        <v>2</v>
      </c>
      <c r="D91" s="335">
        <v>1</v>
      </c>
      <c r="E91" s="343" t="s">
        <v>1317</v>
      </c>
      <c r="F91" s="335"/>
      <c r="G91" s="389">
        <v>3498023</v>
      </c>
      <c r="H91" s="389">
        <v>3498023</v>
      </c>
      <c r="I91" s="389">
        <v>913265.36</v>
      </c>
      <c r="J91" s="389">
        <v>1026463</v>
      </c>
      <c r="K91" s="389">
        <v>911855.62</v>
      </c>
      <c r="L91" s="389">
        <v>911855.62</v>
      </c>
      <c r="M91" s="389">
        <v>2584757.64</v>
      </c>
      <c r="N91" s="389">
        <v>1409.7399999999907</v>
      </c>
      <c r="O91" s="389">
        <v>0</v>
      </c>
    </row>
    <row r="92" spans="1:15">
      <c r="A92" s="334" t="s">
        <v>519</v>
      </c>
      <c r="B92" s="335">
        <v>3982</v>
      </c>
      <c r="C92" s="335">
        <v>2</v>
      </c>
      <c r="D92" s="335">
        <v>1</v>
      </c>
      <c r="E92" s="343" t="s">
        <v>1318</v>
      </c>
      <c r="F92" s="335"/>
      <c r="G92" s="389">
        <v>237350</v>
      </c>
      <c r="H92" s="389">
        <v>237350</v>
      </c>
      <c r="I92" s="389">
        <v>18440.25</v>
      </c>
      <c r="J92" s="389">
        <v>40000</v>
      </c>
      <c r="K92" s="389">
        <v>18440.25</v>
      </c>
      <c r="L92" s="389">
        <v>18440.25</v>
      </c>
      <c r="M92" s="389">
        <v>218909.75</v>
      </c>
      <c r="N92" s="389">
        <v>0</v>
      </c>
      <c r="O92" s="389">
        <v>0</v>
      </c>
    </row>
    <row r="93" spans="1:15">
      <c r="A93" s="337" t="s">
        <v>498</v>
      </c>
      <c r="B93" s="335">
        <v>5111</v>
      </c>
      <c r="C93" s="335">
        <v>2</v>
      </c>
      <c r="D93" s="335">
        <v>1</v>
      </c>
      <c r="E93" s="343" t="s">
        <v>1317</v>
      </c>
      <c r="F93" s="335" t="s">
        <v>799</v>
      </c>
      <c r="G93" s="389">
        <v>50000</v>
      </c>
      <c r="H93" s="389">
        <v>50000</v>
      </c>
      <c r="I93" s="389"/>
      <c r="J93" s="389">
        <v>20000</v>
      </c>
      <c r="K93" s="389">
        <v>0</v>
      </c>
      <c r="L93" s="389"/>
      <c r="M93" s="389">
        <v>50000</v>
      </c>
      <c r="N93" s="389">
        <v>0</v>
      </c>
      <c r="O93" s="389">
        <v>0</v>
      </c>
    </row>
    <row r="94" spans="1:15">
      <c r="A94" s="334" t="s">
        <v>486</v>
      </c>
      <c r="B94" s="335">
        <v>5111</v>
      </c>
      <c r="C94" s="335">
        <v>2</v>
      </c>
      <c r="D94" s="335">
        <v>1</v>
      </c>
      <c r="E94" s="343" t="s">
        <v>1317</v>
      </c>
      <c r="F94" s="335" t="s">
        <v>824</v>
      </c>
      <c r="G94" s="389">
        <v>28918</v>
      </c>
      <c r="H94" s="389">
        <v>28918</v>
      </c>
      <c r="I94" s="389"/>
      <c r="J94" s="389">
        <v>9639</v>
      </c>
      <c r="K94" s="389">
        <v>0</v>
      </c>
      <c r="L94" s="389"/>
      <c r="M94" s="389">
        <v>28918</v>
      </c>
      <c r="N94" s="389">
        <v>0</v>
      </c>
      <c r="O94" s="389">
        <v>0</v>
      </c>
    </row>
    <row r="95" spans="1:15">
      <c r="A95" s="334" t="s">
        <v>522</v>
      </c>
      <c r="B95" s="335">
        <v>5111</v>
      </c>
      <c r="C95" s="335">
        <v>2</v>
      </c>
      <c r="D95" s="335">
        <v>1</v>
      </c>
      <c r="E95" s="343" t="s">
        <v>1317</v>
      </c>
      <c r="F95" s="335" t="s">
        <v>887</v>
      </c>
      <c r="G95" s="389">
        <v>3000000</v>
      </c>
      <c r="H95" s="389">
        <v>0</v>
      </c>
      <c r="I95" s="389"/>
      <c r="J95" s="389">
        <v>0</v>
      </c>
      <c r="K95" s="389">
        <v>0</v>
      </c>
      <c r="L95" s="389"/>
      <c r="M95" s="389">
        <v>0</v>
      </c>
      <c r="N95" s="389">
        <v>0</v>
      </c>
      <c r="O95" s="389">
        <v>0</v>
      </c>
    </row>
    <row r="96" spans="1:15">
      <c r="A96" s="337" t="s">
        <v>468</v>
      </c>
      <c r="B96" s="335">
        <v>5111</v>
      </c>
      <c r="C96" s="335">
        <v>2</v>
      </c>
      <c r="D96" s="335">
        <v>1</v>
      </c>
      <c r="E96" s="343" t="s">
        <v>1317</v>
      </c>
      <c r="F96" s="335" t="s">
        <v>944</v>
      </c>
      <c r="G96" s="389">
        <v>40000</v>
      </c>
      <c r="H96" s="389">
        <v>0</v>
      </c>
      <c r="I96" s="389"/>
      <c r="J96" s="389">
        <v>0</v>
      </c>
      <c r="K96" s="389">
        <v>0</v>
      </c>
      <c r="L96" s="389"/>
      <c r="M96" s="389">
        <v>0</v>
      </c>
      <c r="N96" s="389">
        <v>0</v>
      </c>
      <c r="O96" s="389">
        <v>0</v>
      </c>
    </row>
    <row r="97" spans="1:15">
      <c r="A97" s="337" t="s">
        <v>489</v>
      </c>
      <c r="B97" s="335">
        <v>5111</v>
      </c>
      <c r="C97" s="335">
        <v>2</v>
      </c>
      <c r="D97" s="335">
        <v>1</v>
      </c>
      <c r="E97" s="343" t="s">
        <v>1317</v>
      </c>
      <c r="F97" s="335" t="s">
        <v>971</v>
      </c>
      <c r="G97" s="389">
        <v>750000</v>
      </c>
      <c r="H97" s="389">
        <v>0</v>
      </c>
      <c r="I97" s="389"/>
      <c r="J97" s="389">
        <v>0</v>
      </c>
      <c r="K97" s="389">
        <v>0</v>
      </c>
      <c r="L97" s="389"/>
      <c r="M97" s="389">
        <v>0</v>
      </c>
      <c r="N97" s="389">
        <v>0</v>
      </c>
      <c r="O97" s="389">
        <v>0</v>
      </c>
    </row>
    <row r="98" spans="1:15">
      <c r="A98" s="334" t="s">
        <v>496</v>
      </c>
      <c r="B98" s="335">
        <v>5111</v>
      </c>
      <c r="C98" s="335">
        <v>2</v>
      </c>
      <c r="D98" s="335">
        <v>1</v>
      </c>
      <c r="E98" s="343" t="s">
        <v>1317</v>
      </c>
      <c r="F98" s="335" t="s">
        <v>998</v>
      </c>
      <c r="G98" s="389">
        <v>700000</v>
      </c>
      <c r="H98" s="389">
        <v>0</v>
      </c>
      <c r="I98" s="389"/>
      <c r="J98" s="389">
        <v>0</v>
      </c>
      <c r="K98" s="389">
        <v>0</v>
      </c>
      <c r="L98" s="389"/>
      <c r="M98" s="389">
        <v>0</v>
      </c>
      <c r="N98" s="389">
        <v>0</v>
      </c>
      <c r="O98" s="389">
        <v>0</v>
      </c>
    </row>
    <row r="99" spans="1:15">
      <c r="A99" s="334" t="s">
        <v>472</v>
      </c>
      <c r="B99" s="335">
        <v>5111</v>
      </c>
      <c r="C99" s="335">
        <v>2</v>
      </c>
      <c r="D99" s="335">
        <v>1</v>
      </c>
      <c r="E99" s="343" t="s">
        <v>1317</v>
      </c>
      <c r="F99" s="335" t="s">
        <v>1078</v>
      </c>
      <c r="G99" s="389">
        <v>300000</v>
      </c>
      <c r="H99" s="389">
        <v>0</v>
      </c>
      <c r="I99" s="389"/>
      <c r="J99" s="389">
        <v>0</v>
      </c>
      <c r="K99" s="389">
        <v>0</v>
      </c>
      <c r="L99" s="389"/>
      <c r="M99" s="389">
        <v>0</v>
      </c>
      <c r="N99" s="389">
        <v>0</v>
      </c>
      <c r="O99" s="389">
        <v>0</v>
      </c>
    </row>
    <row r="100" spans="1:15">
      <c r="A100" s="334" t="s">
        <v>508</v>
      </c>
      <c r="B100" s="335">
        <v>5111</v>
      </c>
      <c r="C100" s="335">
        <v>2</v>
      </c>
      <c r="D100" s="335">
        <v>1</v>
      </c>
      <c r="E100" s="343" t="s">
        <v>1317</v>
      </c>
      <c r="F100" s="335" t="s">
        <v>1103</v>
      </c>
      <c r="G100" s="389">
        <v>480435</v>
      </c>
      <c r="H100" s="389">
        <v>0</v>
      </c>
      <c r="I100" s="389"/>
      <c r="J100" s="389">
        <v>0</v>
      </c>
      <c r="K100" s="389">
        <v>0</v>
      </c>
      <c r="L100" s="389"/>
      <c r="M100" s="389">
        <v>0</v>
      </c>
      <c r="N100" s="389">
        <v>0</v>
      </c>
      <c r="O100" s="389">
        <v>0</v>
      </c>
    </row>
    <row r="101" spans="1:15">
      <c r="A101" s="337" t="s">
        <v>477</v>
      </c>
      <c r="B101" s="335">
        <v>5111</v>
      </c>
      <c r="C101" s="335">
        <v>2</v>
      </c>
      <c r="D101" s="335">
        <v>1</v>
      </c>
      <c r="E101" s="343" t="s">
        <v>1317</v>
      </c>
      <c r="F101" s="335" t="s">
        <v>1125</v>
      </c>
      <c r="G101" s="389">
        <v>60000</v>
      </c>
      <c r="H101" s="389">
        <v>60000</v>
      </c>
      <c r="I101" s="389"/>
      <c r="J101" s="389">
        <v>20000</v>
      </c>
      <c r="K101" s="389">
        <v>0</v>
      </c>
      <c r="L101" s="389"/>
      <c r="M101" s="389">
        <v>60000</v>
      </c>
      <c r="N101" s="389">
        <v>0</v>
      </c>
      <c r="O101" s="389">
        <v>0</v>
      </c>
    </row>
    <row r="102" spans="1:15">
      <c r="A102" s="337" t="s">
        <v>509</v>
      </c>
      <c r="B102" s="335">
        <v>5111</v>
      </c>
      <c r="C102" s="335">
        <v>2</v>
      </c>
      <c r="D102" s="335">
        <v>1</v>
      </c>
      <c r="E102" s="343" t="s">
        <v>1317</v>
      </c>
      <c r="F102" s="335" t="s">
        <v>1145</v>
      </c>
      <c r="G102" s="389">
        <v>55000</v>
      </c>
      <c r="H102" s="389">
        <v>55000</v>
      </c>
      <c r="I102" s="389"/>
      <c r="J102" s="389">
        <v>20000</v>
      </c>
      <c r="K102" s="389">
        <v>0</v>
      </c>
      <c r="L102" s="389"/>
      <c r="M102" s="389">
        <v>55000</v>
      </c>
      <c r="N102" s="389">
        <v>0</v>
      </c>
      <c r="O102" s="389">
        <v>0</v>
      </c>
    </row>
    <row r="103" spans="1:15">
      <c r="A103" s="337" t="s">
        <v>477</v>
      </c>
      <c r="B103" s="335">
        <v>5121</v>
      </c>
      <c r="C103" s="335">
        <v>2</v>
      </c>
      <c r="D103" s="335">
        <v>1</v>
      </c>
      <c r="E103" s="343" t="s">
        <v>1317</v>
      </c>
      <c r="F103" s="335" t="s">
        <v>1125</v>
      </c>
      <c r="G103" s="389">
        <v>40000</v>
      </c>
      <c r="H103" s="389">
        <v>40000</v>
      </c>
      <c r="I103" s="389"/>
      <c r="J103" s="389">
        <v>10000</v>
      </c>
      <c r="K103" s="389">
        <v>0</v>
      </c>
      <c r="L103" s="389"/>
      <c r="M103" s="389">
        <v>40000</v>
      </c>
      <c r="N103" s="389">
        <v>0</v>
      </c>
      <c r="O103" s="389">
        <v>0</v>
      </c>
    </row>
    <row r="104" spans="1:15">
      <c r="A104" s="337" t="s">
        <v>513</v>
      </c>
      <c r="B104" s="335">
        <v>5151</v>
      </c>
      <c r="C104" s="335">
        <v>2</v>
      </c>
      <c r="D104" s="335">
        <v>1</v>
      </c>
      <c r="E104" s="343" t="s">
        <v>1317</v>
      </c>
      <c r="F104" s="335" t="s">
        <v>588</v>
      </c>
      <c r="G104" s="389">
        <v>18000000</v>
      </c>
      <c r="H104" s="389">
        <v>0</v>
      </c>
      <c r="I104" s="389"/>
      <c r="J104" s="389">
        <v>0</v>
      </c>
      <c r="K104" s="389">
        <v>0</v>
      </c>
      <c r="L104" s="389"/>
      <c r="M104" s="389">
        <v>0</v>
      </c>
      <c r="N104" s="389">
        <v>0</v>
      </c>
      <c r="O104" s="389">
        <v>0</v>
      </c>
    </row>
    <row r="105" spans="1:15">
      <c r="A105" s="337" t="s">
        <v>498</v>
      </c>
      <c r="B105" s="335">
        <v>5151</v>
      </c>
      <c r="C105" s="335">
        <v>2</v>
      </c>
      <c r="D105" s="335">
        <v>1</v>
      </c>
      <c r="E105" s="343" t="s">
        <v>1317</v>
      </c>
      <c r="F105" s="335" t="s">
        <v>799</v>
      </c>
      <c r="G105" s="389">
        <v>50000</v>
      </c>
      <c r="H105" s="389">
        <v>50000</v>
      </c>
      <c r="I105" s="389"/>
      <c r="J105" s="389">
        <v>20000</v>
      </c>
      <c r="K105" s="389">
        <v>0</v>
      </c>
      <c r="L105" s="389"/>
      <c r="M105" s="389">
        <v>50000</v>
      </c>
      <c r="N105" s="389">
        <v>0</v>
      </c>
      <c r="O105" s="389">
        <v>0</v>
      </c>
    </row>
    <row r="106" spans="1:15">
      <c r="A106" s="334" t="s">
        <v>487</v>
      </c>
      <c r="B106" s="335">
        <v>5151</v>
      </c>
      <c r="C106" s="335">
        <v>2</v>
      </c>
      <c r="D106" s="335">
        <v>1</v>
      </c>
      <c r="E106" s="343" t="s">
        <v>1317</v>
      </c>
      <c r="F106" s="335" t="s">
        <v>862</v>
      </c>
      <c r="G106" s="389">
        <v>52431</v>
      </c>
      <c r="H106" s="389">
        <v>52431</v>
      </c>
      <c r="I106" s="389"/>
      <c r="J106" s="389">
        <v>17478</v>
      </c>
      <c r="K106" s="389">
        <v>0</v>
      </c>
      <c r="L106" s="389"/>
      <c r="M106" s="389">
        <v>52431</v>
      </c>
      <c r="N106" s="389">
        <v>0</v>
      </c>
      <c r="O106" s="389">
        <v>0</v>
      </c>
    </row>
    <row r="107" spans="1:15">
      <c r="A107" s="334" t="s">
        <v>522</v>
      </c>
      <c r="B107" s="335">
        <v>5151</v>
      </c>
      <c r="C107" s="335">
        <v>2</v>
      </c>
      <c r="D107" s="335">
        <v>1</v>
      </c>
      <c r="E107" s="343" t="s">
        <v>1317</v>
      </c>
      <c r="F107" s="335" t="s">
        <v>889</v>
      </c>
      <c r="G107" s="389">
        <v>4500000</v>
      </c>
      <c r="H107" s="389">
        <v>0</v>
      </c>
      <c r="I107" s="389"/>
      <c r="J107" s="389">
        <v>0</v>
      </c>
      <c r="K107" s="389">
        <v>0</v>
      </c>
      <c r="L107" s="389"/>
      <c r="M107" s="389">
        <v>0</v>
      </c>
      <c r="N107" s="389">
        <v>0</v>
      </c>
      <c r="O107" s="389">
        <v>0</v>
      </c>
    </row>
    <row r="108" spans="1:15">
      <c r="A108" s="337" t="s">
        <v>468</v>
      </c>
      <c r="B108" s="335">
        <v>5151</v>
      </c>
      <c r="C108" s="335">
        <v>2</v>
      </c>
      <c r="D108" s="335">
        <v>1</v>
      </c>
      <c r="E108" s="343" t="s">
        <v>1317</v>
      </c>
      <c r="F108" s="335" t="s">
        <v>944</v>
      </c>
      <c r="G108" s="389">
        <v>60600</v>
      </c>
      <c r="H108" s="389">
        <v>0</v>
      </c>
      <c r="I108" s="389"/>
      <c r="J108" s="389">
        <v>0</v>
      </c>
      <c r="K108" s="389">
        <v>0</v>
      </c>
      <c r="L108" s="389"/>
      <c r="M108" s="389">
        <v>0</v>
      </c>
      <c r="N108" s="389">
        <v>0</v>
      </c>
      <c r="O108" s="389">
        <v>0</v>
      </c>
    </row>
    <row r="109" spans="1:15">
      <c r="A109" s="334" t="s">
        <v>496</v>
      </c>
      <c r="B109" s="335">
        <v>5151</v>
      </c>
      <c r="C109" s="335">
        <v>2</v>
      </c>
      <c r="D109" s="335">
        <v>1</v>
      </c>
      <c r="E109" s="343" t="s">
        <v>1317</v>
      </c>
      <c r="F109" s="335" t="s">
        <v>998</v>
      </c>
      <c r="G109" s="389">
        <v>1800000</v>
      </c>
      <c r="H109" s="389">
        <v>0</v>
      </c>
      <c r="I109" s="389"/>
      <c r="J109" s="389">
        <v>0</v>
      </c>
      <c r="K109" s="389">
        <v>0</v>
      </c>
      <c r="L109" s="389"/>
      <c r="M109" s="389">
        <v>0</v>
      </c>
      <c r="N109" s="389">
        <v>0</v>
      </c>
      <c r="O109" s="389">
        <v>0</v>
      </c>
    </row>
    <row r="110" spans="1:15">
      <c r="A110" s="334" t="s">
        <v>490</v>
      </c>
      <c r="B110" s="335">
        <v>5151</v>
      </c>
      <c r="C110" s="335">
        <v>2</v>
      </c>
      <c r="D110" s="335">
        <v>1</v>
      </c>
      <c r="E110" s="343" t="s">
        <v>1317</v>
      </c>
      <c r="F110" s="335" t="s">
        <v>1033</v>
      </c>
      <c r="G110" s="389">
        <v>130000</v>
      </c>
      <c r="H110" s="389">
        <v>0</v>
      </c>
      <c r="I110" s="389"/>
      <c r="J110" s="389">
        <v>0</v>
      </c>
      <c r="K110" s="389">
        <v>0</v>
      </c>
      <c r="L110" s="389"/>
      <c r="M110" s="389">
        <v>0</v>
      </c>
      <c r="N110" s="389">
        <v>0</v>
      </c>
      <c r="O110" s="389">
        <v>0</v>
      </c>
    </row>
    <row r="111" spans="1:15">
      <c r="A111" s="334" t="s">
        <v>490</v>
      </c>
      <c r="B111" s="335">
        <v>5151</v>
      </c>
      <c r="C111" s="335">
        <v>2</v>
      </c>
      <c r="D111" s="335">
        <v>1</v>
      </c>
      <c r="E111" s="343" t="s">
        <v>1317</v>
      </c>
      <c r="F111" s="335" t="s">
        <v>1312</v>
      </c>
      <c r="G111" s="389">
        <v>0</v>
      </c>
      <c r="H111" s="389">
        <v>0</v>
      </c>
      <c r="I111" s="389"/>
      <c r="J111" s="389">
        <v>0</v>
      </c>
      <c r="K111" s="389">
        <v>0</v>
      </c>
      <c r="L111" s="389"/>
      <c r="M111" s="389">
        <v>0</v>
      </c>
      <c r="N111" s="389">
        <v>0</v>
      </c>
      <c r="O111" s="389">
        <v>0</v>
      </c>
    </row>
    <row r="112" spans="1:15">
      <c r="A112" s="334" t="s">
        <v>472</v>
      </c>
      <c r="B112" s="335">
        <v>5151</v>
      </c>
      <c r="C112" s="335">
        <v>2</v>
      </c>
      <c r="D112" s="335">
        <v>1</v>
      </c>
      <c r="E112" s="343" t="s">
        <v>1317</v>
      </c>
      <c r="F112" s="335" t="s">
        <v>1078</v>
      </c>
      <c r="G112" s="389">
        <v>1000000</v>
      </c>
      <c r="H112" s="389">
        <v>0</v>
      </c>
      <c r="I112" s="389"/>
      <c r="J112" s="389">
        <v>0</v>
      </c>
      <c r="K112" s="389">
        <v>0</v>
      </c>
      <c r="L112" s="389"/>
      <c r="M112" s="389">
        <v>0</v>
      </c>
      <c r="N112" s="389">
        <v>0</v>
      </c>
      <c r="O112" s="389">
        <v>0</v>
      </c>
    </row>
    <row r="113" spans="1:15">
      <c r="A113" s="334" t="s">
        <v>508</v>
      </c>
      <c r="B113" s="335">
        <v>5151</v>
      </c>
      <c r="C113" s="335">
        <v>2</v>
      </c>
      <c r="D113" s="335">
        <v>1</v>
      </c>
      <c r="E113" s="343" t="s">
        <v>1317</v>
      </c>
      <c r="F113" s="335" t="s">
        <v>1103</v>
      </c>
      <c r="G113" s="389">
        <v>300000</v>
      </c>
      <c r="H113" s="389">
        <v>0</v>
      </c>
      <c r="I113" s="389"/>
      <c r="J113" s="389">
        <v>0</v>
      </c>
      <c r="K113" s="389">
        <v>0</v>
      </c>
      <c r="L113" s="389"/>
      <c r="M113" s="389">
        <v>0</v>
      </c>
      <c r="N113" s="389">
        <v>0</v>
      </c>
      <c r="O113" s="389">
        <v>0</v>
      </c>
    </row>
    <row r="114" spans="1:15">
      <c r="A114" s="337" t="s">
        <v>477</v>
      </c>
      <c r="B114" s="335">
        <v>5151</v>
      </c>
      <c r="C114" s="335">
        <v>2</v>
      </c>
      <c r="D114" s="335">
        <v>1</v>
      </c>
      <c r="E114" s="343" t="s">
        <v>1317</v>
      </c>
      <c r="F114" s="335" t="s">
        <v>1125</v>
      </c>
      <c r="G114" s="389">
        <v>100000</v>
      </c>
      <c r="H114" s="389">
        <v>100000</v>
      </c>
      <c r="I114" s="389"/>
      <c r="J114" s="389">
        <v>35000</v>
      </c>
      <c r="K114" s="389">
        <v>0</v>
      </c>
      <c r="L114" s="389"/>
      <c r="M114" s="389">
        <v>100000</v>
      </c>
      <c r="N114" s="389">
        <v>0</v>
      </c>
      <c r="O114" s="389">
        <v>0</v>
      </c>
    </row>
    <row r="115" spans="1:15">
      <c r="A115" s="337" t="s">
        <v>509</v>
      </c>
      <c r="B115" s="335">
        <v>5151</v>
      </c>
      <c r="C115" s="335">
        <v>2</v>
      </c>
      <c r="D115" s="335">
        <v>1</v>
      </c>
      <c r="E115" s="343" t="s">
        <v>1317</v>
      </c>
      <c r="F115" s="335" t="s">
        <v>1145</v>
      </c>
      <c r="G115" s="389">
        <v>60600</v>
      </c>
      <c r="H115" s="389">
        <v>60600</v>
      </c>
      <c r="I115" s="389"/>
      <c r="J115" s="389">
        <v>20000</v>
      </c>
      <c r="K115" s="389">
        <v>0</v>
      </c>
      <c r="L115" s="389"/>
      <c r="M115" s="389">
        <v>60600</v>
      </c>
      <c r="N115" s="389">
        <v>0</v>
      </c>
      <c r="O115" s="389">
        <v>0</v>
      </c>
    </row>
    <row r="116" spans="1:15">
      <c r="A116" s="337" t="s">
        <v>468</v>
      </c>
      <c r="B116" s="335">
        <v>5191</v>
      </c>
      <c r="C116" s="335">
        <v>2</v>
      </c>
      <c r="D116" s="335">
        <v>1</v>
      </c>
      <c r="E116" s="343" t="s">
        <v>1317</v>
      </c>
      <c r="F116" s="335" t="s">
        <v>944</v>
      </c>
      <c r="G116" s="389">
        <v>10800</v>
      </c>
      <c r="H116" s="389">
        <v>0</v>
      </c>
      <c r="I116" s="389"/>
      <c r="J116" s="389">
        <v>0</v>
      </c>
      <c r="K116" s="389">
        <v>0</v>
      </c>
      <c r="L116" s="389"/>
      <c r="M116" s="389">
        <v>0</v>
      </c>
      <c r="N116" s="389">
        <v>0</v>
      </c>
      <c r="O116" s="389">
        <v>0</v>
      </c>
    </row>
    <row r="117" spans="1:15">
      <c r="A117" s="334" t="s">
        <v>496</v>
      </c>
      <c r="B117" s="335">
        <v>5191</v>
      </c>
      <c r="C117" s="335">
        <v>2</v>
      </c>
      <c r="D117" s="335">
        <v>1</v>
      </c>
      <c r="E117" s="343" t="s">
        <v>1317</v>
      </c>
      <c r="F117" s="335" t="s">
        <v>998</v>
      </c>
      <c r="G117" s="389">
        <v>150000</v>
      </c>
      <c r="H117" s="389">
        <v>0</v>
      </c>
      <c r="I117" s="389"/>
      <c r="J117" s="389">
        <v>0</v>
      </c>
      <c r="K117" s="389">
        <v>0</v>
      </c>
      <c r="L117" s="389"/>
      <c r="M117" s="389">
        <v>0</v>
      </c>
      <c r="N117" s="389">
        <v>0</v>
      </c>
      <c r="O117" s="389">
        <v>0</v>
      </c>
    </row>
    <row r="118" spans="1:15">
      <c r="A118" s="334" t="s">
        <v>508</v>
      </c>
      <c r="B118" s="335">
        <v>5191</v>
      </c>
      <c r="C118" s="335">
        <v>2</v>
      </c>
      <c r="D118" s="335">
        <v>1</v>
      </c>
      <c r="E118" s="343" t="s">
        <v>1317</v>
      </c>
      <c r="F118" s="335" t="s">
        <v>1103</v>
      </c>
      <c r="G118" s="389">
        <v>90000</v>
      </c>
      <c r="H118" s="389">
        <v>0</v>
      </c>
      <c r="I118" s="389"/>
      <c r="J118" s="389">
        <v>0</v>
      </c>
      <c r="K118" s="389">
        <v>0</v>
      </c>
      <c r="L118" s="389"/>
      <c r="M118" s="389">
        <v>0</v>
      </c>
      <c r="N118" s="389">
        <v>0</v>
      </c>
      <c r="O118" s="389">
        <v>0</v>
      </c>
    </row>
    <row r="119" spans="1:15">
      <c r="A119" s="337" t="s">
        <v>477</v>
      </c>
      <c r="B119" s="335">
        <v>5191</v>
      </c>
      <c r="C119" s="335">
        <v>2</v>
      </c>
      <c r="D119" s="335">
        <v>1</v>
      </c>
      <c r="E119" s="343" t="s">
        <v>1317</v>
      </c>
      <c r="F119" s="335" t="s">
        <v>1125</v>
      </c>
      <c r="G119" s="389">
        <v>60000</v>
      </c>
      <c r="H119" s="389">
        <v>60000</v>
      </c>
      <c r="I119" s="389"/>
      <c r="J119" s="389">
        <v>20000</v>
      </c>
      <c r="K119" s="389">
        <v>0</v>
      </c>
      <c r="L119" s="389"/>
      <c r="M119" s="389">
        <v>60000</v>
      </c>
      <c r="N119" s="389">
        <v>0</v>
      </c>
      <c r="O119" s="389">
        <v>0</v>
      </c>
    </row>
    <row r="120" spans="1:15">
      <c r="A120" s="337" t="s">
        <v>509</v>
      </c>
      <c r="B120" s="335">
        <v>5191</v>
      </c>
      <c r="C120" s="335">
        <v>2</v>
      </c>
      <c r="D120" s="335">
        <v>1</v>
      </c>
      <c r="E120" s="343" t="s">
        <v>1317</v>
      </c>
      <c r="F120" s="335" t="s">
        <v>1145</v>
      </c>
      <c r="G120" s="389">
        <v>10800</v>
      </c>
      <c r="H120" s="389">
        <v>10800</v>
      </c>
      <c r="I120" s="389"/>
      <c r="J120" s="389">
        <v>10800</v>
      </c>
      <c r="K120" s="389">
        <v>0</v>
      </c>
      <c r="L120" s="389"/>
      <c r="M120" s="389">
        <v>10800</v>
      </c>
      <c r="N120" s="389">
        <v>0</v>
      </c>
      <c r="O120" s="389">
        <v>0</v>
      </c>
    </row>
    <row r="121" spans="1:15">
      <c r="A121" s="334" t="s">
        <v>456</v>
      </c>
      <c r="B121" s="335">
        <v>5211</v>
      </c>
      <c r="C121" s="335">
        <v>2</v>
      </c>
      <c r="D121" s="335">
        <v>1</v>
      </c>
      <c r="E121" s="343" t="s">
        <v>1317</v>
      </c>
      <c r="F121" s="335" t="s">
        <v>553</v>
      </c>
      <c r="G121" s="389">
        <v>50000</v>
      </c>
      <c r="H121" s="389">
        <v>0</v>
      </c>
      <c r="I121" s="389"/>
      <c r="J121" s="389">
        <v>0</v>
      </c>
      <c r="K121" s="389">
        <v>0</v>
      </c>
      <c r="L121" s="389"/>
      <c r="M121" s="389">
        <v>0</v>
      </c>
      <c r="N121" s="389">
        <v>0</v>
      </c>
      <c r="O121" s="389">
        <v>0</v>
      </c>
    </row>
    <row r="122" spans="1:15">
      <c r="A122" s="334" t="s">
        <v>515</v>
      </c>
      <c r="B122" s="335">
        <v>5211</v>
      </c>
      <c r="C122" s="335">
        <v>2</v>
      </c>
      <c r="D122" s="335">
        <v>1</v>
      </c>
      <c r="E122" s="343" t="s">
        <v>1317</v>
      </c>
      <c r="F122" s="335" t="s">
        <v>597</v>
      </c>
      <c r="G122" s="389">
        <v>81000</v>
      </c>
      <c r="H122" s="389">
        <v>81000</v>
      </c>
      <c r="I122" s="389"/>
      <c r="J122" s="389">
        <v>32400</v>
      </c>
      <c r="K122" s="389">
        <v>0</v>
      </c>
      <c r="L122" s="389"/>
      <c r="M122" s="389">
        <v>81000</v>
      </c>
      <c r="N122" s="389">
        <v>0</v>
      </c>
      <c r="O122" s="389">
        <v>0</v>
      </c>
    </row>
    <row r="123" spans="1:15">
      <c r="A123" s="334" t="s">
        <v>522</v>
      </c>
      <c r="B123" s="335">
        <v>5211</v>
      </c>
      <c r="C123" s="335">
        <v>2</v>
      </c>
      <c r="D123" s="335">
        <v>1</v>
      </c>
      <c r="E123" s="343" t="s">
        <v>1317</v>
      </c>
      <c r="F123" s="335" t="s">
        <v>891</v>
      </c>
      <c r="G123" s="389">
        <v>157375</v>
      </c>
      <c r="H123" s="389">
        <v>157375</v>
      </c>
      <c r="I123" s="389"/>
      <c r="J123" s="389">
        <v>157375</v>
      </c>
      <c r="K123" s="389">
        <v>0</v>
      </c>
      <c r="L123" s="389"/>
      <c r="M123" s="389">
        <v>157375</v>
      </c>
      <c r="N123" s="389">
        <v>0</v>
      </c>
      <c r="O123" s="389">
        <v>0</v>
      </c>
    </row>
    <row r="124" spans="1:15">
      <c r="A124" s="334" t="s">
        <v>496</v>
      </c>
      <c r="B124" s="335">
        <v>5211</v>
      </c>
      <c r="C124" s="335">
        <v>2</v>
      </c>
      <c r="D124" s="335">
        <v>1</v>
      </c>
      <c r="E124" s="343" t="s">
        <v>1317</v>
      </c>
      <c r="F124" s="335" t="s">
        <v>998</v>
      </c>
      <c r="G124" s="389">
        <v>150000</v>
      </c>
      <c r="H124" s="389">
        <v>0</v>
      </c>
      <c r="I124" s="389"/>
      <c r="J124" s="389">
        <v>0</v>
      </c>
      <c r="K124" s="389">
        <v>0</v>
      </c>
      <c r="L124" s="389"/>
      <c r="M124" s="389">
        <v>0</v>
      </c>
      <c r="N124" s="389">
        <v>0</v>
      </c>
      <c r="O124" s="389">
        <v>0</v>
      </c>
    </row>
    <row r="125" spans="1:15">
      <c r="A125" s="334" t="s">
        <v>508</v>
      </c>
      <c r="B125" s="335">
        <v>5211</v>
      </c>
      <c r="C125" s="335">
        <v>2</v>
      </c>
      <c r="D125" s="335">
        <v>1</v>
      </c>
      <c r="E125" s="343" t="s">
        <v>1317</v>
      </c>
      <c r="F125" s="335" t="s">
        <v>1103</v>
      </c>
      <c r="G125" s="389">
        <v>50000</v>
      </c>
      <c r="H125" s="389">
        <v>0</v>
      </c>
      <c r="I125" s="389"/>
      <c r="J125" s="389">
        <v>0</v>
      </c>
      <c r="K125" s="389">
        <v>0</v>
      </c>
      <c r="L125" s="389"/>
      <c r="M125" s="389">
        <v>0</v>
      </c>
      <c r="N125" s="389">
        <v>0</v>
      </c>
      <c r="O125" s="389">
        <v>0</v>
      </c>
    </row>
    <row r="126" spans="1:15">
      <c r="A126" s="337" t="s">
        <v>477</v>
      </c>
      <c r="B126" s="335">
        <v>5211</v>
      </c>
      <c r="C126" s="335">
        <v>2</v>
      </c>
      <c r="D126" s="335">
        <v>1</v>
      </c>
      <c r="E126" s="343" t="s">
        <v>1317</v>
      </c>
      <c r="F126" s="335" t="s">
        <v>1125</v>
      </c>
      <c r="G126" s="389">
        <v>85000</v>
      </c>
      <c r="H126" s="389">
        <v>85000</v>
      </c>
      <c r="I126" s="389"/>
      <c r="J126" s="389">
        <v>30000</v>
      </c>
      <c r="K126" s="389">
        <v>0</v>
      </c>
      <c r="L126" s="389"/>
      <c r="M126" s="389">
        <v>85000</v>
      </c>
      <c r="N126" s="389">
        <v>0</v>
      </c>
      <c r="O126" s="389">
        <v>0</v>
      </c>
    </row>
    <row r="127" spans="1:15">
      <c r="A127" s="334" t="s">
        <v>508</v>
      </c>
      <c r="B127" s="335">
        <v>5221</v>
      </c>
      <c r="C127" s="335">
        <v>2</v>
      </c>
      <c r="D127" s="335">
        <v>1</v>
      </c>
      <c r="E127" s="343" t="s">
        <v>1317</v>
      </c>
      <c r="F127" s="335" t="s">
        <v>1103</v>
      </c>
      <c r="G127" s="389">
        <v>30000</v>
      </c>
      <c r="H127" s="389">
        <v>0</v>
      </c>
      <c r="I127" s="389"/>
      <c r="J127" s="389">
        <v>0</v>
      </c>
      <c r="K127" s="389">
        <v>0</v>
      </c>
      <c r="L127" s="389"/>
      <c r="M127" s="389">
        <v>0</v>
      </c>
      <c r="N127" s="389">
        <v>0</v>
      </c>
      <c r="O127" s="389">
        <v>0</v>
      </c>
    </row>
    <row r="128" spans="1:15">
      <c r="A128" s="334" t="s">
        <v>496</v>
      </c>
      <c r="B128" s="335">
        <v>5231</v>
      </c>
      <c r="C128" s="335">
        <v>2</v>
      </c>
      <c r="D128" s="335">
        <v>1</v>
      </c>
      <c r="E128" s="343" t="s">
        <v>1317</v>
      </c>
      <c r="F128" s="335" t="s">
        <v>998</v>
      </c>
      <c r="G128" s="389">
        <v>150000</v>
      </c>
      <c r="H128" s="389">
        <v>0</v>
      </c>
      <c r="I128" s="389"/>
      <c r="J128" s="389">
        <v>0</v>
      </c>
      <c r="K128" s="389">
        <v>0</v>
      </c>
      <c r="L128" s="389"/>
      <c r="M128" s="389">
        <v>0</v>
      </c>
      <c r="N128" s="389">
        <v>0</v>
      </c>
      <c r="O128" s="389">
        <v>0</v>
      </c>
    </row>
    <row r="129" spans="1:15">
      <c r="A129" s="334" t="s">
        <v>522</v>
      </c>
      <c r="B129" s="335">
        <v>5291</v>
      </c>
      <c r="C129" s="335">
        <v>2</v>
      </c>
      <c r="D129" s="335">
        <v>1</v>
      </c>
      <c r="E129" s="343" t="s">
        <v>1317</v>
      </c>
      <c r="F129" s="335" t="s">
        <v>891</v>
      </c>
      <c r="G129" s="389">
        <v>121775</v>
      </c>
      <c r="H129" s="389">
        <v>121775</v>
      </c>
      <c r="I129" s="389"/>
      <c r="J129" s="389">
        <v>121775</v>
      </c>
      <c r="K129" s="389">
        <v>0</v>
      </c>
      <c r="L129" s="389"/>
      <c r="M129" s="389">
        <v>121775</v>
      </c>
      <c r="N129" s="389">
        <v>0</v>
      </c>
      <c r="O129" s="389">
        <v>0</v>
      </c>
    </row>
    <row r="130" spans="1:15">
      <c r="A130" s="334" t="s">
        <v>472</v>
      </c>
      <c r="B130" s="335">
        <v>5291</v>
      </c>
      <c r="C130" s="335">
        <v>2</v>
      </c>
      <c r="D130" s="335">
        <v>1</v>
      </c>
      <c r="E130" s="343" t="s">
        <v>1317</v>
      </c>
      <c r="F130" s="335" t="s">
        <v>1078</v>
      </c>
      <c r="G130" s="389">
        <v>35000</v>
      </c>
      <c r="H130" s="389">
        <v>0</v>
      </c>
      <c r="I130" s="389"/>
      <c r="J130" s="389">
        <v>0</v>
      </c>
      <c r="K130" s="389">
        <v>0</v>
      </c>
      <c r="L130" s="389"/>
      <c r="M130" s="389">
        <v>0</v>
      </c>
      <c r="N130" s="389">
        <v>0</v>
      </c>
      <c r="O130" s="389">
        <v>0</v>
      </c>
    </row>
    <row r="131" spans="1:15">
      <c r="A131" s="334" t="s">
        <v>508</v>
      </c>
      <c r="B131" s="335">
        <v>5291</v>
      </c>
      <c r="C131" s="335">
        <v>2</v>
      </c>
      <c r="D131" s="335">
        <v>1</v>
      </c>
      <c r="E131" s="343" t="s">
        <v>1317</v>
      </c>
      <c r="F131" s="335" t="s">
        <v>1103</v>
      </c>
      <c r="G131" s="389">
        <v>119600</v>
      </c>
      <c r="H131" s="389">
        <v>0</v>
      </c>
      <c r="I131" s="389"/>
      <c r="J131" s="389">
        <v>0</v>
      </c>
      <c r="K131" s="389">
        <v>0</v>
      </c>
      <c r="L131" s="389"/>
      <c r="M131" s="389">
        <v>0</v>
      </c>
      <c r="N131" s="389">
        <v>0</v>
      </c>
      <c r="O131" s="389">
        <v>0</v>
      </c>
    </row>
    <row r="132" spans="1:15">
      <c r="A132" s="337" t="s">
        <v>477</v>
      </c>
      <c r="B132" s="335">
        <v>5291</v>
      </c>
      <c r="C132" s="335">
        <v>2</v>
      </c>
      <c r="D132" s="335">
        <v>1</v>
      </c>
      <c r="E132" s="343" t="s">
        <v>1317</v>
      </c>
      <c r="F132" s="335" t="s">
        <v>1125</v>
      </c>
      <c r="G132" s="389">
        <v>50000</v>
      </c>
      <c r="H132" s="389">
        <v>50000</v>
      </c>
      <c r="I132" s="389"/>
      <c r="J132" s="389">
        <v>15000</v>
      </c>
      <c r="K132" s="389">
        <v>0</v>
      </c>
      <c r="L132" s="389"/>
      <c r="M132" s="389">
        <v>50000</v>
      </c>
      <c r="N132" s="389">
        <v>0</v>
      </c>
      <c r="O132" s="389">
        <v>0</v>
      </c>
    </row>
    <row r="133" spans="1:15">
      <c r="A133" s="337" t="s">
        <v>498</v>
      </c>
      <c r="B133" s="335">
        <v>5311</v>
      </c>
      <c r="C133" s="335">
        <v>2</v>
      </c>
      <c r="D133" s="335">
        <v>1</v>
      </c>
      <c r="E133" s="343" t="s">
        <v>1317</v>
      </c>
      <c r="F133" s="335" t="s">
        <v>799</v>
      </c>
      <c r="G133" s="389">
        <v>611000</v>
      </c>
      <c r="H133" s="389">
        <v>0</v>
      </c>
      <c r="I133" s="389"/>
      <c r="J133" s="389">
        <v>0</v>
      </c>
      <c r="K133" s="389">
        <v>0</v>
      </c>
      <c r="L133" s="389"/>
      <c r="M133" s="389">
        <v>0</v>
      </c>
      <c r="N133" s="389">
        <v>0</v>
      </c>
      <c r="O133" s="389">
        <v>0</v>
      </c>
    </row>
    <row r="134" spans="1:15">
      <c r="A134" s="337" t="s">
        <v>468</v>
      </c>
      <c r="B134" s="335">
        <v>5311</v>
      </c>
      <c r="C134" s="335">
        <v>2</v>
      </c>
      <c r="D134" s="335">
        <v>1</v>
      </c>
      <c r="E134" s="343" t="s">
        <v>1317</v>
      </c>
      <c r="F134" s="335" t="s">
        <v>944</v>
      </c>
      <c r="G134" s="389">
        <v>2500000</v>
      </c>
      <c r="H134" s="389">
        <v>0</v>
      </c>
      <c r="I134" s="389"/>
      <c r="J134" s="389">
        <v>0</v>
      </c>
      <c r="K134" s="389">
        <v>0</v>
      </c>
      <c r="L134" s="389"/>
      <c r="M134" s="389">
        <v>0</v>
      </c>
      <c r="N134" s="389">
        <v>0</v>
      </c>
      <c r="O134" s="389">
        <v>0</v>
      </c>
    </row>
    <row r="135" spans="1:15">
      <c r="A135" s="337" t="s">
        <v>489</v>
      </c>
      <c r="B135" s="335">
        <v>5311</v>
      </c>
      <c r="C135" s="335">
        <v>2</v>
      </c>
      <c r="D135" s="335">
        <v>1</v>
      </c>
      <c r="E135" s="343" t="s">
        <v>1317</v>
      </c>
      <c r="F135" s="335" t="s">
        <v>971</v>
      </c>
      <c r="G135" s="389">
        <v>2500000</v>
      </c>
      <c r="H135" s="389">
        <v>0</v>
      </c>
      <c r="I135" s="389"/>
      <c r="J135" s="389">
        <v>0</v>
      </c>
      <c r="K135" s="389">
        <v>0</v>
      </c>
      <c r="L135" s="389"/>
      <c r="M135" s="389">
        <v>0</v>
      </c>
      <c r="N135" s="389">
        <v>0</v>
      </c>
      <c r="O135" s="389">
        <v>0</v>
      </c>
    </row>
    <row r="136" spans="1:15">
      <c r="A136" s="337" t="s">
        <v>498</v>
      </c>
      <c r="B136" s="335">
        <v>5321</v>
      </c>
      <c r="C136" s="335">
        <v>2</v>
      </c>
      <c r="D136" s="335">
        <v>1</v>
      </c>
      <c r="E136" s="343" t="s">
        <v>1317</v>
      </c>
      <c r="F136" s="335" t="s">
        <v>799</v>
      </c>
      <c r="G136" s="389">
        <v>100000</v>
      </c>
      <c r="H136" s="389">
        <v>100000</v>
      </c>
      <c r="I136" s="389"/>
      <c r="J136" s="389">
        <v>40000</v>
      </c>
      <c r="K136" s="389">
        <v>0</v>
      </c>
      <c r="L136" s="389"/>
      <c r="M136" s="389">
        <v>100000</v>
      </c>
      <c r="N136" s="389">
        <v>0</v>
      </c>
      <c r="O136" s="389">
        <v>0</v>
      </c>
    </row>
    <row r="137" spans="1:15">
      <c r="A137" s="337" t="s">
        <v>509</v>
      </c>
      <c r="B137" s="335">
        <v>5321</v>
      </c>
      <c r="C137" s="335">
        <v>2</v>
      </c>
      <c r="D137" s="335">
        <v>1</v>
      </c>
      <c r="E137" s="343" t="s">
        <v>1317</v>
      </c>
      <c r="F137" s="335" t="s">
        <v>1145</v>
      </c>
      <c r="G137" s="389">
        <v>2500000</v>
      </c>
      <c r="H137" s="389">
        <v>109232</v>
      </c>
      <c r="I137" s="389"/>
      <c r="J137" s="389">
        <v>109232</v>
      </c>
      <c r="K137" s="389">
        <v>0</v>
      </c>
      <c r="L137" s="389"/>
      <c r="M137" s="389">
        <v>109232</v>
      </c>
      <c r="N137" s="389">
        <v>0</v>
      </c>
      <c r="O137" s="389">
        <v>0</v>
      </c>
    </row>
    <row r="138" spans="1:15">
      <c r="A138" s="337" t="s">
        <v>479</v>
      </c>
      <c r="B138" s="335">
        <v>5321</v>
      </c>
      <c r="C138" s="335">
        <v>2</v>
      </c>
      <c r="D138" s="335">
        <v>1</v>
      </c>
      <c r="E138" s="343" t="s">
        <v>1317</v>
      </c>
      <c r="F138" s="335" t="s">
        <v>1162</v>
      </c>
      <c r="G138" s="389">
        <v>500000</v>
      </c>
      <c r="H138" s="389">
        <v>434526.47</v>
      </c>
      <c r="I138" s="389"/>
      <c r="J138" s="389">
        <v>0</v>
      </c>
      <c r="K138" s="389">
        <v>0</v>
      </c>
      <c r="L138" s="389"/>
      <c r="M138" s="389">
        <v>434526.47</v>
      </c>
      <c r="N138" s="389">
        <v>0</v>
      </c>
      <c r="O138" s="389">
        <v>0</v>
      </c>
    </row>
    <row r="139" spans="1:15">
      <c r="A139" s="334" t="s">
        <v>515</v>
      </c>
      <c r="B139" s="335">
        <v>5411</v>
      </c>
      <c r="C139" s="335">
        <v>2</v>
      </c>
      <c r="D139" s="335">
        <v>1</v>
      </c>
      <c r="E139" s="343" t="s">
        <v>1317</v>
      </c>
      <c r="F139" s="335" t="s">
        <v>599</v>
      </c>
      <c r="G139" s="389">
        <v>800000</v>
      </c>
      <c r="H139" s="389">
        <v>0</v>
      </c>
      <c r="I139" s="389"/>
      <c r="J139" s="389">
        <v>0</v>
      </c>
      <c r="K139" s="389">
        <v>0</v>
      </c>
      <c r="L139" s="389"/>
      <c r="M139" s="389">
        <v>0</v>
      </c>
      <c r="N139" s="389">
        <v>0</v>
      </c>
      <c r="O139" s="389">
        <v>0</v>
      </c>
    </row>
    <row r="140" spans="1:15">
      <c r="A140" s="337" t="s">
        <v>498</v>
      </c>
      <c r="B140" s="335">
        <v>5621</v>
      </c>
      <c r="C140" s="335">
        <v>2</v>
      </c>
      <c r="D140" s="335">
        <v>1</v>
      </c>
      <c r="E140" s="343" t="s">
        <v>1317</v>
      </c>
      <c r="F140" s="335" t="s">
        <v>799</v>
      </c>
      <c r="G140" s="389">
        <v>30000</v>
      </c>
      <c r="H140" s="389">
        <v>30000</v>
      </c>
      <c r="I140" s="389"/>
      <c r="J140" s="389">
        <v>12000</v>
      </c>
      <c r="K140" s="389">
        <v>0</v>
      </c>
      <c r="L140" s="389"/>
      <c r="M140" s="389">
        <v>30000</v>
      </c>
      <c r="N140" s="389">
        <v>0</v>
      </c>
      <c r="O140" s="389">
        <v>0</v>
      </c>
    </row>
    <row r="141" spans="1:15">
      <c r="A141" s="334" t="s">
        <v>486</v>
      </c>
      <c r="B141" s="335">
        <v>5621</v>
      </c>
      <c r="C141" s="335">
        <v>2</v>
      </c>
      <c r="D141" s="335">
        <v>1</v>
      </c>
      <c r="E141" s="343" t="s">
        <v>1317</v>
      </c>
      <c r="F141" s="335" t="s">
        <v>828</v>
      </c>
      <c r="G141" s="389">
        <v>48000</v>
      </c>
      <c r="H141" s="389">
        <v>48000</v>
      </c>
      <c r="I141" s="389"/>
      <c r="J141" s="389">
        <v>15999</v>
      </c>
      <c r="K141" s="389">
        <v>0</v>
      </c>
      <c r="L141" s="389"/>
      <c r="M141" s="389">
        <v>48000</v>
      </c>
      <c r="N141" s="389">
        <v>0</v>
      </c>
      <c r="O141" s="389">
        <v>0</v>
      </c>
    </row>
    <row r="142" spans="1:15">
      <c r="A142" s="334" t="s">
        <v>487</v>
      </c>
      <c r="B142" s="335">
        <v>5621</v>
      </c>
      <c r="C142" s="335">
        <v>2</v>
      </c>
      <c r="D142" s="335">
        <v>1</v>
      </c>
      <c r="E142" s="343" t="s">
        <v>1317</v>
      </c>
      <c r="F142" s="335" t="s">
        <v>868</v>
      </c>
      <c r="G142" s="389">
        <v>324400</v>
      </c>
      <c r="H142" s="389">
        <v>0</v>
      </c>
      <c r="I142" s="389"/>
      <c r="J142" s="389">
        <v>0</v>
      </c>
      <c r="K142" s="389">
        <v>0</v>
      </c>
      <c r="L142" s="389"/>
      <c r="M142" s="389">
        <v>0</v>
      </c>
      <c r="N142" s="389">
        <v>0</v>
      </c>
      <c r="O142" s="389">
        <v>0</v>
      </c>
    </row>
    <row r="143" spans="1:15">
      <c r="A143" s="334" t="s">
        <v>495</v>
      </c>
      <c r="B143" s="335">
        <v>5631</v>
      </c>
      <c r="C143" s="335">
        <v>2</v>
      </c>
      <c r="D143" s="335">
        <v>1</v>
      </c>
      <c r="E143" s="343" t="s">
        <v>1317</v>
      </c>
      <c r="F143" s="335" t="s">
        <v>724</v>
      </c>
      <c r="G143" s="389">
        <v>5434000</v>
      </c>
      <c r="H143" s="389">
        <v>0</v>
      </c>
      <c r="I143" s="389"/>
      <c r="J143" s="389">
        <v>0</v>
      </c>
      <c r="K143" s="389">
        <v>0</v>
      </c>
      <c r="L143" s="389"/>
      <c r="M143" s="389">
        <v>0</v>
      </c>
      <c r="N143" s="389">
        <v>0</v>
      </c>
      <c r="O143" s="389">
        <v>0</v>
      </c>
    </row>
    <row r="144" spans="1:15">
      <c r="A144" s="334" t="s">
        <v>486</v>
      </c>
      <c r="B144" s="335">
        <v>5631</v>
      </c>
      <c r="C144" s="335">
        <v>2</v>
      </c>
      <c r="D144" s="335">
        <v>1</v>
      </c>
      <c r="E144" s="343" t="s">
        <v>1317</v>
      </c>
      <c r="F144" s="335" t="s">
        <v>828</v>
      </c>
      <c r="G144" s="389">
        <v>133000</v>
      </c>
      <c r="H144" s="389">
        <v>133000</v>
      </c>
      <c r="I144" s="389"/>
      <c r="J144" s="389">
        <v>44334</v>
      </c>
      <c r="K144" s="389">
        <v>0</v>
      </c>
      <c r="L144" s="389"/>
      <c r="M144" s="389">
        <v>133000</v>
      </c>
      <c r="N144" s="389">
        <v>0</v>
      </c>
      <c r="O144" s="389">
        <v>0</v>
      </c>
    </row>
    <row r="145" spans="1:15">
      <c r="A145" s="334" t="s">
        <v>487</v>
      </c>
      <c r="B145" s="335">
        <v>5631</v>
      </c>
      <c r="C145" s="335">
        <v>2</v>
      </c>
      <c r="D145" s="335">
        <v>1</v>
      </c>
      <c r="E145" s="343" t="s">
        <v>1317</v>
      </c>
      <c r="F145" s="335" t="s">
        <v>868</v>
      </c>
      <c r="G145" s="389">
        <v>1057887</v>
      </c>
      <c r="H145" s="389">
        <v>0</v>
      </c>
      <c r="I145" s="389"/>
      <c r="J145" s="389">
        <v>0</v>
      </c>
      <c r="K145" s="389">
        <v>0</v>
      </c>
      <c r="L145" s="389"/>
      <c r="M145" s="389">
        <v>0</v>
      </c>
      <c r="N145" s="389">
        <v>0</v>
      </c>
      <c r="O145" s="389">
        <v>0</v>
      </c>
    </row>
    <row r="146" spans="1:15">
      <c r="A146" s="334" t="s">
        <v>490</v>
      </c>
      <c r="B146" s="335">
        <v>5631</v>
      </c>
      <c r="C146" s="335">
        <v>2</v>
      </c>
      <c r="D146" s="335">
        <v>1</v>
      </c>
      <c r="E146" s="343" t="s">
        <v>1317</v>
      </c>
      <c r="F146" s="335" t="s">
        <v>1033</v>
      </c>
      <c r="G146" s="389">
        <v>1300000</v>
      </c>
      <c r="H146" s="389">
        <v>0</v>
      </c>
      <c r="I146" s="389"/>
      <c r="J146" s="389">
        <v>0</v>
      </c>
      <c r="K146" s="389">
        <v>0</v>
      </c>
      <c r="L146" s="389"/>
      <c r="M146" s="389">
        <v>0</v>
      </c>
      <c r="N146" s="389">
        <v>0</v>
      </c>
      <c r="O146" s="389">
        <v>0</v>
      </c>
    </row>
    <row r="147" spans="1:15">
      <c r="A147" s="334" t="s">
        <v>515</v>
      </c>
      <c r="B147" s="335">
        <v>5651</v>
      </c>
      <c r="C147" s="335">
        <v>2</v>
      </c>
      <c r="D147" s="335">
        <v>1</v>
      </c>
      <c r="E147" s="343" t="s">
        <v>1317</v>
      </c>
      <c r="F147" s="335" t="s">
        <v>601</v>
      </c>
      <c r="G147" s="389">
        <v>83000</v>
      </c>
      <c r="H147" s="389">
        <v>83000</v>
      </c>
      <c r="I147" s="389"/>
      <c r="J147" s="389">
        <v>33200</v>
      </c>
      <c r="K147" s="389">
        <v>0</v>
      </c>
      <c r="L147" s="389"/>
      <c r="M147" s="389">
        <v>83000</v>
      </c>
      <c r="N147" s="389">
        <v>0</v>
      </c>
      <c r="O147" s="389">
        <v>0</v>
      </c>
    </row>
    <row r="148" spans="1:15">
      <c r="A148" s="334" t="s">
        <v>496</v>
      </c>
      <c r="B148" s="335">
        <v>5651</v>
      </c>
      <c r="C148" s="335">
        <v>2</v>
      </c>
      <c r="D148" s="335">
        <v>1</v>
      </c>
      <c r="E148" s="343" t="s">
        <v>1317</v>
      </c>
      <c r="F148" s="335" t="s">
        <v>998</v>
      </c>
      <c r="G148" s="389">
        <v>50000</v>
      </c>
      <c r="H148" s="389">
        <v>0</v>
      </c>
      <c r="I148" s="389"/>
      <c r="J148" s="389">
        <v>0</v>
      </c>
      <c r="K148" s="389">
        <v>0</v>
      </c>
      <c r="L148" s="389"/>
      <c r="M148" s="389">
        <v>0</v>
      </c>
      <c r="N148" s="389">
        <v>0</v>
      </c>
      <c r="O148" s="389">
        <v>0</v>
      </c>
    </row>
    <row r="149" spans="1:15">
      <c r="A149" s="334" t="s">
        <v>472</v>
      </c>
      <c r="B149" s="335">
        <v>5651</v>
      </c>
      <c r="C149" s="335">
        <v>2</v>
      </c>
      <c r="D149" s="335">
        <v>1</v>
      </c>
      <c r="E149" s="343" t="s">
        <v>1317</v>
      </c>
      <c r="F149" s="335" t="s">
        <v>1078</v>
      </c>
      <c r="G149" s="389">
        <v>45500</v>
      </c>
      <c r="H149" s="389">
        <v>0</v>
      </c>
      <c r="I149" s="389"/>
      <c r="J149" s="389">
        <v>0</v>
      </c>
      <c r="K149" s="389">
        <v>0</v>
      </c>
      <c r="L149" s="389"/>
      <c r="M149" s="389">
        <v>0</v>
      </c>
      <c r="N149" s="389">
        <v>0</v>
      </c>
      <c r="O149" s="389">
        <v>0</v>
      </c>
    </row>
    <row r="150" spans="1:15">
      <c r="A150" s="334" t="s">
        <v>486</v>
      </c>
      <c r="B150" s="335">
        <v>5661</v>
      </c>
      <c r="C150" s="335">
        <v>2</v>
      </c>
      <c r="D150" s="335">
        <v>1</v>
      </c>
      <c r="E150" s="343" t="s">
        <v>1317</v>
      </c>
      <c r="F150" s="335" t="s">
        <v>828</v>
      </c>
      <c r="G150" s="389">
        <v>85000</v>
      </c>
      <c r="H150" s="389">
        <v>85000</v>
      </c>
      <c r="I150" s="389"/>
      <c r="J150" s="389">
        <v>28332</v>
      </c>
      <c r="K150" s="389">
        <v>0</v>
      </c>
      <c r="L150" s="389"/>
      <c r="M150" s="389">
        <v>85000</v>
      </c>
      <c r="N150" s="389">
        <v>0</v>
      </c>
      <c r="O150" s="389">
        <v>0</v>
      </c>
    </row>
    <row r="151" spans="1:15">
      <c r="A151" s="334" t="s">
        <v>487</v>
      </c>
      <c r="B151" s="335">
        <v>5661</v>
      </c>
      <c r="C151" s="335">
        <v>2</v>
      </c>
      <c r="D151" s="335">
        <v>1</v>
      </c>
      <c r="E151" s="343" t="s">
        <v>1317</v>
      </c>
      <c r="F151" s="335" t="s">
        <v>868</v>
      </c>
      <c r="G151" s="389">
        <v>299000</v>
      </c>
      <c r="H151" s="389">
        <v>0</v>
      </c>
      <c r="I151" s="389"/>
      <c r="J151" s="389">
        <v>0</v>
      </c>
      <c r="K151" s="389">
        <v>0</v>
      </c>
      <c r="L151" s="389"/>
      <c r="M151" s="389">
        <v>0</v>
      </c>
      <c r="N151" s="389">
        <v>0</v>
      </c>
      <c r="O151" s="389">
        <v>0</v>
      </c>
    </row>
    <row r="152" spans="1:15">
      <c r="A152" s="334" t="s">
        <v>496</v>
      </c>
      <c r="B152" s="335">
        <v>5661</v>
      </c>
      <c r="C152" s="335">
        <v>2</v>
      </c>
      <c r="D152" s="335">
        <v>1</v>
      </c>
      <c r="E152" s="343" t="s">
        <v>1317</v>
      </c>
      <c r="F152" s="335" t="s">
        <v>998</v>
      </c>
      <c r="G152" s="389">
        <v>50000</v>
      </c>
      <c r="H152" s="389">
        <v>0</v>
      </c>
      <c r="I152" s="389"/>
      <c r="J152" s="389">
        <v>0</v>
      </c>
      <c r="K152" s="389">
        <v>0</v>
      </c>
      <c r="L152" s="389"/>
      <c r="M152" s="389">
        <v>0</v>
      </c>
      <c r="N152" s="389">
        <v>0</v>
      </c>
      <c r="O152" s="389">
        <v>0</v>
      </c>
    </row>
    <row r="153" spans="1:15">
      <c r="A153" s="334" t="s">
        <v>515</v>
      </c>
      <c r="B153" s="335">
        <v>5671</v>
      </c>
      <c r="C153" s="335">
        <v>2</v>
      </c>
      <c r="D153" s="335">
        <v>1</v>
      </c>
      <c r="E153" s="343" t="s">
        <v>1317</v>
      </c>
      <c r="F153" s="335" t="s">
        <v>601</v>
      </c>
      <c r="G153" s="389">
        <v>81000</v>
      </c>
      <c r="H153" s="389">
        <v>81000</v>
      </c>
      <c r="I153" s="389"/>
      <c r="J153" s="389">
        <v>32400</v>
      </c>
      <c r="K153" s="389">
        <v>0</v>
      </c>
      <c r="L153" s="389"/>
      <c r="M153" s="389">
        <v>81000</v>
      </c>
      <c r="N153" s="389">
        <v>0</v>
      </c>
      <c r="O153" s="389">
        <v>0</v>
      </c>
    </row>
    <row r="154" spans="1:15">
      <c r="A154" s="334" t="s">
        <v>495</v>
      </c>
      <c r="B154" s="335">
        <v>5671</v>
      </c>
      <c r="C154" s="335">
        <v>2</v>
      </c>
      <c r="D154" s="335">
        <v>1</v>
      </c>
      <c r="E154" s="343" t="s">
        <v>1317</v>
      </c>
      <c r="F154" s="335" t="s">
        <v>724</v>
      </c>
      <c r="G154" s="389">
        <v>1498629</v>
      </c>
      <c r="H154" s="389">
        <v>0</v>
      </c>
      <c r="I154" s="389"/>
      <c r="J154" s="389">
        <v>0</v>
      </c>
      <c r="K154" s="389">
        <v>0</v>
      </c>
      <c r="L154" s="389"/>
      <c r="M154" s="389">
        <v>0</v>
      </c>
      <c r="N154" s="389">
        <v>0</v>
      </c>
      <c r="O154" s="389">
        <v>0</v>
      </c>
    </row>
    <row r="155" spans="1:15">
      <c r="A155" s="334" t="s">
        <v>487</v>
      </c>
      <c r="B155" s="335">
        <v>5671</v>
      </c>
      <c r="C155" s="335">
        <v>2</v>
      </c>
      <c r="D155" s="335">
        <v>1</v>
      </c>
      <c r="E155" s="343" t="s">
        <v>1317</v>
      </c>
      <c r="F155" s="335" t="s">
        <v>868</v>
      </c>
      <c r="G155" s="389">
        <v>7465282</v>
      </c>
      <c r="H155" s="389">
        <v>0</v>
      </c>
      <c r="I155" s="389"/>
      <c r="J155" s="389">
        <v>0</v>
      </c>
      <c r="K155" s="389">
        <v>0</v>
      </c>
      <c r="L155" s="389"/>
      <c r="M155" s="389">
        <v>0</v>
      </c>
      <c r="N155" s="389">
        <v>0</v>
      </c>
      <c r="O155" s="389">
        <v>0</v>
      </c>
    </row>
    <row r="156" spans="1:15">
      <c r="A156" s="334" t="s">
        <v>522</v>
      </c>
      <c r="B156" s="335">
        <v>5671</v>
      </c>
      <c r="C156" s="335">
        <v>2</v>
      </c>
      <c r="D156" s="335">
        <v>1</v>
      </c>
      <c r="E156" s="343" t="s">
        <v>1317</v>
      </c>
      <c r="F156" s="335" t="s">
        <v>894</v>
      </c>
      <c r="G156" s="389">
        <v>360000</v>
      </c>
      <c r="H156" s="389">
        <v>360000</v>
      </c>
      <c r="I156" s="389"/>
      <c r="J156" s="389">
        <v>360000</v>
      </c>
      <c r="K156" s="389">
        <v>0</v>
      </c>
      <c r="L156" s="389"/>
      <c r="M156" s="389">
        <v>360000</v>
      </c>
      <c r="N156" s="389">
        <v>0</v>
      </c>
      <c r="O156" s="389">
        <v>0</v>
      </c>
    </row>
    <row r="157" spans="1:15">
      <c r="A157" s="337" t="s">
        <v>468</v>
      </c>
      <c r="B157" s="335">
        <v>5671</v>
      </c>
      <c r="C157" s="335">
        <v>2</v>
      </c>
      <c r="D157" s="335">
        <v>1</v>
      </c>
      <c r="E157" s="343" t="s">
        <v>1317</v>
      </c>
      <c r="F157" s="335" t="s">
        <v>941</v>
      </c>
      <c r="G157" s="389">
        <v>0</v>
      </c>
      <c r="H157" s="389">
        <v>64899.68</v>
      </c>
      <c r="I157" s="389"/>
      <c r="J157" s="389">
        <v>64899.68</v>
      </c>
      <c r="K157" s="389">
        <v>0</v>
      </c>
      <c r="L157" s="389"/>
      <c r="M157" s="389">
        <v>64899.68</v>
      </c>
      <c r="N157" s="389">
        <v>0</v>
      </c>
      <c r="O157" s="389">
        <v>0</v>
      </c>
    </row>
    <row r="158" spans="1:15">
      <c r="A158" s="334" t="s">
        <v>496</v>
      </c>
      <c r="B158" s="335">
        <v>5671</v>
      </c>
      <c r="C158" s="335">
        <v>2</v>
      </c>
      <c r="D158" s="335">
        <v>1</v>
      </c>
      <c r="E158" s="343" t="s">
        <v>1317</v>
      </c>
      <c r="F158" s="335" t="s">
        <v>998</v>
      </c>
      <c r="G158" s="389">
        <v>400000</v>
      </c>
      <c r="H158" s="389">
        <v>0</v>
      </c>
      <c r="I158" s="389"/>
      <c r="J158" s="389">
        <v>0</v>
      </c>
      <c r="K158" s="389">
        <v>0</v>
      </c>
      <c r="L158" s="389"/>
      <c r="M158" s="389">
        <v>0</v>
      </c>
      <c r="N158" s="389">
        <v>0</v>
      </c>
      <c r="O158" s="389">
        <v>0</v>
      </c>
    </row>
    <row r="159" spans="1:15">
      <c r="A159" s="334" t="s">
        <v>496</v>
      </c>
      <c r="B159" s="335">
        <v>5691</v>
      </c>
      <c r="C159" s="335">
        <v>2</v>
      </c>
      <c r="D159" s="335">
        <v>1</v>
      </c>
      <c r="E159" s="343" t="s">
        <v>1317</v>
      </c>
      <c r="F159" s="335" t="s">
        <v>998</v>
      </c>
      <c r="G159" s="389">
        <v>40000</v>
      </c>
      <c r="H159" s="389">
        <v>0</v>
      </c>
      <c r="I159" s="389"/>
      <c r="J159" s="389">
        <v>0</v>
      </c>
      <c r="K159" s="389">
        <v>0</v>
      </c>
      <c r="L159" s="389"/>
      <c r="M159" s="389">
        <v>0</v>
      </c>
      <c r="N159" s="389">
        <v>0</v>
      </c>
      <c r="O159" s="389">
        <v>0</v>
      </c>
    </row>
    <row r="160" spans="1:15">
      <c r="A160" s="334" t="s">
        <v>472</v>
      </c>
      <c r="B160" s="335">
        <v>5691</v>
      </c>
      <c r="C160" s="335">
        <v>2</v>
      </c>
      <c r="D160" s="335">
        <v>1</v>
      </c>
      <c r="E160" s="343" t="s">
        <v>1317</v>
      </c>
      <c r="F160" s="335" t="s">
        <v>1078</v>
      </c>
      <c r="G160" s="389">
        <v>80000</v>
      </c>
      <c r="H160" s="389">
        <v>0</v>
      </c>
      <c r="I160" s="389"/>
      <c r="J160" s="389">
        <v>0</v>
      </c>
      <c r="K160" s="389">
        <v>0</v>
      </c>
      <c r="L160" s="389"/>
      <c r="M160" s="389">
        <v>0</v>
      </c>
      <c r="N160" s="389">
        <v>0</v>
      </c>
      <c r="O160" s="389">
        <v>0</v>
      </c>
    </row>
    <row r="161" spans="1:15">
      <c r="A161" s="334" t="s">
        <v>522</v>
      </c>
      <c r="B161" s="335">
        <v>5911</v>
      </c>
      <c r="C161" s="335">
        <v>2</v>
      </c>
      <c r="D161" s="335">
        <v>1</v>
      </c>
      <c r="E161" s="343" t="s">
        <v>1317</v>
      </c>
      <c r="F161" s="335" t="s">
        <v>891</v>
      </c>
      <c r="G161" s="389">
        <v>104000</v>
      </c>
      <c r="H161" s="389">
        <v>104000</v>
      </c>
      <c r="I161" s="389"/>
      <c r="J161" s="389">
        <v>104000</v>
      </c>
      <c r="K161" s="389">
        <v>0</v>
      </c>
      <c r="L161" s="389"/>
      <c r="M161" s="389">
        <v>104000</v>
      </c>
      <c r="N161" s="389">
        <v>0</v>
      </c>
      <c r="O161" s="389">
        <v>0</v>
      </c>
    </row>
    <row r="162" spans="1:15">
      <c r="A162" s="334" t="s">
        <v>496</v>
      </c>
      <c r="B162" s="335">
        <v>5911</v>
      </c>
      <c r="C162" s="335">
        <v>2</v>
      </c>
      <c r="D162" s="335">
        <v>1</v>
      </c>
      <c r="E162" s="343" t="s">
        <v>1317</v>
      </c>
      <c r="F162" s="335" t="s">
        <v>998</v>
      </c>
      <c r="G162" s="389">
        <v>50000</v>
      </c>
      <c r="H162" s="389">
        <v>0</v>
      </c>
      <c r="I162" s="389"/>
      <c r="J162" s="389">
        <v>0</v>
      </c>
      <c r="K162" s="389">
        <v>0</v>
      </c>
      <c r="L162" s="389"/>
      <c r="M162" s="389">
        <v>0</v>
      </c>
      <c r="N162" s="389">
        <v>0</v>
      </c>
      <c r="O162" s="389">
        <v>0</v>
      </c>
    </row>
    <row r="163" spans="1:15">
      <c r="A163" s="334" t="s">
        <v>490</v>
      </c>
      <c r="B163" s="335">
        <v>5911</v>
      </c>
      <c r="C163" s="335">
        <v>2</v>
      </c>
      <c r="D163" s="335">
        <v>1</v>
      </c>
      <c r="E163" s="343" t="s">
        <v>1317</v>
      </c>
      <c r="F163" s="335" t="s">
        <v>1033</v>
      </c>
      <c r="G163" s="389">
        <v>20000</v>
      </c>
      <c r="H163" s="389">
        <v>0</v>
      </c>
      <c r="I163" s="389"/>
      <c r="J163" s="389">
        <v>0</v>
      </c>
      <c r="K163" s="389">
        <v>0</v>
      </c>
      <c r="L163" s="389"/>
      <c r="M163" s="389">
        <v>0</v>
      </c>
      <c r="N163" s="389">
        <v>0</v>
      </c>
      <c r="O163" s="389">
        <v>0</v>
      </c>
    </row>
    <row r="164" spans="1:15">
      <c r="A164" s="334" t="s">
        <v>483</v>
      </c>
      <c r="B164" s="335">
        <v>6121</v>
      </c>
      <c r="C164" s="335">
        <v>2</v>
      </c>
      <c r="D164" s="335">
        <v>1</v>
      </c>
      <c r="E164" s="343" t="s">
        <v>1317</v>
      </c>
      <c r="F164" s="335" t="s">
        <v>691</v>
      </c>
      <c r="G164" s="389">
        <v>11902500</v>
      </c>
      <c r="H164" s="389">
        <v>11902500</v>
      </c>
      <c r="I164" s="389"/>
      <c r="J164" s="389">
        <v>2380500</v>
      </c>
      <c r="K164" s="389">
        <v>0</v>
      </c>
      <c r="L164" s="389"/>
      <c r="M164" s="389">
        <v>11902500</v>
      </c>
      <c r="N164" s="389">
        <v>0</v>
      </c>
      <c r="O164" s="389">
        <v>0</v>
      </c>
    </row>
    <row r="165" spans="1:15">
      <c r="A165" s="334" t="s">
        <v>483</v>
      </c>
      <c r="B165" s="335">
        <v>6121</v>
      </c>
      <c r="C165" s="335">
        <v>2</v>
      </c>
      <c r="D165" s="335">
        <v>1</v>
      </c>
      <c r="E165" s="343" t="s">
        <v>1317</v>
      </c>
      <c r="F165" s="335" t="s">
        <v>693</v>
      </c>
      <c r="G165" s="389">
        <v>13001073</v>
      </c>
      <c r="H165" s="389">
        <v>13001073</v>
      </c>
      <c r="I165" s="389"/>
      <c r="J165" s="389">
        <v>2600214</v>
      </c>
      <c r="K165" s="389">
        <v>0</v>
      </c>
      <c r="L165" s="389"/>
      <c r="M165" s="389">
        <v>13001073</v>
      </c>
      <c r="N165" s="389">
        <v>0</v>
      </c>
      <c r="O165" s="389">
        <v>0</v>
      </c>
    </row>
    <row r="166" spans="1:15">
      <c r="A166" s="334" t="s">
        <v>483</v>
      </c>
      <c r="B166" s="335">
        <v>6121</v>
      </c>
      <c r="C166" s="335">
        <v>2</v>
      </c>
      <c r="D166" s="335">
        <v>1</v>
      </c>
      <c r="E166" s="335">
        <v>37</v>
      </c>
      <c r="F166" s="335" t="s">
        <v>693</v>
      </c>
      <c r="G166" s="389">
        <v>4258564</v>
      </c>
      <c r="H166" s="389">
        <v>4258564</v>
      </c>
      <c r="I166" s="389"/>
      <c r="J166" s="389">
        <v>1703424</v>
      </c>
      <c r="K166" s="389">
        <v>0</v>
      </c>
      <c r="L166" s="389"/>
      <c r="M166" s="389">
        <v>4258564</v>
      </c>
      <c r="N166" s="389">
        <v>0</v>
      </c>
      <c r="O166" s="389">
        <v>0</v>
      </c>
    </row>
    <row r="167" spans="1:15">
      <c r="A167" s="337" t="s">
        <v>489</v>
      </c>
      <c r="B167" s="335">
        <v>6121</v>
      </c>
      <c r="C167" s="335">
        <v>2</v>
      </c>
      <c r="D167" s="335">
        <v>1</v>
      </c>
      <c r="E167" s="343" t="s">
        <v>1317</v>
      </c>
      <c r="F167" s="335" t="s">
        <v>992</v>
      </c>
      <c r="G167" s="389">
        <v>15634798</v>
      </c>
      <c r="H167" s="389">
        <v>0</v>
      </c>
      <c r="I167" s="389"/>
      <c r="J167" s="389">
        <v>0</v>
      </c>
      <c r="K167" s="389">
        <v>0</v>
      </c>
      <c r="L167" s="389"/>
      <c r="M167" s="389">
        <v>0</v>
      </c>
      <c r="N167" s="389">
        <v>0</v>
      </c>
      <c r="O167" s="389">
        <v>0</v>
      </c>
    </row>
    <row r="168" spans="1:15">
      <c r="A168" s="334" t="s">
        <v>490</v>
      </c>
      <c r="B168" s="335">
        <v>6121</v>
      </c>
      <c r="C168" s="335">
        <v>2</v>
      </c>
      <c r="D168" s="335">
        <v>1</v>
      </c>
      <c r="E168" s="343" t="s">
        <v>1317</v>
      </c>
      <c r="F168" s="335" t="s">
        <v>1037</v>
      </c>
      <c r="G168" s="389">
        <v>20731415</v>
      </c>
      <c r="H168" s="389">
        <v>20731415</v>
      </c>
      <c r="I168" s="389"/>
      <c r="J168" s="389">
        <v>3886698</v>
      </c>
      <c r="K168" s="389">
        <v>0</v>
      </c>
      <c r="L168" s="389"/>
      <c r="M168" s="389">
        <v>20731415</v>
      </c>
      <c r="N168" s="389">
        <v>0</v>
      </c>
      <c r="O168" s="389">
        <v>0</v>
      </c>
    </row>
    <row r="169" spans="1:15">
      <c r="A169" s="334" t="s">
        <v>490</v>
      </c>
      <c r="B169" s="335">
        <v>6121</v>
      </c>
      <c r="C169" s="335">
        <v>2</v>
      </c>
      <c r="D169" s="335">
        <v>1</v>
      </c>
      <c r="E169" s="343" t="s">
        <v>1317</v>
      </c>
      <c r="F169" s="335" t="s">
        <v>1049</v>
      </c>
      <c r="G169" s="389">
        <v>2500000</v>
      </c>
      <c r="H169" s="389">
        <v>0</v>
      </c>
      <c r="I169" s="389"/>
      <c r="J169" s="389">
        <v>0</v>
      </c>
      <c r="K169" s="389">
        <v>0</v>
      </c>
      <c r="L169" s="389"/>
      <c r="M169" s="389">
        <v>0</v>
      </c>
      <c r="N169" s="389">
        <v>0</v>
      </c>
      <c r="O169" s="389">
        <v>0</v>
      </c>
    </row>
    <row r="170" spans="1:15">
      <c r="A170" s="334" t="s">
        <v>490</v>
      </c>
      <c r="B170" s="335">
        <v>6121</v>
      </c>
      <c r="C170" s="335">
        <v>2</v>
      </c>
      <c r="D170" s="335">
        <v>1</v>
      </c>
      <c r="E170" s="343" t="s">
        <v>1317</v>
      </c>
      <c r="F170" s="335" t="s">
        <v>1051</v>
      </c>
      <c r="G170" s="389">
        <v>3519000</v>
      </c>
      <c r="H170" s="389">
        <v>0</v>
      </c>
      <c r="I170" s="389"/>
      <c r="J170" s="389">
        <v>0</v>
      </c>
      <c r="K170" s="389">
        <v>0</v>
      </c>
      <c r="L170" s="389"/>
      <c r="M170" s="389">
        <v>0</v>
      </c>
      <c r="N170" s="389">
        <v>0</v>
      </c>
      <c r="O170" s="389">
        <v>0</v>
      </c>
    </row>
    <row r="171" spans="1:15">
      <c r="A171" s="334" t="s">
        <v>490</v>
      </c>
      <c r="B171" s="335">
        <v>6121</v>
      </c>
      <c r="C171" s="335">
        <v>2</v>
      </c>
      <c r="D171" s="335">
        <v>1</v>
      </c>
      <c r="E171" s="343" t="s">
        <v>1317</v>
      </c>
      <c r="F171" s="335" t="s">
        <v>1053</v>
      </c>
      <c r="G171" s="389">
        <v>19053901</v>
      </c>
      <c r="H171" s="389">
        <v>0</v>
      </c>
      <c r="I171" s="389"/>
      <c r="J171" s="389">
        <v>0</v>
      </c>
      <c r="K171" s="389">
        <v>0</v>
      </c>
      <c r="L171" s="389"/>
      <c r="M171" s="389">
        <v>0</v>
      </c>
      <c r="N171" s="389">
        <v>0</v>
      </c>
      <c r="O171" s="389">
        <v>0</v>
      </c>
    </row>
    <row r="172" spans="1:15">
      <c r="A172" s="334" t="s">
        <v>491</v>
      </c>
      <c r="B172" s="335">
        <v>6121</v>
      </c>
      <c r="C172" s="335">
        <v>2</v>
      </c>
      <c r="D172" s="335">
        <v>1</v>
      </c>
      <c r="E172" s="343" t="s">
        <v>1317</v>
      </c>
      <c r="F172" s="335" t="s">
        <v>1064</v>
      </c>
      <c r="G172" s="389">
        <v>27839808</v>
      </c>
      <c r="H172" s="389">
        <v>27839808</v>
      </c>
      <c r="I172" s="389"/>
      <c r="J172" s="389">
        <v>5567962</v>
      </c>
      <c r="K172" s="389">
        <v>0</v>
      </c>
      <c r="L172" s="389"/>
      <c r="M172" s="389">
        <v>27839808</v>
      </c>
      <c r="N172" s="389">
        <v>0</v>
      </c>
      <c r="O172" s="389">
        <v>0</v>
      </c>
    </row>
    <row r="173" spans="1:15">
      <c r="A173" s="334" t="s">
        <v>483</v>
      </c>
      <c r="B173" s="335">
        <v>6141</v>
      </c>
      <c r="C173" s="335">
        <v>2</v>
      </c>
      <c r="D173" s="335">
        <v>1</v>
      </c>
      <c r="E173" s="343" t="s">
        <v>1317</v>
      </c>
      <c r="F173" s="335" t="s">
        <v>696</v>
      </c>
      <c r="G173" s="389">
        <v>3900000</v>
      </c>
      <c r="H173" s="389">
        <v>3900000</v>
      </c>
      <c r="I173" s="389"/>
      <c r="J173" s="389">
        <v>1560000</v>
      </c>
      <c r="K173" s="389">
        <v>0</v>
      </c>
      <c r="L173" s="389"/>
      <c r="M173" s="389">
        <v>3900000</v>
      </c>
      <c r="N173" s="389">
        <v>0</v>
      </c>
      <c r="O173" s="389">
        <v>0</v>
      </c>
    </row>
    <row r="174" spans="1:15">
      <c r="A174" s="337" t="s">
        <v>494</v>
      </c>
      <c r="B174" s="335">
        <v>6141</v>
      </c>
      <c r="C174" s="335">
        <v>2</v>
      </c>
      <c r="D174" s="335">
        <v>1</v>
      </c>
      <c r="E174" s="335">
        <v>65</v>
      </c>
      <c r="F174" s="335" t="s">
        <v>698</v>
      </c>
      <c r="G174" s="389">
        <v>90024788</v>
      </c>
      <c r="H174" s="389">
        <v>90024788</v>
      </c>
      <c r="I174" s="389"/>
      <c r="J174" s="389">
        <v>0</v>
      </c>
      <c r="K174" s="389">
        <v>0</v>
      </c>
      <c r="L174" s="389"/>
      <c r="M174" s="389">
        <v>90024788</v>
      </c>
      <c r="N174" s="389">
        <v>0</v>
      </c>
      <c r="O174" s="389">
        <v>0</v>
      </c>
    </row>
    <row r="175" spans="1:15">
      <c r="A175" s="337" t="s">
        <v>494</v>
      </c>
      <c r="B175" s="335">
        <v>6141</v>
      </c>
      <c r="C175" s="335">
        <v>2</v>
      </c>
      <c r="D175" s="335">
        <v>1</v>
      </c>
      <c r="E175" s="343" t="s">
        <v>1317</v>
      </c>
      <c r="F175" s="335" t="s">
        <v>702</v>
      </c>
      <c r="G175" s="389">
        <v>10597068</v>
      </c>
      <c r="H175" s="389">
        <v>10597068</v>
      </c>
      <c r="I175" s="389"/>
      <c r="J175" s="389">
        <v>4238828</v>
      </c>
      <c r="K175" s="389">
        <v>0</v>
      </c>
      <c r="L175" s="389"/>
      <c r="M175" s="389">
        <v>10597068</v>
      </c>
      <c r="N175" s="389">
        <v>0</v>
      </c>
      <c r="O175" s="389">
        <v>0</v>
      </c>
    </row>
    <row r="176" spans="1:15">
      <c r="A176" s="337" t="s">
        <v>494</v>
      </c>
      <c r="B176" s="335">
        <v>6141</v>
      </c>
      <c r="C176" s="335">
        <v>2</v>
      </c>
      <c r="D176" s="335">
        <v>1</v>
      </c>
      <c r="E176" s="343" t="s">
        <v>1317</v>
      </c>
      <c r="F176" s="335" t="s">
        <v>704</v>
      </c>
      <c r="G176" s="389">
        <v>4500000</v>
      </c>
      <c r="H176" s="389">
        <v>4500000</v>
      </c>
      <c r="I176" s="389"/>
      <c r="J176" s="389">
        <v>1800000</v>
      </c>
      <c r="K176" s="389">
        <v>0</v>
      </c>
      <c r="L176" s="389"/>
      <c r="M176" s="389">
        <v>4500000</v>
      </c>
      <c r="N176" s="389">
        <v>0</v>
      </c>
      <c r="O176" s="389">
        <v>0</v>
      </c>
    </row>
    <row r="177" spans="1:15">
      <c r="A177" s="337" t="s">
        <v>494</v>
      </c>
      <c r="B177" s="335">
        <v>6141</v>
      </c>
      <c r="C177" s="335">
        <v>2</v>
      </c>
      <c r="D177" s="335">
        <v>1</v>
      </c>
      <c r="E177" s="343" t="s">
        <v>1317</v>
      </c>
      <c r="F177" s="335" t="s">
        <v>706</v>
      </c>
      <c r="G177" s="389">
        <v>25468233</v>
      </c>
      <c r="H177" s="389">
        <v>25468233</v>
      </c>
      <c r="I177" s="389"/>
      <c r="J177" s="389">
        <v>3930183</v>
      </c>
      <c r="K177" s="389">
        <v>0</v>
      </c>
      <c r="L177" s="389"/>
      <c r="M177" s="389">
        <v>25468233</v>
      </c>
      <c r="N177" s="389">
        <v>0</v>
      </c>
      <c r="O177" s="389">
        <v>0</v>
      </c>
    </row>
    <row r="178" spans="1:15">
      <c r="A178" s="334" t="s">
        <v>495</v>
      </c>
      <c r="B178" s="335">
        <v>6141</v>
      </c>
      <c r="C178" s="335">
        <v>2</v>
      </c>
      <c r="D178" s="335">
        <v>1</v>
      </c>
      <c r="E178" s="343" t="s">
        <v>1317</v>
      </c>
      <c r="F178" s="335" t="s">
        <v>730</v>
      </c>
      <c r="G178" s="389">
        <v>5454356</v>
      </c>
      <c r="H178" s="389">
        <v>5454356</v>
      </c>
      <c r="I178" s="389"/>
      <c r="J178" s="389">
        <v>2181744</v>
      </c>
      <c r="K178" s="389">
        <v>0</v>
      </c>
      <c r="L178" s="389"/>
      <c r="M178" s="389">
        <v>5454356</v>
      </c>
      <c r="N178" s="389">
        <v>0</v>
      </c>
      <c r="O178" s="389">
        <v>0</v>
      </c>
    </row>
    <row r="179" spans="1:15">
      <c r="A179" s="334" t="s">
        <v>495</v>
      </c>
      <c r="B179" s="335">
        <v>6141</v>
      </c>
      <c r="C179" s="335">
        <v>2</v>
      </c>
      <c r="D179" s="335">
        <v>1</v>
      </c>
      <c r="E179" s="343" t="s">
        <v>1317</v>
      </c>
      <c r="F179" s="335" t="s">
        <v>733</v>
      </c>
      <c r="G179" s="389">
        <v>66245887</v>
      </c>
      <c r="H179" s="389">
        <v>66245887</v>
      </c>
      <c r="I179" s="389"/>
      <c r="J179" s="389">
        <v>26498356</v>
      </c>
      <c r="K179" s="389">
        <v>0</v>
      </c>
      <c r="L179" s="389"/>
      <c r="M179" s="389">
        <v>66245887</v>
      </c>
      <c r="N179" s="389">
        <v>0</v>
      </c>
      <c r="O179" s="389">
        <v>0</v>
      </c>
    </row>
    <row r="180" spans="1:15">
      <c r="A180" s="334" t="s">
        <v>486</v>
      </c>
      <c r="B180" s="335">
        <v>6141</v>
      </c>
      <c r="C180" s="335">
        <v>2</v>
      </c>
      <c r="D180" s="335">
        <v>1</v>
      </c>
      <c r="E180" s="343" t="s">
        <v>1317</v>
      </c>
      <c r="F180" s="335" t="s">
        <v>832</v>
      </c>
      <c r="G180" s="389">
        <v>11293878</v>
      </c>
      <c r="H180" s="389">
        <v>11293878</v>
      </c>
      <c r="I180" s="389"/>
      <c r="J180" s="389">
        <v>3764625</v>
      </c>
      <c r="K180" s="389">
        <v>0</v>
      </c>
      <c r="L180" s="389"/>
      <c r="M180" s="389">
        <v>11293878</v>
      </c>
      <c r="N180" s="389">
        <v>0</v>
      </c>
      <c r="O180" s="389">
        <v>0</v>
      </c>
    </row>
    <row r="181" spans="1:15">
      <c r="A181" s="334" t="s">
        <v>486</v>
      </c>
      <c r="B181" s="335">
        <v>6141</v>
      </c>
      <c r="C181" s="335">
        <v>2</v>
      </c>
      <c r="D181" s="335">
        <v>1</v>
      </c>
      <c r="E181" s="343" t="s">
        <v>1317</v>
      </c>
      <c r="F181" s="335" t="s">
        <v>832</v>
      </c>
      <c r="G181" s="389">
        <v>11890416</v>
      </c>
      <c r="H181" s="389">
        <v>11890416</v>
      </c>
      <c r="I181" s="389"/>
      <c r="J181" s="389">
        <v>3963471</v>
      </c>
      <c r="K181" s="389">
        <v>0</v>
      </c>
      <c r="L181" s="389"/>
      <c r="M181" s="389">
        <v>11890416</v>
      </c>
      <c r="N181" s="389">
        <v>0</v>
      </c>
      <c r="O181" s="389">
        <v>0</v>
      </c>
    </row>
    <row r="182" spans="1:15">
      <c r="A182" s="334" t="s">
        <v>486</v>
      </c>
      <c r="B182" s="335">
        <v>6141</v>
      </c>
      <c r="C182" s="335">
        <v>2</v>
      </c>
      <c r="D182" s="335">
        <v>1</v>
      </c>
      <c r="E182" s="343" t="s">
        <v>1317</v>
      </c>
      <c r="F182" s="335" t="s">
        <v>832</v>
      </c>
      <c r="G182" s="389">
        <v>10899757</v>
      </c>
      <c r="H182" s="389">
        <v>10899757</v>
      </c>
      <c r="I182" s="389"/>
      <c r="J182" s="389">
        <v>3633252</v>
      </c>
      <c r="K182" s="389">
        <v>0</v>
      </c>
      <c r="L182" s="389"/>
      <c r="M182" s="389">
        <v>10899757</v>
      </c>
      <c r="N182" s="389">
        <v>0</v>
      </c>
      <c r="O182" s="389">
        <v>0</v>
      </c>
    </row>
    <row r="183" spans="1:15">
      <c r="A183" s="334" t="s">
        <v>486</v>
      </c>
      <c r="B183" s="335">
        <v>6141</v>
      </c>
      <c r="C183" s="335">
        <v>2</v>
      </c>
      <c r="D183" s="335">
        <v>1</v>
      </c>
      <c r="E183" s="343" t="s">
        <v>1317</v>
      </c>
      <c r="F183" s="335" t="s">
        <v>841</v>
      </c>
      <c r="G183" s="389">
        <v>2021641</v>
      </c>
      <c r="H183" s="389">
        <v>2021641</v>
      </c>
      <c r="I183" s="389"/>
      <c r="J183" s="389">
        <v>673881</v>
      </c>
      <c r="K183" s="389">
        <v>0</v>
      </c>
      <c r="L183" s="389"/>
      <c r="M183" s="389">
        <v>2021641</v>
      </c>
      <c r="N183" s="389">
        <v>0</v>
      </c>
      <c r="O183" s="389">
        <v>0</v>
      </c>
    </row>
    <row r="184" spans="1:15">
      <c r="A184" s="334" t="s">
        <v>486</v>
      </c>
      <c r="B184" s="335">
        <v>6141</v>
      </c>
      <c r="C184" s="335">
        <v>2</v>
      </c>
      <c r="D184" s="335">
        <v>1</v>
      </c>
      <c r="E184" s="343" t="s">
        <v>1317</v>
      </c>
      <c r="F184" s="335" t="s">
        <v>843</v>
      </c>
      <c r="G184" s="389">
        <v>27777842</v>
      </c>
      <c r="H184" s="389">
        <v>27777842</v>
      </c>
      <c r="I184" s="389"/>
      <c r="J184" s="389">
        <v>9259281</v>
      </c>
      <c r="K184" s="389">
        <v>0</v>
      </c>
      <c r="L184" s="389"/>
      <c r="M184" s="389">
        <v>27777842</v>
      </c>
      <c r="N184" s="389">
        <v>0</v>
      </c>
      <c r="O184" s="389">
        <v>0</v>
      </c>
    </row>
    <row r="185" spans="1:15">
      <c r="A185" s="334" t="s">
        <v>486</v>
      </c>
      <c r="B185" s="335">
        <v>6141</v>
      </c>
      <c r="C185" s="335">
        <v>2</v>
      </c>
      <c r="D185" s="335">
        <v>1</v>
      </c>
      <c r="E185" s="343" t="s">
        <v>1317</v>
      </c>
      <c r="F185" s="335" t="s">
        <v>845</v>
      </c>
      <c r="G185" s="389">
        <v>18826889</v>
      </c>
      <c r="H185" s="389">
        <v>18826889</v>
      </c>
      <c r="I185" s="389"/>
      <c r="J185" s="389">
        <v>6275631</v>
      </c>
      <c r="K185" s="389">
        <v>0</v>
      </c>
      <c r="L185" s="389"/>
      <c r="M185" s="389">
        <v>18826889</v>
      </c>
      <c r="N185" s="389">
        <v>0</v>
      </c>
      <c r="O185" s="389">
        <v>0</v>
      </c>
    </row>
    <row r="186" spans="1:15">
      <c r="A186" s="334" t="s">
        <v>486</v>
      </c>
      <c r="B186" s="335">
        <v>6141</v>
      </c>
      <c r="C186" s="335">
        <v>2</v>
      </c>
      <c r="D186" s="335">
        <v>1</v>
      </c>
      <c r="E186" s="343" t="s">
        <v>1317</v>
      </c>
      <c r="F186" s="335" t="s">
        <v>847</v>
      </c>
      <c r="G186" s="389">
        <v>1045305</v>
      </c>
      <c r="H186" s="389">
        <v>1045305</v>
      </c>
      <c r="I186" s="389"/>
      <c r="J186" s="389">
        <v>348435</v>
      </c>
      <c r="K186" s="389">
        <v>0</v>
      </c>
      <c r="L186" s="389"/>
      <c r="M186" s="389">
        <v>1045305</v>
      </c>
      <c r="N186" s="389">
        <v>0</v>
      </c>
      <c r="O186" s="389">
        <v>0</v>
      </c>
    </row>
    <row r="187" spans="1:15">
      <c r="A187" s="334" t="s">
        <v>486</v>
      </c>
      <c r="B187" s="335">
        <v>6141</v>
      </c>
      <c r="C187" s="335">
        <v>2</v>
      </c>
      <c r="D187" s="335">
        <v>1</v>
      </c>
      <c r="E187" s="343" t="s">
        <v>1317</v>
      </c>
      <c r="F187" s="335" t="s">
        <v>847</v>
      </c>
      <c r="G187" s="389">
        <v>23954695</v>
      </c>
      <c r="H187" s="389">
        <v>23954695</v>
      </c>
      <c r="I187" s="389"/>
      <c r="J187" s="389">
        <v>7984899</v>
      </c>
      <c r="K187" s="389">
        <v>0</v>
      </c>
      <c r="L187" s="389"/>
      <c r="M187" s="389">
        <v>23954695</v>
      </c>
      <c r="N187" s="389">
        <v>0</v>
      </c>
      <c r="O187" s="389">
        <v>0</v>
      </c>
    </row>
    <row r="188" spans="1:15">
      <c r="A188" s="334" t="s">
        <v>487</v>
      </c>
      <c r="B188" s="335">
        <v>6141</v>
      </c>
      <c r="C188" s="335">
        <v>2</v>
      </c>
      <c r="D188" s="335">
        <v>1</v>
      </c>
      <c r="E188" s="343" t="s">
        <v>1317</v>
      </c>
      <c r="F188" s="335" t="s">
        <v>873</v>
      </c>
      <c r="G188" s="389">
        <v>40000000</v>
      </c>
      <c r="H188" s="389">
        <v>40000000</v>
      </c>
      <c r="I188" s="389"/>
      <c r="J188" s="389">
        <v>8888888</v>
      </c>
      <c r="K188" s="389">
        <v>0</v>
      </c>
      <c r="L188" s="389"/>
      <c r="M188" s="389">
        <v>40000000</v>
      </c>
      <c r="N188" s="389">
        <v>0</v>
      </c>
      <c r="O188" s="389">
        <v>0</v>
      </c>
    </row>
    <row r="189" spans="1:15">
      <c r="A189" s="1249" t="s">
        <v>1326</v>
      </c>
      <c r="B189" s="1249"/>
      <c r="C189" s="1249"/>
      <c r="D189" s="1249"/>
      <c r="E189" s="1249"/>
      <c r="F189" s="1249"/>
      <c r="G189" s="389">
        <f>SUM(G165:G188)</f>
        <v>460439314</v>
      </c>
      <c r="H189" s="389">
        <f>SUM(H165:H188)</f>
        <v>419731615</v>
      </c>
      <c r="I189" s="389">
        <f t="shared" ref="I189:O189" si="0">SUM(I165:I188)</f>
        <v>0</v>
      </c>
      <c r="J189" s="389">
        <f t="shared" si="0"/>
        <v>98759772</v>
      </c>
      <c r="K189" s="389">
        <f t="shared" si="0"/>
        <v>0</v>
      </c>
      <c r="L189" s="389">
        <f t="shared" si="0"/>
        <v>0</v>
      </c>
      <c r="M189" s="389">
        <f t="shared" si="0"/>
        <v>419731615</v>
      </c>
      <c r="N189" s="389">
        <f t="shared" si="0"/>
        <v>0</v>
      </c>
      <c r="O189" s="389">
        <f t="shared" si="0"/>
        <v>0</v>
      </c>
    </row>
  </sheetData>
  <sortState ref="A3:O188">
    <sortCondition ref="B1"/>
  </sortState>
  <mergeCells count="2">
    <mergeCell ref="A1:O1"/>
    <mergeCell ref="A189:F189"/>
  </mergeCells>
  <pageMargins left="1" right="1" top="1" bottom="1" header="0.5" footer="0.5"/>
  <pageSetup paperSize="9" scale="62"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H17" sqref="H17"/>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2</v>
      </c>
      <c r="B7" s="1375" t="s">
        <v>523</v>
      </c>
      <c r="C7" s="1376"/>
      <c r="D7" s="1376"/>
      <c r="E7" s="1377"/>
      <c r="F7" s="1375" t="s">
        <v>1247</v>
      </c>
      <c r="G7" s="1376"/>
      <c r="H7" s="1376"/>
      <c r="I7" s="1377"/>
      <c r="J7" s="274" t="s">
        <v>469</v>
      </c>
      <c r="K7" s="274" t="s">
        <v>474</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2500</v>
      </c>
      <c r="B11" s="125">
        <v>2500</v>
      </c>
      <c r="C11" s="125"/>
      <c r="D11" s="126">
        <f>C11/B11*100</f>
        <v>0</v>
      </c>
      <c r="E11" s="127">
        <f>VLOOKUP(B7,'TABLA POR AREA'!A1:E73,2,)</f>
        <v>233695551</v>
      </c>
      <c r="F11" s="128">
        <f>VLOOKUP(B7,'TABLA POR AREA'!A1:E73,3,)</f>
        <v>133837343</v>
      </c>
      <c r="G11" s="128">
        <f>H11</f>
        <v>117268715.80000001</v>
      </c>
      <c r="H11" s="128">
        <f>VLOOKUP(B7,'TABLA POR AREA'!A1:E73,4,)</f>
        <v>117268715.80000001</v>
      </c>
      <c r="I11" s="128">
        <f>VLOOKUP(B7,'TABLA POR AREA'!A1:E73,5,)</f>
        <v>107360155.23999999</v>
      </c>
      <c r="J11" s="126">
        <f>G11/F11*100</f>
        <v>87.620325666507</v>
      </c>
      <c r="K11" s="126">
        <f>D11/J11*100</f>
        <v>0</v>
      </c>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topLeftCell="A2" zoomScaleNormal="85" zoomScaleSheetLayoutView="100" workbookViewId="0">
      <selection activeCell="A12" sqref="A12:K12"/>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2</v>
      </c>
      <c r="B7" s="1375" t="s">
        <v>1182</v>
      </c>
      <c r="C7" s="1376"/>
      <c r="D7" s="1376"/>
      <c r="E7" s="1377"/>
      <c r="F7" s="1375" t="s">
        <v>1247</v>
      </c>
      <c r="G7" s="1376"/>
      <c r="H7" s="1376"/>
      <c r="I7" s="1377"/>
      <c r="J7" s="274" t="s">
        <v>469</v>
      </c>
      <c r="K7" s="274" t="s">
        <v>474</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2500</v>
      </c>
      <c r="B11" s="125">
        <v>2500</v>
      </c>
      <c r="C11" s="125"/>
      <c r="D11" s="126">
        <f>C11/B11*100</f>
        <v>0</v>
      </c>
      <c r="E11" s="127">
        <f>VLOOKUP(B7,'TABLA POR AREA'!A1:E73,2,)</f>
        <v>207818133</v>
      </c>
      <c r="F11" s="128">
        <f>VLOOKUP(B7,'TABLA POR AREA'!A1:E73,3,)</f>
        <v>120221275.64</v>
      </c>
      <c r="G11" s="128">
        <f>H11</f>
        <v>101231582.20999999</v>
      </c>
      <c r="H11" s="128">
        <f>VLOOKUP(B7,'TABLA POR AREA'!A1:E73,4,)</f>
        <v>101231582.20999999</v>
      </c>
      <c r="I11" s="128">
        <f>VLOOKUP(B7,'TABLA POR AREA'!A1:E73,5,)</f>
        <v>92934798.819999993</v>
      </c>
      <c r="J11" s="126">
        <f>G11/F11*100</f>
        <v>84.204382020646477</v>
      </c>
      <c r="K11" s="126">
        <f>D11/J11*100</f>
        <v>0</v>
      </c>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view="pageBreakPreview" zoomScale="85" zoomScaleNormal="90"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32.25" customHeight="1">
      <c r="A7" s="446">
        <v>2</v>
      </c>
      <c r="B7" s="1433" t="s">
        <v>518</v>
      </c>
      <c r="C7" s="1408"/>
      <c r="D7" s="1408"/>
      <c r="E7" s="1409"/>
      <c r="F7" s="1433" t="s">
        <v>1526</v>
      </c>
      <c r="G7" s="1408"/>
      <c r="H7" s="1408"/>
      <c r="I7" s="1409"/>
      <c r="J7" s="120" t="s">
        <v>431</v>
      </c>
      <c r="K7" s="120" t="s">
        <v>431</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8">
        <v>65</v>
      </c>
      <c r="B11" s="838">
        <v>7</v>
      </c>
      <c r="C11" s="838">
        <v>0</v>
      </c>
      <c r="D11" s="838">
        <v>0</v>
      </c>
      <c r="E11" s="836">
        <v>2000000</v>
      </c>
      <c r="F11" s="838">
        <v>800000</v>
      </c>
      <c r="G11" s="838">
        <v>0</v>
      </c>
      <c r="H11" s="838">
        <v>0</v>
      </c>
      <c r="I11" s="838">
        <v>0</v>
      </c>
      <c r="J11" s="838">
        <f>(G11/F11)*100</f>
        <v>0</v>
      </c>
      <c r="K11" s="838">
        <v>0</v>
      </c>
    </row>
    <row r="12" spans="1:11" ht="8.25" customHeight="1">
      <c r="A12" s="1378"/>
      <c r="B12" s="1379"/>
      <c r="C12" s="1379"/>
      <c r="D12" s="1379"/>
      <c r="E12" s="1379"/>
      <c r="F12" s="1379"/>
      <c r="G12" s="1379"/>
      <c r="H12" s="1379"/>
      <c r="I12" s="1379"/>
      <c r="J12" s="1379"/>
      <c r="K12" s="1380"/>
    </row>
    <row r="13" spans="1:11" ht="27" customHeight="1">
      <c r="A13" s="1430" t="s">
        <v>1527</v>
      </c>
      <c r="B13" s="1431"/>
      <c r="C13" s="1431"/>
      <c r="D13" s="1431"/>
      <c r="E13" s="1431"/>
      <c r="F13" s="1431"/>
      <c r="G13" s="1431"/>
      <c r="H13" s="1431"/>
      <c r="I13" s="1431"/>
      <c r="J13" s="1431"/>
      <c r="K13" s="1432"/>
    </row>
    <row r="14" spans="1:11">
      <c r="A14" s="1381"/>
      <c r="B14" s="1382"/>
      <c r="C14" s="1382"/>
      <c r="D14" s="1382"/>
      <c r="E14" s="1382"/>
      <c r="F14" s="1382"/>
      <c r="G14" s="1382"/>
      <c r="H14" s="1382"/>
      <c r="I14" s="1382"/>
      <c r="J14" s="1382"/>
      <c r="K14" s="1383"/>
    </row>
    <row r="15" spans="1:11" ht="81.75" customHeight="1">
      <c r="A15" s="1430" t="s">
        <v>1528</v>
      </c>
      <c r="B15" s="1431"/>
      <c r="C15" s="1431"/>
      <c r="D15" s="1431"/>
      <c r="E15" s="1431"/>
      <c r="F15" s="1431"/>
      <c r="G15" s="1431"/>
      <c r="H15" s="1431"/>
      <c r="I15" s="1431"/>
      <c r="J15" s="1431"/>
      <c r="K15" s="1432"/>
    </row>
    <row r="16" spans="1:11">
      <c r="A16" s="1395"/>
      <c r="B16" s="1384"/>
      <c r="C16" s="1384"/>
      <c r="D16" s="1384"/>
      <c r="E16" s="1384"/>
      <c r="F16" s="1384"/>
      <c r="G16" s="1384"/>
      <c r="H16" s="1384"/>
      <c r="I16" s="1384"/>
      <c r="J16" s="1384"/>
      <c r="K16" s="1385"/>
    </row>
    <row r="17" spans="1:11" ht="123.75" customHeight="1">
      <c r="A17" s="1430" t="s">
        <v>1529</v>
      </c>
      <c r="B17" s="1431"/>
      <c r="C17" s="1431"/>
      <c r="D17" s="1431"/>
      <c r="E17" s="1431"/>
      <c r="F17" s="1431"/>
      <c r="G17" s="1431"/>
      <c r="H17" s="1431"/>
      <c r="I17" s="1431"/>
      <c r="J17" s="1431"/>
      <c r="K17" s="1432"/>
    </row>
    <row r="18" spans="1:11" ht="29.25" customHeight="1">
      <c r="A18" s="1403" t="s">
        <v>1829</v>
      </c>
      <c r="B18" s="1404"/>
      <c r="C18" s="1404"/>
      <c r="D18" s="1404"/>
      <c r="E18" s="1404"/>
      <c r="F18" s="1404"/>
      <c r="G18" s="1404"/>
      <c r="H18" s="1404"/>
      <c r="I18" s="1404"/>
      <c r="J18" s="1404"/>
      <c r="K18" s="1405"/>
    </row>
    <row r="19" spans="1:11">
      <c r="A19" s="396"/>
      <c r="B19" s="397"/>
      <c r="C19" s="397"/>
      <c r="D19" s="397"/>
      <c r="E19" s="397"/>
      <c r="F19" s="397"/>
      <c r="G19" s="397"/>
      <c r="H19" s="397"/>
      <c r="I19" s="397"/>
      <c r="J19" s="397"/>
      <c r="K19" s="398"/>
    </row>
    <row r="20" spans="1:11">
      <c r="A20" s="401"/>
      <c r="B20" s="402"/>
      <c r="C20" s="402"/>
      <c r="D20" s="402"/>
      <c r="E20" s="402"/>
      <c r="F20" s="402"/>
      <c r="G20" s="402"/>
      <c r="H20" s="402"/>
      <c r="I20" s="402"/>
      <c r="J20" s="402"/>
      <c r="K20" s="403"/>
    </row>
    <row r="21" spans="1:11">
      <c r="A21" s="1366"/>
      <c r="B21" s="1367"/>
      <c r="C21" s="1367"/>
      <c r="D21" s="1367"/>
      <c r="E21" s="1367"/>
      <c r="F21" s="1367"/>
      <c r="G21" s="1367"/>
      <c r="H21" s="1367"/>
      <c r="I21" s="1367"/>
      <c r="J21" s="1367"/>
      <c r="K21" s="1368"/>
    </row>
    <row r="22" spans="1:11">
      <c r="A22" s="396"/>
      <c r="B22" s="397"/>
      <c r="C22" s="397"/>
      <c r="D22" s="397"/>
      <c r="E22" s="397"/>
      <c r="F22" s="397"/>
      <c r="G22" s="397"/>
      <c r="H22" s="397"/>
      <c r="I22" s="397"/>
      <c r="J22" s="397"/>
      <c r="K22" s="398"/>
    </row>
    <row r="23" spans="1:11">
      <c r="A23" s="396"/>
      <c r="B23" s="397"/>
      <c r="C23" s="397"/>
      <c r="D23" s="397"/>
      <c r="E23" s="397"/>
      <c r="F23" s="397"/>
      <c r="G23" s="397"/>
      <c r="H23" s="397"/>
      <c r="I23" s="397"/>
      <c r="J23" s="397"/>
      <c r="K23" s="398"/>
    </row>
    <row r="24" spans="1:11">
      <c r="A24" s="1389"/>
      <c r="B24" s="1390"/>
      <c r="C24" s="1390"/>
      <c r="D24" s="1390"/>
      <c r="E24" s="1390"/>
      <c r="F24" s="1390"/>
      <c r="G24" s="1390"/>
      <c r="H24" s="1390"/>
      <c r="I24" s="1390"/>
      <c r="J24" s="1390"/>
      <c r="K24" s="1391"/>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24:K24"/>
    <mergeCell ref="A14:K14"/>
    <mergeCell ref="A15:K15"/>
    <mergeCell ref="A16:K16"/>
    <mergeCell ref="A17:K17"/>
    <mergeCell ref="A21:K21"/>
    <mergeCell ref="A18:K18"/>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2</v>
      </c>
      <c r="B7" s="1407" t="s">
        <v>517</v>
      </c>
      <c r="C7" s="1408"/>
      <c r="D7" s="1408"/>
      <c r="E7" s="1409"/>
      <c r="F7" s="1433" t="s">
        <v>1522</v>
      </c>
      <c r="G7" s="1408"/>
      <c r="H7" s="1408"/>
      <c r="I7" s="1409"/>
      <c r="J7" s="120" t="s">
        <v>412</v>
      </c>
      <c r="K7" s="120" t="s">
        <v>412</v>
      </c>
    </row>
    <row r="8" spans="1:11" s="356" customFormat="1" ht="9.7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45">
        <v>10</v>
      </c>
      <c r="B11" s="845">
        <v>10</v>
      </c>
      <c r="C11" s="845">
        <v>10</v>
      </c>
      <c r="D11" s="815">
        <f>(C11/B11)*100</f>
        <v>100</v>
      </c>
      <c r="E11" s="127">
        <v>97003226</v>
      </c>
      <c r="F11" s="127">
        <v>49359848.030000001</v>
      </c>
      <c r="G11" s="127">
        <v>8692244.75</v>
      </c>
      <c r="H11" s="127">
        <v>8692244.75</v>
      </c>
      <c r="I11" s="127">
        <v>4553008.7799999993</v>
      </c>
      <c r="J11" s="815">
        <f>(G11/F11)*100</f>
        <v>17.609950388658032</v>
      </c>
      <c r="K11" s="835">
        <f>(D11/J11)*100</f>
        <v>567.86077071748366</v>
      </c>
    </row>
    <row r="12" spans="1:11" ht="6.75" customHeight="1">
      <c r="A12" s="1475"/>
      <c r="B12" s="1450"/>
      <c r="C12" s="1450"/>
      <c r="D12" s="1450"/>
      <c r="E12" s="1450"/>
      <c r="F12" s="1450"/>
      <c r="G12" s="1450"/>
      <c r="H12" s="1450"/>
      <c r="I12" s="1450"/>
      <c r="J12" s="1450"/>
      <c r="K12" s="1476"/>
    </row>
    <row r="13" spans="1:11" ht="52.5" customHeight="1">
      <c r="A13" s="1430" t="s">
        <v>1523</v>
      </c>
      <c r="B13" s="1431"/>
      <c r="C13" s="1431"/>
      <c r="D13" s="1431"/>
      <c r="E13" s="1431"/>
      <c r="F13" s="1431"/>
      <c r="G13" s="1431"/>
      <c r="H13" s="1431"/>
      <c r="I13" s="1431"/>
      <c r="J13" s="1431"/>
      <c r="K13" s="1432"/>
    </row>
    <row r="14" spans="1:11" ht="4.5" customHeight="1">
      <c r="A14" s="552"/>
      <c r="B14" s="553"/>
      <c r="C14" s="553"/>
      <c r="D14" s="553"/>
      <c r="E14" s="553"/>
      <c r="F14" s="553"/>
      <c r="G14" s="553"/>
      <c r="H14" s="553"/>
      <c r="I14" s="553"/>
      <c r="J14" s="553"/>
      <c r="K14" s="554"/>
    </row>
    <row r="15" spans="1:11" ht="326.25" customHeight="1">
      <c r="A15" s="1430" t="s">
        <v>1524</v>
      </c>
      <c r="B15" s="1397"/>
      <c r="C15" s="1397"/>
      <c r="D15" s="1397"/>
      <c r="E15" s="1397"/>
      <c r="F15" s="1397"/>
      <c r="G15" s="1397"/>
      <c r="H15" s="1397"/>
      <c r="I15" s="1397"/>
      <c r="J15" s="1397"/>
      <c r="K15" s="1398"/>
    </row>
    <row r="16" spans="1:11" ht="409.5" customHeight="1">
      <c r="A16" s="1506" t="s">
        <v>1525</v>
      </c>
      <c r="B16" s="1507"/>
      <c r="C16" s="1507"/>
      <c r="D16" s="1507"/>
      <c r="E16" s="1507"/>
      <c r="F16" s="1507"/>
      <c r="G16" s="1507"/>
      <c r="H16" s="1507"/>
      <c r="I16" s="1507"/>
      <c r="J16" s="1507"/>
      <c r="K16" s="1508"/>
    </row>
    <row r="17" spans="1:12">
      <c r="A17" s="561"/>
      <c r="B17" s="562"/>
      <c r="C17" s="562"/>
      <c r="D17" s="562"/>
      <c r="E17" s="562"/>
      <c r="F17" s="562"/>
      <c r="G17" s="562"/>
      <c r="H17" s="562"/>
      <c r="I17" s="562"/>
      <c r="J17" s="562"/>
      <c r="K17" s="563"/>
    </row>
    <row r="18" spans="1:12" ht="13.8">
      <c r="A18" s="711" t="s">
        <v>287</v>
      </c>
      <c r="B18" s="712"/>
      <c r="C18" s="712"/>
      <c r="D18" s="712"/>
      <c r="E18" s="712"/>
      <c r="F18" s="712"/>
      <c r="G18" s="712"/>
      <c r="H18" s="712"/>
      <c r="I18" s="712"/>
      <c r="J18" s="712"/>
      <c r="K18" s="713"/>
    </row>
    <row r="19" spans="1:12">
      <c r="A19" s="723"/>
      <c r="B19" s="741"/>
      <c r="C19" s="741"/>
      <c r="D19" s="741"/>
      <c r="E19" s="741"/>
      <c r="F19" s="741"/>
      <c r="G19" s="741"/>
      <c r="H19" s="741"/>
      <c r="I19" s="741"/>
      <c r="J19" s="741"/>
      <c r="K19" s="742"/>
      <c r="L19" s="355" t="s">
        <v>1413</v>
      </c>
    </row>
    <row r="20" spans="1:12" ht="33.75" customHeight="1">
      <c r="A20" s="1489" t="s">
        <v>1829</v>
      </c>
      <c r="B20" s="1452"/>
      <c r="C20" s="1452"/>
      <c r="D20" s="1452"/>
      <c r="E20" s="1452"/>
      <c r="F20" s="1452"/>
      <c r="G20" s="1452"/>
      <c r="H20" s="1452"/>
      <c r="I20" s="1452"/>
      <c r="J20" s="1452"/>
      <c r="K20" s="1490"/>
    </row>
    <row r="21" spans="1:12">
      <c r="A21" s="723"/>
      <c r="B21" s="741"/>
      <c r="C21" s="741"/>
      <c r="D21" s="741"/>
      <c r="E21" s="741"/>
      <c r="F21" s="741"/>
      <c r="G21" s="741"/>
      <c r="H21" s="741"/>
      <c r="I21" s="741"/>
      <c r="J21" s="741"/>
      <c r="K21" s="742"/>
    </row>
    <row r="22" spans="1:12">
      <c r="A22" s="723"/>
      <c r="B22" s="741"/>
      <c r="C22" s="741"/>
      <c r="D22" s="741"/>
      <c r="E22" s="741"/>
      <c r="F22" s="741"/>
      <c r="G22" s="741"/>
      <c r="H22" s="741"/>
      <c r="I22" s="741"/>
      <c r="J22" s="741"/>
      <c r="K22" s="742"/>
    </row>
    <row r="23" spans="1:12">
      <c r="A23" s="724"/>
      <c r="B23" s="567"/>
      <c r="C23" s="567"/>
      <c r="D23" s="567"/>
      <c r="E23" s="567"/>
      <c r="F23" s="567"/>
      <c r="G23" s="567"/>
      <c r="H23" s="567"/>
      <c r="I23" s="567"/>
      <c r="J23" s="567"/>
      <c r="K23" s="568"/>
    </row>
    <row r="24" spans="1:12">
      <c r="A24" s="396"/>
      <c r="B24" s="397"/>
      <c r="C24" s="397"/>
      <c r="D24" s="397"/>
      <c r="E24" s="397"/>
      <c r="F24" s="397"/>
      <c r="G24" s="397"/>
      <c r="H24" s="397"/>
      <c r="I24" s="397"/>
      <c r="J24" s="397"/>
      <c r="K24" s="398"/>
    </row>
    <row r="25" spans="1:12">
      <c r="A25" s="340"/>
      <c r="B25" s="341"/>
      <c r="C25" s="341"/>
      <c r="D25" s="341"/>
      <c r="E25" s="341"/>
      <c r="F25" s="341"/>
      <c r="G25" s="341"/>
      <c r="H25" s="341"/>
      <c r="I25" s="341"/>
      <c r="J25" s="341"/>
      <c r="K25" s="342"/>
    </row>
    <row r="26" spans="1:12">
      <c r="A26" s="1379"/>
      <c r="B26" s="1379"/>
      <c r="C26" s="1379"/>
      <c r="D26" s="1379"/>
      <c r="E26" s="1379"/>
      <c r="F26" s="1379"/>
      <c r="G26" s="1379"/>
      <c r="H26" s="1379"/>
      <c r="I26" s="1379"/>
      <c r="J26" s="1379"/>
      <c r="K26" s="1379"/>
    </row>
    <row r="27" spans="1:12">
      <c r="A27" s="2"/>
      <c r="B27" s="2"/>
      <c r="C27" s="2"/>
      <c r="D27" s="2"/>
      <c r="E27" s="2"/>
      <c r="F27" s="2"/>
      <c r="G27" s="2"/>
      <c r="H27" s="2"/>
      <c r="I27" s="2"/>
      <c r="J27" s="2"/>
      <c r="K27" s="2"/>
    </row>
  </sheetData>
  <mergeCells count="18">
    <mergeCell ref="A1:K1"/>
    <mergeCell ref="A3:K3"/>
    <mergeCell ref="A4:K4"/>
    <mergeCell ref="A5:A6"/>
    <mergeCell ref="B5:E6"/>
    <mergeCell ref="F5:I6"/>
    <mergeCell ref="J5:J6"/>
    <mergeCell ref="K5:K6"/>
    <mergeCell ref="A15:K15"/>
    <mergeCell ref="A16:K16"/>
    <mergeCell ref="A26:K26"/>
    <mergeCell ref="B7:E7"/>
    <mergeCell ref="F7:I7"/>
    <mergeCell ref="A9:D9"/>
    <mergeCell ref="E9:K9"/>
    <mergeCell ref="A12:K12"/>
    <mergeCell ref="A13:K13"/>
    <mergeCell ref="A20:K20"/>
  </mergeCells>
  <printOptions horizontalCentered="1"/>
  <pageMargins left="0.62992125984251968" right="1.0236220472440944" top="1.1417322834645669" bottom="0.74803149606299213" header="0.31496062992125984" footer="0.31496062992125984"/>
  <pageSetup scale="39" orientation="landscape" r:id="rId1"/>
  <headerFooter scaleWithDoc="0">
    <oddHeader>&amp;L&amp;G&amp;R&amp;G</oddHeader>
    <oddFooter>&amp;R&amp;G</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2</v>
      </c>
      <c r="B7" s="1407" t="s">
        <v>1191</v>
      </c>
      <c r="C7" s="1408"/>
      <c r="D7" s="1408"/>
      <c r="E7" s="1409"/>
      <c r="F7" s="1407" t="s">
        <v>1838</v>
      </c>
      <c r="G7" s="1408"/>
      <c r="H7" s="1408"/>
      <c r="I7" s="1409"/>
      <c r="J7" s="120" t="s">
        <v>412</v>
      </c>
      <c r="K7" s="120" t="s">
        <v>412</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836">
        <v>1</v>
      </c>
      <c r="B11" s="836">
        <v>1</v>
      </c>
      <c r="C11" s="836">
        <v>1</v>
      </c>
      <c r="D11" s="815">
        <f>(C11/B11)*100</f>
        <v>100</v>
      </c>
      <c r="E11" s="836">
        <v>1500000</v>
      </c>
      <c r="F11" s="836">
        <v>1416250</v>
      </c>
      <c r="G11" s="836">
        <v>1416250</v>
      </c>
      <c r="H11" s="836">
        <v>1416250</v>
      </c>
      <c r="I11" s="836">
        <v>0</v>
      </c>
      <c r="J11" s="815">
        <f>(G11/F11)*100</f>
        <v>100</v>
      </c>
      <c r="K11" s="835">
        <f>(D11/J11)*100</f>
        <v>100</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436" t="s">
        <v>1619</v>
      </c>
      <c r="B14" s="1437"/>
      <c r="C14" s="1437"/>
      <c r="D14" s="1437"/>
      <c r="E14" s="1437"/>
      <c r="F14" s="1437"/>
      <c r="G14" s="1437"/>
      <c r="H14" s="1437"/>
      <c r="I14" s="1437"/>
      <c r="J14" s="1437"/>
      <c r="K14" s="1438"/>
    </row>
    <row r="15" spans="1:11" ht="76.5" customHeight="1">
      <c r="A15" s="1509" t="s">
        <v>1612</v>
      </c>
      <c r="B15" s="1510"/>
      <c r="C15" s="1510"/>
      <c r="D15" s="1510"/>
      <c r="E15" s="1510"/>
      <c r="F15" s="1510"/>
      <c r="G15" s="1510"/>
      <c r="H15" s="1510"/>
      <c r="I15" s="1510"/>
      <c r="J15" s="1510"/>
      <c r="K15" s="1511"/>
    </row>
    <row r="16" spans="1:11">
      <c r="A16" s="561"/>
      <c r="B16" s="562"/>
      <c r="C16" s="562"/>
      <c r="D16" s="562"/>
      <c r="E16" s="562"/>
      <c r="F16" s="562"/>
      <c r="G16" s="562"/>
      <c r="H16" s="562"/>
      <c r="I16" s="562"/>
      <c r="J16" s="562"/>
      <c r="K16" s="563"/>
    </row>
    <row r="17" spans="1:12">
      <c r="A17" s="1395"/>
      <c r="B17" s="1384"/>
      <c r="C17" s="1384"/>
      <c r="D17" s="1384"/>
      <c r="E17" s="1384"/>
      <c r="F17" s="1384"/>
      <c r="G17" s="1384"/>
      <c r="H17" s="1384"/>
      <c r="I17" s="1384"/>
      <c r="J17" s="1384"/>
      <c r="K17" s="1385"/>
    </row>
    <row r="18" spans="1:12">
      <c r="A18" s="1396"/>
      <c r="B18" s="1397"/>
      <c r="C18" s="1397"/>
      <c r="D18" s="1397"/>
      <c r="E18" s="1397"/>
      <c r="F18" s="1397"/>
      <c r="G18" s="1397"/>
      <c r="H18" s="1397"/>
      <c r="I18" s="1397"/>
      <c r="J18" s="1397"/>
      <c r="K18" s="1398"/>
    </row>
    <row r="19" spans="1:12">
      <c r="A19" s="711"/>
      <c r="B19" s="712"/>
      <c r="C19" s="712"/>
      <c r="D19" s="712"/>
      <c r="E19" s="712"/>
      <c r="F19" s="712"/>
      <c r="G19" s="712"/>
      <c r="H19" s="712"/>
      <c r="I19" s="712"/>
      <c r="J19" s="712"/>
      <c r="K19" s="713"/>
      <c r="L19" s="355" t="s">
        <v>1413</v>
      </c>
    </row>
    <row r="20" spans="1:12">
      <c r="A20" s="711"/>
      <c r="B20" s="712"/>
      <c r="C20" s="712"/>
      <c r="D20" s="712"/>
      <c r="E20" s="712"/>
      <c r="F20" s="712"/>
      <c r="G20" s="712"/>
      <c r="H20" s="712"/>
      <c r="I20" s="712"/>
      <c r="J20" s="712"/>
      <c r="K20" s="713"/>
    </row>
    <row r="21" spans="1:12">
      <c r="A21" s="1366"/>
      <c r="B21" s="1367"/>
      <c r="C21" s="1367"/>
      <c r="D21" s="1367"/>
      <c r="E21" s="1367"/>
      <c r="F21" s="1367"/>
      <c r="G21" s="1367"/>
      <c r="H21" s="1367"/>
      <c r="I21" s="1367"/>
      <c r="J21" s="1367"/>
      <c r="K21" s="1368"/>
    </row>
    <row r="22" spans="1:12" ht="13.8">
      <c r="A22" s="711" t="s">
        <v>287</v>
      </c>
      <c r="B22" s="712"/>
      <c r="C22" s="712"/>
      <c r="D22" s="712"/>
      <c r="E22" s="712"/>
      <c r="F22" s="712"/>
      <c r="G22" s="712"/>
      <c r="H22" s="712"/>
      <c r="I22" s="712"/>
      <c r="J22" s="712"/>
      <c r="K22" s="713"/>
    </row>
    <row r="23" spans="1:12">
      <c r="A23" s="1381"/>
      <c r="B23" s="1382"/>
      <c r="C23" s="1382"/>
      <c r="D23" s="1382"/>
      <c r="E23" s="1382"/>
      <c r="F23" s="1382"/>
      <c r="G23" s="1382"/>
      <c r="H23" s="1382"/>
      <c r="I23" s="1382"/>
      <c r="J23" s="1382"/>
      <c r="K23" s="1383"/>
    </row>
    <row r="24" spans="1:12">
      <c r="A24" s="1381"/>
      <c r="B24" s="1382"/>
      <c r="C24" s="1382"/>
      <c r="D24" s="1382"/>
      <c r="E24" s="1382"/>
      <c r="F24" s="1382"/>
      <c r="G24" s="1382"/>
      <c r="H24" s="1382"/>
      <c r="I24" s="1382"/>
      <c r="J24" s="1382"/>
      <c r="K24" s="1383"/>
    </row>
    <row r="25" spans="1:12">
      <c r="A25" s="1381"/>
      <c r="B25" s="1382"/>
      <c r="C25" s="1382"/>
      <c r="D25" s="1382"/>
      <c r="E25" s="1382"/>
      <c r="F25" s="1382"/>
      <c r="G25" s="1382"/>
      <c r="H25" s="1382"/>
      <c r="I25" s="1382"/>
      <c r="J25" s="1382"/>
      <c r="K25" s="1383"/>
    </row>
    <row r="26" spans="1:12">
      <c r="A26" s="1381"/>
      <c r="B26" s="1382"/>
      <c r="C26" s="1382"/>
      <c r="D26" s="1382"/>
      <c r="E26" s="1382"/>
      <c r="F26" s="1382"/>
      <c r="G26" s="1382"/>
      <c r="H26" s="1382"/>
      <c r="I26" s="1382"/>
      <c r="J26" s="1382"/>
      <c r="K26" s="1383"/>
    </row>
    <row r="27" spans="1:12">
      <c r="A27" s="1381"/>
      <c r="B27" s="1382"/>
      <c r="C27" s="1382"/>
      <c r="D27" s="1382"/>
      <c r="E27" s="1382"/>
      <c r="F27" s="1382"/>
      <c r="G27" s="1382"/>
      <c r="H27" s="1382"/>
      <c r="I27" s="1382"/>
      <c r="J27" s="1382"/>
      <c r="K27" s="1383"/>
    </row>
    <row r="28" spans="1:12" ht="30" customHeight="1">
      <c r="A28" s="1489" t="s">
        <v>1829</v>
      </c>
      <c r="B28" s="1452"/>
      <c r="C28" s="1452"/>
      <c r="D28" s="1452"/>
      <c r="E28" s="1452"/>
      <c r="F28" s="1452"/>
      <c r="G28" s="1452"/>
      <c r="H28" s="1452"/>
      <c r="I28" s="1452"/>
      <c r="J28" s="1452"/>
      <c r="K28" s="1490"/>
    </row>
    <row r="29" spans="1:12">
      <c r="A29" s="725"/>
      <c r="B29" s="726"/>
      <c r="C29" s="726"/>
      <c r="D29" s="726"/>
      <c r="E29" s="726"/>
      <c r="F29" s="726"/>
      <c r="G29" s="726"/>
      <c r="H29" s="726"/>
      <c r="I29" s="726"/>
      <c r="J29" s="726"/>
      <c r="K29" s="727"/>
    </row>
    <row r="30" spans="1:12">
      <c r="A30" s="1366"/>
      <c r="B30" s="1367"/>
      <c r="C30" s="1367"/>
      <c r="D30" s="1367"/>
      <c r="E30" s="1367"/>
      <c r="F30" s="1367"/>
      <c r="G30" s="1367"/>
      <c r="H30" s="1367"/>
      <c r="I30" s="1367"/>
      <c r="J30" s="1367"/>
      <c r="K30" s="1368"/>
    </row>
    <row r="31" spans="1:12">
      <c r="A31" s="711"/>
      <c r="B31" s="712"/>
      <c r="C31" s="712"/>
      <c r="D31" s="712"/>
      <c r="E31" s="712"/>
      <c r="F31" s="712"/>
      <c r="G31" s="712"/>
      <c r="H31" s="712"/>
      <c r="I31" s="712"/>
      <c r="J31" s="712"/>
      <c r="K31" s="713"/>
    </row>
    <row r="32" spans="1:12">
      <c r="A32" s="711"/>
      <c r="B32" s="712"/>
      <c r="C32" s="712"/>
      <c r="D32" s="712"/>
      <c r="E32" s="712"/>
      <c r="F32" s="712"/>
      <c r="G32" s="712"/>
      <c r="H32" s="712"/>
      <c r="I32" s="712"/>
      <c r="J32" s="712"/>
      <c r="K32" s="713"/>
    </row>
    <row r="33" spans="1:11">
      <c r="A33" s="1389"/>
      <c r="B33" s="1390"/>
      <c r="C33" s="1390"/>
      <c r="D33" s="1390"/>
      <c r="E33" s="1390"/>
      <c r="F33" s="1390"/>
      <c r="G33" s="1390"/>
      <c r="H33" s="1390"/>
      <c r="I33" s="1390"/>
      <c r="J33" s="1390"/>
      <c r="K33" s="1391"/>
    </row>
  </sheetData>
  <mergeCells count="23">
    <mergeCell ref="A23:K27"/>
    <mergeCell ref="A30:K30"/>
    <mergeCell ref="A33:K33"/>
    <mergeCell ref="A14:K14"/>
    <mergeCell ref="A15:K15"/>
    <mergeCell ref="A17:K17"/>
    <mergeCell ref="A18:K18"/>
    <mergeCell ref="A21:K21"/>
    <mergeCell ref="A28:K28"/>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2</v>
      </c>
      <c r="B7" s="1407" t="s">
        <v>502</v>
      </c>
      <c r="C7" s="1408"/>
      <c r="D7" s="1408"/>
      <c r="E7" s="1409"/>
      <c r="F7" s="1433" t="s">
        <v>365</v>
      </c>
      <c r="G7" s="1408"/>
      <c r="H7" s="1408"/>
      <c r="I7" s="1409"/>
      <c r="J7" s="120" t="s">
        <v>349</v>
      </c>
      <c r="K7" s="120" t="s">
        <v>349</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384">
        <v>1</v>
      </c>
      <c r="B11" s="384">
        <v>1</v>
      </c>
      <c r="C11" s="384">
        <v>1</v>
      </c>
      <c r="D11" s="815">
        <f>(C11/B11)*100</f>
        <v>100</v>
      </c>
      <c r="E11" s="127">
        <v>13000000</v>
      </c>
      <c r="F11" s="127">
        <v>5200000</v>
      </c>
      <c r="G11" s="127">
        <v>5200000</v>
      </c>
      <c r="H11" s="127">
        <v>5200000</v>
      </c>
      <c r="I11" s="839">
        <v>0</v>
      </c>
      <c r="J11" s="815">
        <f>(G11/F11)*100</f>
        <v>100</v>
      </c>
      <c r="K11" s="835">
        <f>(D11/J11)*100</f>
        <v>100</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436" t="s">
        <v>1619</v>
      </c>
      <c r="B14" s="1437"/>
      <c r="C14" s="1437"/>
      <c r="D14" s="1437"/>
      <c r="E14" s="1437"/>
      <c r="F14" s="1437"/>
      <c r="G14" s="1437"/>
      <c r="H14" s="1437"/>
      <c r="I14" s="1437"/>
      <c r="J14" s="1437"/>
      <c r="K14" s="1438"/>
    </row>
    <row r="15" spans="1:11" ht="63" customHeight="1">
      <c r="A15" s="1512" t="s">
        <v>1614</v>
      </c>
      <c r="B15" s="1513"/>
      <c r="C15" s="1513"/>
      <c r="D15" s="1513"/>
      <c r="E15" s="1513"/>
      <c r="F15" s="1513"/>
      <c r="G15" s="1513"/>
      <c r="H15" s="1513"/>
      <c r="I15" s="1513"/>
      <c r="J15" s="1513"/>
      <c r="K15" s="1514"/>
    </row>
    <row r="16" spans="1:11" ht="13.8">
      <c r="A16" s="711" t="s">
        <v>287</v>
      </c>
      <c r="B16" s="712"/>
      <c r="C16" s="712"/>
      <c r="D16" s="712"/>
      <c r="E16" s="712"/>
      <c r="F16" s="712"/>
      <c r="G16" s="712"/>
      <c r="H16" s="712"/>
      <c r="I16" s="712"/>
      <c r="J16" s="712"/>
      <c r="K16" s="713"/>
    </row>
    <row r="17" spans="1:12">
      <c r="A17" s="1381"/>
      <c r="B17" s="1382"/>
      <c r="C17" s="1382"/>
      <c r="D17" s="1382"/>
      <c r="E17" s="1382"/>
      <c r="F17" s="1382"/>
      <c r="G17" s="1382"/>
      <c r="H17" s="1382"/>
      <c r="I17" s="1382"/>
      <c r="J17" s="1382"/>
      <c r="K17" s="1383"/>
    </row>
    <row r="18" spans="1:12">
      <c r="A18" s="1381"/>
      <c r="B18" s="1382"/>
      <c r="C18" s="1382"/>
      <c r="D18" s="1382"/>
      <c r="E18" s="1382"/>
      <c r="F18" s="1382"/>
      <c r="G18" s="1382"/>
      <c r="H18" s="1382"/>
      <c r="I18" s="1382"/>
      <c r="J18" s="1382"/>
      <c r="K18" s="1383"/>
    </row>
    <row r="19" spans="1:12">
      <c r="A19" s="1381"/>
      <c r="B19" s="1382"/>
      <c r="C19" s="1382"/>
      <c r="D19" s="1382"/>
      <c r="E19" s="1382"/>
      <c r="F19" s="1382"/>
      <c r="G19" s="1382"/>
      <c r="H19" s="1382"/>
      <c r="I19" s="1382"/>
      <c r="J19" s="1382"/>
      <c r="K19" s="1383"/>
      <c r="L19" s="355" t="s">
        <v>1413</v>
      </c>
    </row>
    <row r="20" spans="1:12">
      <c r="A20" s="1381"/>
      <c r="B20" s="1382"/>
      <c r="C20" s="1382"/>
      <c r="D20" s="1382"/>
      <c r="E20" s="1382"/>
      <c r="F20" s="1382"/>
      <c r="G20" s="1382"/>
      <c r="H20" s="1382"/>
      <c r="I20" s="1382"/>
      <c r="J20" s="1382"/>
      <c r="K20" s="1383"/>
    </row>
    <row r="21" spans="1:12">
      <c r="A21" s="1381"/>
      <c r="B21" s="1382"/>
      <c r="C21" s="1382"/>
      <c r="D21" s="1382"/>
      <c r="E21" s="1382"/>
      <c r="F21" s="1382"/>
      <c r="G21" s="1382"/>
      <c r="H21" s="1382"/>
      <c r="I21" s="1382"/>
      <c r="J21" s="1382"/>
      <c r="K21" s="1383"/>
    </row>
    <row r="22" spans="1:12" ht="36.75" customHeight="1">
      <c r="A22" s="1489" t="s">
        <v>1829</v>
      </c>
      <c r="B22" s="1452"/>
      <c r="C22" s="1452"/>
      <c r="D22" s="1452"/>
      <c r="E22" s="1452"/>
      <c r="F22" s="1452"/>
      <c r="G22" s="1452"/>
      <c r="H22" s="1452"/>
      <c r="I22" s="1452"/>
      <c r="J22" s="1452"/>
      <c r="K22" s="1490"/>
    </row>
    <row r="23" spans="1:12">
      <c r="A23" s="725"/>
      <c r="B23" s="726"/>
      <c r="C23" s="726"/>
      <c r="D23" s="726"/>
      <c r="E23" s="726"/>
      <c r="F23" s="726"/>
      <c r="G23" s="726"/>
      <c r="H23" s="726"/>
      <c r="I23" s="726"/>
      <c r="J23" s="726"/>
      <c r="K23" s="727"/>
    </row>
    <row r="24" spans="1:12">
      <c r="A24" s="1366"/>
      <c r="B24" s="1367"/>
      <c r="C24" s="1367"/>
      <c r="D24" s="1367"/>
      <c r="E24" s="1367"/>
      <c r="F24" s="1367"/>
      <c r="G24" s="1367"/>
      <c r="H24" s="1367"/>
      <c r="I24" s="1367"/>
      <c r="J24" s="1367"/>
      <c r="K24" s="1368"/>
    </row>
    <row r="25" spans="1:12">
      <c r="A25" s="711"/>
      <c r="B25" s="712"/>
      <c r="C25" s="712"/>
      <c r="D25" s="712"/>
      <c r="E25" s="712"/>
      <c r="F25" s="712"/>
      <c r="G25" s="712"/>
      <c r="H25" s="712"/>
      <c r="I25" s="712"/>
      <c r="J25" s="712"/>
      <c r="K25" s="713"/>
    </row>
    <row r="26" spans="1:12">
      <c r="A26" s="711"/>
      <c r="B26" s="712"/>
      <c r="C26" s="712"/>
      <c r="D26" s="712"/>
      <c r="E26" s="712"/>
      <c r="F26" s="712"/>
      <c r="G26" s="712"/>
      <c r="H26" s="712"/>
      <c r="I26" s="712"/>
      <c r="J26" s="712"/>
      <c r="K26" s="713"/>
    </row>
    <row r="27" spans="1:12">
      <c r="A27" s="1389"/>
      <c r="B27" s="1390"/>
      <c r="C27" s="1390"/>
      <c r="D27" s="1390"/>
      <c r="E27" s="1390"/>
      <c r="F27" s="1390"/>
      <c r="G27" s="1390"/>
      <c r="H27" s="1390"/>
      <c r="I27" s="1390"/>
      <c r="J27" s="1390"/>
      <c r="K27" s="1391"/>
    </row>
  </sheetData>
  <mergeCells count="20">
    <mergeCell ref="A17:K21"/>
    <mergeCell ref="A24:K24"/>
    <mergeCell ref="A27:K27"/>
    <mergeCell ref="A14:K14"/>
    <mergeCell ref="A15:K15"/>
    <mergeCell ref="A22:K22"/>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2</v>
      </c>
      <c r="B7" s="1407" t="s">
        <v>504</v>
      </c>
      <c r="C7" s="1408"/>
      <c r="D7" s="1408"/>
      <c r="E7" s="1409"/>
      <c r="F7" s="1407" t="s">
        <v>1618</v>
      </c>
      <c r="G7" s="1408"/>
      <c r="H7" s="1408"/>
      <c r="I7" s="1409"/>
      <c r="J7" s="120" t="s">
        <v>412</v>
      </c>
      <c r="K7" s="120" t="s">
        <v>412</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836">
        <v>1</v>
      </c>
      <c r="B11" s="836">
        <v>1</v>
      </c>
      <c r="C11" s="836">
        <v>1</v>
      </c>
      <c r="D11" s="815">
        <f>(C11/B11)*100</f>
        <v>100</v>
      </c>
      <c r="E11" s="836">
        <v>1000000</v>
      </c>
      <c r="F11" s="836">
        <v>400000</v>
      </c>
      <c r="G11" s="836">
        <v>400000</v>
      </c>
      <c r="H11" s="836">
        <v>400000</v>
      </c>
      <c r="I11" s="836">
        <v>0</v>
      </c>
      <c r="J11" s="815">
        <f>(G11/F11)*100</f>
        <v>100</v>
      </c>
      <c r="K11" s="835">
        <f>(D11/J11)*100</f>
        <v>100</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ht="57" customHeight="1">
      <c r="A14" s="1436" t="s">
        <v>1619</v>
      </c>
      <c r="B14" s="1437"/>
      <c r="C14" s="1437"/>
      <c r="D14" s="1437"/>
      <c r="E14" s="1437"/>
      <c r="F14" s="1437"/>
      <c r="G14" s="1437"/>
      <c r="H14" s="1437"/>
      <c r="I14" s="1437"/>
      <c r="J14" s="1437"/>
      <c r="K14" s="1438"/>
    </row>
    <row r="15" spans="1:11" ht="13.5" customHeight="1">
      <c r="A15" s="1509"/>
      <c r="B15" s="1510"/>
      <c r="C15" s="1510"/>
      <c r="D15" s="1510"/>
      <c r="E15" s="1510"/>
      <c r="F15" s="1510"/>
      <c r="G15" s="1510"/>
      <c r="H15" s="1510"/>
      <c r="I15" s="1510"/>
      <c r="J15" s="1510"/>
      <c r="K15" s="1511"/>
    </row>
    <row r="16" spans="1:11">
      <c r="A16" s="1366"/>
      <c r="B16" s="1367"/>
      <c r="C16" s="1367"/>
      <c r="D16" s="1367"/>
      <c r="E16" s="1367"/>
      <c r="F16" s="1367"/>
      <c r="G16" s="1367"/>
      <c r="H16" s="1367"/>
      <c r="I16" s="1367"/>
      <c r="J16" s="1367"/>
      <c r="K16" s="1368"/>
    </row>
    <row r="17" spans="1:12" ht="62.25" customHeight="1">
      <c r="A17" s="1512" t="s">
        <v>1613</v>
      </c>
      <c r="B17" s="1513"/>
      <c r="C17" s="1513"/>
      <c r="D17" s="1513"/>
      <c r="E17" s="1513"/>
      <c r="F17" s="1513"/>
      <c r="G17" s="1513"/>
      <c r="H17" s="1513"/>
      <c r="I17" s="1513"/>
      <c r="J17" s="1513"/>
      <c r="K17" s="1514"/>
    </row>
    <row r="18" spans="1:12">
      <c r="A18" s="561"/>
      <c r="B18" s="562"/>
      <c r="C18" s="562"/>
      <c r="D18" s="562"/>
      <c r="E18" s="562"/>
      <c r="F18" s="562"/>
      <c r="G18" s="562"/>
      <c r="H18" s="562"/>
      <c r="I18" s="562"/>
      <c r="J18" s="562"/>
      <c r="K18" s="563"/>
    </row>
    <row r="19" spans="1:12">
      <c r="A19" s="1395"/>
      <c r="B19" s="1384"/>
      <c r="C19" s="1384"/>
      <c r="D19" s="1384"/>
      <c r="E19" s="1384"/>
      <c r="F19" s="1384"/>
      <c r="G19" s="1384"/>
      <c r="H19" s="1384"/>
      <c r="I19" s="1384"/>
      <c r="J19" s="1384"/>
      <c r="K19" s="1385"/>
      <c r="L19" s="355" t="s">
        <v>1413</v>
      </c>
    </row>
    <row r="20" spans="1:12">
      <c r="A20" s="1396"/>
      <c r="B20" s="1397"/>
      <c r="C20" s="1397"/>
      <c r="D20" s="1397"/>
      <c r="E20" s="1397"/>
      <c r="F20" s="1397"/>
      <c r="G20" s="1397"/>
      <c r="H20" s="1397"/>
      <c r="I20" s="1397"/>
      <c r="J20" s="1397"/>
      <c r="K20" s="1398"/>
    </row>
    <row r="21" spans="1:12">
      <c r="A21" s="711"/>
      <c r="B21" s="712"/>
      <c r="C21" s="712"/>
      <c r="D21" s="712"/>
      <c r="E21" s="712"/>
      <c r="F21" s="712"/>
      <c r="G21" s="712"/>
      <c r="H21" s="712"/>
      <c r="I21" s="712"/>
      <c r="J21" s="712"/>
      <c r="K21" s="713"/>
    </row>
    <row r="22" spans="1:12">
      <c r="A22" s="711"/>
      <c r="B22" s="712"/>
      <c r="C22" s="712"/>
      <c r="D22" s="712"/>
      <c r="E22" s="712"/>
      <c r="F22" s="712"/>
      <c r="G22" s="712"/>
      <c r="H22" s="712"/>
      <c r="I22" s="712"/>
      <c r="J22" s="712"/>
      <c r="K22" s="713"/>
    </row>
    <row r="23" spans="1:12">
      <c r="A23" s="1366"/>
      <c r="B23" s="1367"/>
      <c r="C23" s="1367"/>
      <c r="D23" s="1367"/>
      <c r="E23" s="1367"/>
      <c r="F23" s="1367"/>
      <c r="G23" s="1367"/>
      <c r="H23" s="1367"/>
      <c r="I23" s="1367"/>
      <c r="J23" s="1367"/>
      <c r="K23" s="1368"/>
    </row>
    <row r="24" spans="1:12" ht="13.8">
      <c r="A24" s="711" t="s">
        <v>287</v>
      </c>
      <c r="B24" s="712"/>
      <c r="C24" s="712"/>
      <c r="D24" s="712"/>
      <c r="E24" s="712"/>
      <c r="F24" s="712"/>
      <c r="G24" s="712"/>
      <c r="H24" s="712"/>
      <c r="I24" s="712"/>
      <c r="J24" s="712"/>
      <c r="K24" s="713"/>
    </row>
    <row r="25" spans="1:12">
      <c r="A25" s="723"/>
      <c r="B25" s="741"/>
      <c r="C25" s="741"/>
      <c r="D25" s="741"/>
      <c r="E25" s="741"/>
      <c r="F25" s="741"/>
      <c r="G25" s="741"/>
      <c r="H25" s="741"/>
      <c r="I25" s="741"/>
      <c r="J25" s="741"/>
      <c r="K25" s="742"/>
    </row>
    <row r="26" spans="1:12" ht="52.5" customHeight="1">
      <c r="A26" s="1489" t="s">
        <v>1829</v>
      </c>
      <c r="B26" s="1452"/>
      <c r="C26" s="1452"/>
      <c r="D26" s="1452"/>
      <c r="E26" s="1452"/>
      <c r="F26" s="1452"/>
      <c r="G26" s="1452"/>
      <c r="H26" s="1452"/>
      <c r="I26" s="1452"/>
      <c r="J26" s="1452"/>
      <c r="K26" s="1490"/>
    </row>
    <row r="27" spans="1:12">
      <c r="A27" s="723"/>
      <c r="B27" s="741"/>
      <c r="C27" s="741"/>
      <c r="D27" s="741"/>
      <c r="E27" s="741"/>
      <c r="F27" s="741"/>
      <c r="G27" s="741"/>
      <c r="H27" s="741"/>
      <c r="I27" s="741"/>
      <c r="J27" s="741"/>
      <c r="K27" s="742"/>
    </row>
    <row r="28" spans="1:12">
      <c r="A28" s="724"/>
      <c r="B28" s="567"/>
      <c r="C28" s="567"/>
      <c r="D28" s="567"/>
      <c r="E28" s="567"/>
      <c r="F28" s="567"/>
      <c r="G28" s="567"/>
      <c r="H28" s="567"/>
      <c r="I28" s="567"/>
      <c r="J28" s="567"/>
      <c r="K28" s="568"/>
    </row>
    <row r="29" spans="1:12">
      <c r="A29" s="723"/>
      <c r="B29" s="741"/>
      <c r="C29" s="741"/>
      <c r="D29" s="741"/>
      <c r="E29" s="741"/>
      <c r="F29" s="741"/>
      <c r="G29" s="741"/>
      <c r="H29" s="741"/>
      <c r="I29" s="741"/>
      <c r="J29" s="741"/>
      <c r="K29" s="742"/>
    </row>
    <row r="30" spans="1:12">
      <c r="A30" s="367"/>
      <c r="B30" s="368"/>
      <c r="C30" s="368"/>
      <c r="D30" s="368"/>
      <c r="E30" s="368"/>
      <c r="F30" s="368"/>
      <c r="G30" s="368"/>
      <c r="H30" s="368"/>
      <c r="I30" s="368"/>
      <c r="J30" s="368"/>
      <c r="K30" s="369"/>
    </row>
    <row r="31" spans="1:12">
      <c r="A31" s="371"/>
      <c r="B31" s="372"/>
      <c r="C31" s="372"/>
      <c r="D31" s="372"/>
      <c r="E31" s="372"/>
      <c r="F31" s="372"/>
      <c r="G31" s="372"/>
      <c r="H31" s="372"/>
      <c r="I31" s="372"/>
      <c r="J31" s="372"/>
      <c r="K31" s="373"/>
    </row>
    <row r="32" spans="1:12">
      <c r="A32" s="1366"/>
      <c r="B32" s="1367"/>
      <c r="C32" s="1367"/>
      <c r="D32" s="1367"/>
      <c r="E32" s="1367"/>
      <c r="F32" s="1367"/>
      <c r="G32" s="1367"/>
      <c r="H32" s="1367"/>
      <c r="I32" s="1367"/>
      <c r="J32" s="1367"/>
      <c r="K32" s="1368"/>
    </row>
    <row r="33" spans="1:11">
      <c r="A33" s="367"/>
      <c r="B33" s="368"/>
      <c r="C33" s="368"/>
      <c r="D33" s="368"/>
      <c r="E33" s="368"/>
      <c r="F33" s="368"/>
      <c r="G33" s="368"/>
      <c r="H33" s="368"/>
      <c r="I33" s="368"/>
      <c r="J33" s="368"/>
      <c r="K33" s="369"/>
    </row>
    <row r="34" spans="1:11">
      <c r="A34" s="367"/>
      <c r="B34" s="368"/>
      <c r="C34" s="368"/>
      <c r="D34" s="368"/>
      <c r="E34" s="368"/>
      <c r="F34" s="368"/>
      <c r="G34" s="368"/>
      <c r="H34" s="368"/>
      <c r="I34" s="368"/>
      <c r="J34" s="368"/>
      <c r="K34" s="369"/>
    </row>
    <row r="35" spans="1:11">
      <c r="A35" s="1389"/>
      <c r="B35" s="1390"/>
      <c r="C35" s="1390"/>
      <c r="D35" s="1390"/>
      <c r="E35" s="1390"/>
      <c r="F35" s="1390"/>
      <c r="G35" s="1390"/>
      <c r="H35" s="1390"/>
      <c r="I35" s="1390"/>
      <c r="J35" s="1390"/>
      <c r="K35" s="1391"/>
    </row>
  </sheetData>
  <mergeCells count="24">
    <mergeCell ref="A14:K14"/>
    <mergeCell ref="A15:K15"/>
    <mergeCell ref="A32:K32"/>
    <mergeCell ref="A35:K35"/>
    <mergeCell ref="A16:K16"/>
    <mergeCell ref="A17:K17"/>
    <mergeCell ref="A19:K19"/>
    <mergeCell ref="A20:K20"/>
    <mergeCell ref="A23:K23"/>
    <mergeCell ref="A26:K26"/>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85" zoomScaleNormal="85" zoomScaleSheetLayoutView="85" workbookViewId="0">
      <selection activeCell="P42" sqref="P42"/>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2</v>
      </c>
      <c r="B7" s="1407" t="s">
        <v>1187</v>
      </c>
      <c r="C7" s="1408"/>
      <c r="D7" s="1408"/>
      <c r="E7" s="1409"/>
      <c r="F7" s="1407" t="s">
        <v>1530</v>
      </c>
      <c r="G7" s="1408"/>
      <c r="H7" s="1408"/>
      <c r="I7" s="1409"/>
      <c r="J7" s="120" t="s">
        <v>412</v>
      </c>
      <c r="K7" s="120"/>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400" t="s">
        <v>233</v>
      </c>
      <c r="B10" s="400" t="s">
        <v>234</v>
      </c>
      <c r="C10" s="400" t="s">
        <v>301</v>
      </c>
      <c r="D10" s="400" t="s">
        <v>235</v>
      </c>
      <c r="E10" s="400" t="s">
        <v>236</v>
      </c>
      <c r="F10" s="400" t="s">
        <v>237</v>
      </c>
      <c r="G10" s="400" t="s">
        <v>238</v>
      </c>
      <c r="H10" s="400" t="s">
        <v>239</v>
      </c>
      <c r="I10" s="400" t="s">
        <v>240</v>
      </c>
      <c r="J10" s="400" t="s">
        <v>241</v>
      </c>
      <c r="K10" s="400" t="s">
        <v>242</v>
      </c>
    </row>
    <row r="11" spans="1:11" s="357" customFormat="1" ht="20.7" customHeight="1">
      <c r="A11" s="836">
        <v>70</v>
      </c>
      <c r="B11" s="836">
        <v>70</v>
      </c>
      <c r="C11" s="836">
        <v>70</v>
      </c>
      <c r="D11" s="815">
        <f>(C11/B11)*100</f>
        <v>100</v>
      </c>
      <c r="E11" s="836">
        <v>3500000</v>
      </c>
      <c r="F11" s="836">
        <v>1590910</v>
      </c>
      <c r="G11" s="836">
        <v>1590908.4</v>
      </c>
      <c r="H11" s="836">
        <v>1590908.4</v>
      </c>
      <c r="I11" s="836">
        <v>0</v>
      </c>
      <c r="J11" s="815">
        <f>(G11/F11)*100</f>
        <v>99.999899428628893</v>
      </c>
      <c r="K11" s="835">
        <f>(D11/J11)*100</f>
        <v>100.00010057147226</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711"/>
      <c r="B16" s="712"/>
      <c r="C16" s="712"/>
      <c r="D16" s="712"/>
      <c r="E16" s="712"/>
      <c r="F16" s="712"/>
      <c r="G16" s="712"/>
      <c r="H16" s="712"/>
      <c r="I16" s="712"/>
      <c r="J16" s="712"/>
      <c r="K16" s="713"/>
    </row>
    <row r="17" spans="1:12">
      <c r="A17" s="711"/>
      <c r="B17" s="712"/>
      <c r="C17" s="712"/>
      <c r="D17" s="712"/>
      <c r="E17" s="712"/>
      <c r="F17" s="712"/>
      <c r="G17" s="712"/>
      <c r="H17" s="712"/>
      <c r="I17" s="712"/>
      <c r="J17" s="712"/>
      <c r="K17" s="713"/>
    </row>
    <row r="18" spans="1:12">
      <c r="A18" s="711"/>
      <c r="B18" s="712"/>
      <c r="C18" s="712"/>
      <c r="D18" s="712"/>
      <c r="E18" s="712"/>
      <c r="F18" s="712"/>
      <c r="G18" s="712"/>
      <c r="H18" s="712"/>
      <c r="I18" s="712"/>
      <c r="J18" s="712"/>
      <c r="K18" s="713"/>
    </row>
    <row r="19" spans="1:12">
      <c r="A19" s="711"/>
      <c r="B19" s="712"/>
      <c r="C19" s="712"/>
      <c r="D19" s="712"/>
      <c r="E19" s="712"/>
      <c r="F19" s="712"/>
      <c r="G19" s="712"/>
      <c r="H19" s="712"/>
      <c r="I19" s="712"/>
      <c r="J19" s="712"/>
      <c r="K19" s="713"/>
      <c r="L19" s="355" t="s">
        <v>1413</v>
      </c>
    </row>
    <row r="20" spans="1:12" ht="13.8">
      <c r="A20" s="1366" t="s">
        <v>286</v>
      </c>
      <c r="B20" s="1367"/>
      <c r="C20" s="1367"/>
      <c r="D20" s="1367"/>
      <c r="E20" s="1367"/>
      <c r="F20" s="1367"/>
      <c r="G20" s="1367"/>
      <c r="H20" s="1367"/>
      <c r="I20" s="1367"/>
      <c r="J20" s="1367"/>
      <c r="K20" s="1368"/>
    </row>
    <row r="21" spans="1:12">
      <c r="A21" s="1395"/>
      <c r="B21" s="1384"/>
      <c r="C21" s="1384"/>
      <c r="D21" s="1384"/>
      <c r="E21" s="1384"/>
      <c r="F21" s="1384"/>
      <c r="G21" s="1384"/>
      <c r="H21" s="1384"/>
      <c r="I21" s="1384"/>
      <c r="J21" s="1384"/>
      <c r="K21" s="1385"/>
    </row>
    <row r="22" spans="1:12">
      <c r="A22" s="561"/>
      <c r="B22" s="562"/>
      <c r="C22" s="562"/>
      <c r="D22" s="562"/>
      <c r="E22" s="562"/>
      <c r="F22" s="562"/>
      <c r="G22" s="562"/>
      <c r="H22" s="562"/>
      <c r="I22" s="562"/>
      <c r="J22" s="562"/>
      <c r="K22" s="563"/>
    </row>
    <row r="23" spans="1:12">
      <c r="A23" s="1395"/>
      <c r="B23" s="1384"/>
      <c r="C23" s="1384"/>
      <c r="D23" s="1384"/>
      <c r="E23" s="1384"/>
      <c r="F23" s="1384"/>
      <c r="G23" s="1384"/>
      <c r="H23" s="1384"/>
      <c r="I23" s="1384"/>
      <c r="J23" s="1384"/>
      <c r="K23" s="1385"/>
    </row>
    <row r="24" spans="1:12">
      <c r="A24" s="1396"/>
      <c r="B24" s="1397"/>
      <c r="C24" s="1397"/>
      <c r="D24" s="1397"/>
      <c r="E24" s="1397"/>
      <c r="F24" s="1397"/>
      <c r="G24" s="1397"/>
      <c r="H24" s="1397"/>
      <c r="I24" s="1397"/>
      <c r="J24" s="1397"/>
      <c r="K24" s="1398"/>
    </row>
    <row r="25" spans="1:12">
      <c r="A25" s="711"/>
      <c r="B25" s="712"/>
      <c r="C25" s="712"/>
      <c r="D25" s="712"/>
      <c r="E25" s="712"/>
      <c r="F25" s="712"/>
      <c r="G25" s="712"/>
      <c r="H25" s="712"/>
      <c r="I25" s="712"/>
      <c r="J25" s="712"/>
      <c r="K25" s="713"/>
    </row>
    <row r="26" spans="1:12">
      <c r="A26" s="711"/>
      <c r="B26" s="712"/>
      <c r="C26" s="712"/>
      <c r="D26" s="712"/>
      <c r="E26" s="712"/>
      <c r="F26" s="712"/>
      <c r="G26" s="712"/>
      <c r="H26" s="712"/>
      <c r="I26" s="712"/>
      <c r="J26" s="712"/>
      <c r="K26" s="713"/>
    </row>
    <row r="27" spans="1:12">
      <c r="A27" s="1366"/>
      <c r="B27" s="1367"/>
      <c r="C27" s="1367"/>
      <c r="D27" s="1367"/>
      <c r="E27" s="1367"/>
      <c r="F27" s="1367"/>
      <c r="G27" s="1367"/>
      <c r="H27" s="1367"/>
      <c r="I27" s="1367"/>
      <c r="J27" s="1367"/>
      <c r="K27" s="1368"/>
    </row>
    <row r="28" spans="1:12" ht="13.8">
      <c r="A28" s="711" t="s">
        <v>287</v>
      </c>
      <c r="B28" s="712"/>
      <c r="C28" s="712"/>
      <c r="D28" s="712"/>
      <c r="E28" s="712"/>
      <c r="F28" s="712"/>
      <c r="G28" s="712"/>
      <c r="H28" s="712"/>
      <c r="I28" s="712"/>
      <c r="J28" s="712"/>
      <c r="K28" s="713"/>
    </row>
    <row r="29" spans="1:12">
      <c r="A29" s="1381"/>
      <c r="B29" s="1382"/>
      <c r="C29" s="1382"/>
      <c r="D29" s="1382"/>
      <c r="E29" s="1382"/>
      <c r="F29" s="1382"/>
      <c r="G29" s="1382"/>
      <c r="H29" s="1382"/>
      <c r="I29" s="1382"/>
      <c r="J29" s="1382"/>
      <c r="K29" s="1383"/>
    </row>
    <row r="30" spans="1:12">
      <c r="A30" s="1381"/>
      <c r="B30" s="1382"/>
      <c r="C30" s="1382"/>
      <c r="D30" s="1382"/>
      <c r="E30" s="1382"/>
      <c r="F30" s="1382"/>
      <c r="G30" s="1382"/>
      <c r="H30" s="1382"/>
      <c r="I30" s="1382"/>
      <c r="J30" s="1382"/>
      <c r="K30" s="1383"/>
    </row>
    <row r="31" spans="1:12">
      <c r="A31" s="1381"/>
      <c r="B31" s="1382"/>
      <c r="C31" s="1382"/>
      <c r="D31" s="1382"/>
      <c r="E31" s="1382"/>
      <c r="F31" s="1382"/>
      <c r="G31" s="1382"/>
      <c r="H31" s="1382"/>
      <c r="I31" s="1382"/>
      <c r="J31" s="1382"/>
      <c r="K31" s="1383"/>
    </row>
    <row r="32" spans="1:12">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1489" t="s">
        <v>1829</v>
      </c>
      <c r="B34" s="1452"/>
      <c r="C34" s="1452"/>
      <c r="D34" s="1452"/>
      <c r="E34" s="1452"/>
      <c r="F34" s="1452"/>
      <c r="G34" s="1452"/>
      <c r="H34" s="1452"/>
      <c r="I34" s="1452"/>
      <c r="J34" s="1452"/>
      <c r="K34" s="1490"/>
    </row>
    <row r="35" spans="1:11">
      <c r="A35" s="725"/>
      <c r="B35" s="726"/>
      <c r="C35" s="726"/>
      <c r="D35" s="726"/>
      <c r="E35" s="726"/>
      <c r="F35" s="726"/>
      <c r="G35" s="726"/>
      <c r="H35" s="726"/>
      <c r="I35" s="726"/>
      <c r="J35" s="726"/>
      <c r="K35" s="727"/>
    </row>
    <row r="36" spans="1:11">
      <c r="A36" s="1366"/>
      <c r="B36" s="1367"/>
      <c r="C36" s="1367"/>
      <c r="D36" s="1367"/>
      <c r="E36" s="1367"/>
      <c r="F36" s="1367"/>
      <c r="G36" s="1367"/>
      <c r="H36" s="1367"/>
      <c r="I36" s="1367"/>
      <c r="J36" s="1367"/>
      <c r="K36" s="1368"/>
    </row>
    <row r="37" spans="1:11">
      <c r="A37" s="711"/>
      <c r="B37" s="712"/>
      <c r="C37" s="712"/>
      <c r="D37" s="712"/>
      <c r="E37" s="712"/>
      <c r="F37" s="712"/>
      <c r="G37" s="712"/>
      <c r="H37" s="712"/>
      <c r="I37" s="712"/>
      <c r="J37" s="712"/>
      <c r="K37" s="713"/>
    </row>
    <row r="38" spans="1:11">
      <c r="A38" s="711"/>
      <c r="B38" s="712"/>
      <c r="C38" s="712"/>
      <c r="D38" s="712"/>
      <c r="E38" s="712"/>
      <c r="F38" s="712"/>
      <c r="G38" s="712"/>
      <c r="H38" s="712"/>
      <c r="I38" s="712"/>
      <c r="J38" s="712"/>
      <c r="K38" s="713"/>
    </row>
    <row r="39" spans="1:11">
      <c r="A39" s="1389"/>
      <c r="B39" s="1390"/>
      <c r="C39" s="1390"/>
      <c r="D39" s="1390"/>
      <c r="E39" s="1390"/>
      <c r="F39" s="1390"/>
      <c r="G39" s="1390"/>
      <c r="H39" s="1390"/>
      <c r="I39" s="1390"/>
      <c r="J39" s="1390"/>
      <c r="K39" s="1391"/>
    </row>
  </sheetData>
  <mergeCells count="24">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 ref="A34:K34"/>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273">
        <v>2</v>
      </c>
      <c r="B7" s="1375" t="s">
        <v>499</v>
      </c>
      <c r="C7" s="1376"/>
      <c r="D7" s="1376"/>
      <c r="E7" s="1377"/>
      <c r="F7" s="1375" t="s">
        <v>1839</v>
      </c>
      <c r="G7" s="1376"/>
      <c r="H7" s="1376"/>
      <c r="I7" s="1377"/>
      <c r="J7" s="385" t="s">
        <v>333</v>
      </c>
      <c r="K7" s="385" t="s">
        <v>333</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357" customFormat="1" ht="20.7" customHeight="1">
      <c r="A11" s="836">
        <v>21000</v>
      </c>
      <c r="B11" s="836">
        <v>10500</v>
      </c>
      <c r="C11" s="836">
        <v>4420</v>
      </c>
      <c r="D11" s="815">
        <f>(C11/B11)*100</f>
        <v>42.095238095238095</v>
      </c>
      <c r="E11" s="836">
        <v>3000000</v>
      </c>
      <c r="F11" s="836">
        <v>1089688</v>
      </c>
      <c r="G11" s="836">
        <v>776240</v>
      </c>
      <c r="H11" s="836">
        <v>776240</v>
      </c>
      <c r="I11" s="836">
        <v>0</v>
      </c>
      <c r="J11" s="815">
        <f>(G11/F11)*100</f>
        <v>71.235069120702448</v>
      </c>
      <c r="K11" s="835">
        <f>(D11/J11)*100</f>
        <v>59.0934193155774</v>
      </c>
    </row>
    <row r="12" spans="1:11" ht="8.25" customHeight="1">
      <c r="A12" s="1378"/>
      <c r="B12" s="1379"/>
      <c r="C12" s="1379"/>
      <c r="D12" s="1379"/>
      <c r="E12" s="1379"/>
      <c r="F12" s="1379"/>
      <c r="G12" s="1379"/>
      <c r="H12" s="1379"/>
      <c r="I12" s="1379"/>
      <c r="J12" s="1379"/>
      <c r="K12" s="1380"/>
    </row>
    <row r="13" spans="1:11">
      <c r="A13" s="1366" t="s">
        <v>1385</v>
      </c>
      <c r="B13" s="1367"/>
      <c r="C13" s="1367"/>
      <c r="D13" s="1367"/>
      <c r="E13" s="1367"/>
      <c r="F13" s="1367"/>
      <c r="G13" s="1367"/>
      <c r="H13" s="1367"/>
      <c r="I13" s="1367"/>
      <c r="J13" s="1367"/>
      <c r="K13" s="1368"/>
    </row>
    <row r="14" spans="1:11" ht="35.25" customHeight="1">
      <c r="A14" s="1439" t="s">
        <v>1386</v>
      </c>
      <c r="B14" s="1393"/>
      <c r="C14" s="1393"/>
      <c r="D14" s="1393"/>
      <c r="E14" s="1393"/>
      <c r="F14" s="1393"/>
      <c r="G14" s="1393"/>
      <c r="H14" s="1393"/>
      <c r="I14" s="1393"/>
      <c r="J14" s="1393"/>
      <c r="K14" s="1394"/>
    </row>
    <row r="15" spans="1:11">
      <c r="A15" s="723"/>
      <c r="B15" s="741"/>
      <c r="C15" s="741"/>
      <c r="D15" s="741"/>
      <c r="E15" s="741"/>
      <c r="F15" s="741"/>
      <c r="G15" s="741"/>
      <c r="H15" s="741"/>
      <c r="I15" s="741"/>
      <c r="J15" s="741"/>
      <c r="K15" s="742"/>
    </row>
    <row r="16" spans="1:11">
      <c r="A16" s="711"/>
      <c r="B16" s="712"/>
      <c r="C16" s="712"/>
      <c r="D16" s="712"/>
      <c r="E16" s="712"/>
      <c r="F16" s="712"/>
      <c r="G16" s="712"/>
      <c r="H16" s="712"/>
      <c r="I16" s="712"/>
      <c r="J16" s="712"/>
      <c r="K16" s="713"/>
    </row>
    <row r="17" spans="1:12">
      <c r="A17" s="711"/>
      <c r="B17" s="712"/>
      <c r="C17" s="712"/>
      <c r="D17" s="712"/>
      <c r="E17" s="712"/>
      <c r="F17" s="712"/>
      <c r="G17" s="712"/>
      <c r="H17" s="712"/>
      <c r="I17" s="712"/>
      <c r="J17" s="712"/>
      <c r="K17" s="713"/>
    </row>
    <row r="18" spans="1:12">
      <c r="A18" s="1430" t="s">
        <v>1379</v>
      </c>
      <c r="B18" s="1431"/>
      <c r="C18" s="1431"/>
      <c r="D18" s="1431"/>
      <c r="E18" s="1431"/>
      <c r="F18" s="1431"/>
      <c r="G18" s="1431"/>
      <c r="H18" s="1431"/>
      <c r="I18" s="1431"/>
      <c r="J18" s="1431"/>
      <c r="K18" s="1432"/>
    </row>
    <row r="19" spans="1:12" ht="63" customHeight="1">
      <c r="A19" s="1381" t="s">
        <v>1387</v>
      </c>
      <c r="B19" s="1382"/>
      <c r="C19" s="1382"/>
      <c r="D19" s="1382"/>
      <c r="E19" s="1382"/>
      <c r="F19" s="1382"/>
      <c r="G19" s="1382"/>
      <c r="H19" s="1382"/>
      <c r="I19" s="1382"/>
      <c r="J19" s="1382"/>
      <c r="K19" s="1383"/>
      <c r="L19" s="355" t="s">
        <v>1413</v>
      </c>
    </row>
    <row r="20" spans="1:12">
      <c r="A20" s="734"/>
      <c r="B20" s="743"/>
      <c r="C20" s="743"/>
      <c r="D20" s="743"/>
      <c r="E20" s="743"/>
      <c r="F20" s="743"/>
      <c r="G20" s="743"/>
      <c r="H20" s="743"/>
      <c r="I20" s="743"/>
      <c r="J20" s="743"/>
      <c r="K20" s="744"/>
    </row>
    <row r="21" spans="1:12">
      <c r="A21" s="734"/>
      <c r="B21" s="743"/>
      <c r="C21" s="743"/>
      <c r="D21" s="743"/>
      <c r="E21" s="743"/>
      <c r="F21" s="743"/>
      <c r="G21" s="743"/>
      <c r="H21" s="743"/>
      <c r="I21" s="743"/>
      <c r="J21" s="743"/>
      <c r="K21" s="744"/>
    </row>
    <row r="22" spans="1:12">
      <c r="A22" s="734"/>
      <c r="B22" s="743"/>
      <c r="C22" s="743"/>
      <c r="D22" s="743"/>
      <c r="E22" s="743"/>
      <c r="F22" s="743"/>
      <c r="G22" s="743"/>
      <c r="H22" s="743"/>
      <c r="I22" s="743"/>
      <c r="J22" s="743"/>
      <c r="K22" s="744"/>
    </row>
    <row r="23" spans="1:12">
      <c r="A23" s="1430" t="s">
        <v>1342</v>
      </c>
      <c r="B23" s="1431"/>
      <c r="C23" s="1431"/>
      <c r="D23" s="1431"/>
      <c r="E23" s="1431"/>
      <c r="F23" s="1431"/>
      <c r="G23" s="1431"/>
      <c r="H23" s="1431"/>
      <c r="I23" s="1431"/>
      <c r="J23" s="1431"/>
      <c r="K23" s="1432"/>
    </row>
    <row r="24" spans="1:12" ht="51" customHeight="1">
      <c r="A24" s="1381" t="s">
        <v>1371</v>
      </c>
      <c r="B24" s="1384"/>
      <c r="C24" s="1384"/>
      <c r="D24" s="1384"/>
      <c r="E24" s="1384"/>
      <c r="F24" s="1384"/>
      <c r="G24" s="1384"/>
      <c r="H24" s="1384"/>
      <c r="I24" s="1384"/>
      <c r="J24" s="1384"/>
      <c r="K24" s="1385"/>
    </row>
    <row r="25" spans="1:12" ht="45" customHeight="1">
      <c r="A25" s="1489" t="s">
        <v>1829</v>
      </c>
      <c r="B25" s="1452"/>
      <c r="C25" s="1452"/>
      <c r="D25" s="1452"/>
      <c r="E25" s="1452"/>
      <c r="F25" s="1452"/>
      <c r="G25" s="1452"/>
      <c r="H25" s="1452"/>
      <c r="I25" s="1452"/>
      <c r="J25" s="1452"/>
      <c r="K25" s="1490"/>
    </row>
    <row r="26" spans="1:12">
      <c r="A26" s="711"/>
      <c r="B26" s="712"/>
      <c r="C26" s="712"/>
      <c r="D26" s="712"/>
      <c r="E26" s="712"/>
      <c r="F26" s="712"/>
      <c r="G26" s="712"/>
      <c r="H26" s="712"/>
      <c r="I26" s="712"/>
      <c r="J26" s="712"/>
      <c r="K26" s="713"/>
    </row>
    <row r="27" spans="1:12">
      <c r="A27" s="1515"/>
      <c r="B27" s="1516"/>
      <c r="C27" s="1516"/>
      <c r="D27" s="1516"/>
      <c r="E27" s="1516"/>
      <c r="F27" s="1516"/>
      <c r="G27" s="1516"/>
      <c r="H27" s="1516"/>
      <c r="I27" s="1516"/>
      <c r="J27" s="1516"/>
      <c r="K27" s="1517"/>
    </row>
    <row r="28" spans="1:12">
      <c r="A28" s="367"/>
      <c r="B28" s="368"/>
      <c r="C28" s="368"/>
      <c r="D28" s="368"/>
      <c r="E28" s="368"/>
      <c r="F28" s="368"/>
      <c r="G28" s="368"/>
      <c r="H28" s="368"/>
      <c r="I28" s="368"/>
      <c r="J28" s="368"/>
      <c r="K28" s="369"/>
    </row>
    <row r="29" spans="1:12">
      <c r="A29" s="1381"/>
      <c r="B29" s="1382"/>
      <c r="C29" s="1382"/>
      <c r="D29" s="1382"/>
      <c r="E29" s="1382"/>
      <c r="F29" s="1382"/>
      <c r="G29" s="1382"/>
      <c r="H29" s="1382"/>
      <c r="I29" s="1382"/>
      <c r="J29" s="1382"/>
      <c r="K29" s="1383"/>
    </row>
    <row r="30" spans="1:12">
      <c r="A30" s="1381"/>
      <c r="B30" s="1382"/>
      <c r="C30" s="1382"/>
      <c r="D30" s="1382"/>
      <c r="E30" s="1382"/>
      <c r="F30" s="1382"/>
      <c r="G30" s="1382"/>
      <c r="H30" s="1382"/>
      <c r="I30" s="1382"/>
      <c r="J30" s="1382"/>
      <c r="K30" s="1383"/>
    </row>
    <row r="31" spans="1:12">
      <c r="A31" s="1381"/>
      <c r="B31" s="1382"/>
      <c r="C31" s="1382"/>
      <c r="D31" s="1382"/>
      <c r="E31" s="1382"/>
      <c r="F31" s="1382"/>
      <c r="G31" s="1382"/>
      <c r="H31" s="1382"/>
      <c r="I31" s="1382"/>
      <c r="J31" s="1382"/>
      <c r="K31" s="1383"/>
    </row>
    <row r="32" spans="1:12">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4">
    <mergeCell ref="A36:K36"/>
    <mergeCell ref="A39:K39"/>
    <mergeCell ref="A23:K23"/>
    <mergeCell ref="A24:K24"/>
    <mergeCell ref="A27:K27"/>
    <mergeCell ref="B7:E7"/>
    <mergeCell ref="F7:I7"/>
    <mergeCell ref="A9:D9"/>
    <mergeCell ref="E9:K9"/>
    <mergeCell ref="A29:K33"/>
    <mergeCell ref="A12:K12"/>
    <mergeCell ref="A14:K14"/>
    <mergeCell ref="A18:K18"/>
    <mergeCell ref="A19:K19"/>
    <mergeCell ref="A13:K13"/>
    <mergeCell ref="A25:K25"/>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383">
        <v>1</v>
      </c>
      <c r="B7" s="1375" t="s">
        <v>471</v>
      </c>
      <c r="C7" s="1376"/>
      <c r="D7" s="1376"/>
      <c r="E7" s="1377"/>
      <c r="F7" s="1375" t="s">
        <v>1651</v>
      </c>
      <c r="G7" s="1376"/>
      <c r="H7" s="1376"/>
      <c r="I7" s="1377"/>
      <c r="J7" s="374" t="s">
        <v>412</v>
      </c>
      <c r="K7" s="374" t="s">
        <v>412</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357" customFormat="1" ht="20.7" customHeight="1">
      <c r="A11" s="836">
        <v>1</v>
      </c>
      <c r="B11" s="836">
        <v>1</v>
      </c>
      <c r="C11" s="836">
        <v>1</v>
      </c>
      <c r="D11" s="815">
        <f>(C11/B11)*100</f>
        <v>100</v>
      </c>
      <c r="E11" s="836">
        <v>6054850</v>
      </c>
      <c r="F11" s="836">
        <v>4284292</v>
      </c>
      <c r="G11" s="836">
        <v>1651320</v>
      </c>
      <c r="H11" s="836">
        <v>1651320</v>
      </c>
      <c r="I11" s="836">
        <v>0</v>
      </c>
      <c r="J11" s="815">
        <f>(G11/F11)*100</f>
        <v>38.543591333177105</v>
      </c>
      <c r="K11" s="835">
        <f>(D11/J11)*100</f>
        <v>259.44650340333794</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381" t="s">
        <v>1388</v>
      </c>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1381"/>
      <c r="B16" s="1382"/>
      <c r="C16" s="1382"/>
      <c r="D16" s="1382"/>
      <c r="E16" s="1382"/>
      <c r="F16" s="1382"/>
      <c r="G16" s="1382"/>
      <c r="H16" s="1382"/>
      <c r="I16" s="1382"/>
      <c r="J16" s="1382"/>
      <c r="K16" s="1383"/>
    </row>
    <row r="17" spans="1:12">
      <c r="A17" s="1381"/>
      <c r="B17" s="1382"/>
      <c r="C17" s="1382"/>
      <c r="D17" s="1382"/>
      <c r="E17" s="1382"/>
      <c r="F17" s="1382"/>
      <c r="G17" s="1382"/>
      <c r="H17" s="1382"/>
      <c r="I17" s="1382"/>
      <c r="J17" s="1382"/>
      <c r="K17" s="1383"/>
    </row>
    <row r="18" spans="1:12" ht="13.8">
      <c r="A18" s="1366" t="s">
        <v>286</v>
      </c>
      <c r="B18" s="1367"/>
      <c r="C18" s="1367"/>
      <c r="D18" s="1367"/>
      <c r="E18" s="1367"/>
      <c r="F18" s="1367"/>
      <c r="G18" s="1367"/>
      <c r="H18" s="1367"/>
      <c r="I18" s="1367"/>
      <c r="J18" s="1367"/>
      <c r="K18" s="1368"/>
    </row>
    <row r="19" spans="1:12">
      <c r="A19" s="1381" t="s">
        <v>1389</v>
      </c>
      <c r="B19" s="1382"/>
      <c r="C19" s="1382"/>
      <c r="D19" s="1382"/>
      <c r="E19" s="1382"/>
      <c r="F19" s="1382"/>
      <c r="G19" s="1382"/>
      <c r="H19" s="1382"/>
      <c r="I19" s="1382"/>
      <c r="J19" s="1382"/>
      <c r="K19" s="1383"/>
      <c r="L19" s="355" t="s">
        <v>1413</v>
      </c>
    </row>
    <row r="20" spans="1:12">
      <c r="A20" s="723"/>
      <c r="B20" s="741"/>
      <c r="C20" s="741"/>
      <c r="D20" s="741"/>
      <c r="E20" s="741"/>
      <c r="F20" s="741"/>
      <c r="G20" s="741"/>
      <c r="H20" s="741"/>
      <c r="I20" s="741"/>
      <c r="J20" s="741"/>
      <c r="K20" s="742"/>
    </row>
    <row r="21" spans="1:12">
      <c r="A21" s="723"/>
      <c r="B21" s="741"/>
      <c r="C21" s="741"/>
      <c r="D21" s="741"/>
      <c r="E21" s="741"/>
      <c r="F21" s="741"/>
      <c r="G21" s="741"/>
      <c r="H21" s="741"/>
      <c r="I21" s="741"/>
      <c r="J21" s="741"/>
      <c r="K21" s="742"/>
    </row>
    <row r="22" spans="1:12" ht="13.8">
      <c r="A22" s="711" t="s">
        <v>287</v>
      </c>
      <c r="B22" s="712"/>
      <c r="C22" s="712"/>
      <c r="D22" s="712"/>
      <c r="E22" s="712"/>
      <c r="F22" s="712"/>
      <c r="G22" s="712"/>
      <c r="H22" s="712"/>
      <c r="I22" s="712"/>
      <c r="J22" s="712"/>
      <c r="K22" s="713"/>
    </row>
    <row r="23" spans="1:12">
      <c r="A23" s="1343" t="s">
        <v>1390</v>
      </c>
      <c r="B23" s="1344"/>
      <c r="C23" s="1344"/>
      <c r="D23" s="1344"/>
      <c r="E23" s="1344"/>
      <c r="F23" s="1344"/>
      <c r="G23" s="1344"/>
      <c r="H23" s="1344"/>
      <c r="I23" s="1344"/>
      <c r="J23" s="1344"/>
      <c r="K23" s="1345"/>
    </row>
    <row r="24" spans="1:12">
      <c r="A24" s="1396"/>
      <c r="B24" s="1397"/>
      <c r="C24" s="1397"/>
      <c r="D24" s="1397"/>
      <c r="E24" s="1397"/>
      <c r="F24" s="1397"/>
      <c r="G24" s="1397"/>
      <c r="H24" s="1397"/>
      <c r="I24" s="1397"/>
      <c r="J24" s="1397"/>
      <c r="K24" s="1398"/>
    </row>
    <row r="25" spans="1:12">
      <c r="A25" s="711"/>
      <c r="B25" s="712"/>
      <c r="C25" s="712"/>
      <c r="D25" s="712"/>
      <c r="E25" s="712"/>
      <c r="F25" s="712"/>
      <c r="G25" s="712"/>
      <c r="H25" s="712"/>
      <c r="I25" s="712"/>
      <c r="J25" s="712"/>
      <c r="K25" s="713"/>
    </row>
    <row r="26" spans="1:12" ht="46.5" customHeight="1">
      <c r="A26" s="1489" t="s">
        <v>1829</v>
      </c>
      <c r="B26" s="1452"/>
      <c r="C26" s="1452"/>
      <c r="D26" s="1452"/>
      <c r="E26" s="1452"/>
      <c r="F26" s="1452"/>
      <c r="G26" s="1452"/>
      <c r="H26" s="1452"/>
      <c r="I26" s="1452"/>
      <c r="J26" s="1452"/>
      <c r="K26" s="1490"/>
    </row>
    <row r="27" spans="1:12">
      <c r="A27" s="1366"/>
      <c r="B27" s="1367"/>
      <c r="C27" s="1367"/>
      <c r="D27" s="1367"/>
      <c r="E27" s="1367"/>
      <c r="F27" s="1367"/>
      <c r="G27" s="1367"/>
      <c r="H27" s="1367"/>
      <c r="I27" s="1367"/>
      <c r="J27" s="1367"/>
      <c r="K27" s="1368"/>
    </row>
    <row r="28" spans="1:12">
      <c r="A28" s="569"/>
      <c r="B28" s="570"/>
      <c r="C28" s="570"/>
      <c r="D28" s="570"/>
      <c r="E28" s="570"/>
      <c r="F28" s="570"/>
      <c r="G28" s="570"/>
      <c r="H28" s="570"/>
      <c r="I28" s="570"/>
      <c r="J28" s="570"/>
      <c r="K28" s="571"/>
    </row>
    <row r="29" spans="1:12">
      <c r="A29" s="1381"/>
      <c r="B29" s="1382"/>
      <c r="C29" s="1382"/>
      <c r="D29" s="1382"/>
      <c r="E29" s="1382"/>
      <c r="F29" s="1382"/>
      <c r="G29" s="1382"/>
      <c r="H29" s="1382"/>
      <c r="I29" s="1382"/>
      <c r="J29" s="1382"/>
      <c r="K29" s="1383"/>
    </row>
    <row r="30" spans="1:12">
      <c r="A30" s="1381"/>
      <c r="B30" s="1382"/>
      <c r="C30" s="1382"/>
      <c r="D30" s="1382"/>
      <c r="E30" s="1382"/>
      <c r="F30" s="1382"/>
      <c r="G30" s="1382"/>
      <c r="H30" s="1382"/>
      <c r="I30" s="1382"/>
      <c r="J30" s="1382"/>
      <c r="K30" s="1383"/>
    </row>
    <row r="31" spans="1:12">
      <c r="A31" s="1381"/>
      <c r="B31" s="1382"/>
      <c r="C31" s="1382"/>
      <c r="D31" s="1382"/>
      <c r="E31" s="1382"/>
      <c r="F31" s="1382"/>
      <c r="G31" s="1382"/>
      <c r="H31" s="1382"/>
      <c r="I31" s="1382"/>
      <c r="J31" s="1382"/>
      <c r="K31" s="1383"/>
    </row>
    <row r="32" spans="1:12">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4">
    <mergeCell ref="A36:K36"/>
    <mergeCell ref="A39:K39"/>
    <mergeCell ref="A23:K23"/>
    <mergeCell ref="A24:K24"/>
    <mergeCell ref="A27:K27"/>
    <mergeCell ref="B7:E7"/>
    <mergeCell ref="F7:I7"/>
    <mergeCell ref="A9:D9"/>
    <mergeCell ref="E9:K9"/>
    <mergeCell ref="A29:K33"/>
    <mergeCell ref="A12:K12"/>
    <mergeCell ref="A14:K17"/>
    <mergeCell ref="A18:K18"/>
    <mergeCell ref="A19:K19"/>
    <mergeCell ref="A13:K13"/>
    <mergeCell ref="A26:K26"/>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3:T579"/>
  <sheetViews>
    <sheetView topLeftCell="B4" workbookViewId="0">
      <pane ySplit="1" topLeftCell="A13" activePane="bottomLeft" state="frozen"/>
      <selection activeCell="H17" sqref="H17"/>
      <selection pane="bottomLeft" activeCell="L372" sqref="L372"/>
    </sheetView>
  </sheetViews>
  <sheetFormatPr baseColWidth="10" defaultRowHeight="13.2"/>
  <cols>
    <col min="1" max="1" width="36.6640625" style="294" hidden="1" customWidth="1"/>
    <col min="2" max="2" width="20.44140625" style="294" customWidth="1"/>
    <col min="3" max="3" width="7" style="294" bestFit="1" customWidth="1"/>
    <col min="4" max="4" width="5.5546875" style="294" bestFit="1" customWidth="1"/>
    <col min="5" max="5" width="7.6640625" style="294" bestFit="1" customWidth="1"/>
    <col min="6" max="6" width="9.88671875" style="294" bestFit="1" customWidth="1"/>
    <col min="7" max="7" width="5.6640625" style="294" bestFit="1" customWidth="1"/>
    <col min="8" max="8" width="5" style="294" bestFit="1" customWidth="1"/>
    <col min="9" max="9" width="6" style="294" bestFit="1" customWidth="1"/>
    <col min="10" max="10" width="11" style="294" bestFit="1" customWidth="1"/>
    <col min="11" max="11" width="7.5546875" style="294" bestFit="1" customWidth="1"/>
    <col min="12" max="13" width="16.5546875" style="299" bestFit="1" customWidth="1"/>
    <col min="14" max="14" width="20.88671875" style="299" customWidth="1"/>
    <col min="15" max="15" width="20.6640625" style="299" bestFit="1" customWidth="1"/>
    <col min="16" max="16" width="18.109375" style="299" bestFit="1" customWidth="1"/>
    <col min="17" max="17" width="14.88671875" style="299" bestFit="1" customWidth="1"/>
    <col min="18" max="18" width="16.5546875" style="294" bestFit="1" customWidth="1"/>
    <col min="19" max="19" width="13.88671875" style="294" bestFit="1" customWidth="1"/>
    <col min="20" max="20" width="14.88671875" style="294" bestFit="1" customWidth="1"/>
    <col min="21" max="257" width="11.44140625" style="294"/>
    <col min="258" max="258" width="0" style="294" hidden="1" customWidth="1"/>
    <col min="259" max="259" width="7" style="294" bestFit="1" customWidth="1"/>
    <col min="260" max="260" width="5.5546875" style="294" bestFit="1" customWidth="1"/>
    <col min="261" max="261" width="7.6640625" style="294" bestFit="1" customWidth="1"/>
    <col min="262" max="262" width="9.88671875" style="294" bestFit="1" customWidth="1"/>
    <col min="263" max="263" width="5.6640625" style="294" bestFit="1" customWidth="1"/>
    <col min="264" max="264" width="5" style="294" bestFit="1" customWidth="1"/>
    <col min="265" max="265" width="6" style="294" bestFit="1" customWidth="1"/>
    <col min="266" max="266" width="11" style="294" bestFit="1" customWidth="1"/>
    <col min="267" max="267" width="7.5546875" style="294" bestFit="1" customWidth="1"/>
    <col min="268" max="269" width="16.5546875" style="294" bestFit="1" customWidth="1"/>
    <col min="270" max="270" width="14.88671875" style="294" bestFit="1" customWidth="1"/>
    <col min="271" max="271" width="20.6640625" style="294" bestFit="1" customWidth="1"/>
    <col min="272" max="272" width="18.109375" style="294" bestFit="1" customWidth="1"/>
    <col min="273" max="273" width="14.88671875" style="294" bestFit="1" customWidth="1"/>
    <col min="274" max="274" width="16.5546875" style="294" bestFit="1" customWidth="1"/>
    <col min="275" max="275" width="13.88671875" style="294" bestFit="1" customWidth="1"/>
    <col min="276" max="276" width="14.88671875" style="294" bestFit="1" customWidth="1"/>
    <col min="277" max="513" width="11.44140625" style="294"/>
    <col min="514" max="514" width="0" style="294" hidden="1" customWidth="1"/>
    <col min="515" max="515" width="7" style="294" bestFit="1" customWidth="1"/>
    <col min="516" max="516" width="5.5546875" style="294" bestFit="1" customWidth="1"/>
    <col min="517" max="517" width="7.6640625" style="294" bestFit="1" customWidth="1"/>
    <col min="518" max="518" width="9.88671875" style="294" bestFit="1" customWidth="1"/>
    <col min="519" max="519" width="5.6640625" style="294" bestFit="1" customWidth="1"/>
    <col min="520" max="520" width="5" style="294" bestFit="1" customWidth="1"/>
    <col min="521" max="521" width="6" style="294" bestFit="1" customWidth="1"/>
    <col min="522" max="522" width="11" style="294" bestFit="1" customWidth="1"/>
    <col min="523" max="523" width="7.5546875" style="294" bestFit="1" customWidth="1"/>
    <col min="524" max="525" width="16.5546875" style="294" bestFit="1" customWidth="1"/>
    <col min="526" max="526" width="14.88671875" style="294" bestFit="1" customWidth="1"/>
    <col min="527" max="527" width="20.6640625" style="294" bestFit="1" customWidth="1"/>
    <col min="528" max="528" width="18.109375" style="294" bestFit="1" customWidth="1"/>
    <col min="529" max="529" width="14.88671875" style="294" bestFit="1" customWidth="1"/>
    <col min="530" max="530" width="16.5546875" style="294" bestFit="1" customWidth="1"/>
    <col min="531" max="531" width="13.88671875" style="294" bestFit="1" customWidth="1"/>
    <col min="532" max="532" width="14.88671875" style="294" bestFit="1" customWidth="1"/>
    <col min="533" max="769" width="11.44140625" style="294"/>
    <col min="770" max="770" width="0" style="294" hidden="1" customWidth="1"/>
    <col min="771" max="771" width="7" style="294" bestFit="1" customWidth="1"/>
    <col min="772" max="772" width="5.5546875" style="294" bestFit="1" customWidth="1"/>
    <col min="773" max="773" width="7.6640625" style="294" bestFit="1" customWidth="1"/>
    <col min="774" max="774" width="9.88671875" style="294" bestFit="1" customWidth="1"/>
    <col min="775" max="775" width="5.6640625" style="294" bestFit="1" customWidth="1"/>
    <col min="776" max="776" width="5" style="294" bestFit="1" customWidth="1"/>
    <col min="777" max="777" width="6" style="294" bestFit="1" customWidth="1"/>
    <col min="778" max="778" width="11" style="294" bestFit="1" customWidth="1"/>
    <col min="779" max="779" width="7.5546875" style="294" bestFit="1" customWidth="1"/>
    <col min="780" max="781" width="16.5546875" style="294" bestFit="1" customWidth="1"/>
    <col min="782" max="782" width="14.88671875" style="294" bestFit="1" customWidth="1"/>
    <col min="783" max="783" width="20.6640625" style="294" bestFit="1" customWidth="1"/>
    <col min="784" max="784" width="18.109375" style="294" bestFit="1" customWidth="1"/>
    <col min="785" max="785" width="14.88671875" style="294" bestFit="1" customWidth="1"/>
    <col min="786" max="786" width="16.5546875" style="294" bestFit="1" customWidth="1"/>
    <col min="787" max="787" width="13.88671875" style="294" bestFit="1" customWidth="1"/>
    <col min="788" max="788" width="14.88671875" style="294" bestFit="1" customWidth="1"/>
    <col min="789" max="1025" width="11.44140625" style="294"/>
    <col min="1026" max="1026" width="0" style="294" hidden="1" customWidth="1"/>
    <col min="1027" max="1027" width="7" style="294" bestFit="1" customWidth="1"/>
    <col min="1028" max="1028" width="5.5546875" style="294" bestFit="1" customWidth="1"/>
    <col min="1029" max="1029" width="7.6640625" style="294" bestFit="1" customWidth="1"/>
    <col min="1030" max="1030" width="9.88671875" style="294" bestFit="1" customWidth="1"/>
    <col min="1031" max="1031" width="5.6640625" style="294" bestFit="1" customWidth="1"/>
    <col min="1032" max="1032" width="5" style="294" bestFit="1" customWidth="1"/>
    <col min="1033" max="1033" width="6" style="294" bestFit="1" customWidth="1"/>
    <col min="1034" max="1034" width="11" style="294" bestFit="1" customWidth="1"/>
    <col min="1035" max="1035" width="7.5546875" style="294" bestFit="1" customWidth="1"/>
    <col min="1036" max="1037" width="16.5546875" style="294" bestFit="1" customWidth="1"/>
    <col min="1038" max="1038" width="14.88671875" style="294" bestFit="1" customWidth="1"/>
    <col min="1039" max="1039" width="20.6640625" style="294" bestFit="1" customWidth="1"/>
    <col min="1040" max="1040" width="18.109375" style="294" bestFit="1" customWidth="1"/>
    <col min="1041" max="1041" width="14.88671875" style="294" bestFit="1" customWidth="1"/>
    <col min="1042" max="1042" width="16.5546875" style="294" bestFit="1" customWidth="1"/>
    <col min="1043" max="1043" width="13.88671875" style="294" bestFit="1" customWidth="1"/>
    <col min="1044" max="1044" width="14.88671875" style="294" bestFit="1" customWidth="1"/>
    <col min="1045" max="1281" width="11.44140625" style="294"/>
    <col min="1282" max="1282" width="0" style="294" hidden="1" customWidth="1"/>
    <col min="1283" max="1283" width="7" style="294" bestFit="1" customWidth="1"/>
    <col min="1284" max="1284" width="5.5546875" style="294" bestFit="1" customWidth="1"/>
    <col min="1285" max="1285" width="7.6640625" style="294" bestFit="1" customWidth="1"/>
    <col min="1286" max="1286" width="9.88671875" style="294" bestFit="1" customWidth="1"/>
    <col min="1287" max="1287" width="5.6640625" style="294" bestFit="1" customWidth="1"/>
    <col min="1288" max="1288" width="5" style="294" bestFit="1" customWidth="1"/>
    <col min="1289" max="1289" width="6" style="294" bestFit="1" customWidth="1"/>
    <col min="1290" max="1290" width="11" style="294" bestFit="1" customWidth="1"/>
    <col min="1291" max="1291" width="7.5546875" style="294" bestFit="1" customWidth="1"/>
    <col min="1292" max="1293" width="16.5546875" style="294" bestFit="1" customWidth="1"/>
    <col min="1294" max="1294" width="14.88671875" style="294" bestFit="1" customWidth="1"/>
    <col min="1295" max="1295" width="20.6640625" style="294" bestFit="1" customWidth="1"/>
    <col min="1296" max="1296" width="18.109375" style="294" bestFit="1" customWidth="1"/>
    <col min="1297" max="1297" width="14.88671875" style="294" bestFit="1" customWidth="1"/>
    <col min="1298" max="1298" width="16.5546875" style="294" bestFit="1" customWidth="1"/>
    <col min="1299" max="1299" width="13.88671875" style="294" bestFit="1" customWidth="1"/>
    <col min="1300" max="1300" width="14.88671875" style="294" bestFit="1" customWidth="1"/>
    <col min="1301" max="1537" width="11.44140625" style="294"/>
    <col min="1538" max="1538" width="0" style="294" hidden="1" customWidth="1"/>
    <col min="1539" max="1539" width="7" style="294" bestFit="1" customWidth="1"/>
    <col min="1540" max="1540" width="5.5546875" style="294" bestFit="1" customWidth="1"/>
    <col min="1541" max="1541" width="7.6640625" style="294" bestFit="1" customWidth="1"/>
    <col min="1542" max="1542" width="9.88671875" style="294" bestFit="1" customWidth="1"/>
    <col min="1543" max="1543" width="5.6640625" style="294" bestFit="1" customWidth="1"/>
    <col min="1544" max="1544" width="5" style="294" bestFit="1" customWidth="1"/>
    <col min="1545" max="1545" width="6" style="294" bestFit="1" customWidth="1"/>
    <col min="1546" max="1546" width="11" style="294" bestFit="1" customWidth="1"/>
    <col min="1547" max="1547" width="7.5546875" style="294" bestFit="1" customWidth="1"/>
    <col min="1548" max="1549" width="16.5546875" style="294" bestFit="1" customWidth="1"/>
    <col min="1550" max="1550" width="14.88671875" style="294" bestFit="1" customWidth="1"/>
    <col min="1551" max="1551" width="20.6640625" style="294" bestFit="1" customWidth="1"/>
    <col min="1552" max="1552" width="18.109375" style="294" bestFit="1" customWidth="1"/>
    <col min="1553" max="1553" width="14.88671875" style="294" bestFit="1" customWidth="1"/>
    <col min="1554" max="1554" width="16.5546875" style="294" bestFit="1" customWidth="1"/>
    <col min="1555" max="1555" width="13.88671875" style="294" bestFit="1" customWidth="1"/>
    <col min="1556" max="1556" width="14.88671875" style="294" bestFit="1" customWidth="1"/>
    <col min="1557" max="1793" width="11.44140625" style="294"/>
    <col min="1794" max="1794" width="0" style="294" hidden="1" customWidth="1"/>
    <col min="1795" max="1795" width="7" style="294" bestFit="1" customWidth="1"/>
    <col min="1796" max="1796" width="5.5546875" style="294" bestFit="1" customWidth="1"/>
    <col min="1797" max="1797" width="7.6640625" style="294" bestFit="1" customWidth="1"/>
    <col min="1798" max="1798" width="9.88671875" style="294" bestFit="1" customWidth="1"/>
    <col min="1799" max="1799" width="5.6640625" style="294" bestFit="1" customWidth="1"/>
    <col min="1800" max="1800" width="5" style="294" bestFit="1" customWidth="1"/>
    <col min="1801" max="1801" width="6" style="294" bestFit="1" customWidth="1"/>
    <col min="1802" max="1802" width="11" style="294" bestFit="1" customWidth="1"/>
    <col min="1803" max="1803" width="7.5546875" style="294" bestFit="1" customWidth="1"/>
    <col min="1804" max="1805" width="16.5546875" style="294" bestFit="1" customWidth="1"/>
    <col min="1806" max="1806" width="14.88671875" style="294" bestFit="1" customWidth="1"/>
    <col min="1807" max="1807" width="20.6640625" style="294" bestFit="1" customWidth="1"/>
    <col min="1808" max="1808" width="18.109375" style="294" bestFit="1" customWidth="1"/>
    <col min="1809" max="1809" width="14.88671875" style="294" bestFit="1" customWidth="1"/>
    <col min="1810" max="1810" width="16.5546875" style="294" bestFit="1" customWidth="1"/>
    <col min="1811" max="1811" width="13.88671875" style="294" bestFit="1" customWidth="1"/>
    <col min="1812" max="1812" width="14.88671875" style="294" bestFit="1" customWidth="1"/>
    <col min="1813" max="2049" width="11.44140625" style="294"/>
    <col min="2050" max="2050" width="0" style="294" hidden="1" customWidth="1"/>
    <col min="2051" max="2051" width="7" style="294" bestFit="1" customWidth="1"/>
    <col min="2052" max="2052" width="5.5546875" style="294" bestFit="1" customWidth="1"/>
    <col min="2053" max="2053" width="7.6640625" style="294" bestFit="1" customWidth="1"/>
    <col min="2054" max="2054" width="9.88671875" style="294" bestFit="1" customWidth="1"/>
    <col min="2055" max="2055" width="5.6640625" style="294" bestFit="1" customWidth="1"/>
    <col min="2056" max="2056" width="5" style="294" bestFit="1" customWidth="1"/>
    <col min="2057" max="2057" width="6" style="294" bestFit="1" customWidth="1"/>
    <col min="2058" max="2058" width="11" style="294" bestFit="1" customWidth="1"/>
    <col min="2059" max="2059" width="7.5546875" style="294" bestFit="1" customWidth="1"/>
    <col min="2060" max="2061" width="16.5546875" style="294" bestFit="1" customWidth="1"/>
    <col min="2062" max="2062" width="14.88671875" style="294" bestFit="1" customWidth="1"/>
    <col min="2063" max="2063" width="20.6640625" style="294" bestFit="1" customWidth="1"/>
    <col min="2064" max="2064" width="18.109375" style="294" bestFit="1" customWidth="1"/>
    <col min="2065" max="2065" width="14.88671875" style="294" bestFit="1" customWidth="1"/>
    <col min="2066" max="2066" width="16.5546875" style="294" bestFit="1" customWidth="1"/>
    <col min="2067" max="2067" width="13.88671875" style="294" bestFit="1" customWidth="1"/>
    <col min="2068" max="2068" width="14.88671875" style="294" bestFit="1" customWidth="1"/>
    <col min="2069" max="2305" width="11.44140625" style="294"/>
    <col min="2306" max="2306" width="0" style="294" hidden="1" customWidth="1"/>
    <col min="2307" max="2307" width="7" style="294" bestFit="1" customWidth="1"/>
    <col min="2308" max="2308" width="5.5546875" style="294" bestFit="1" customWidth="1"/>
    <col min="2309" max="2309" width="7.6640625" style="294" bestFit="1" customWidth="1"/>
    <col min="2310" max="2310" width="9.88671875" style="294" bestFit="1" customWidth="1"/>
    <col min="2311" max="2311" width="5.6640625" style="294" bestFit="1" customWidth="1"/>
    <col min="2312" max="2312" width="5" style="294" bestFit="1" customWidth="1"/>
    <col min="2313" max="2313" width="6" style="294" bestFit="1" customWidth="1"/>
    <col min="2314" max="2314" width="11" style="294" bestFit="1" customWidth="1"/>
    <col min="2315" max="2315" width="7.5546875" style="294" bestFit="1" customWidth="1"/>
    <col min="2316" max="2317" width="16.5546875" style="294" bestFit="1" customWidth="1"/>
    <col min="2318" max="2318" width="14.88671875" style="294" bestFit="1" customWidth="1"/>
    <col min="2319" max="2319" width="20.6640625" style="294" bestFit="1" customWidth="1"/>
    <col min="2320" max="2320" width="18.109375" style="294" bestFit="1" customWidth="1"/>
    <col min="2321" max="2321" width="14.88671875" style="294" bestFit="1" customWidth="1"/>
    <col min="2322" max="2322" width="16.5546875" style="294" bestFit="1" customWidth="1"/>
    <col min="2323" max="2323" width="13.88671875" style="294" bestFit="1" customWidth="1"/>
    <col min="2324" max="2324" width="14.88671875" style="294" bestFit="1" customWidth="1"/>
    <col min="2325" max="2561" width="11.44140625" style="294"/>
    <col min="2562" max="2562" width="0" style="294" hidden="1" customWidth="1"/>
    <col min="2563" max="2563" width="7" style="294" bestFit="1" customWidth="1"/>
    <col min="2564" max="2564" width="5.5546875" style="294" bestFit="1" customWidth="1"/>
    <col min="2565" max="2565" width="7.6640625" style="294" bestFit="1" customWidth="1"/>
    <col min="2566" max="2566" width="9.88671875" style="294" bestFit="1" customWidth="1"/>
    <col min="2567" max="2567" width="5.6640625" style="294" bestFit="1" customWidth="1"/>
    <col min="2568" max="2568" width="5" style="294" bestFit="1" customWidth="1"/>
    <col min="2569" max="2569" width="6" style="294" bestFit="1" customWidth="1"/>
    <col min="2570" max="2570" width="11" style="294" bestFit="1" customWidth="1"/>
    <col min="2571" max="2571" width="7.5546875" style="294" bestFit="1" customWidth="1"/>
    <col min="2572" max="2573" width="16.5546875" style="294" bestFit="1" customWidth="1"/>
    <col min="2574" max="2574" width="14.88671875" style="294" bestFit="1" customWidth="1"/>
    <col min="2575" max="2575" width="20.6640625" style="294" bestFit="1" customWidth="1"/>
    <col min="2576" max="2576" width="18.109375" style="294" bestFit="1" customWidth="1"/>
    <col min="2577" max="2577" width="14.88671875" style="294" bestFit="1" customWidth="1"/>
    <col min="2578" max="2578" width="16.5546875" style="294" bestFit="1" customWidth="1"/>
    <col min="2579" max="2579" width="13.88671875" style="294" bestFit="1" customWidth="1"/>
    <col min="2580" max="2580" width="14.88671875" style="294" bestFit="1" customWidth="1"/>
    <col min="2581" max="2817" width="11.44140625" style="294"/>
    <col min="2818" max="2818" width="0" style="294" hidden="1" customWidth="1"/>
    <col min="2819" max="2819" width="7" style="294" bestFit="1" customWidth="1"/>
    <col min="2820" max="2820" width="5.5546875" style="294" bestFit="1" customWidth="1"/>
    <col min="2821" max="2821" width="7.6640625" style="294" bestFit="1" customWidth="1"/>
    <col min="2822" max="2822" width="9.88671875" style="294" bestFit="1" customWidth="1"/>
    <col min="2823" max="2823" width="5.6640625" style="294" bestFit="1" customWidth="1"/>
    <col min="2824" max="2824" width="5" style="294" bestFit="1" customWidth="1"/>
    <col min="2825" max="2825" width="6" style="294" bestFit="1" customWidth="1"/>
    <col min="2826" max="2826" width="11" style="294" bestFit="1" customWidth="1"/>
    <col min="2827" max="2827" width="7.5546875" style="294" bestFit="1" customWidth="1"/>
    <col min="2828" max="2829" width="16.5546875" style="294" bestFit="1" customWidth="1"/>
    <col min="2830" max="2830" width="14.88671875" style="294" bestFit="1" customWidth="1"/>
    <col min="2831" max="2831" width="20.6640625" style="294" bestFit="1" customWidth="1"/>
    <col min="2832" max="2832" width="18.109375" style="294" bestFit="1" customWidth="1"/>
    <col min="2833" max="2833" width="14.88671875" style="294" bestFit="1" customWidth="1"/>
    <col min="2834" max="2834" width="16.5546875" style="294" bestFit="1" customWidth="1"/>
    <col min="2835" max="2835" width="13.88671875" style="294" bestFit="1" customWidth="1"/>
    <col min="2836" max="2836" width="14.88671875" style="294" bestFit="1" customWidth="1"/>
    <col min="2837" max="3073" width="11.44140625" style="294"/>
    <col min="3074" max="3074" width="0" style="294" hidden="1" customWidth="1"/>
    <col min="3075" max="3075" width="7" style="294" bestFit="1" customWidth="1"/>
    <col min="3076" max="3076" width="5.5546875" style="294" bestFit="1" customWidth="1"/>
    <col min="3077" max="3077" width="7.6640625" style="294" bestFit="1" customWidth="1"/>
    <col min="3078" max="3078" width="9.88671875" style="294" bestFit="1" customWidth="1"/>
    <col min="3079" max="3079" width="5.6640625" style="294" bestFit="1" customWidth="1"/>
    <col min="3080" max="3080" width="5" style="294" bestFit="1" customWidth="1"/>
    <col min="3081" max="3081" width="6" style="294" bestFit="1" customWidth="1"/>
    <col min="3082" max="3082" width="11" style="294" bestFit="1" customWidth="1"/>
    <col min="3083" max="3083" width="7.5546875" style="294" bestFit="1" customWidth="1"/>
    <col min="3084" max="3085" width="16.5546875" style="294" bestFit="1" customWidth="1"/>
    <col min="3086" max="3086" width="14.88671875" style="294" bestFit="1" customWidth="1"/>
    <col min="3087" max="3087" width="20.6640625" style="294" bestFit="1" customWidth="1"/>
    <col min="3088" max="3088" width="18.109375" style="294" bestFit="1" customWidth="1"/>
    <col min="3089" max="3089" width="14.88671875" style="294" bestFit="1" customWidth="1"/>
    <col min="3090" max="3090" width="16.5546875" style="294" bestFit="1" customWidth="1"/>
    <col min="3091" max="3091" width="13.88671875" style="294" bestFit="1" customWidth="1"/>
    <col min="3092" max="3092" width="14.88671875" style="294" bestFit="1" customWidth="1"/>
    <col min="3093" max="3329" width="11.44140625" style="294"/>
    <col min="3330" max="3330" width="0" style="294" hidden="1" customWidth="1"/>
    <col min="3331" max="3331" width="7" style="294" bestFit="1" customWidth="1"/>
    <col min="3332" max="3332" width="5.5546875" style="294" bestFit="1" customWidth="1"/>
    <col min="3333" max="3333" width="7.6640625" style="294" bestFit="1" customWidth="1"/>
    <col min="3334" max="3334" width="9.88671875" style="294" bestFit="1" customWidth="1"/>
    <col min="3335" max="3335" width="5.6640625" style="294" bestFit="1" customWidth="1"/>
    <col min="3336" max="3336" width="5" style="294" bestFit="1" customWidth="1"/>
    <col min="3337" max="3337" width="6" style="294" bestFit="1" customWidth="1"/>
    <col min="3338" max="3338" width="11" style="294" bestFit="1" customWidth="1"/>
    <col min="3339" max="3339" width="7.5546875" style="294" bestFit="1" customWidth="1"/>
    <col min="3340" max="3341" width="16.5546875" style="294" bestFit="1" customWidth="1"/>
    <col min="3342" max="3342" width="14.88671875" style="294" bestFit="1" customWidth="1"/>
    <col min="3343" max="3343" width="20.6640625" style="294" bestFit="1" customWidth="1"/>
    <col min="3344" max="3344" width="18.109375" style="294" bestFit="1" customWidth="1"/>
    <col min="3345" max="3345" width="14.88671875" style="294" bestFit="1" customWidth="1"/>
    <col min="3346" max="3346" width="16.5546875" style="294" bestFit="1" customWidth="1"/>
    <col min="3347" max="3347" width="13.88671875" style="294" bestFit="1" customWidth="1"/>
    <col min="3348" max="3348" width="14.88671875" style="294" bestFit="1" customWidth="1"/>
    <col min="3349" max="3585" width="11.44140625" style="294"/>
    <col min="3586" max="3586" width="0" style="294" hidden="1" customWidth="1"/>
    <col min="3587" max="3587" width="7" style="294" bestFit="1" customWidth="1"/>
    <col min="3588" max="3588" width="5.5546875" style="294" bestFit="1" customWidth="1"/>
    <col min="3589" max="3589" width="7.6640625" style="294" bestFit="1" customWidth="1"/>
    <col min="3590" max="3590" width="9.88671875" style="294" bestFit="1" customWidth="1"/>
    <col min="3591" max="3591" width="5.6640625" style="294" bestFit="1" customWidth="1"/>
    <col min="3592" max="3592" width="5" style="294" bestFit="1" customWidth="1"/>
    <col min="3593" max="3593" width="6" style="294" bestFit="1" customWidth="1"/>
    <col min="3594" max="3594" width="11" style="294" bestFit="1" customWidth="1"/>
    <col min="3595" max="3595" width="7.5546875" style="294" bestFit="1" customWidth="1"/>
    <col min="3596" max="3597" width="16.5546875" style="294" bestFit="1" customWidth="1"/>
    <col min="3598" max="3598" width="14.88671875" style="294" bestFit="1" customWidth="1"/>
    <col min="3599" max="3599" width="20.6640625" style="294" bestFit="1" customWidth="1"/>
    <col min="3600" max="3600" width="18.109375" style="294" bestFit="1" customWidth="1"/>
    <col min="3601" max="3601" width="14.88671875" style="294" bestFit="1" customWidth="1"/>
    <col min="3602" max="3602" width="16.5546875" style="294" bestFit="1" customWidth="1"/>
    <col min="3603" max="3603" width="13.88671875" style="294" bestFit="1" customWidth="1"/>
    <col min="3604" max="3604" width="14.88671875" style="294" bestFit="1" customWidth="1"/>
    <col min="3605" max="3841" width="11.44140625" style="294"/>
    <col min="3842" max="3842" width="0" style="294" hidden="1" customWidth="1"/>
    <col min="3843" max="3843" width="7" style="294" bestFit="1" customWidth="1"/>
    <col min="3844" max="3844" width="5.5546875" style="294" bestFit="1" customWidth="1"/>
    <col min="3845" max="3845" width="7.6640625" style="294" bestFit="1" customWidth="1"/>
    <col min="3846" max="3846" width="9.88671875" style="294" bestFit="1" customWidth="1"/>
    <col min="3847" max="3847" width="5.6640625" style="294" bestFit="1" customWidth="1"/>
    <col min="3848" max="3848" width="5" style="294" bestFit="1" customWidth="1"/>
    <col min="3849" max="3849" width="6" style="294" bestFit="1" customWidth="1"/>
    <col min="3850" max="3850" width="11" style="294" bestFit="1" customWidth="1"/>
    <col min="3851" max="3851" width="7.5546875" style="294" bestFit="1" customWidth="1"/>
    <col min="3852" max="3853" width="16.5546875" style="294" bestFit="1" customWidth="1"/>
    <col min="3854" max="3854" width="14.88671875" style="294" bestFit="1" customWidth="1"/>
    <col min="3855" max="3855" width="20.6640625" style="294" bestFit="1" customWidth="1"/>
    <col min="3856" max="3856" width="18.109375" style="294" bestFit="1" customWidth="1"/>
    <col min="3857" max="3857" width="14.88671875" style="294" bestFit="1" customWidth="1"/>
    <col min="3858" max="3858" width="16.5546875" style="294" bestFit="1" customWidth="1"/>
    <col min="3859" max="3859" width="13.88671875" style="294" bestFit="1" customWidth="1"/>
    <col min="3860" max="3860" width="14.88671875" style="294" bestFit="1" customWidth="1"/>
    <col min="3861" max="4097" width="11.44140625" style="294"/>
    <col min="4098" max="4098" width="0" style="294" hidden="1" customWidth="1"/>
    <col min="4099" max="4099" width="7" style="294" bestFit="1" customWidth="1"/>
    <col min="4100" max="4100" width="5.5546875" style="294" bestFit="1" customWidth="1"/>
    <col min="4101" max="4101" width="7.6640625" style="294" bestFit="1" customWidth="1"/>
    <col min="4102" max="4102" width="9.88671875" style="294" bestFit="1" customWidth="1"/>
    <col min="4103" max="4103" width="5.6640625" style="294" bestFit="1" customWidth="1"/>
    <col min="4104" max="4104" width="5" style="294" bestFit="1" customWidth="1"/>
    <col min="4105" max="4105" width="6" style="294" bestFit="1" customWidth="1"/>
    <col min="4106" max="4106" width="11" style="294" bestFit="1" customWidth="1"/>
    <col min="4107" max="4107" width="7.5546875" style="294" bestFit="1" customWidth="1"/>
    <col min="4108" max="4109" width="16.5546875" style="294" bestFit="1" customWidth="1"/>
    <col min="4110" max="4110" width="14.88671875" style="294" bestFit="1" customWidth="1"/>
    <col min="4111" max="4111" width="20.6640625" style="294" bestFit="1" customWidth="1"/>
    <col min="4112" max="4112" width="18.109375" style="294" bestFit="1" customWidth="1"/>
    <col min="4113" max="4113" width="14.88671875" style="294" bestFit="1" customWidth="1"/>
    <col min="4114" max="4114" width="16.5546875" style="294" bestFit="1" customWidth="1"/>
    <col min="4115" max="4115" width="13.88671875" style="294" bestFit="1" customWidth="1"/>
    <col min="4116" max="4116" width="14.88671875" style="294" bestFit="1" customWidth="1"/>
    <col min="4117" max="4353" width="11.44140625" style="294"/>
    <col min="4354" max="4354" width="0" style="294" hidden="1" customWidth="1"/>
    <col min="4355" max="4355" width="7" style="294" bestFit="1" customWidth="1"/>
    <col min="4356" max="4356" width="5.5546875" style="294" bestFit="1" customWidth="1"/>
    <col min="4357" max="4357" width="7.6640625" style="294" bestFit="1" customWidth="1"/>
    <col min="4358" max="4358" width="9.88671875" style="294" bestFit="1" customWidth="1"/>
    <col min="4359" max="4359" width="5.6640625" style="294" bestFit="1" customWidth="1"/>
    <col min="4360" max="4360" width="5" style="294" bestFit="1" customWidth="1"/>
    <col min="4361" max="4361" width="6" style="294" bestFit="1" customWidth="1"/>
    <col min="4362" max="4362" width="11" style="294" bestFit="1" customWidth="1"/>
    <col min="4363" max="4363" width="7.5546875" style="294" bestFit="1" customWidth="1"/>
    <col min="4364" max="4365" width="16.5546875" style="294" bestFit="1" customWidth="1"/>
    <col min="4366" max="4366" width="14.88671875" style="294" bestFit="1" customWidth="1"/>
    <col min="4367" max="4367" width="20.6640625" style="294" bestFit="1" customWidth="1"/>
    <col min="4368" max="4368" width="18.109375" style="294" bestFit="1" customWidth="1"/>
    <col min="4369" max="4369" width="14.88671875" style="294" bestFit="1" customWidth="1"/>
    <col min="4370" max="4370" width="16.5546875" style="294" bestFit="1" customWidth="1"/>
    <col min="4371" max="4371" width="13.88671875" style="294" bestFit="1" customWidth="1"/>
    <col min="4372" max="4372" width="14.88671875" style="294" bestFit="1" customWidth="1"/>
    <col min="4373" max="4609" width="11.44140625" style="294"/>
    <col min="4610" max="4610" width="0" style="294" hidden="1" customWidth="1"/>
    <col min="4611" max="4611" width="7" style="294" bestFit="1" customWidth="1"/>
    <col min="4612" max="4612" width="5.5546875" style="294" bestFit="1" customWidth="1"/>
    <col min="4613" max="4613" width="7.6640625" style="294" bestFit="1" customWidth="1"/>
    <col min="4614" max="4614" width="9.88671875" style="294" bestFit="1" customWidth="1"/>
    <col min="4615" max="4615" width="5.6640625" style="294" bestFit="1" customWidth="1"/>
    <col min="4616" max="4616" width="5" style="294" bestFit="1" customWidth="1"/>
    <col min="4617" max="4617" width="6" style="294" bestFit="1" customWidth="1"/>
    <col min="4618" max="4618" width="11" style="294" bestFit="1" customWidth="1"/>
    <col min="4619" max="4619" width="7.5546875" style="294" bestFit="1" customWidth="1"/>
    <col min="4620" max="4621" width="16.5546875" style="294" bestFit="1" customWidth="1"/>
    <col min="4622" max="4622" width="14.88671875" style="294" bestFit="1" customWidth="1"/>
    <col min="4623" max="4623" width="20.6640625" style="294" bestFit="1" customWidth="1"/>
    <col min="4624" max="4624" width="18.109375" style="294" bestFit="1" customWidth="1"/>
    <col min="4625" max="4625" width="14.88671875" style="294" bestFit="1" customWidth="1"/>
    <col min="4626" max="4626" width="16.5546875" style="294" bestFit="1" customWidth="1"/>
    <col min="4627" max="4627" width="13.88671875" style="294" bestFit="1" customWidth="1"/>
    <col min="4628" max="4628" width="14.88671875" style="294" bestFit="1" customWidth="1"/>
    <col min="4629" max="4865" width="11.44140625" style="294"/>
    <col min="4866" max="4866" width="0" style="294" hidden="1" customWidth="1"/>
    <col min="4867" max="4867" width="7" style="294" bestFit="1" customWidth="1"/>
    <col min="4868" max="4868" width="5.5546875" style="294" bestFit="1" customWidth="1"/>
    <col min="4869" max="4869" width="7.6640625" style="294" bestFit="1" customWidth="1"/>
    <col min="4870" max="4870" width="9.88671875" style="294" bestFit="1" customWidth="1"/>
    <col min="4871" max="4871" width="5.6640625" style="294" bestFit="1" customWidth="1"/>
    <col min="4872" max="4872" width="5" style="294" bestFit="1" customWidth="1"/>
    <col min="4873" max="4873" width="6" style="294" bestFit="1" customWidth="1"/>
    <col min="4874" max="4874" width="11" style="294" bestFit="1" customWidth="1"/>
    <col min="4875" max="4875" width="7.5546875" style="294" bestFit="1" customWidth="1"/>
    <col min="4876" max="4877" width="16.5546875" style="294" bestFit="1" customWidth="1"/>
    <col min="4878" max="4878" width="14.88671875" style="294" bestFit="1" customWidth="1"/>
    <col min="4879" max="4879" width="20.6640625" style="294" bestFit="1" customWidth="1"/>
    <col min="4880" max="4880" width="18.109375" style="294" bestFit="1" customWidth="1"/>
    <col min="4881" max="4881" width="14.88671875" style="294" bestFit="1" customWidth="1"/>
    <col min="4882" max="4882" width="16.5546875" style="294" bestFit="1" customWidth="1"/>
    <col min="4883" max="4883" width="13.88671875" style="294" bestFit="1" customWidth="1"/>
    <col min="4884" max="4884" width="14.88671875" style="294" bestFit="1" customWidth="1"/>
    <col min="4885" max="5121" width="11.44140625" style="294"/>
    <col min="5122" max="5122" width="0" style="294" hidden="1" customWidth="1"/>
    <col min="5123" max="5123" width="7" style="294" bestFit="1" customWidth="1"/>
    <col min="5124" max="5124" width="5.5546875" style="294" bestFit="1" customWidth="1"/>
    <col min="5125" max="5125" width="7.6640625" style="294" bestFit="1" customWidth="1"/>
    <col min="5126" max="5126" width="9.88671875" style="294" bestFit="1" customWidth="1"/>
    <col min="5127" max="5127" width="5.6640625" style="294" bestFit="1" customWidth="1"/>
    <col min="5128" max="5128" width="5" style="294" bestFit="1" customWidth="1"/>
    <col min="5129" max="5129" width="6" style="294" bestFit="1" customWidth="1"/>
    <col min="5130" max="5130" width="11" style="294" bestFit="1" customWidth="1"/>
    <col min="5131" max="5131" width="7.5546875" style="294" bestFit="1" customWidth="1"/>
    <col min="5132" max="5133" width="16.5546875" style="294" bestFit="1" customWidth="1"/>
    <col min="5134" max="5134" width="14.88671875" style="294" bestFit="1" customWidth="1"/>
    <col min="5135" max="5135" width="20.6640625" style="294" bestFit="1" customWidth="1"/>
    <col min="5136" max="5136" width="18.109375" style="294" bestFit="1" customWidth="1"/>
    <col min="5137" max="5137" width="14.88671875" style="294" bestFit="1" customWidth="1"/>
    <col min="5138" max="5138" width="16.5546875" style="294" bestFit="1" customWidth="1"/>
    <col min="5139" max="5139" width="13.88671875" style="294" bestFit="1" customWidth="1"/>
    <col min="5140" max="5140" width="14.88671875" style="294" bestFit="1" customWidth="1"/>
    <col min="5141" max="5377" width="11.44140625" style="294"/>
    <col min="5378" max="5378" width="0" style="294" hidden="1" customWidth="1"/>
    <col min="5379" max="5379" width="7" style="294" bestFit="1" customWidth="1"/>
    <col min="5380" max="5380" width="5.5546875" style="294" bestFit="1" customWidth="1"/>
    <col min="5381" max="5381" width="7.6640625" style="294" bestFit="1" customWidth="1"/>
    <col min="5382" max="5382" width="9.88671875" style="294" bestFit="1" customWidth="1"/>
    <col min="5383" max="5383" width="5.6640625" style="294" bestFit="1" customWidth="1"/>
    <col min="5384" max="5384" width="5" style="294" bestFit="1" customWidth="1"/>
    <col min="5385" max="5385" width="6" style="294" bestFit="1" customWidth="1"/>
    <col min="5386" max="5386" width="11" style="294" bestFit="1" customWidth="1"/>
    <col min="5387" max="5387" width="7.5546875" style="294" bestFit="1" customWidth="1"/>
    <col min="5388" max="5389" width="16.5546875" style="294" bestFit="1" customWidth="1"/>
    <col min="5390" max="5390" width="14.88671875" style="294" bestFit="1" customWidth="1"/>
    <col min="5391" max="5391" width="20.6640625" style="294" bestFit="1" customWidth="1"/>
    <col min="5392" max="5392" width="18.109375" style="294" bestFit="1" customWidth="1"/>
    <col min="5393" max="5393" width="14.88671875" style="294" bestFit="1" customWidth="1"/>
    <col min="5394" max="5394" width="16.5546875" style="294" bestFit="1" customWidth="1"/>
    <col min="5395" max="5395" width="13.88671875" style="294" bestFit="1" customWidth="1"/>
    <col min="5396" max="5396" width="14.88671875" style="294" bestFit="1" customWidth="1"/>
    <col min="5397" max="5633" width="11.44140625" style="294"/>
    <col min="5634" max="5634" width="0" style="294" hidden="1" customWidth="1"/>
    <col min="5635" max="5635" width="7" style="294" bestFit="1" customWidth="1"/>
    <col min="5636" max="5636" width="5.5546875" style="294" bestFit="1" customWidth="1"/>
    <col min="5637" max="5637" width="7.6640625" style="294" bestFit="1" customWidth="1"/>
    <col min="5638" max="5638" width="9.88671875" style="294" bestFit="1" customWidth="1"/>
    <col min="5639" max="5639" width="5.6640625" style="294" bestFit="1" customWidth="1"/>
    <col min="5640" max="5640" width="5" style="294" bestFit="1" customWidth="1"/>
    <col min="5641" max="5641" width="6" style="294" bestFit="1" customWidth="1"/>
    <col min="5642" max="5642" width="11" style="294" bestFit="1" customWidth="1"/>
    <col min="5643" max="5643" width="7.5546875" style="294" bestFit="1" customWidth="1"/>
    <col min="5644" max="5645" width="16.5546875" style="294" bestFit="1" customWidth="1"/>
    <col min="5646" max="5646" width="14.88671875" style="294" bestFit="1" customWidth="1"/>
    <col min="5647" max="5647" width="20.6640625" style="294" bestFit="1" customWidth="1"/>
    <col min="5648" max="5648" width="18.109375" style="294" bestFit="1" customWidth="1"/>
    <col min="5649" max="5649" width="14.88671875" style="294" bestFit="1" customWidth="1"/>
    <col min="5650" max="5650" width="16.5546875" style="294" bestFit="1" customWidth="1"/>
    <col min="5651" max="5651" width="13.88671875" style="294" bestFit="1" customWidth="1"/>
    <col min="5652" max="5652" width="14.88671875" style="294" bestFit="1" customWidth="1"/>
    <col min="5653" max="5889" width="11.44140625" style="294"/>
    <col min="5890" max="5890" width="0" style="294" hidden="1" customWidth="1"/>
    <col min="5891" max="5891" width="7" style="294" bestFit="1" customWidth="1"/>
    <col min="5892" max="5892" width="5.5546875" style="294" bestFit="1" customWidth="1"/>
    <col min="5893" max="5893" width="7.6640625" style="294" bestFit="1" customWidth="1"/>
    <col min="5894" max="5894" width="9.88671875" style="294" bestFit="1" customWidth="1"/>
    <col min="5895" max="5895" width="5.6640625" style="294" bestFit="1" customWidth="1"/>
    <col min="5896" max="5896" width="5" style="294" bestFit="1" customWidth="1"/>
    <col min="5897" max="5897" width="6" style="294" bestFit="1" customWidth="1"/>
    <col min="5898" max="5898" width="11" style="294" bestFit="1" customWidth="1"/>
    <col min="5899" max="5899" width="7.5546875" style="294" bestFit="1" customWidth="1"/>
    <col min="5900" max="5901" width="16.5546875" style="294" bestFit="1" customWidth="1"/>
    <col min="5902" max="5902" width="14.88671875" style="294" bestFit="1" customWidth="1"/>
    <col min="5903" max="5903" width="20.6640625" style="294" bestFit="1" customWidth="1"/>
    <col min="5904" max="5904" width="18.109375" style="294" bestFit="1" customWidth="1"/>
    <col min="5905" max="5905" width="14.88671875" style="294" bestFit="1" customWidth="1"/>
    <col min="5906" max="5906" width="16.5546875" style="294" bestFit="1" customWidth="1"/>
    <col min="5907" max="5907" width="13.88671875" style="294" bestFit="1" customWidth="1"/>
    <col min="5908" max="5908" width="14.88671875" style="294" bestFit="1" customWidth="1"/>
    <col min="5909" max="6145" width="11.44140625" style="294"/>
    <col min="6146" max="6146" width="0" style="294" hidden="1" customWidth="1"/>
    <col min="6147" max="6147" width="7" style="294" bestFit="1" customWidth="1"/>
    <col min="6148" max="6148" width="5.5546875" style="294" bestFit="1" customWidth="1"/>
    <col min="6149" max="6149" width="7.6640625" style="294" bestFit="1" customWidth="1"/>
    <col min="6150" max="6150" width="9.88671875" style="294" bestFit="1" customWidth="1"/>
    <col min="6151" max="6151" width="5.6640625" style="294" bestFit="1" customWidth="1"/>
    <col min="6152" max="6152" width="5" style="294" bestFit="1" customWidth="1"/>
    <col min="6153" max="6153" width="6" style="294" bestFit="1" customWidth="1"/>
    <col min="6154" max="6154" width="11" style="294" bestFit="1" customWidth="1"/>
    <col min="6155" max="6155" width="7.5546875" style="294" bestFit="1" customWidth="1"/>
    <col min="6156" max="6157" width="16.5546875" style="294" bestFit="1" customWidth="1"/>
    <col min="6158" max="6158" width="14.88671875" style="294" bestFit="1" customWidth="1"/>
    <col min="6159" max="6159" width="20.6640625" style="294" bestFit="1" customWidth="1"/>
    <col min="6160" max="6160" width="18.109375" style="294" bestFit="1" customWidth="1"/>
    <col min="6161" max="6161" width="14.88671875" style="294" bestFit="1" customWidth="1"/>
    <col min="6162" max="6162" width="16.5546875" style="294" bestFit="1" customWidth="1"/>
    <col min="6163" max="6163" width="13.88671875" style="294" bestFit="1" customWidth="1"/>
    <col min="6164" max="6164" width="14.88671875" style="294" bestFit="1" customWidth="1"/>
    <col min="6165" max="6401" width="11.44140625" style="294"/>
    <col min="6402" max="6402" width="0" style="294" hidden="1" customWidth="1"/>
    <col min="6403" max="6403" width="7" style="294" bestFit="1" customWidth="1"/>
    <col min="6404" max="6404" width="5.5546875" style="294" bestFit="1" customWidth="1"/>
    <col min="6405" max="6405" width="7.6640625" style="294" bestFit="1" customWidth="1"/>
    <col min="6406" max="6406" width="9.88671875" style="294" bestFit="1" customWidth="1"/>
    <col min="6407" max="6407" width="5.6640625" style="294" bestFit="1" customWidth="1"/>
    <col min="6408" max="6408" width="5" style="294" bestFit="1" customWidth="1"/>
    <col min="6409" max="6409" width="6" style="294" bestFit="1" customWidth="1"/>
    <col min="6410" max="6410" width="11" style="294" bestFit="1" customWidth="1"/>
    <col min="6411" max="6411" width="7.5546875" style="294" bestFit="1" customWidth="1"/>
    <col min="6412" max="6413" width="16.5546875" style="294" bestFit="1" customWidth="1"/>
    <col min="6414" max="6414" width="14.88671875" style="294" bestFit="1" customWidth="1"/>
    <col min="6415" max="6415" width="20.6640625" style="294" bestFit="1" customWidth="1"/>
    <col min="6416" max="6416" width="18.109375" style="294" bestFit="1" customWidth="1"/>
    <col min="6417" max="6417" width="14.88671875" style="294" bestFit="1" customWidth="1"/>
    <col min="6418" max="6418" width="16.5546875" style="294" bestFit="1" customWidth="1"/>
    <col min="6419" max="6419" width="13.88671875" style="294" bestFit="1" customWidth="1"/>
    <col min="6420" max="6420" width="14.88671875" style="294" bestFit="1" customWidth="1"/>
    <col min="6421" max="6657" width="11.44140625" style="294"/>
    <col min="6658" max="6658" width="0" style="294" hidden="1" customWidth="1"/>
    <col min="6659" max="6659" width="7" style="294" bestFit="1" customWidth="1"/>
    <col min="6660" max="6660" width="5.5546875" style="294" bestFit="1" customWidth="1"/>
    <col min="6661" max="6661" width="7.6640625" style="294" bestFit="1" customWidth="1"/>
    <col min="6662" max="6662" width="9.88671875" style="294" bestFit="1" customWidth="1"/>
    <col min="6663" max="6663" width="5.6640625" style="294" bestFit="1" customWidth="1"/>
    <col min="6664" max="6664" width="5" style="294" bestFit="1" customWidth="1"/>
    <col min="6665" max="6665" width="6" style="294" bestFit="1" customWidth="1"/>
    <col min="6666" max="6666" width="11" style="294" bestFit="1" customWidth="1"/>
    <col min="6667" max="6667" width="7.5546875" style="294" bestFit="1" customWidth="1"/>
    <col min="6668" max="6669" width="16.5546875" style="294" bestFit="1" customWidth="1"/>
    <col min="6670" max="6670" width="14.88671875" style="294" bestFit="1" customWidth="1"/>
    <col min="6671" max="6671" width="20.6640625" style="294" bestFit="1" customWidth="1"/>
    <col min="6672" max="6672" width="18.109375" style="294" bestFit="1" customWidth="1"/>
    <col min="6673" max="6673" width="14.88671875" style="294" bestFit="1" customWidth="1"/>
    <col min="6674" max="6674" width="16.5546875" style="294" bestFit="1" customWidth="1"/>
    <col min="6675" max="6675" width="13.88671875" style="294" bestFit="1" customWidth="1"/>
    <col min="6676" max="6676" width="14.88671875" style="294" bestFit="1" customWidth="1"/>
    <col min="6677" max="6913" width="11.44140625" style="294"/>
    <col min="6914" max="6914" width="0" style="294" hidden="1" customWidth="1"/>
    <col min="6915" max="6915" width="7" style="294" bestFit="1" customWidth="1"/>
    <col min="6916" max="6916" width="5.5546875" style="294" bestFit="1" customWidth="1"/>
    <col min="6917" max="6917" width="7.6640625" style="294" bestFit="1" customWidth="1"/>
    <col min="6918" max="6918" width="9.88671875" style="294" bestFit="1" customWidth="1"/>
    <col min="6919" max="6919" width="5.6640625" style="294" bestFit="1" customWidth="1"/>
    <col min="6920" max="6920" width="5" style="294" bestFit="1" customWidth="1"/>
    <col min="6921" max="6921" width="6" style="294" bestFit="1" customWidth="1"/>
    <col min="6922" max="6922" width="11" style="294" bestFit="1" customWidth="1"/>
    <col min="6923" max="6923" width="7.5546875" style="294" bestFit="1" customWidth="1"/>
    <col min="6924" max="6925" width="16.5546875" style="294" bestFit="1" customWidth="1"/>
    <col min="6926" max="6926" width="14.88671875" style="294" bestFit="1" customWidth="1"/>
    <col min="6927" max="6927" width="20.6640625" style="294" bestFit="1" customWidth="1"/>
    <col min="6928" max="6928" width="18.109375" style="294" bestFit="1" customWidth="1"/>
    <col min="6929" max="6929" width="14.88671875" style="294" bestFit="1" customWidth="1"/>
    <col min="6930" max="6930" width="16.5546875" style="294" bestFit="1" customWidth="1"/>
    <col min="6931" max="6931" width="13.88671875" style="294" bestFit="1" customWidth="1"/>
    <col min="6932" max="6932" width="14.88671875" style="294" bestFit="1" customWidth="1"/>
    <col min="6933" max="7169" width="11.44140625" style="294"/>
    <col min="7170" max="7170" width="0" style="294" hidden="1" customWidth="1"/>
    <col min="7171" max="7171" width="7" style="294" bestFit="1" customWidth="1"/>
    <col min="7172" max="7172" width="5.5546875" style="294" bestFit="1" customWidth="1"/>
    <col min="7173" max="7173" width="7.6640625" style="294" bestFit="1" customWidth="1"/>
    <col min="7174" max="7174" width="9.88671875" style="294" bestFit="1" customWidth="1"/>
    <col min="7175" max="7175" width="5.6640625" style="294" bestFit="1" customWidth="1"/>
    <col min="7176" max="7176" width="5" style="294" bestFit="1" customWidth="1"/>
    <col min="7177" max="7177" width="6" style="294" bestFit="1" customWidth="1"/>
    <col min="7178" max="7178" width="11" style="294" bestFit="1" customWidth="1"/>
    <col min="7179" max="7179" width="7.5546875" style="294" bestFit="1" customWidth="1"/>
    <col min="7180" max="7181" width="16.5546875" style="294" bestFit="1" customWidth="1"/>
    <col min="7182" max="7182" width="14.88671875" style="294" bestFit="1" customWidth="1"/>
    <col min="7183" max="7183" width="20.6640625" style="294" bestFit="1" customWidth="1"/>
    <col min="7184" max="7184" width="18.109375" style="294" bestFit="1" customWidth="1"/>
    <col min="7185" max="7185" width="14.88671875" style="294" bestFit="1" customWidth="1"/>
    <col min="7186" max="7186" width="16.5546875" style="294" bestFit="1" customWidth="1"/>
    <col min="7187" max="7187" width="13.88671875" style="294" bestFit="1" customWidth="1"/>
    <col min="7188" max="7188" width="14.88671875" style="294" bestFit="1" customWidth="1"/>
    <col min="7189" max="7425" width="11.44140625" style="294"/>
    <col min="7426" max="7426" width="0" style="294" hidden="1" customWidth="1"/>
    <col min="7427" max="7427" width="7" style="294" bestFit="1" customWidth="1"/>
    <col min="7428" max="7428" width="5.5546875" style="294" bestFit="1" customWidth="1"/>
    <col min="7429" max="7429" width="7.6640625" style="294" bestFit="1" customWidth="1"/>
    <col min="7430" max="7430" width="9.88671875" style="294" bestFit="1" customWidth="1"/>
    <col min="7431" max="7431" width="5.6640625" style="294" bestFit="1" customWidth="1"/>
    <col min="7432" max="7432" width="5" style="294" bestFit="1" customWidth="1"/>
    <col min="7433" max="7433" width="6" style="294" bestFit="1" customWidth="1"/>
    <col min="7434" max="7434" width="11" style="294" bestFit="1" customWidth="1"/>
    <col min="7435" max="7435" width="7.5546875" style="294" bestFit="1" customWidth="1"/>
    <col min="7436" max="7437" width="16.5546875" style="294" bestFit="1" customWidth="1"/>
    <col min="7438" max="7438" width="14.88671875" style="294" bestFit="1" customWidth="1"/>
    <col min="7439" max="7439" width="20.6640625" style="294" bestFit="1" customWidth="1"/>
    <col min="7440" max="7440" width="18.109375" style="294" bestFit="1" customWidth="1"/>
    <col min="7441" max="7441" width="14.88671875" style="294" bestFit="1" customWidth="1"/>
    <col min="7442" max="7442" width="16.5546875" style="294" bestFit="1" customWidth="1"/>
    <col min="7443" max="7443" width="13.88671875" style="294" bestFit="1" customWidth="1"/>
    <col min="7444" max="7444" width="14.88671875" style="294" bestFit="1" customWidth="1"/>
    <col min="7445" max="7681" width="11.44140625" style="294"/>
    <col min="7682" max="7682" width="0" style="294" hidden="1" customWidth="1"/>
    <col min="7683" max="7683" width="7" style="294" bestFit="1" customWidth="1"/>
    <col min="7684" max="7684" width="5.5546875" style="294" bestFit="1" customWidth="1"/>
    <col min="7685" max="7685" width="7.6640625" style="294" bestFit="1" customWidth="1"/>
    <col min="7686" max="7686" width="9.88671875" style="294" bestFit="1" customWidth="1"/>
    <col min="7687" max="7687" width="5.6640625" style="294" bestFit="1" customWidth="1"/>
    <col min="7688" max="7688" width="5" style="294" bestFit="1" customWidth="1"/>
    <col min="7689" max="7689" width="6" style="294" bestFit="1" customWidth="1"/>
    <col min="7690" max="7690" width="11" style="294" bestFit="1" customWidth="1"/>
    <col min="7691" max="7691" width="7.5546875" style="294" bestFit="1" customWidth="1"/>
    <col min="7692" max="7693" width="16.5546875" style="294" bestFit="1" customWidth="1"/>
    <col min="7694" max="7694" width="14.88671875" style="294" bestFit="1" customWidth="1"/>
    <col min="7695" max="7695" width="20.6640625" style="294" bestFit="1" customWidth="1"/>
    <col min="7696" max="7696" width="18.109375" style="294" bestFit="1" customWidth="1"/>
    <col min="7697" max="7697" width="14.88671875" style="294" bestFit="1" customWidth="1"/>
    <col min="7698" max="7698" width="16.5546875" style="294" bestFit="1" customWidth="1"/>
    <col min="7699" max="7699" width="13.88671875" style="294" bestFit="1" customWidth="1"/>
    <col min="7700" max="7700" width="14.88671875" style="294" bestFit="1" customWidth="1"/>
    <col min="7701" max="7937" width="11.44140625" style="294"/>
    <col min="7938" max="7938" width="0" style="294" hidden="1" customWidth="1"/>
    <col min="7939" max="7939" width="7" style="294" bestFit="1" customWidth="1"/>
    <col min="7940" max="7940" width="5.5546875" style="294" bestFit="1" customWidth="1"/>
    <col min="7941" max="7941" width="7.6640625" style="294" bestFit="1" customWidth="1"/>
    <col min="7942" max="7942" width="9.88671875" style="294" bestFit="1" customWidth="1"/>
    <col min="7943" max="7943" width="5.6640625" style="294" bestFit="1" customWidth="1"/>
    <col min="7944" max="7944" width="5" style="294" bestFit="1" customWidth="1"/>
    <col min="7945" max="7945" width="6" style="294" bestFit="1" customWidth="1"/>
    <col min="7946" max="7946" width="11" style="294" bestFit="1" customWidth="1"/>
    <col min="7947" max="7947" width="7.5546875" style="294" bestFit="1" customWidth="1"/>
    <col min="7948" max="7949" width="16.5546875" style="294" bestFit="1" customWidth="1"/>
    <col min="7950" max="7950" width="14.88671875" style="294" bestFit="1" customWidth="1"/>
    <col min="7951" max="7951" width="20.6640625" style="294" bestFit="1" customWidth="1"/>
    <col min="7952" max="7952" width="18.109375" style="294" bestFit="1" customWidth="1"/>
    <col min="7953" max="7953" width="14.88671875" style="294" bestFit="1" customWidth="1"/>
    <col min="7954" max="7954" width="16.5546875" style="294" bestFit="1" customWidth="1"/>
    <col min="7955" max="7955" width="13.88671875" style="294" bestFit="1" customWidth="1"/>
    <col min="7956" max="7956" width="14.88671875" style="294" bestFit="1" customWidth="1"/>
    <col min="7957" max="8193" width="11.44140625" style="294"/>
    <col min="8194" max="8194" width="0" style="294" hidden="1" customWidth="1"/>
    <col min="8195" max="8195" width="7" style="294" bestFit="1" customWidth="1"/>
    <col min="8196" max="8196" width="5.5546875" style="294" bestFit="1" customWidth="1"/>
    <col min="8197" max="8197" width="7.6640625" style="294" bestFit="1" customWidth="1"/>
    <col min="8198" max="8198" width="9.88671875" style="294" bestFit="1" customWidth="1"/>
    <col min="8199" max="8199" width="5.6640625" style="294" bestFit="1" customWidth="1"/>
    <col min="8200" max="8200" width="5" style="294" bestFit="1" customWidth="1"/>
    <col min="8201" max="8201" width="6" style="294" bestFit="1" customWidth="1"/>
    <col min="8202" max="8202" width="11" style="294" bestFit="1" customWidth="1"/>
    <col min="8203" max="8203" width="7.5546875" style="294" bestFit="1" customWidth="1"/>
    <col min="8204" max="8205" width="16.5546875" style="294" bestFit="1" customWidth="1"/>
    <col min="8206" max="8206" width="14.88671875" style="294" bestFit="1" customWidth="1"/>
    <col min="8207" max="8207" width="20.6640625" style="294" bestFit="1" customWidth="1"/>
    <col min="8208" max="8208" width="18.109375" style="294" bestFit="1" customWidth="1"/>
    <col min="8209" max="8209" width="14.88671875" style="294" bestFit="1" customWidth="1"/>
    <col min="8210" max="8210" width="16.5546875" style="294" bestFit="1" customWidth="1"/>
    <col min="8211" max="8211" width="13.88671875" style="294" bestFit="1" customWidth="1"/>
    <col min="8212" max="8212" width="14.88671875" style="294" bestFit="1" customWidth="1"/>
    <col min="8213" max="8449" width="11.44140625" style="294"/>
    <col min="8450" max="8450" width="0" style="294" hidden="1" customWidth="1"/>
    <col min="8451" max="8451" width="7" style="294" bestFit="1" customWidth="1"/>
    <col min="8452" max="8452" width="5.5546875" style="294" bestFit="1" customWidth="1"/>
    <col min="8453" max="8453" width="7.6640625" style="294" bestFit="1" customWidth="1"/>
    <col min="8454" max="8454" width="9.88671875" style="294" bestFit="1" customWidth="1"/>
    <col min="8455" max="8455" width="5.6640625" style="294" bestFit="1" customWidth="1"/>
    <col min="8456" max="8456" width="5" style="294" bestFit="1" customWidth="1"/>
    <col min="8457" max="8457" width="6" style="294" bestFit="1" customWidth="1"/>
    <col min="8458" max="8458" width="11" style="294" bestFit="1" customWidth="1"/>
    <col min="8459" max="8459" width="7.5546875" style="294" bestFit="1" customWidth="1"/>
    <col min="8460" max="8461" width="16.5546875" style="294" bestFit="1" customWidth="1"/>
    <col min="8462" max="8462" width="14.88671875" style="294" bestFit="1" customWidth="1"/>
    <col min="8463" max="8463" width="20.6640625" style="294" bestFit="1" customWidth="1"/>
    <col min="8464" max="8464" width="18.109375" style="294" bestFit="1" customWidth="1"/>
    <col min="8465" max="8465" width="14.88671875" style="294" bestFit="1" customWidth="1"/>
    <col min="8466" max="8466" width="16.5546875" style="294" bestFit="1" customWidth="1"/>
    <col min="8467" max="8467" width="13.88671875" style="294" bestFit="1" customWidth="1"/>
    <col min="8468" max="8468" width="14.88671875" style="294" bestFit="1" customWidth="1"/>
    <col min="8469" max="8705" width="11.44140625" style="294"/>
    <col min="8706" max="8706" width="0" style="294" hidden="1" customWidth="1"/>
    <col min="8707" max="8707" width="7" style="294" bestFit="1" customWidth="1"/>
    <col min="8708" max="8708" width="5.5546875" style="294" bestFit="1" customWidth="1"/>
    <col min="8709" max="8709" width="7.6640625" style="294" bestFit="1" customWidth="1"/>
    <col min="8710" max="8710" width="9.88671875" style="294" bestFit="1" customWidth="1"/>
    <col min="8711" max="8711" width="5.6640625" style="294" bestFit="1" customWidth="1"/>
    <col min="8712" max="8712" width="5" style="294" bestFit="1" customWidth="1"/>
    <col min="8713" max="8713" width="6" style="294" bestFit="1" customWidth="1"/>
    <col min="8714" max="8714" width="11" style="294" bestFit="1" customWidth="1"/>
    <col min="8715" max="8715" width="7.5546875" style="294" bestFit="1" customWidth="1"/>
    <col min="8716" max="8717" width="16.5546875" style="294" bestFit="1" customWidth="1"/>
    <col min="8718" max="8718" width="14.88671875" style="294" bestFit="1" customWidth="1"/>
    <col min="8719" max="8719" width="20.6640625" style="294" bestFit="1" customWidth="1"/>
    <col min="8720" max="8720" width="18.109375" style="294" bestFit="1" customWidth="1"/>
    <col min="8721" max="8721" width="14.88671875" style="294" bestFit="1" customWidth="1"/>
    <col min="8722" max="8722" width="16.5546875" style="294" bestFit="1" customWidth="1"/>
    <col min="8723" max="8723" width="13.88671875" style="294" bestFit="1" customWidth="1"/>
    <col min="8724" max="8724" width="14.88671875" style="294" bestFit="1" customWidth="1"/>
    <col min="8725" max="8961" width="11.44140625" style="294"/>
    <col min="8962" max="8962" width="0" style="294" hidden="1" customWidth="1"/>
    <col min="8963" max="8963" width="7" style="294" bestFit="1" customWidth="1"/>
    <col min="8964" max="8964" width="5.5546875" style="294" bestFit="1" customWidth="1"/>
    <col min="8965" max="8965" width="7.6640625" style="294" bestFit="1" customWidth="1"/>
    <col min="8966" max="8966" width="9.88671875" style="294" bestFit="1" customWidth="1"/>
    <col min="8967" max="8967" width="5.6640625" style="294" bestFit="1" customWidth="1"/>
    <col min="8968" max="8968" width="5" style="294" bestFit="1" customWidth="1"/>
    <col min="8969" max="8969" width="6" style="294" bestFit="1" customWidth="1"/>
    <col min="8970" max="8970" width="11" style="294" bestFit="1" customWidth="1"/>
    <col min="8971" max="8971" width="7.5546875" style="294" bestFit="1" customWidth="1"/>
    <col min="8972" max="8973" width="16.5546875" style="294" bestFit="1" customWidth="1"/>
    <col min="8974" max="8974" width="14.88671875" style="294" bestFit="1" customWidth="1"/>
    <col min="8975" max="8975" width="20.6640625" style="294" bestFit="1" customWidth="1"/>
    <col min="8976" max="8976" width="18.109375" style="294" bestFit="1" customWidth="1"/>
    <col min="8977" max="8977" width="14.88671875" style="294" bestFit="1" customWidth="1"/>
    <col min="8978" max="8978" width="16.5546875" style="294" bestFit="1" customWidth="1"/>
    <col min="8979" max="8979" width="13.88671875" style="294" bestFit="1" customWidth="1"/>
    <col min="8980" max="8980" width="14.88671875" style="294" bestFit="1" customWidth="1"/>
    <col min="8981" max="9217" width="11.44140625" style="294"/>
    <col min="9218" max="9218" width="0" style="294" hidden="1" customWidth="1"/>
    <col min="9219" max="9219" width="7" style="294" bestFit="1" customWidth="1"/>
    <col min="9220" max="9220" width="5.5546875" style="294" bestFit="1" customWidth="1"/>
    <col min="9221" max="9221" width="7.6640625" style="294" bestFit="1" customWidth="1"/>
    <col min="9222" max="9222" width="9.88671875" style="294" bestFit="1" customWidth="1"/>
    <col min="9223" max="9223" width="5.6640625" style="294" bestFit="1" customWidth="1"/>
    <col min="9224" max="9224" width="5" style="294" bestFit="1" customWidth="1"/>
    <col min="9225" max="9225" width="6" style="294" bestFit="1" customWidth="1"/>
    <col min="9226" max="9226" width="11" style="294" bestFit="1" customWidth="1"/>
    <col min="9227" max="9227" width="7.5546875" style="294" bestFit="1" customWidth="1"/>
    <col min="9228" max="9229" width="16.5546875" style="294" bestFit="1" customWidth="1"/>
    <col min="9230" max="9230" width="14.88671875" style="294" bestFit="1" customWidth="1"/>
    <col min="9231" max="9231" width="20.6640625" style="294" bestFit="1" customWidth="1"/>
    <col min="9232" max="9232" width="18.109375" style="294" bestFit="1" customWidth="1"/>
    <col min="9233" max="9233" width="14.88671875" style="294" bestFit="1" customWidth="1"/>
    <col min="9234" max="9234" width="16.5546875" style="294" bestFit="1" customWidth="1"/>
    <col min="9235" max="9235" width="13.88671875" style="294" bestFit="1" customWidth="1"/>
    <col min="9236" max="9236" width="14.88671875" style="294" bestFit="1" customWidth="1"/>
    <col min="9237" max="9473" width="11.44140625" style="294"/>
    <col min="9474" max="9474" width="0" style="294" hidden="1" customWidth="1"/>
    <col min="9475" max="9475" width="7" style="294" bestFit="1" customWidth="1"/>
    <col min="9476" max="9476" width="5.5546875" style="294" bestFit="1" customWidth="1"/>
    <col min="9477" max="9477" width="7.6640625" style="294" bestFit="1" customWidth="1"/>
    <col min="9478" max="9478" width="9.88671875" style="294" bestFit="1" customWidth="1"/>
    <col min="9479" max="9479" width="5.6640625" style="294" bestFit="1" customWidth="1"/>
    <col min="9480" max="9480" width="5" style="294" bestFit="1" customWidth="1"/>
    <col min="9481" max="9481" width="6" style="294" bestFit="1" customWidth="1"/>
    <col min="9482" max="9482" width="11" style="294" bestFit="1" customWidth="1"/>
    <col min="9483" max="9483" width="7.5546875" style="294" bestFit="1" customWidth="1"/>
    <col min="9484" max="9485" width="16.5546875" style="294" bestFit="1" customWidth="1"/>
    <col min="9486" max="9486" width="14.88671875" style="294" bestFit="1" customWidth="1"/>
    <col min="9487" max="9487" width="20.6640625" style="294" bestFit="1" customWidth="1"/>
    <col min="9488" max="9488" width="18.109375" style="294" bestFit="1" customWidth="1"/>
    <col min="9489" max="9489" width="14.88671875" style="294" bestFit="1" customWidth="1"/>
    <col min="9490" max="9490" width="16.5546875" style="294" bestFit="1" customWidth="1"/>
    <col min="9491" max="9491" width="13.88671875" style="294" bestFit="1" customWidth="1"/>
    <col min="9492" max="9492" width="14.88671875" style="294" bestFit="1" customWidth="1"/>
    <col min="9493" max="9729" width="11.44140625" style="294"/>
    <col min="9730" max="9730" width="0" style="294" hidden="1" customWidth="1"/>
    <col min="9731" max="9731" width="7" style="294" bestFit="1" customWidth="1"/>
    <col min="9732" max="9732" width="5.5546875" style="294" bestFit="1" customWidth="1"/>
    <col min="9733" max="9733" width="7.6640625" style="294" bestFit="1" customWidth="1"/>
    <col min="9734" max="9734" width="9.88671875" style="294" bestFit="1" customWidth="1"/>
    <col min="9735" max="9735" width="5.6640625" style="294" bestFit="1" customWidth="1"/>
    <col min="9736" max="9736" width="5" style="294" bestFit="1" customWidth="1"/>
    <col min="9737" max="9737" width="6" style="294" bestFit="1" customWidth="1"/>
    <col min="9738" max="9738" width="11" style="294" bestFit="1" customWidth="1"/>
    <col min="9739" max="9739" width="7.5546875" style="294" bestFit="1" customWidth="1"/>
    <col min="9740" max="9741" width="16.5546875" style="294" bestFit="1" customWidth="1"/>
    <col min="9742" max="9742" width="14.88671875" style="294" bestFit="1" customWidth="1"/>
    <col min="9743" max="9743" width="20.6640625" style="294" bestFit="1" customWidth="1"/>
    <col min="9744" max="9744" width="18.109375" style="294" bestFit="1" customWidth="1"/>
    <col min="9745" max="9745" width="14.88671875" style="294" bestFit="1" customWidth="1"/>
    <col min="9746" max="9746" width="16.5546875" style="294" bestFit="1" customWidth="1"/>
    <col min="9747" max="9747" width="13.88671875" style="294" bestFit="1" customWidth="1"/>
    <col min="9748" max="9748" width="14.88671875" style="294" bestFit="1" customWidth="1"/>
    <col min="9749" max="9985" width="11.44140625" style="294"/>
    <col min="9986" max="9986" width="0" style="294" hidden="1" customWidth="1"/>
    <col min="9987" max="9987" width="7" style="294" bestFit="1" customWidth="1"/>
    <col min="9988" max="9988" width="5.5546875" style="294" bestFit="1" customWidth="1"/>
    <col min="9989" max="9989" width="7.6640625" style="294" bestFit="1" customWidth="1"/>
    <col min="9990" max="9990" width="9.88671875" style="294" bestFit="1" customWidth="1"/>
    <col min="9991" max="9991" width="5.6640625" style="294" bestFit="1" customWidth="1"/>
    <col min="9992" max="9992" width="5" style="294" bestFit="1" customWidth="1"/>
    <col min="9993" max="9993" width="6" style="294" bestFit="1" customWidth="1"/>
    <col min="9994" max="9994" width="11" style="294" bestFit="1" customWidth="1"/>
    <col min="9995" max="9995" width="7.5546875" style="294" bestFit="1" customWidth="1"/>
    <col min="9996" max="9997" width="16.5546875" style="294" bestFit="1" customWidth="1"/>
    <col min="9998" max="9998" width="14.88671875" style="294" bestFit="1" customWidth="1"/>
    <col min="9999" max="9999" width="20.6640625" style="294" bestFit="1" customWidth="1"/>
    <col min="10000" max="10000" width="18.109375" style="294" bestFit="1" customWidth="1"/>
    <col min="10001" max="10001" width="14.88671875" style="294" bestFit="1" customWidth="1"/>
    <col min="10002" max="10002" width="16.5546875" style="294" bestFit="1" customWidth="1"/>
    <col min="10003" max="10003" width="13.88671875" style="294" bestFit="1" customWidth="1"/>
    <col min="10004" max="10004" width="14.88671875" style="294" bestFit="1" customWidth="1"/>
    <col min="10005" max="10241" width="11.44140625" style="294"/>
    <col min="10242" max="10242" width="0" style="294" hidden="1" customWidth="1"/>
    <col min="10243" max="10243" width="7" style="294" bestFit="1" customWidth="1"/>
    <col min="10244" max="10244" width="5.5546875" style="294" bestFit="1" customWidth="1"/>
    <col min="10245" max="10245" width="7.6640625" style="294" bestFit="1" customWidth="1"/>
    <col min="10246" max="10246" width="9.88671875" style="294" bestFit="1" customWidth="1"/>
    <col min="10247" max="10247" width="5.6640625" style="294" bestFit="1" customWidth="1"/>
    <col min="10248" max="10248" width="5" style="294" bestFit="1" customWidth="1"/>
    <col min="10249" max="10249" width="6" style="294" bestFit="1" customWidth="1"/>
    <col min="10250" max="10250" width="11" style="294" bestFit="1" customWidth="1"/>
    <col min="10251" max="10251" width="7.5546875" style="294" bestFit="1" customWidth="1"/>
    <col min="10252" max="10253" width="16.5546875" style="294" bestFit="1" customWidth="1"/>
    <col min="10254" max="10254" width="14.88671875" style="294" bestFit="1" customWidth="1"/>
    <col min="10255" max="10255" width="20.6640625" style="294" bestFit="1" customWidth="1"/>
    <col min="10256" max="10256" width="18.109375" style="294" bestFit="1" customWidth="1"/>
    <col min="10257" max="10257" width="14.88671875" style="294" bestFit="1" customWidth="1"/>
    <col min="10258" max="10258" width="16.5546875" style="294" bestFit="1" customWidth="1"/>
    <col min="10259" max="10259" width="13.88671875" style="294" bestFit="1" customWidth="1"/>
    <col min="10260" max="10260" width="14.88671875" style="294" bestFit="1" customWidth="1"/>
    <col min="10261" max="10497" width="11.44140625" style="294"/>
    <col min="10498" max="10498" width="0" style="294" hidden="1" customWidth="1"/>
    <col min="10499" max="10499" width="7" style="294" bestFit="1" customWidth="1"/>
    <col min="10500" max="10500" width="5.5546875" style="294" bestFit="1" customWidth="1"/>
    <col min="10501" max="10501" width="7.6640625" style="294" bestFit="1" customWidth="1"/>
    <col min="10502" max="10502" width="9.88671875" style="294" bestFit="1" customWidth="1"/>
    <col min="10503" max="10503" width="5.6640625" style="294" bestFit="1" customWidth="1"/>
    <col min="10504" max="10504" width="5" style="294" bestFit="1" customWidth="1"/>
    <col min="10505" max="10505" width="6" style="294" bestFit="1" customWidth="1"/>
    <col min="10506" max="10506" width="11" style="294" bestFit="1" customWidth="1"/>
    <col min="10507" max="10507" width="7.5546875" style="294" bestFit="1" customWidth="1"/>
    <col min="10508" max="10509" width="16.5546875" style="294" bestFit="1" customWidth="1"/>
    <col min="10510" max="10510" width="14.88671875" style="294" bestFit="1" customWidth="1"/>
    <col min="10511" max="10511" width="20.6640625" style="294" bestFit="1" customWidth="1"/>
    <col min="10512" max="10512" width="18.109375" style="294" bestFit="1" customWidth="1"/>
    <col min="10513" max="10513" width="14.88671875" style="294" bestFit="1" customWidth="1"/>
    <col min="10514" max="10514" width="16.5546875" style="294" bestFit="1" customWidth="1"/>
    <col min="10515" max="10515" width="13.88671875" style="294" bestFit="1" customWidth="1"/>
    <col min="10516" max="10516" width="14.88671875" style="294" bestFit="1" customWidth="1"/>
    <col min="10517" max="10753" width="11.44140625" style="294"/>
    <col min="10754" max="10754" width="0" style="294" hidden="1" customWidth="1"/>
    <col min="10755" max="10755" width="7" style="294" bestFit="1" customWidth="1"/>
    <col min="10756" max="10756" width="5.5546875" style="294" bestFit="1" customWidth="1"/>
    <col min="10757" max="10757" width="7.6640625" style="294" bestFit="1" customWidth="1"/>
    <col min="10758" max="10758" width="9.88671875" style="294" bestFit="1" customWidth="1"/>
    <col min="10759" max="10759" width="5.6640625" style="294" bestFit="1" customWidth="1"/>
    <col min="10760" max="10760" width="5" style="294" bestFit="1" customWidth="1"/>
    <col min="10761" max="10761" width="6" style="294" bestFit="1" customWidth="1"/>
    <col min="10762" max="10762" width="11" style="294" bestFit="1" customWidth="1"/>
    <col min="10763" max="10763" width="7.5546875" style="294" bestFit="1" customWidth="1"/>
    <col min="10764" max="10765" width="16.5546875" style="294" bestFit="1" customWidth="1"/>
    <col min="10766" max="10766" width="14.88671875" style="294" bestFit="1" customWidth="1"/>
    <col min="10767" max="10767" width="20.6640625" style="294" bestFit="1" customWidth="1"/>
    <col min="10768" max="10768" width="18.109375" style="294" bestFit="1" customWidth="1"/>
    <col min="10769" max="10769" width="14.88671875" style="294" bestFit="1" customWidth="1"/>
    <col min="10770" max="10770" width="16.5546875" style="294" bestFit="1" customWidth="1"/>
    <col min="10771" max="10771" width="13.88671875" style="294" bestFit="1" customWidth="1"/>
    <col min="10772" max="10772" width="14.88671875" style="294" bestFit="1" customWidth="1"/>
    <col min="10773" max="11009" width="11.44140625" style="294"/>
    <col min="11010" max="11010" width="0" style="294" hidden="1" customWidth="1"/>
    <col min="11011" max="11011" width="7" style="294" bestFit="1" customWidth="1"/>
    <col min="11012" max="11012" width="5.5546875" style="294" bestFit="1" customWidth="1"/>
    <col min="11013" max="11013" width="7.6640625" style="294" bestFit="1" customWidth="1"/>
    <col min="11014" max="11014" width="9.88671875" style="294" bestFit="1" customWidth="1"/>
    <col min="11015" max="11015" width="5.6640625" style="294" bestFit="1" customWidth="1"/>
    <col min="11016" max="11016" width="5" style="294" bestFit="1" customWidth="1"/>
    <col min="11017" max="11017" width="6" style="294" bestFit="1" customWidth="1"/>
    <col min="11018" max="11018" width="11" style="294" bestFit="1" customWidth="1"/>
    <col min="11019" max="11019" width="7.5546875" style="294" bestFit="1" customWidth="1"/>
    <col min="11020" max="11021" width="16.5546875" style="294" bestFit="1" customWidth="1"/>
    <col min="11022" max="11022" width="14.88671875" style="294" bestFit="1" customWidth="1"/>
    <col min="11023" max="11023" width="20.6640625" style="294" bestFit="1" customWidth="1"/>
    <col min="11024" max="11024" width="18.109375" style="294" bestFit="1" customWidth="1"/>
    <col min="11025" max="11025" width="14.88671875" style="294" bestFit="1" customWidth="1"/>
    <col min="11026" max="11026" width="16.5546875" style="294" bestFit="1" customWidth="1"/>
    <col min="11027" max="11027" width="13.88671875" style="294" bestFit="1" customWidth="1"/>
    <col min="11028" max="11028" width="14.88671875" style="294" bestFit="1" customWidth="1"/>
    <col min="11029" max="11265" width="11.44140625" style="294"/>
    <col min="11266" max="11266" width="0" style="294" hidden="1" customWidth="1"/>
    <col min="11267" max="11267" width="7" style="294" bestFit="1" customWidth="1"/>
    <col min="11268" max="11268" width="5.5546875" style="294" bestFit="1" customWidth="1"/>
    <col min="11269" max="11269" width="7.6640625" style="294" bestFit="1" customWidth="1"/>
    <col min="11270" max="11270" width="9.88671875" style="294" bestFit="1" customWidth="1"/>
    <col min="11271" max="11271" width="5.6640625" style="294" bestFit="1" customWidth="1"/>
    <col min="11272" max="11272" width="5" style="294" bestFit="1" customWidth="1"/>
    <col min="11273" max="11273" width="6" style="294" bestFit="1" customWidth="1"/>
    <col min="11274" max="11274" width="11" style="294" bestFit="1" customWidth="1"/>
    <col min="11275" max="11275" width="7.5546875" style="294" bestFit="1" customWidth="1"/>
    <col min="11276" max="11277" width="16.5546875" style="294" bestFit="1" customWidth="1"/>
    <col min="11278" max="11278" width="14.88671875" style="294" bestFit="1" customWidth="1"/>
    <col min="11279" max="11279" width="20.6640625" style="294" bestFit="1" customWidth="1"/>
    <col min="11280" max="11280" width="18.109375" style="294" bestFit="1" customWidth="1"/>
    <col min="11281" max="11281" width="14.88671875" style="294" bestFit="1" customWidth="1"/>
    <col min="11282" max="11282" width="16.5546875" style="294" bestFit="1" customWidth="1"/>
    <col min="11283" max="11283" width="13.88671875" style="294" bestFit="1" customWidth="1"/>
    <col min="11284" max="11284" width="14.88671875" style="294" bestFit="1" customWidth="1"/>
    <col min="11285" max="11521" width="11.44140625" style="294"/>
    <col min="11522" max="11522" width="0" style="294" hidden="1" customWidth="1"/>
    <col min="11523" max="11523" width="7" style="294" bestFit="1" customWidth="1"/>
    <col min="11524" max="11524" width="5.5546875" style="294" bestFit="1" customWidth="1"/>
    <col min="11525" max="11525" width="7.6640625" style="294" bestFit="1" customWidth="1"/>
    <col min="11526" max="11526" width="9.88671875" style="294" bestFit="1" customWidth="1"/>
    <col min="11527" max="11527" width="5.6640625" style="294" bestFit="1" customWidth="1"/>
    <col min="11528" max="11528" width="5" style="294" bestFit="1" customWidth="1"/>
    <col min="11529" max="11529" width="6" style="294" bestFit="1" customWidth="1"/>
    <col min="11530" max="11530" width="11" style="294" bestFit="1" customWidth="1"/>
    <col min="11531" max="11531" width="7.5546875" style="294" bestFit="1" customWidth="1"/>
    <col min="11532" max="11533" width="16.5546875" style="294" bestFit="1" customWidth="1"/>
    <col min="11534" max="11534" width="14.88671875" style="294" bestFit="1" customWidth="1"/>
    <col min="11535" max="11535" width="20.6640625" style="294" bestFit="1" customWidth="1"/>
    <col min="11536" max="11536" width="18.109375" style="294" bestFit="1" customWidth="1"/>
    <col min="11537" max="11537" width="14.88671875" style="294" bestFit="1" customWidth="1"/>
    <col min="11538" max="11538" width="16.5546875" style="294" bestFit="1" customWidth="1"/>
    <col min="11539" max="11539" width="13.88671875" style="294" bestFit="1" customWidth="1"/>
    <col min="11540" max="11540" width="14.88671875" style="294" bestFit="1" customWidth="1"/>
    <col min="11541" max="11777" width="11.44140625" style="294"/>
    <col min="11778" max="11778" width="0" style="294" hidden="1" customWidth="1"/>
    <col min="11779" max="11779" width="7" style="294" bestFit="1" customWidth="1"/>
    <col min="11780" max="11780" width="5.5546875" style="294" bestFit="1" customWidth="1"/>
    <col min="11781" max="11781" width="7.6640625" style="294" bestFit="1" customWidth="1"/>
    <col min="11782" max="11782" width="9.88671875" style="294" bestFit="1" customWidth="1"/>
    <col min="11783" max="11783" width="5.6640625" style="294" bestFit="1" customWidth="1"/>
    <col min="11784" max="11784" width="5" style="294" bestFit="1" customWidth="1"/>
    <col min="11785" max="11785" width="6" style="294" bestFit="1" customWidth="1"/>
    <col min="11786" max="11786" width="11" style="294" bestFit="1" customWidth="1"/>
    <col min="11787" max="11787" width="7.5546875" style="294" bestFit="1" customWidth="1"/>
    <col min="11788" max="11789" width="16.5546875" style="294" bestFit="1" customWidth="1"/>
    <col min="11790" max="11790" width="14.88671875" style="294" bestFit="1" customWidth="1"/>
    <col min="11791" max="11791" width="20.6640625" style="294" bestFit="1" customWidth="1"/>
    <col min="11792" max="11792" width="18.109375" style="294" bestFit="1" customWidth="1"/>
    <col min="11793" max="11793" width="14.88671875" style="294" bestFit="1" customWidth="1"/>
    <col min="11794" max="11794" width="16.5546875" style="294" bestFit="1" customWidth="1"/>
    <col min="11795" max="11795" width="13.88671875" style="294" bestFit="1" customWidth="1"/>
    <col min="11796" max="11796" width="14.88671875" style="294" bestFit="1" customWidth="1"/>
    <col min="11797" max="12033" width="11.44140625" style="294"/>
    <col min="12034" max="12034" width="0" style="294" hidden="1" customWidth="1"/>
    <col min="12035" max="12035" width="7" style="294" bestFit="1" customWidth="1"/>
    <col min="12036" max="12036" width="5.5546875" style="294" bestFit="1" customWidth="1"/>
    <col min="12037" max="12037" width="7.6640625" style="294" bestFit="1" customWidth="1"/>
    <col min="12038" max="12038" width="9.88671875" style="294" bestFit="1" customWidth="1"/>
    <col min="12039" max="12039" width="5.6640625" style="294" bestFit="1" customWidth="1"/>
    <col min="12040" max="12040" width="5" style="294" bestFit="1" customWidth="1"/>
    <col min="12041" max="12041" width="6" style="294" bestFit="1" customWidth="1"/>
    <col min="12042" max="12042" width="11" style="294" bestFit="1" customWidth="1"/>
    <col min="12043" max="12043" width="7.5546875" style="294" bestFit="1" customWidth="1"/>
    <col min="12044" max="12045" width="16.5546875" style="294" bestFit="1" customWidth="1"/>
    <col min="12046" max="12046" width="14.88671875" style="294" bestFit="1" customWidth="1"/>
    <col min="12047" max="12047" width="20.6640625" style="294" bestFit="1" customWidth="1"/>
    <col min="12048" max="12048" width="18.109375" style="294" bestFit="1" customWidth="1"/>
    <col min="12049" max="12049" width="14.88671875" style="294" bestFit="1" customWidth="1"/>
    <col min="12050" max="12050" width="16.5546875" style="294" bestFit="1" customWidth="1"/>
    <col min="12051" max="12051" width="13.88671875" style="294" bestFit="1" customWidth="1"/>
    <col min="12052" max="12052" width="14.88671875" style="294" bestFit="1" customWidth="1"/>
    <col min="12053" max="12289" width="11.44140625" style="294"/>
    <col min="12290" max="12290" width="0" style="294" hidden="1" customWidth="1"/>
    <col min="12291" max="12291" width="7" style="294" bestFit="1" customWidth="1"/>
    <col min="12292" max="12292" width="5.5546875" style="294" bestFit="1" customWidth="1"/>
    <col min="12293" max="12293" width="7.6640625" style="294" bestFit="1" customWidth="1"/>
    <col min="12294" max="12294" width="9.88671875" style="294" bestFit="1" customWidth="1"/>
    <col min="12295" max="12295" width="5.6640625" style="294" bestFit="1" customWidth="1"/>
    <col min="12296" max="12296" width="5" style="294" bestFit="1" customWidth="1"/>
    <col min="12297" max="12297" width="6" style="294" bestFit="1" customWidth="1"/>
    <col min="12298" max="12298" width="11" style="294" bestFit="1" customWidth="1"/>
    <col min="12299" max="12299" width="7.5546875" style="294" bestFit="1" customWidth="1"/>
    <col min="12300" max="12301" width="16.5546875" style="294" bestFit="1" customWidth="1"/>
    <col min="12302" max="12302" width="14.88671875" style="294" bestFit="1" customWidth="1"/>
    <col min="12303" max="12303" width="20.6640625" style="294" bestFit="1" customWidth="1"/>
    <col min="12304" max="12304" width="18.109375" style="294" bestFit="1" customWidth="1"/>
    <col min="12305" max="12305" width="14.88671875" style="294" bestFit="1" customWidth="1"/>
    <col min="12306" max="12306" width="16.5546875" style="294" bestFit="1" customWidth="1"/>
    <col min="12307" max="12307" width="13.88671875" style="294" bestFit="1" customWidth="1"/>
    <col min="12308" max="12308" width="14.88671875" style="294" bestFit="1" customWidth="1"/>
    <col min="12309" max="12545" width="11.44140625" style="294"/>
    <col min="12546" max="12546" width="0" style="294" hidden="1" customWidth="1"/>
    <col min="12547" max="12547" width="7" style="294" bestFit="1" customWidth="1"/>
    <col min="12548" max="12548" width="5.5546875" style="294" bestFit="1" customWidth="1"/>
    <col min="12549" max="12549" width="7.6640625" style="294" bestFit="1" customWidth="1"/>
    <col min="12550" max="12550" width="9.88671875" style="294" bestFit="1" customWidth="1"/>
    <col min="12551" max="12551" width="5.6640625" style="294" bestFit="1" customWidth="1"/>
    <col min="12552" max="12552" width="5" style="294" bestFit="1" customWidth="1"/>
    <col min="12553" max="12553" width="6" style="294" bestFit="1" customWidth="1"/>
    <col min="12554" max="12554" width="11" style="294" bestFit="1" customWidth="1"/>
    <col min="12555" max="12555" width="7.5546875" style="294" bestFit="1" customWidth="1"/>
    <col min="12556" max="12557" width="16.5546875" style="294" bestFit="1" customWidth="1"/>
    <col min="12558" max="12558" width="14.88671875" style="294" bestFit="1" customWidth="1"/>
    <col min="12559" max="12559" width="20.6640625" style="294" bestFit="1" customWidth="1"/>
    <col min="12560" max="12560" width="18.109375" style="294" bestFit="1" customWidth="1"/>
    <col min="12561" max="12561" width="14.88671875" style="294" bestFit="1" customWidth="1"/>
    <col min="12562" max="12562" width="16.5546875" style="294" bestFit="1" customWidth="1"/>
    <col min="12563" max="12563" width="13.88671875" style="294" bestFit="1" customWidth="1"/>
    <col min="12564" max="12564" width="14.88671875" style="294" bestFit="1" customWidth="1"/>
    <col min="12565" max="12801" width="11.44140625" style="294"/>
    <col min="12802" max="12802" width="0" style="294" hidden="1" customWidth="1"/>
    <col min="12803" max="12803" width="7" style="294" bestFit="1" customWidth="1"/>
    <col min="12804" max="12804" width="5.5546875" style="294" bestFit="1" customWidth="1"/>
    <col min="12805" max="12805" width="7.6640625" style="294" bestFit="1" customWidth="1"/>
    <col min="12806" max="12806" width="9.88671875" style="294" bestFit="1" customWidth="1"/>
    <col min="12807" max="12807" width="5.6640625" style="294" bestFit="1" customWidth="1"/>
    <col min="12808" max="12808" width="5" style="294" bestFit="1" customWidth="1"/>
    <col min="12809" max="12809" width="6" style="294" bestFit="1" customWidth="1"/>
    <col min="12810" max="12810" width="11" style="294" bestFit="1" customWidth="1"/>
    <col min="12811" max="12811" width="7.5546875" style="294" bestFit="1" customWidth="1"/>
    <col min="12812" max="12813" width="16.5546875" style="294" bestFit="1" customWidth="1"/>
    <col min="12814" max="12814" width="14.88671875" style="294" bestFit="1" customWidth="1"/>
    <col min="12815" max="12815" width="20.6640625" style="294" bestFit="1" customWidth="1"/>
    <col min="12816" max="12816" width="18.109375" style="294" bestFit="1" customWidth="1"/>
    <col min="12817" max="12817" width="14.88671875" style="294" bestFit="1" customWidth="1"/>
    <col min="12818" max="12818" width="16.5546875" style="294" bestFit="1" customWidth="1"/>
    <col min="12819" max="12819" width="13.88671875" style="294" bestFit="1" customWidth="1"/>
    <col min="12820" max="12820" width="14.88671875" style="294" bestFit="1" customWidth="1"/>
    <col min="12821" max="13057" width="11.44140625" style="294"/>
    <col min="13058" max="13058" width="0" style="294" hidden="1" customWidth="1"/>
    <col min="13059" max="13059" width="7" style="294" bestFit="1" customWidth="1"/>
    <col min="13060" max="13060" width="5.5546875" style="294" bestFit="1" customWidth="1"/>
    <col min="13061" max="13061" width="7.6640625" style="294" bestFit="1" customWidth="1"/>
    <col min="13062" max="13062" width="9.88671875" style="294" bestFit="1" customWidth="1"/>
    <col min="13063" max="13063" width="5.6640625" style="294" bestFit="1" customWidth="1"/>
    <col min="13064" max="13064" width="5" style="294" bestFit="1" customWidth="1"/>
    <col min="13065" max="13065" width="6" style="294" bestFit="1" customWidth="1"/>
    <col min="13066" max="13066" width="11" style="294" bestFit="1" customWidth="1"/>
    <col min="13067" max="13067" width="7.5546875" style="294" bestFit="1" customWidth="1"/>
    <col min="13068" max="13069" width="16.5546875" style="294" bestFit="1" customWidth="1"/>
    <col min="13070" max="13070" width="14.88671875" style="294" bestFit="1" customWidth="1"/>
    <col min="13071" max="13071" width="20.6640625" style="294" bestFit="1" customWidth="1"/>
    <col min="13072" max="13072" width="18.109375" style="294" bestFit="1" customWidth="1"/>
    <col min="13073" max="13073" width="14.88671875" style="294" bestFit="1" customWidth="1"/>
    <col min="13074" max="13074" width="16.5546875" style="294" bestFit="1" customWidth="1"/>
    <col min="13075" max="13075" width="13.88671875" style="294" bestFit="1" customWidth="1"/>
    <col min="13076" max="13076" width="14.88671875" style="294" bestFit="1" customWidth="1"/>
    <col min="13077" max="13313" width="11.44140625" style="294"/>
    <col min="13314" max="13314" width="0" style="294" hidden="1" customWidth="1"/>
    <col min="13315" max="13315" width="7" style="294" bestFit="1" customWidth="1"/>
    <col min="13316" max="13316" width="5.5546875" style="294" bestFit="1" customWidth="1"/>
    <col min="13317" max="13317" width="7.6640625" style="294" bestFit="1" customWidth="1"/>
    <col min="13318" max="13318" width="9.88671875" style="294" bestFit="1" customWidth="1"/>
    <col min="13319" max="13319" width="5.6640625" style="294" bestFit="1" customWidth="1"/>
    <col min="13320" max="13320" width="5" style="294" bestFit="1" customWidth="1"/>
    <col min="13321" max="13321" width="6" style="294" bestFit="1" customWidth="1"/>
    <col min="13322" max="13322" width="11" style="294" bestFit="1" customWidth="1"/>
    <col min="13323" max="13323" width="7.5546875" style="294" bestFit="1" customWidth="1"/>
    <col min="13324" max="13325" width="16.5546875" style="294" bestFit="1" customWidth="1"/>
    <col min="13326" max="13326" width="14.88671875" style="294" bestFit="1" customWidth="1"/>
    <col min="13327" max="13327" width="20.6640625" style="294" bestFit="1" customWidth="1"/>
    <col min="13328" max="13328" width="18.109375" style="294" bestFit="1" customWidth="1"/>
    <col min="13329" max="13329" width="14.88671875" style="294" bestFit="1" customWidth="1"/>
    <col min="13330" max="13330" width="16.5546875" style="294" bestFit="1" customWidth="1"/>
    <col min="13331" max="13331" width="13.88671875" style="294" bestFit="1" customWidth="1"/>
    <col min="13332" max="13332" width="14.88671875" style="294" bestFit="1" customWidth="1"/>
    <col min="13333" max="13569" width="11.44140625" style="294"/>
    <col min="13570" max="13570" width="0" style="294" hidden="1" customWidth="1"/>
    <col min="13571" max="13571" width="7" style="294" bestFit="1" customWidth="1"/>
    <col min="13572" max="13572" width="5.5546875" style="294" bestFit="1" customWidth="1"/>
    <col min="13573" max="13573" width="7.6640625" style="294" bestFit="1" customWidth="1"/>
    <col min="13574" max="13574" width="9.88671875" style="294" bestFit="1" customWidth="1"/>
    <col min="13575" max="13575" width="5.6640625" style="294" bestFit="1" customWidth="1"/>
    <col min="13576" max="13576" width="5" style="294" bestFit="1" customWidth="1"/>
    <col min="13577" max="13577" width="6" style="294" bestFit="1" customWidth="1"/>
    <col min="13578" max="13578" width="11" style="294" bestFit="1" customWidth="1"/>
    <col min="13579" max="13579" width="7.5546875" style="294" bestFit="1" customWidth="1"/>
    <col min="13580" max="13581" width="16.5546875" style="294" bestFit="1" customWidth="1"/>
    <col min="13582" max="13582" width="14.88671875" style="294" bestFit="1" customWidth="1"/>
    <col min="13583" max="13583" width="20.6640625" style="294" bestFit="1" customWidth="1"/>
    <col min="13584" max="13584" width="18.109375" style="294" bestFit="1" customWidth="1"/>
    <col min="13585" max="13585" width="14.88671875" style="294" bestFit="1" customWidth="1"/>
    <col min="13586" max="13586" width="16.5546875" style="294" bestFit="1" customWidth="1"/>
    <col min="13587" max="13587" width="13.88671875" style="294" bestFit="1" customWidth="1"/>
    <col min="13588" max="13588" width="14.88671875" style="294" bestFit="1" customWidth="1"/>
    <col min="13589" max="13825" width="11.44140625" style="294"/>
    <col min="13826" max="13826" width="0" style="294" hidden="1" customWidth="1"/>
    <col min="13827" max="13827" width="7" style="294" bestFit="1" customWidth="1"/>
    <col min="13828" max="13828" width="5.5546875" style="294" bestFit="1" customWidth="1"/>
    <col min="13829" max="13829" width="7.6640625" style="294" bestFit="1" customWidth="1"/>
    <col min="13830" max="13830" width="9.88671875" style="294" bestFit="1" customWidth="1"/>
    <col min="13831" max="13831" width="5.6640625" style="294" bestFit="1" customWidth="1"/>
    <col min="13832" max="13832" width="5" style="294" bestFit="1" customWidth="1"/>
    <col min="13833" max="13833" width="6" style="294" bestFit="1" customWidth="1"/>
    <col min="13834" max="13834" width="11" style="294" bestFit="1" customWidth="1"/>
    <col min="13835" max="13835" width="7.5546875" style="294" bestFit="1" customWidth="1"/>
    <col min="13836" max="13837" width="16.5546875" style="294" bestFit="1" customWidth="1"/>
    <col min="13838" max="13838" width="14.88671875" style="294" bestFit="1" customWidth="1"/>
    <col min="13839" max="13839" width="20.6640625" style="294" bestFit="1" customWidth="1"/>
    <col min="13840" max="13840" width="18.109375" style="294" bestFit="1" customWidth="1"/>
    <col min="13841" max="13841" width="14.88671875" style="294" bestFit="1" customWidth="1"/>
    <col min="13842" max="13842" width="16.5546875" style="294" bestFit="1" customWidth="1"/>
    <col min="13843" max="13843" width="13.88671875" style="294" bestFit="1" customWidth="1"/>
    <col min="13844" max="13844" width="14.88671875" style="294" bestFit="1" customWidth="1"/>
    <col min="13845" max="14081" width="11.44140625" style="294"/>
    <col min="14082" max="14082" width="0" style="294" hidden="1" customWidth="1"/>
    <col min="14083" max="14083" width="7" style="294" bestFit="1" customWidth="1"/>
    <col min="14084" max="14084" width="5.5546875" style="294" bestFit="1" customWidth="1"/>
    <col min="14085" max="14085" width="7.6640625" style="294" bestFit="1" customWidth="1"/>
    <col min="14086" max="14086" width="9.88671875" style="294" bestFit="1" customWidth="1"/>
    <col min="14087" max="14087" width="5.6640625" style="294" bestFit="1" customWidth="1"/>
    <col min="14088" max="14088" width="5" style="294" bestFit="1" customWidth="1"/>
    <col min="14089" max="14089" width="6" style="294" bestFit="1" customWidth="1"/>
    <col min="14090" max="14090" width="11" style="294" bestFit="1" customWidth="1"/>
    <col min="14091" max="14091" width="7.5546875" style="294" bestFit="1" customWidth="1"/>
    <col min="14092" max="14093" width="16.5546875" style="294" bestFit="1" customWidth="1"/>
    <col min="14094" max="14094" width="14.88671875" style="294" bestFit="1" customWidth="1"/>
    <col min="14095" max="14095" width="20.6640625" style="294" bestFit="1" customWidth="1"/>
    <col min="14096" max="14096" width="18.109375" style="294" bestFit="1" customWidth="1"/>
    <col min="14097" max="14097" width="14.88671875" style="294" bestFit="1" customWidth="1"/>
    <col min="14098" max="14098" width="16.5546875" style="294" bestFit="1" customWidth="1"/>
    <col min="14099" max="14099" width="13.88671875" style="294" bestFit="1" customWidth="1"/>
    <col min="14100" max="14100" width="14.88671875" style="294" bestFit="1" customWidth="1"/>
    <col min="14101" max="14337" width="11.44140625" style="294"/>
    <col min="14338" max="14338" width="0" style="294" hidden="1" customWidth="1"/>
    <col min="14339" max="14339" width="7" style="294" bestFit="1" customWidth="1"/>
    <col min="14340" max="14340" width="5.5546875" style="294" bestFit="1" customWidth="1"/>
    <col min="14341" max="14341" width="7.6640625" style="294" bestFit="1" customWidth="1"/>
    <col min="14342" max="14342" width="9.88671875" style="294" bestFit="1" customWidth="1"/>
    <col min="14343" max="14343" width="5.6640625" style="294" bestFit="1" customWidth="1"/>
    <col min="14344" max="14344" width="5" style="294" bestFit="1" customWidth="1"/>
    <col min="14345" max="14345" width="6" style="294" bestFit="1" customWidth="1"/>
    <col min="14346" max="14346" width="11" style="294" bestFit="1" customWidth="1"/>
    <col min="14347" max="14347" width="7.5546875" style="294" bestFit="1" customWidth="1"/>
    <col min="14348" max="14349" width="16.5546875" style="294" bestFit="1" customWidth="1"/>
    <col min="14350" max="14350" width="14.88671875" style="294" bestFit="1" customWidth="1"/>
    <col min="14351" max="14351" width="20.6640625" style="294" bestFit="1" customWidth="1"/>
    <col min="14352" max="14352" width="18.109375" style="294" bestFit="1" customWidth="1"/>
    <col min="14353" max="14353" width="14.88671875" style="294" bestFit="1" customWidth="1"/>
    <col min="14354" max="14354" width="16.5546875" style="294" bestFit="1" customWidth="1"/>
    <col min="14355" max="14355" width="13.88671875" style="294" bestFit="1" customWidth="1"/>
    <col min="14356" max="14356" width="14.88671875" style="294" bestFit="1" customWidth="1"/>
    <col min="14357" max="14593" width="11.44140625" style="294"/>
    <col min="14594" max="14594" width="0" style="294" hidden="1" customWidth="1"/>
    <col min="14595" max="14595" width="7" style="294" bestFit="1" customWidth="1"/>
    <col min="14596" max="14596" width="5.5546875" style="294" bestFit="1" customWidth="1"/>
    <col min="14597" max="14597" width="7.6640625" style="294" bestFit="1" customWidth="1"/>
    <col min="14598" max="14598" width="9.88671875" style="294" bestFit="1" customWidth="1"/>
    <col min="14599" max="14599" width="5.6640625" style="294" bestFit="1" customWidth="1"/>
    <col min="14600" max="14600" width="5" style="294" bestFit="1" customWidth="1"/>
    <col min="14601" max="14601" width="6" style="294" bestFit="1" customWidth="1"/>
    <col min="14602" max="14602" width="11" style="294" bestFit="1" customWidth="1"/>
    <col min="14603" max="14603" width="7.5546875" style="294" bestFit="1" customWidth="1"/>
    <col min="14604" max="14605" width="16.5546875" style="294" bestFit="1" customWidth="1"/>
    <col min="14606" max="14606" width="14.88671875" style="294" bestFit="1" customWidth="1"/>
    <col min="14607" max="14607" width="20.6640625" style="294" bestFit="1" customWidth="1"/>
    <col min="14608" max="14608" width="18.109375" style="294" bestFit="1" customWidth="1"/>
    <col min="14609" max="14609" width="14.88671875" style="294" bestFit="1" customWidth="1"/>
    <col min="14610" max="14610" width="16.5546875" style="294" bestFit="1" customWidth="1"/>
    <col min="14611" max="14611" width="13.88671875" style="294" bestFit="1" customWidth="1"/>
    <col min="14612" max="14612" width="14.88671875" style="294" bestFit="1" customWidth="1"/>
    <col min="14613" max="14849" width="11.44140625" style="294"/>
    <col min="14850" max="14850" width="0" style="294" hidden="1" customWidth="1"/>
    <col min="14851" max="14851" width="7" style="294" bestFit="1" customWidth="1"/>
    <col min="14852" max="14852" width="5.5546875" style="294" bestFit="1" customWidth="1"/>
    <col min="14853" max="14853" width="7.6640625" style="294" bestFit="1" customWidth="1"/>
    <col min="14854" max="14854" width="9.88671875" style="294" bestFit="1" customWidth="1"/>
    <col min="14855" max="14855" width="5.6640625" style="294" bestFit="1" customWidth="1"/>
    <col min="14856" max="14856" width="5" style="294" bestFit="1" customWidth="1"/>
    <col min="14857" max="14857" width="6" style="294" bestFit="1" customWidth="1"/>
    <col min="14858" max="14858" width="11" style="294" bestFit="1" customWidth="1"/>
    <col min="14859" max="14859" width="7.5546875" style="294" bestFit="1" customWidth="1"/>
    <col min="14860" max="14861" width="16.5546875" style="294" bestFit="1" customWidth="1"/>
    <col min="14862" max="14862" width="14.88671875" style="294" bestFit="1" customWidth="1"/>
    <col min="14863" max="14863" width="20.6640625" style="294" bestFit="1" customWidth="1"/>
    <col min="14864" max="14864" width="18.109375" style="294" bestFit="1" customWidth="1"/>
    <col min="14865" max="14865" width="14.88671875" style="294" bestFit="1" customWidth="1"/>
    <col min="14866" max="14866" width="16.5546875" style="294" bestFit="1" customWidth="1"/>
    <col min="14867" max="14867" width="13.88671875" style="294" bestFit="1" customWidth="1"/>
    <col min="14868" max="14868" width="14.88671875" style="294" bestFit="1" customWidth="1"/>
    <col min="14869" max="15105" width="11.44140625" style="294"/>
    <col min="15106" max="15106" width="0" style="294" hidden="1" customWidth="1"/>
    <col min="15107" max="15107" width="7" style="294" bestFit="1" customWidth="1"/>
    <col min="15108" max="15108" width="5.5546875" style="294" bestFit="1" customWidth="1"/>
    <col min="15109" max="15109" width="7.6640625" style="294" bestFit="1" customWidth="1"/>
    <col min="15110" max="15110" width="9.88671875" style="294" bestFit="1" customWidth="1"/>
    <col min="15111" max="15111" width="5.6640625" style="294" bestFit="1" customWidth="1"/>
    <col min="15112" max="15112" width="5" style="294" bestFit="1" customWidth="1"/>
    <col min="15113" max="15113" width="6" style="294" bestFit="1" customWidth="1"/>
    <col min="15114" max="15114" width="11" style="294" bestFit="1" customWidth="1"/>
    <col min="15115" max="15115" width="7.5546875" style="294" bestFit="1" customWidth="1"/>
    <col min="15116" max="15117" width="16.5546875" style="294" bestFit="1" customWidth="1"/>
    <col min="15118" max="15118" width="14.88671875" style="294" bestFit="1" customWidth="1"/>
    <col min="15119" max="15119" width="20.6640625" style="294" bestFit="1" customWidth="1"/>
    <col min="15120" max="15120" width="18.109375" style="294" bestFit="1" customWidth="1"/>
    <col min="15121" max="15121" width="14.88671875" style="294" bestFit="1" customWidth="1"/>
    <col min="15122" max="15122" width="16.5546875" style="294" bestFit="1" customWidth="1"/>
    <col min="15123" max="15123" width="13.88671875" style="294" bestFit="1" customWidth="1"/>
    <col min="15124" max="15124" width="14.88671875" style="294" bestFit="1" customWidth="1"/>
    <col min="15125" max="15361" width="11.44140625" style="294"/>
    <col min="15362" max="15362" width="0" style="294" hidden="1" customWidth="1"/>
    <col min="15363" max="15363" width="7" style="294" bestFit="1" customWidth="1"/>
    <col min="15364" max="15364" width="5.5546875" style="294" bestFit="1" customWidth="1"/>
    <col min="15365" max="15365" width="7.6640625" style="294" bestFit="1" customWidth="1"/>
    <col min="15366" max="15366" width="9.88671875" style="294" bestFit="1" customWidth="1"/>
    <col min="15367" max="15367" width="5.6640625" style="294" bestFit="1" customWidth="1"/>
    <col min="15368" max="15368" width="5" style="294" bestFit="1" customWidth="1"/>
    <col min="15369" max="15369" width="6" style="294" bestFit="1" customWidth="1"/>
    <col min="15370" max="15370" width="11" style="294" bestFit="1" customWidth="1"/>
    <col min="15371" max="15371" width="7.5546875" style="294" bestFit="1" customWidth="1"/>
    <col min="15372" max="15373" width="16.5546875" style="294" bestFit="1" customWidth="1"/>
    <col min="15374" max="15374" width="14.88671875" style="294" bestFit="1" customWidth="1"/>
    <col min="15375" max="15375" width="20.6640625" style="294" bestFit="1" customWidth="1"/>
    <col min="15376" max="15376" width="18.109375" style="294" bestFit="1" customWidth="1"/>
    <col min="15377" max="15377" width="14.88671875" style="294" bestFit="1" customWidth="1"/>
    <col min="15378" max="15378" width="16.5546875" style="294" bestFit="1" customWidth="1"/>
    <col min="15379" max="15379" width="13.88671875" style="294" bestFit="1" customWidth="1"/>
    <col min="15380" max="15380" width="14.88671875" style="294" bestFit="1" customWidth="1"/>
    <col min="15381" max="15617" width="11.44140625" style="294"/>
    <col min="15618" max="15618" width="0" style="294" hidden="1" customWidth="1"/>
    <col min="15619" max="15619" width="7" style="294" bestFit="1" customWidth="1"/>
    <col min="15620" max="15620" width="5.5546875" style="294" bestFit="1" customWidth="1"/>
    <col min="15621" max="15621" width="7.6640625" style="294" bestFit="1" customWidth="1"/>
    <col min="15622" max="15622" width="9.88671875" style="294" bestFit="1" customWidth="1"/>
    <col min="15623" max="15623" width="5.6640625" style="294" bestFit="1" customWidth="1"/>
    <col min="15624" max="15624" width="5" style="294" bestFit="1" customWidth="1"/>
    <col min="15625" max="15625" width="6" style="294" bestFit="1" customWidth="1"/>
    <col min="15626" max="15626" width="11" style="294" bestFit="1" customWidth="1"/>
    <col min="15627" max="15627" width="7.5546875" style="294" bestFit="1" customWidth="1"/>
    <col min="15628" max="15629" width="16.5546875" style="294" bestFit="1" customWidth="1"/>
    <col min="15630" max="15630" width="14.88671875" style="294" bestFit="1" customWidth="1"/>
    <col min="15631" max="15631" width="20.6640625" style="294" bestFit="1" customWidth="1"/>
    <col min="15632" max="15632" width="18.109375" style="294" bestFit="1" customWidth="1"/>
    <col min="15633" max="15633" width="14.88671875" style="294" bestFit="1" customWidth="1"/>
    <col min="15634" max="15634" width="16.5546875" style="294" bestFit="1" customWidth="1"/>
    <col min="15635" max="15635" width="13.88671875" style="294" bestFit="1" customWidth="1"/>
    <col min="15636" max="15636" width="14.88671875" style="294" bestFit="1" customWidth="1"/>
    <col min="15637" max="15873" width="11.44140625" style="294"/>
    <col min="15874" max="15874" width="0" style="294" hidden="1" customWidth="1"/>
    <col min="15875" max="15875" width="7" style="294" bestFit="1" customWidth="1"/>
    <col min="15876" max="15876" width="5.5546875" style="294" bestFit="1" customWidth="1"/>
    <col min="15877" max="15877" width="7.6640625" style="294" bestFit="1" customWidth="1"/>
    <col min="15878" max="15878" width="9.88671875" style="294" bestFit="1" customWidth="1"/>
    <col min="15879" max="15879" width="5.6640625" style="294" bestFit="1" customWidth="1"/>
    <col min="15880" max="15880" width="5" style="294" bestFit="1" customWidth="1"/>
    <col min="15881" max="15881" width="6" style="294" bestFit="1" customWidth="1"/>
    <col min="15882" max="15882" width="11" style="294" bestFit="1" customWidth="1"/>
    <col min="15883" max="15883" width="7.5546875" style="294" bestFit="1" customWidth="1"/>
    <col min="15884" max="15885" width="16.5546875" style="294" bestFit="1" customWidth="1"/>
    <col min="15886" max="15886" width="14.88671875" style="294" bestFit="1" customWidth="1"/>
    <col min="15887" max="15887" width="20.6640625" style="294" bestFit="1" customWidth="1"/>
    <col min="15888" max="15888" width="18.109375" style="294" bestFit="1" customWidth="1"/>
    <col min="15889" max="15889" width="14.88671875" style="294" bestFit="1" customWidth="1"/>
    <col min="15890" max="15890" width="16.5546875" style="294" bestFit="1" customWidth="1"/>
    <col min="15891" max="15891" width="13.88671875" style="294" bestFit="1" customWidth="1"/>
    <col min="15892" max="15892" width="14.88671875" style="294" bestFit="1" customWidth="1"/>
    <col min="15893" max="16129" width="11.44140625" style="294"/>
    <col min="16130" max="16130" width="0" style="294" hidden="1" customWidth="1"/>
    <col min="16131" max="16131" width="7" style="294" bestFit="1" customWidth="1"/>
    <col min="16132" max="16132" width="5.5546875" style="294" bestFit="1" customWidth="1"/>
    <col min="16133" max="16133" width="7.6640625" style="294" bestFit="1" customWidth="1"/>
    <col min="16134" max="16134" width="9.88671875" style="294" bestFit="1" customWidth="1"/>
    <col min="16135" max="16135" width="5.6640625" style="294" bestFit="1" customWidth="1"/>
    <col min="16136" max="16136" width="5" style="294" bestFit="1" customWidth="1"/>
    <col min="16137" max="16137" width="6" style="294" bestFit="1" customWidth="1"/>
    <col min="16138" max="16138" width="11" style="294" bestFit="1" customWidth="1"/>
    <col min="16139" max="16139" width="7.5546875" style="294" bestFit="1" customWidth="1"/>
    <col min="16140" max="16141" width="16.5546875" style="294" bestFit="1" customWidth="1"/>
    <col min="16142" max="16142" width="14.88671875" style="294" bestFit="1" customWidth="1"/>
    <col min="16143" max="16143" width="20.6640625" style="294" bestFit="1" customWidth="1"/>
    <col min="16144" max="16144" width="18.109375" style="294" bestFit="1" customWidth="1"/>
    <col min="16145" max="16145" width="14.88671875" style="294" bestFit="1" customWidth="1"/>
    <col min="16146" max="16146" width="16.5546875" style="294" bestFit="1" customWidth="1"/>
    <col min="16147" max="16147" width="13.88671875" style="294" bestFit="1" customWidth="1"/>
    <col min="16148" max="16148" width="14.88671875" style="294" bestFit="1" customWidth="1"/>
    <col min="16149" max="16384" width="11.44140625" style="294"/>
  </cols>
  <sheetData>
    <row r="3" spans="1:20">
      <c r="A3" s="294" t="s">
        <v>529</v>
      </c>
    </row>
    <row r="4" spans="1:20" s="327" customFormat="1">
      <c r="A4" s="327" t="s">
        <v>530</v>
      </c>
      <c r="B4" s="327" t="s">
        <v>1197</v>
      </c>
      <c r="C4" s="327" t="s">
        <v>531</v>
      </c>
      <c r="D4" s="327" t="s">
        <v>532</v>
      </c>
      <c r="E4" s="327" t="s">
        <v>533</v>
      </c>
      <c r="F4" s="327" t="s">
        <v>534</v>
      </c>
      <c r="G4" s="327" t="s">
        <v>535</v>
      </c>
      <c r="H4" s="327" t="s">
        <v>536</v>
      </c>
      <c r="I4" s="327" t="s">
        <v>94</v>
      </c>
      <c r="J4" s="327" t="s">
        <v>537</v>
      </c>
      <c r="K4" s="327" t="s">
        <v>1198</v>
      </c>
      <c r="L4" s="328" t="s">
        <v>538</v>
      </c>
      <c r="M4" s="328" t="s">
        <v>12</v>
      </c>
      <c r="N4" s="328" t="s">
        <v>539</v>
      </c>
      <c r="O4" s="328" t="s">
        <v>540</v>
      </c>
      <c r="P4" s="328" t="s">
        <v>541</v>
      </c>
      <c r="Q4" s="328" t="s">
        <v>62</v>
      </c>
      <c r="R4" s="328" t="s">
        <v>542</v>
      </c>
      <c r="S4" s="328" t="s">
        <v>543</v>
      </c>
      <c r="T4" s="328" t="s">
        <v>544</v>
      </c>
    </row>
    <row r="5" spans="1:20">
      <c r="A5" s="294" t="s">
        <v>545</v>
      </c>
      <c r="B5" s="295" t="s">
        <v>512</v>
      </c>
      <c r="C5" s="294">
        <v>123272</v>
      </c>
      <c r="D5" s="294" t="s">
        <v>430</v>
      </c>
      <c r="E5" s="294" t="s">
        <v>546</v>
      </c>
      <c r="F5" s="294">
        <v>3381</v>
      </c>
      <c r="G5" s="294">
        <v>1</v>
      </c>
      <c r="H5" s="294">
        <v>2</v>
      </c>
      <c r="I5" s="294">
        <v>0</v>
      </c>
      <c r="K5" s="294">
        <v>3</v>
      </c>
      <c r="L5" s="299">
        <v>94623981</v>
      </c>
      <c r="M5" s="299">
        <v>94623981</v>
      </c>
      <c r="N5" s="299">
        <f>P5</f>
        <v>40254900</v>
      </c>
      <c r="O5" s="299">
        <v>47311992</v>
      </c>
      <c r="P5" s="299">
        <v>40254900</v>
      </c>
      <c r="Q5" s="299">
        <v>39426660</v>
      </c>
      <c r="R5" s="300">
        <f>M5-N5</f>
        <v>54369081</v>
      </c>
      <c r="S5" s="300">
        <f>N5-P5</f>
        <v>0</v>
      </c>
      <c r="T5" s="300">
        <f>P5-Q5</f>
        <v>828240</v>
      </c>
    </row>
    <row r="6" spans="1:20" hidden="1">
      <c r="A6" s="294" t="s">
        <v>547</v>
      </c>
      <c r="B6" s="295" t="s">
        <v>524</v>
      </c>
      <c r="C6" s="294">
        <v>124003</v>
      </c>
      <c r="D6" s="294" t="s">
        <v>326</v>
      </c>
      <c r="E6" s="294" t="s">
        <v>548</v>
      </c>
      <c r="F6" s="294">
        <v>2141</v>
      </c>
      <c r="G6" s="294">
        <v>1</v>
      </c>
      <c r="H6" s="294">
        <v>1</v>
      </c>
      <c r="I6" s="294">
        <v>0</v>
      </c>
      <c r="K6" s="294">
        <v>2</v>
      </c>
      <c r="L6" s="299">
        <v>250000</v>
      </c>
      <c r="M6" s="299">
        <v>250000</v>
      </c>
      <c r="O6" s="299">
        <v>250000</v>
      </c>
      <c r="P6" s="299">
        <v>0</v>
      </c>
      <c r="R6" s="300">
        <f t="shared" ref="R6:R69" si="0">M6-N6</f>
        <v>250000</v>
      </c>
      <c r="S6" s="300">
        <f t="shared" ref="S6:S69" si="1">N6-P6</f>
        <v>0</v>
      </c>
      <c r="T6" s="300">
        <f t="shared" ref="T6:T69" si="2">P6-Q6</f>
        <v>0</v>
      </c>
    </row>
    <row r="7" spans="1:20" hidden="1">
      <c r="A7" s="294" t="s">
        <v>549</v>
      </c>
      <c r="B7" s="295" t="s">
        <v>524</v>
      </c>
      <c r="C7" s="294">
        <v>124003</v>
      </c>
      <c r="D7" s="294" t="s">
        <v>326</v>
      </c>
      <c r="E7" s="294" t="s">
        <v>548</v>
      </c>
      <c r="F7" s="294">
        <v>2311</v>
      </c>
      <c r="G7" s="294">
        <v>1</v>
      </c>
      <c r="H7" s="294">
        <v>1</v>
      </c>
      <c r="I7" s="294">
        <v>0</v>
      </c>
      <c r="K7" s="294">
        <v>2</v>
      </c>
      <c r="L7" s="299">
        <v>700000</v>
      </c>
      <c r="M7" s="299">
        <v>700000</v>
      </c>
      <c r="O7" s="299">
        <v>280000</v>
      </c>
      <c r="P7" s="299">
        <v>0</v>
      </c>
      <c r="R7" s="300">
        <f t="shared" si="0"/>
        <v>700000</v>
      </c>
      <c r="S7" s="300">
        <f t="shared" si="1"/>
        <v>0</v>
      </c>
      <c r="T7" s="300">
        <f t="shared" si="2"/>
        <v>0</v>
      </c>
    </row>
    <row r="8" spans="1:20" hidden="1">
      <c r="A8" s="294" t="s">
        <v>550</v>
      </c>
      <c r="B8" s="295" t="s">
        <v>456</v>
      </c>
      <c r="C8" s="294">
        <v>124004</v>
      </c>
      <c r="D8" s="294" t="s">
        <v>330</v>
      </c>
      <c r="E8" s="294">
        <v>111100</v>
      </c>
      <c r="F8" s="294">
        <v>4412</v>
      </c>
      <c r="G8" s="294">
        <v>1</v>
      </c>
      <c r="H8" s="294">
        <v>1</v>
      </c>
      <c r="I8" s="294">
        <v>0</v>
      </c>
      <c r="K8" s="294">
        <v>4</v>
      </c>
      <c r="L8" s="299">
        <v>2000000</v>
      </c>
      <c r="M8" s="299">
        <v>1500000</v>
      </c>
      <c r="N8" s="299">
        <v>1500000</v>
      </c>
      <c r="O8" s="299">
        <v>800000</v>
      </c>
      <c r="P8" s="299">
        <v>450000</v>
      </c>
      <c r="R8" s="300">
        <f t="shared" si="0"/>
        <v>0</v>
      </c>
      <c r="S8" s="300">
        <f t="shared" si="1"/>
        <v>1050000</v>
      </c>
      <c r="T8" s="300">
        <f t="shared" si="2"/>
        <v>450000</v>
      </c>
    </row>
    <row r="9" spans="1:20" hidden="1">
      <c r="A9" s="294" t="s">
        <v>551</v>
      </c>
      <c r="B9" s="295" t="s">
        <v>456</v>
      </c>
      <c r="C9" s="294">
        <v>124004</v>
      </c>
      <c r="D9" s="294" t="s">
        <v>330</v>
      </c>
      <c r="E9" s="294" t="s">
        <v>552</v>
      </c>
      <c r="F9" s="294">
        <v>5211</v>
      </c>
      <c r="G9" s="294">
        <v>2</v>
      </c>
      <c r="H9" s="294">
        <v>1</v>
      </c>
      <c r="I9" s="294">
        <v>0</v>
      </c>
      <c r="J9" s="294" t="s">
        <v>553</v>
      </c>
      <c r="K9" s="294">
        <v>5</v>
      </c>
      <c r="L9" s="299">
        <v>50000</v>
      </c>
      <c r="M9" s="299">
        <v>50000</v>
      </c>
      <c r="O9" s="299">
        <v>20000</v>
      </c>
      <c r="P9" s="299">
        <v>0</v>
      </c>
      <c r="R9" s="300">
        <f t="shared" si="0"/>
        <v>50000</v>
      </c>
      <c r="S9" s="300">
        <f t="shared" si="1"/>
        <v>0</v>
      </c>
      <c r="T9" s="300">
        <f t="shared" si="2"/>
        <v>0</v>
      </c>
    </row>
    <row r="10" spans="1:20" hidden="1">
      <c r="A10" s="294" t="s">
        <v>554</v>
      </c>
      <c r="B10" s="295" t="s">
        <v>456</v>
      </c>
      <c r="C10" s="294">
        <v>124004</v>
      </c>
      <c r="D10" s="294" t="s">
        <v>330</v>
      </c>
      <c r="E10" s="294" t="s">
        <v>555</v>
      </c>
      <c r="F10" s="294">
        <v>4419</v>
      </c>
      <c r="G10" s="294">
        <v>1</v>
      </c>
      <c r="H10" s="294">
        <v>1</v>
      </c>
      <c r="I10" s="294">
        <v>0</v>
      </c>
      <c r="K10" s="294">
        <v>4</v>
      </c>
      <c r="L10" s="299">
        <v>400000</v>
      </c>
      <c r="M10" s="299">
        <v>0</v>
      </c>
      <c r="O10" s="299">
        <v>0</v>
      </c>
      <c r="P10" s="299">
        <v>0</v>
      </c>
      <c r="R10" s="300">
        <f t="shared" si="0"/>
        <v>0</v>
      </c>
      <c r="S10" s="300">
        <f t="shared" si="1"/>
        <v>0</v>
      </c>
      <c r="T10" s="300">
        <f t="shared" si="2"/>
        <v>0</v>
      </c>
    </row>
    <row r="11" spans="1:20" hidden="1">
      <c r="A11" s="294" t="s">
        <v>556</v>
      </c>
      <c r="B11" s="295" t="s">
        <v>456</v>
      </c>
      <c r="C11" s="294">
        <v>124004</v>
      </c>
      <c r="D11" s="294" t="s">
        <v>330</v>
      </c>
      <c r="E11" s="294" t="s">
        <v>548</v>
      </c>
      <c r="F11" s="294">
        <v>2111</v>
      </c>
      <c r="G11" s="294">
        <v>1</v>
      </c>
      <c r="H11" s="294">
        <v>1</v>
      </c>
      <c r="I11" s="294">
        <v>0</v>
      </c>
      <c r="K11" s="294">
        <v>2</v>
      </c>
      <c r="L11" s="299">
        <v>40000</v>
      </c>
      <c r="M11" s="299">
        <v>40000</v>
      </c>
      <c r="N11" s="299">
        <v>12818</v>
      </c>
      <c r="O11" s="299">
        <v>40000</v>
      </c>
      <c r="P11" s="299">
        <v>11792.56</v>
      </c>
      <c r="Q11" s="299">
        <v>11792.56</v>
      </c>
      <c r="R11" s="300">
        <f t="shared" si="0"/>
        <v>27182</v>
      </c>
      <c r="S11" s="300">
        <f t="shared" si="1"/>
        <v>1025.4400000000005</v>
      </c>
      <c r="T11" s="300">
        <f t="shared" si="2"/>
        <v>0</v>
      </c>
    </row>
    <row r="12" spans="1:20" hidden="1">
      <c r="A12" s="294" t="s">
        <v>557</v>
      </c>
      <c r="B12" s="295" t="s">
        <v>456</v>
      </c>
      <c r="C12" s="294">
        <v>124004</v>
      </c>
      <c r="D12" s="294" t="s">
        <v>330</v>
      </c>
      <c r="E12" s="294" t="s">
        <v>548</v>
      </c>
      <c r="F12" s="294">
        <v>2211</v>
      </c>
      <c r="G12" s="294">
        <v>1</v>
      </c>
      <c r="H12" s="294">
        <v>1</v>
      </c>
      <c r="I12" s="294">
        <v>0</v>
      </c>
      <c r="K12" s="294">
        <v>2</v>
      </c>
      <c r="L12" s="299">
        <v>50000</v>
      </c>
      <c r="M12" s="299">
        <v>50000</v>
      </c>
      <c r="O12" s="299">
        <v>20000</v>
      </c>
      <c r="P12" s="299">
        <v>0</v>
      </c>
      <c r="R12" s="300">
        <f t="shared" si="0"/>
        <v>50000</v>
      </c>
      <c r="S12" s="300">
        <f t="shared" si="1"/>
        <v>0</v>
      </c>
      <c r="T12" s="300">
        <f t="shared" si="2"/>
        <v>0</v>
      </c>
    </row>
    <row r="13" spans="1:20">
      <c r="A13" s="294" t="s">
        <v>558</v>
      </c>
      <c r="B13" s="295" t="s">
        <v>456</v>
      </c>
      <c r="C13" s="294">
        <v>124004</v>
      </c>
      <c r="D13" s="294" t="s">
        <v>330</v>
      </c>
      <c r="E13" s="294" t="s">
        <v>548</v>
      </c>
      <c r="F13" s="294">
        <v>2711</v>
      </c>
      <c r="G13" s="294">
        <v>1</v>
      </c>
      <c r="H13" s="294">
        <v>2</v>
      </c>
      <c r="I13" s="294">
        <v>0</v>
      </c>
      <c r="K13" s="294">
        <v>2</v>
      </c>
      <c r="L13" s="299">
        <v>30000</v>
      </c>
      <c r="M13" s="299">
        <v>30000</v>
      </c>
      <c r="N13" s="299">
        <f>P13</f>
        <v>0</v>
      </c>
      <c r="O13" s="299">
        <v>12000</v>
      </c>
      <c r="P13" s="299">
        <v>0</v>
      </c>
      <c r="R13" s="300">
        <f t="shared" si="0"/>
        <v>30000</v>
      </c>
      <c r="S13" s="300">
        <f t="shared" si="1"/>
        <v>0</v>
      </c>
      <c r="T13" s="300">
        <f t="shared" si="2"/>
        <v>0</v>
      </c>
    </row>
    <row r="14" spans="1:20" hidden="1">
      <c r="A14" s="294" t="s">
        <v>559</v>
      </c>
      <c r="B14" s="295" t="s">
        <v>456</v>
      </c>
      <c r="C14" s="294">
        <v>124004</v>
      </c>
      <c r="D14" s="294" t="s">
        <v>330</v>
      </c>
      <c r="E14" s="294" t="s">
        <v>548</v>
      </c>
      <c r="F14" s="294">
        <v>3291</v>
      </c>
      <c r="G14" s="294">
        <v>1</v>
      </c>
      <c r="H14" s="294">
        <v>1</v>
      </c>
      <c r="I14" s="294">
        <v>0</v>
      </c>
      <c r="K14" s="294">
        <v>3</v>
      </c>
      <c r="L14" s="299">
        <v>40000</v>
      </c>
      <c r="M14" s="299">
        <v>40000</v>
      </c>
      <c r="O14" s="299">
        <v>16000</v>
      </c>
      <c r="P14" s="299">
        <v>0</v>
      </c>
      <c r="R14" s="300">
        <f t="shared" si="0"/>
        <v>40000</v>
      </c>
      <c r="S14" s="300">
        <f t="shared" si="1"/>
        <v>0</v>
      </c>
      <c r="T14" s="300">
        <f t="shared" si="2"/>
        <v>0</v>
      </c>
    </row>
    <row r="15" spans="1:20" hidden="1">
      <c r="A15" s="294" t="s">
        <v>560</v>
      </c>
      <c r="B15" s="295" t="s">
        <v>456</v>
      </c>
      <c r="C15" s="294">
        <v>124004</v>
      </c>
      <c r="D15" s="294" t="s">
        <v>330</v>
      </c>
      <c r="E15" s="294" t="s">
        <v>548</v>
      </c>
      <c r="F15" s="294">
        <v>3581</v>
      </c>
      <c r="G15" s="294">
        <v>1</v>
      </c>
      <c r="H15" s="294">
        <v>1</v>
      </c>
      <c r="I15" s="294">
        <v>0</v>
      </c>
      <c r="K15" s="294">
        <v>3</v>
      </c>
      <c r="L15" s="299">
        <v>0</v>
      </c>
      <c r="M15" s="299">
        <v>73000</v>
      </c>
      <c r="O15" s="299">
        <v>13000</v>
      </c>
      <c r="P15" s="299">
        <v>0</v>
      </c>
      <c r="R15" s="300">
        <f t="shared" si="0"/>
        <v>73000</v>
      </c>
      <c r="S15" s="300">
        <f t="shared" si="1"/>
        <v>0</v>
      </c>
      <c r="T15" s="300">
        <f t="shared" si="2"/>
        <v>0</v>
      </c>
    </row>
    <row r="16" spans="1:20" hidden="1">
      <c r="A16" s="294" t="s">
        <v>561</v>
      </c>
      <c r="B16" s="295" t="s">
        <v>456</v>
      </c>
      <c r="C16" s="294">
        <v>124004</v>
      </c>
      <c r="D16" s="294" t="s">
        <v>330</v>
      </c>
      <c r="E16" s="294" t="s">
        <v>548</v>
      </c>
      <c r="F16" s="294">
        <v>3661</v>
      </c>
      <c r="G16" s="294">
        <v>1</v>
      </c>
      <c r="H16" s="294">
        <v>1</v>
      </c>
      <c r="I16" s="294">
        <v>0</v>
      </c>
      <c r="K16" s="294">
        <v>3</v>
      </c>
      <c r="L16" s="299">
        <v>40000</v>
      </c>
      <c r="M16" s="299">
        <v>40000</v>
      </c>
      <c r="O16" s="299">
        <v>16000</v>
      </c>
      <c r="P16" s="299">
        <v>0</v>
      </c>
      <c r="R16" s="300">
        <f t="shared" si="0"/>
        <v>40000</v>
      </c>
      <c r="S16" s="300">
        <f t="shared" si="1"/>
        <v>0</v>
      </c>
      <c r="T16" s="300">
        <f t="shared" si="2"/>
        <v>0</v>
      </c>
    </row>
    <row r="17" spans="1:20" hidden="1">
      <c r="A17" s="294" t="s">
        <v>562</v>
      </c>
      <c r="B17" s="295" t="s">
        <v>456</v>
      </c>
      <c r="C17" s="294">
        <v>124004</v>
      </c>
      <c r="D17" s="294" t="s">
        <v>330</v>
      </c>
      <c r="E17" s="294" t="s">
        <v>548</v>
      </c>
      <c r="F17" s="294">
        <v>3821</v>
      </c>
      <c r="G17" s="294">
        <v>1</v>
      </c>
      <c r="H17" s="294">
        <v>1</v>
      </c>
      <c r="I17" s="294">
        <v>0</v>
      </c>
      <c r="K17" s="294">
        <v>3</v>
      </c>
      <c r="L17" s="299">
        <v>100000</v>
      </c>
      <c r="M17" s="299">
        <v>27000</v>
      </c>
      <c r="O17" s="299">
        <v>0</v>
      </c>
      <c r="P17" s="299">
        <v>0</v>
      </c>
      <c r="R17" s="300">
        <f t="shared" si="0"/>
        <v>27000</v>
      </c>
      <c r="S17" s="300">
        <f t="shared" si="1"/>
        <v>0</v>
      </c>
      <c r="T17" s="300">
        <f t="shared" si="2"/>
        <v>0</v>
      </c>
    </row>
    <row r="18" spans="1:20" hidden="1">
      <c r="A18" s="294" t="s">
        <v>563</v>
      </c>
      <c r="B18" s="295" t="s">
        <v>528</v>
      </c>
      <c r="C18" s="294">
        <v>131001</v>
      </c>
      <c r="D18" s="294" t="s">
        <v>445</v>
      </c>
      <c r="E18" s="294" t="s">
        <v>548</v>
      </c>
      <c r="F18" s="294">
        <v>2152</v>
      </c>
      <c r="G18" s="294">
        <v>1</v>
      </c>
      <c r="H18" s="294">
        <v>1</v>
      </c>
      <c r="I18" s="294">
        <v>0</v>
      </c>
      <c r="K18" s="294">
        <v>2</v>
      </c>
      <c r="L18" s="299">
        <v>1500000</v>
      </c>
      <c r="M18" s="299">
        <v>1500000</v>
      </c>
      <c r="O18" s="299">
        <v>1250000</v>
      </c>
      <c r="P18" s="299">
        <v>0</v>
      </c>
      <c r="R18" s="300">
        <f t="shared" si="0"/>
        <v>1500000</v>
      </c>
      <c r="S18" s="300">
        <f t="shared" si="1"/>
        <v>0</v>
      </c>
      <c r="T18" s="300">
        <f t="shared" si="2"/>
        <v>0</v>
      </c>
    </row>
    <row r="19" spans="1:20">
      <c r="A19" s="294" t="s">
        <v>564</v>
      </c>
      <c r="B19" s="295" t="s">
        <v>519</v>
      </c>
      <c r="C19" s="294">
        <v>131104</v>
      </c>
      <c r="D19" s="294" t="s">
        <v>450</v>
      </c>
      <c r="E19" s="294" t="s">
        <v>546</v>
      </c>
      <c r="F19" s="294">
        <v>3981</v>
      </c>
      <c r="G19" s="294">
        <v>1</v>
      </c>
      <c r="H19" s="294">
        <v>2</v>
      </c>
      <c r="I19" s="294">
        <v>0</v>
      </c>
      <c r="K19" s="294">
        <v>3</v>
      </c>
      <c r="L19" s="299">
        <v>10357906</v>
      </c>
      <c r="M19" s="299">
        <v>10357906</v>
      </c>
      <c r="N19" s="299">
        <f>P19</f>
        <v>3508150</v>
      </c>
      <c r="O19" s="299">
        <v>4716852</v>
      </c>
      <c r="P19" s="299">
        <v>3508150</v>
      </c>
      <c r="Q19" s="299">
        <v>2704790</v>
      </c>
      <c r="R19" s="300">
        <f t="shared" si="0"/>
        <v>6849756</v>
      </c>
      <c r="S19" s="300">
        <f t="shared" si="1"/>
        <v>0</v>
      </c>
      <c r="T19" s="300">
        <f t="shared" si="2"/>
        <v>803360</v>
      </c>
    </row>
    <row r="20" spans="1:20">
      <c r="A20" s="294" t="s">
        <v>565</v>
      </c>
      <c r="B20" s="295" t="s">
        <v>519</v>
      </c>
      <c r="C20" s="294">
        <v>131104</v>
      </c>
      <c r="D20" s="294" t="s">
        <v>450</v>
      </c>
      <c r="E20" s="294" t="s">
        <v>546</v>
      </c>
      <c r="F20" s="294">
        <v>3981</v>
      </c>
      <c r="G20" s="294">
        <v>1</v>
      </c>
      <c r="H20" s="294">
        <v>2</v>
      </c>
      <c r="I20" s="294">
        <v>8</v>
      </c>
      <c r="K20" s="294">
        <v>3</v>
      </c>
      <c r="L20" s="299">
        <v>945079</v>
      </c>
      <c r="M20" s="299">
        <v>945079</v>
      </c>
      <c r="N20" s="299">
        <f>P20</f>
        <v>448066</v>
      </c>
      <c r="O20" s="299">
        <v>448103</v>
      </c>
      <c r="P20" s="299">
        <v>448066</v>
      </c>
      <c r="Q20" s="299">
        <v>362792</v>
      </c>
      <c r="R20" s="300">
        <f t="shared" si="0"/>
        <v>497013</v>
      </c>
      <c r="S20" s="300">
        <f t="shared" si="1"/>
        <v>0</v>
      </c>
      <c r="T20" s="300">
        <f t="shared" si="2"/>
        <v>85274</v>
      </c>
    </row>
    <row r="21" spans="1:20">
      <c r="A21" s="294" t="s">
        <v>566</v>
      </c>
      <c r="B21" s="295" t="s">
        <v>519</v>
      </c>
      <c r="C21" s="294">
        <v>131104</v>
      </c>
      <c r="D21" s="294" t="s">
        <v>450</v>
      </c>
      <c r="E21" s="294" t="s">
        <v>546</v>
      </c>
      <c r="F21" s="294">
        <v>3981</v>
      </c>
      <c r="G21" s="294">
        <v>2</v>
      </c>
      <c r="H21" s="294">
        <v>2</v>
      </c>
      <c r="I21" s="294">
        <v>0</v>
      </c>
      <c r="K21" s="294">
        <v>3</v>
      </c>
      <c r="L21" s="299">
        <v>6905270</v>
      </c>
      <c r="M21" s="299">
        <v>6905270</v>
      </c>
      <c r="N21" s="299">
        <f>P21</f>
        <v>3260614</v>
      </c>
      <c r="O21" s="299">
        <v>4116303</v>
      </c>
      <c r="P21" s="299">
        <v>3260614</v>
      </c>
      <c r="Q21" s="299">
        <v>2691882</v>
      </c>
      <c r="R21" s="300">
        <f t="shared" si="0"/>
        <v>3644656</v>
      </c>
      <c r="S21" s="300">
        <f t="shared" si="1"/>
        <v>0</v>
      </c>
      <c r="T21" s="300">
        <f t="shared" si="2"/>
        <v>568732</v>
      </c>
    </row>
    <row r="22" spans="1:20">
      <c r="A22" s="294" t="s">
        <v>567</v>
      </c>
      <c r="B22" s="295" t="s">
        <v>519</v>
      </c>
      <c r="C22" s="294">
        <v>131104</v>
      </c>
      <c r="D22" s="294" t="s">
        <v>450</v>
      </c>
      <c r="E22" s="294" t="s">
        <v>546</v>
      </c>
      <c r="F22" s="294">
        <v>3981</v>
      </c>
      <c r="G22" s="294">
        <v>2</v>
      </c>
      <c r="H22" s="294">
        <v>2</v>
      </c>
      <c r="I22" s="294">
        <v>8</v>
      </c>
      <c r="K22" s="294">
        <v>3</v>
      </c>
      <c r="L22" s="299">
        <v>630053</v>
      </c>
      <c r="M22" s="299">
        <v>630053</v>
      </c>
      <c r="N22" s="299">
        <f>P22</f>
        <v>284421</v>
      </c>
      <c r="O22" s="299">
        <v>284449</v>
      </c>
      <c r="P22" s="299">
        <v>284421</v>
      </c>
      <c r="Q22" s="299">
        <v>220076</v>
      </c>
      <c r="R22" s="300">
        <f t="shared" si="0"/>
        <v>345632</v>
      </c>
      <c r="S22" s="300">
        <f t="shared" si="1"/>
        <v>0</v>
      </c>
      <c r="T22" s="300">
        <f t="shared" si="2"/>
        <v>64345</v>
      </c>
    </row>
    <row r="23" spans="1:20" hidden="1">
      <c r="A23" s="294" t="s">
        <v>568</v>
      </c>
      <c r="B23" s="295" t="s">
        <v>519</v>
      </c>
      <c r="C23" s="294">
        <v>131104</v>
      </c>
      <c r="D23" s="294" t="s">
        <v>450</v>
      </c>
      <c r="E23" s="294" t="s">
        <v>546</v>
      </c>
      <c r="F23" s="294">
        <v>3982</v>
      </c>
      <c r="G23" s="294">
        <v>1</v>
      </c>
      <c r="H23" s="294">
        <v>1</v>
      </c>
      <c r="I23" s="294">
        <v>0</v>
      </c>
      <c r="K23" s="294">
        <v>3</v>
      </c>
      <c r="L23" s="299">
        <v>5247034</v>
      </c>
      <c r="M23" s="299">
        <v>5247034</v>
      </c>
      <c r="N23" s="299">
        <v>1247754.5900000001</v>
      </c>
      <c r="O23" s="299">
        <v>1791694</v>
      </c>
      <c r="P23" s="299">
        <v>1117331.04</v>
      </c>
      <c r="Q23" s="299">
        <v>1117331.0399999998</v>
      </c>
      <c r="R23" s="300">
        <f t="shared" si="0"/>
        <v>3999279.41</v>
      </c>
      <c r="S23" s="300">
        <f t="shared" si="1"/>
        <v>130423.55000000005</v>
      </c>
      <c r="T23" s="300">
        <f t="shared" si="2"/>
        <v>0</v>
      </c>
    </row>
    <row r="24" spans="1:20" hidden="1">
      <c r="A24" s="294" t="s">
        <v>569</v>
      </c>
      <c r="B24" s="295" t="s">
        <v>519</v>
      </c>
      <c r="C24" s="294">
        <v>131104</v>
      </c>
      <c r="D24" s="294" t="s">
        <v>450</v>
      </c>
      <c r="E24" s="294" t="s">
        <v>546</v>
      </c>
      <c r="F24" s="294">
        <v>3982</v>
      </c>
      <c r="G24" s="294">
        <v>1</v>
      </c>
      <c r="H24" s="294">
        <v>1</v>
      </c>
      <c r="I24" s="294">
        <v>8</v>
      </c>
      <c r="K24" s="294">
        <v>3</v>
      </c>
      <c r="L24" s="299">
        <v>356025</v>
      </c>
      <c r="M24" s="299">
        <v>356025</v>
      </c>
      <c r="O24" s="299">
        <v>60000</v>
      </c>
      <c r="P24" s="299">
        <v>0</v>
      </c>
      <c r="R24" s="300">
        <f t="shared" si="0"/>
        <v>356025</v>
      </c>
      <c r="S24" s="300">
        <f t="shared" si="1"/>
        <v>0</v>
      </c>
      <c r="T24" s="300">
        <f t="shared" si="2"/>
        <v>0</v>
      </c>
    </row>
    <row r="25" spans="1:20" hidden="1">
      <c r="A25" s="294" t="s">
        <v>570</v>
      </c>
      <c r="B25" s="295" t="s">
        <v>519</v>
      </c>
      <c r="C25" s="294">
        <v>131104</v>
      </c>
      <c r="D25" s="294" t="s">
        <v>450</v>
      </c>
      <c r="E25" s="294" t="s">
        <v>546</v>
      </c>
      <c r="F25" s="294">
        <v>3982</v>
      </c>
      <c r="G25" s="294">
        <v>2</v>
      </c>
      <c r="H25" s="294">
        <v>1</v>
      </c>
      <c r="I25" s="294">
        <v>0</v>
      </c>
      <c r="K25" s="294">
        <v>3</v>
      </c>
      <c r="L25" s="299">
        <v>3498023</v>
      </c>
      <c r="M25" s="299">
        <v>3498023</v>
      </c>
      <c r="N25" s="299">
        <v>911855.62</v>
      </c>
      <c r="O25" s="299">
        <v>1026463</v>
      </c>
      <c r="P25" s="299">
        <v>911855.62</v>
      </c>
      <c r="Q25" s="299">
        <v>911855.62</v>
      </c>
      <c r="R25" s="300">
        <f t="shared" si="0"/>
        <v>2586167.38</v>
      </c>
      <c r="S25" s="300">
        <f t="shared" si="1"/>
        <v>0</v>
      </c>
      <c r="T25" s="300">
        <f t="shared" si="2"/>
        <v>0</v>
      </c>
    </row>
    <row r="26" spans="1:20" hidden="1">
      <c r="A26" s="294" t="s">
        <v>571</v>
      </c>
      <c r="B26" s="295" t="s">
        <v>519</v>
      </c>
      <c r="C26" s="294">
        <v>131104</v>
      </c>
      <c r="D26" s="294" t="s">
        <v>450</v>
      </c>
      <c r="E26" s="294" t="s">
        <v>546</v>
      </c>
      <c r="F26" s="294">
        <v>3982</v>
      </c>
      <c r="G26" s="294">
        <v>2</v>
      </c>
      <c r="H26" s="294">
        <v>1</v>
      </c>
      <c r="I26" s="294">
        <v>8</v>
      </c>
      <c r="K26" s="294">
        <v>3</v>
      </c>
      <c r="L26" s="299">
        <v>237350</v>
      </c>
      <c r="M26" s="299">
        <v>237350</v>
      </c>
      <c r="N26" s="299">
        <v>18440.25</v>
      </c>
      <c r="O26" s="299">
        <v>40000</v>
      </c>
      <c r="P26" s="299">
        <v>18440.25</v>
      </c>
      <c r="Q26" s="299">
        <v>18440.25</v>
      </c>
      <c r="R26" s="300">
        <f t="shared" si="0"/>
        <v>218909.75</v>
      </c>
      <c r="S26" s="300">
        <f t="shared" si="1"/>
        <v>0</v>
      </c>
      <c r="T26" s="300">
        <f t="shared" si="2"/>
        <v>0</v>
      </c>
    </row>
    <row r="27" spans="1:20" hidden="1">
      <c r="A27" s="294" t="s">
        <v>572</v>
      </c>
      <c r="B27" s="295" t="s">
        <v>497</v>
      </c>
      <c r="C27" s="294">
        <v>138177</v>
      </c>
      <c r="D27" s="294" t="s">
        <v>441</v>
      </c>
      <c r="E27" s="294" t="s">
        <v>552</v>
      </c>
      <c r="F27" s="294">
        <v>4419</v>
      </c>
      <c r="G27" s="294">
        <v>1</v>
      </c>
      <c r="H27" s="294">
        <v>1</v>
      </c>
      <c r="I27" s="294">
        <v>0</v>
      </c>
      <c r="K27" s="294">
        <v>4</v>
      </c>
      <c r="L27" s="299">
        <v>24297717</v>
      </c>
      <c r="M27" s="299">
        <v>24297717</v>
      </c>
      <c r="N27" s="299">
        <v>24297000</v>
      </c>
      <c r="O27" s="299">
        <v>19474420</v>
      </c>
      <c r="P27" s="299">
        <v>6040000</v>
      </c>
      <c r="R27" s="300">
        <f t="shared" si="0"/>
        <v>717</v>
      </c>
      <c r="S27" s="300">
        <f t="shared" si="1"/>
        <v>18257000</v>
      </c>
      <c r="T27" s="300">
        <f t="shared" si="2"/>
        <v>6040000</v>
      </c>
    </row>
    <row r="28" spans="1:20">
      <c r="A28" s="294" t="s">
        <v>573</v>
      </c>
      <c r="B28" s="295" t="s">
        <v>497</v>
      </c>
      <c r="C28" s="294">
        <v>138177</v>
      </c>
      <c r="D28" s="294" t="s">
        <v>441</v>
      </c>
      <c r="E28" s="294" t="s">
        <v>548</v>
      </c>
      <c r="F28" s="294">
        <v>2111</v>
      </c>
      <c r="G28" s="294">
        <v>1</v>
      </c>
      <c r="H28" s="294">
        <v>2</v>
      </c>
      <c r="I28" s="294">
        <v>0</v>
      </c>
      <c r="K28" s="294">
        <v>2</v>
      </c>
      <c r="L28" s="299">
        <v>900000</v>
      </c>
      <c r="M28" s="299">
        <v>900000</v>
      </c>
      <c r="N28" s="299">
        <f>P28</f>
        <v>311864</v>
      </c>
      <c r="O28" s="299">
        <v>570000</v>
      </c>
      <c r="P28" s="299">
        <v>311864</v>
      </c>
      <c r="Q28" s="299">
        <v>311864</v>
      </c>
      <c r="R28" s="300">
        <f t="shared" si="0"/>
        <v>588136</v>
      </c>
      <c r="S28" s="300">
        <f t="shared" si="1"/>
        <v>0</v>
      </c>
      <c r="T28" s="300">
        <f t="shared" si="2"/>
        <v>0</v>
      </c>
    </row>
    <row r="29" spans="1:20" hidden="1">
      <c r="A29" s="294" t="s">
        <v>574</v>
      </c>
      <c r="B29" s="295" t="s">
        <v>497</v>
      </c>
      <c r="C29" s="294">
        <v>138177</v>
      </c>
      <c r="D29" s="294" t="s">
        <v>441</v>
      </c>
      <c r="E29" s="294" t="s">
        <v>548</v>
      </c>
      <c r="F29" s="294">
        <v>2161</v>
      </c>
      <c r="G29" s="294">
        <v>1</v>
      </c>
      <c r="H29" s="294">
        <v>1</v>
      </c>
      <c r="I29" s="294">
        <v>0</v>
      </c>
      <c r="K29" s="294">
        <v>2</v>
      </c>
      <c r="L29" s="299">
        <v>800000</v>
      </c>
      <c r="M29" s="299">
        <v>800000</v>
      </c>
      <c r="N29" s="299">
        <v>800000</v>
      </c>
      <c r="O29" s="299">
        <v>800000</v>
      </c>
      <c r="P29" s="299">
        <v>0</v>
      </c>
      <c r="R29" s="300">
        <f t="shared" si="0"/>
        <v>0</v>
      </c>
      <c r="S29" s="300">
        <f t="shared" si="1"/>
        <v>800000</v>
      </c>
      <c r="T29" s="300">
        <f t="shared" si="2"/>
        <v>0</v>
      </c>
    </row>
    <row r="30" spans="1:20" hidden="1">
      <c r="A30" s="294" t="s">
        <v>575</v>
      </c>
      <c r="B30" s="295" t="s">
        <v>497</v>
      </c>
      <c r="C30" s="294">
        <v>138177</v>
      </c>
      <c r="D30" s="294" t="s">
        <v>441</v>
      </c>
      <c r="E30" s="294" t="s">
        <v>548</v>
      </c>
      <c r="F30" s="294">
        <v>2171</v>
      </c>
      <c r="G30" s="294">
        <v>1</v>
      </c>
      <c r="H30" s="294">
        <v>1</v>
      </c>
      <c r="I30" s="294">
        <v>0</v>
      </c>
      <c r="K30" s="294">
        <v>2</v>
      </c>
      <c r="L30" s="299">
        <v>150000</v>
      </c>
      <c r="M30" s="299">
        <v>150000</v>
      </c>
      <c r="O30" s="299">
        <v>75000</v>
      </c>
      <c r="P30" s="299">
        <v>0</v>
      </c>
      <c r="R30" s="300">
        <f t="shared" si="0"/>
        <v>150000</v>
      </c>
      <c r="S30" s="300">
        <f t="shared" si="1"/>
        <v>0</v>
      </c>
      <c r="T30" s="300">
        <f t="shared" si="2"/>
        <v>0</v>
      </c>
    </row>
    <row r="31" spans="1:20" hidden="1">
      <c r="A31" s="294" t="s">
        <v>576</v>
      </c>
      <c r="B31" s="295" t="s">
        <v>497</v>
      </c>
      <c r="C31" s="294">
        <v>138177</v>
      </c>
      <c r="D31" s="294" t="s">
        <v>441</v>
      </c>
      <c r="E31" s="294" t="s">
        <v>548</v>
      </c>
      <c r="F31" s="294">
        <v>2211</v>
      </c>
      <c r="G31" s="294">
        <v>1</v>
      </c>
      <c r="H31" s="294">
        <v>1</v>
      </c>
      <c r="I31" s="294">
        <v>0</v>
      </c>
      <c r="K31" s="294">
        <v>2</v>
      </c>
      <c r="L31" s="299">
        <v>900000</v>
      </c>
      <c r="M31" s="299">
        <v>900000</v>
      </c>
      <c r="N31" s="299">
        <v>429000</v>
      </c>
      <c r="O31" s="299">
        <v>650000</v>
      </c>
      <c r="P31" s="299">
        <v>428370.88</v>
      </c>
      <c r="Q31" s="299">
        <v>428370.88</v>
      </c>
      <c r="R31" s="300">
        <f t="shared" si="0"/>
        <v>471000</v>
      </c>
      <c r="S31" s="300">
        <f t="shared" si="1"/>
        <v>629.11999999999534</v>
      </c>
      <c r="T31" s="300">
        <f t="shared" si="2"/>
        <v>0</v>
      </c>
    </row>
    <row r="32" spans="1:20" hidden="1">
      <c r="A32" s="294" t="s">
        <v>577</v>
      </c>
      <c r="B32" s="295" t="s">
        <v>497</v>
      </c>
      <c r="C32" s="294">
        <v>138177</v>
      </c>
      <c r="D32" s="294" t="s">
        <v>441</v>
      </c>
      <c r="E32" s="294" t="s">
        <v>548</v>
      </c>
      <c r="F32" s="294">
        <v>2531</v>
      </c>
      <c r="G32" s="294">
        <v>1</v>
      </c>
      <c r="H32" s="294">
        <v>1</v>
      </c>
      <c r="I32" s="294">
        <v>0</v>
      </c>
      <c r="K32" s="294">
        <v>2</v>
      </c>
      <c r="L32" s="299">
        <v>30000</v>
      </c>
      <c r="M32" s="299">
        <v>30000</v>
      </c>
      <c r="O32" s="299">
        <v>15000</v>
      </c>
      <c r="P32" s="299">
        <v>0</v>
      </c>
      <c r="R32" s="300">
        <f t="shared" si="0"/>
        <v>30000</v>
      </c>
      <c r="S32" s="300">
        <f t="shared" si="1"/>
        <v>0</v>
      </c>
      <c r="T32" s="300">
        <f t="shared" si="2"/>
        <v>0</v>
      </c>
    </row>
    <row r="33" spans="1:20">
      <c r="A33" s="294" t="s">
        <v>578</v>
      </c>
      <c r="B33" s="295" t="s">
        <v>497</v>
      </c>
      <c r="C33" s="294">
        <v>138177</v>
      </c>
      <c r="D33" s="294" t="s">
        <v>441</v>
      </c>
      <c r="E33" s="294" t="s">
        <v>548</v>
      </c>
      <c r="F33" s="294">
        <v>2611</v>
      </c>
      <c r="G33" s="294">
        <v>1</v>
      </c>
      <c r="H33" s="294">
        <v>2</v>
      </c>
      <c r="I33" s="294">
        <v>0</v>
      </c>
      <c r="K33" s="294">
        <v>2</v>
      </c>
      <c r="L33" s="299">
        <v>1250000</v>
      </c>
      <c r="M33" s="299">
        <v>1250000</v>
      </c>
      <c r="N33" s="299">
        <f>P33</f>
        <v>0</v>
      </c>
      <c r="O33" s="299">
        <v>738650</v>
      </c>
      <c r="P33" s="299">
        <v>0</v>
      </c>
      <c r="R33" s="300">
        <f t="shared" si="0"/>
        <v>1250000</v>
      </c>
      <c r="S33" s="300">
        <f t="shared" si="1"/>
        <v>0</v>
      </c>
      <c r="T33" s="300">
        <f t="shared" si="2"/>
        <v>0</v>
      </c>
    </row>
    <row r="34" spans="1:20">
      <c r="A34" s="294" t="s">
        <v>579</v>
      </c>
      <c r="B34" s="295" t="s">
        <v>497</v>
      </c>
      <c r="C34" s="294">
        <v>138177</v>
      </c>
      <c r="D34" s="294" t="s">
        <v>441</v>
      </c>
      <c r="E34" s="294" t="s">
        <v>548</v>
      </c>
      <c r="F34" s="294">
        <v>2711</v>
      </c>
      <c r="G34" s="294">
        <v>1</v>
      </c>
      <c r="H34" s="294">
        <v>2</v>
      </c>
      <c r="I34" s="294">
        <v>0</v>
      </c>
      <c r="K34" s="294">
        <v>2</v>
      </c>
      <c r="L34" s="299">
        <v>1000000</v>
      </c>
      <c r="M34" s="299">
        <v>1000000</v>
      </c>
      <c r="N34" s="299">
        <f>P34</f>
        <v>311657.32</v>
      </c>
      <c r="O34" s="299">
        <v>590900</v>
      </c>
      <c r="P34" s="299">
        <v>311657.32</v>
      </c>
      <c r="Q34" s="299">
        <v>311657.32</v>
      </c>
      <c r="R34" s="300">
        <f t="shared" si="0"/>
        <v>688342.67999999993</v>
      </c>
      <c r="S34" s="300">
        <f t="shared" si="1"/>
        <v>0</v>
      </c>
      <c r="T34" s="300">
        <f t="shared" si="2"/>
        <v>0</v>
      </c>
    </row>
    <row r="35" spans="1:20" hidden="1">
      <c r="A35" s="294" t="s">
        <v>580</v>
      </c>
      <c r="B35" s="295" t="s">
        <v>497</v>
      </c>
      <c r="C35" s="294">
        <v>138177</v>
      </c>
      <c r="D35" s="294" t="s">
        <v>441</v>
      </c>
      <c r="E35" s="294" t="s">
        <v>548</v>
      </c>
      <c r="F35" s="294">
        <v>2911</v>
      </c>
      <c r="G35" s="294">
        <v>1</v>
      </c>
      <c r="H35" s="294">
        <v>1</v>
      </c>
      <c r="I35" s="294">
        <v>0</v>
      </c>
      <c r="K35" s="294">
        <v>2</v>
      </c>
      <c r="L35" s="299">
        <v>282000</v>
      </c>
      <c r="M35" s="299">
        <v>282000</v>
      </c>
      <c r="O35" s="299">
        <v>141000</v>
      </c>
      <c r="P35" s="299">
        <v>0</v>
      </c>
      <c r="R35" s="300">
        <f t="shared" si="0"/>
        <v>282000</v>
      </c>
      <c r="S35" s="300">
        <f t="shared" si="1"/>
        <v>0</v>
      </c>
      <c r="T35" s="300">
        <f t="shared" si="2"/>
        <v>0</v>
      </c>
    </row>
    <row r="36" spans="1:20" hidden="1">
      <c r="A36" s="294" t="s">
        <v>581</v>
      </c>
      <c r="B36" s="295" t="s">
        <v>497</v>
      </c>
      <c r="C36" s="294">
        <v>138177</v>
      </c>
      <c r="D36" s="294" t="s">
        <v>441</v>
      </c>
      <c r="E36" s="294" t="s">
        <v>548</v>
      </c>
      <c r="F36" s="294">
        <v>2961</v>
      </c>
      <c r="G36" s="294">
        <v>1</v>
      </c>
      <c r="H36" s="294">
        <v>1</v>
      </c>
      <c r="I36" s="294">
        <v>0</v>
      </c>
      <c r="K36" s="294">
        <v>2</v>
      </c>
      <c r="L36" s="299">
        <v>1000000</v>
      </c>
      <c r="M36" s="299">
        <v>1000000</v>
      </c>
      <c r="N36" s="299">
        <v>1000000</v>
      </c>
      <c r="O36" s="299">
        <v>750000</v>
      </c>
      <c r="P36" s="299">
        <v>750000</v>
      </c>
      <c r="Q36" s="299">
        <v>750000</v>
      </c>
      <c r="R36" s="300">
        <f t="shared" si="0"/>
        <v>0</v>
      </c>
      <c r="S36" s="300">
        <f t="shared" si="1"/>
        <v>250000</v>
      </c>
      <c r="T36" s="300">
        <f t="shared" si="2"/>
        <v>0</v>
      </c>
    </row>
    <row r="37" spans="1:20" hidden="1">
      <c r="A37" s="294" t="s">
        <v>582</v>
      </c>
      <c r="B37" s="295" t="s">
        <v>497</v>
      </c>
      <c r="C37" s="294">
        <v>138177</v>
      </c>
      <c r="D37" s="294" t="s">
        <v>441</v>
      </c>
      <c r="E37" s="294" t="s">
        <v>548</v>
      </c>
      <c r="F37" s="294">
        <v>3291</v>
      </c>
      <c r="G37" s="294">
        <v>1</v>
      </c>
      <c r="H37" s="294">
        <v>1</v>
      </c>
      <c r="I37" s="294">
        <v>0</v>
      </c>
      <c r="K37" s="294">
        <v>3</v>
      </c>
      <c r="L37" s="299">
        <v>2000000</v>
      </c>
      <c r="M37" s="299">
        <v>2000000</v>
      </c>
      <c r="N37" s="299">
        <v>429000</v>
      </c>
      <c r="O37" s="299">
        <v>1000000</v>
      </c>
      <c r="P37" s="299">
        <v>428171.91</v>
      </c>
      <c r="Q37" s="299">
        <v>428171.91000000003</v>
      </c>
      <c r="R37" s="300">
        <f t="shared" si="0"/>
        <v>1571000</v>
      </c>
      <c r="S37" s="300">
        <f t="shared" si="1"/>
        <v>828.09000000002561</v>
      </c>
      <c r="T37" s="300">
        <f t="shared" si="2"/>
        <v>0</v>
      </c>
    </row>
    <row r="38" spans="1:20" hidden="1">
      <c r="A38" s="294" t="s">
        <v>583</v>
      </c>
      <c r="B38" s="295" t="s">
        <v>497</v>
      </c>
      <c r="C38" s="294">
        <v>138177</v>
      </c>
      <c r="D38" s="294" t="s">
        <v>441</v>
      </c>
      <c r="E38" s="294" t="s">
        <v>548</v>
      </c>
      <c r="F38" s="294">
        <v>3341</v>
      </c>
      <c r="G38" s="294">
        <v>1</v>
      </c>
      <c r="H38" s="294">
        <v>1</v>
      </c>
      <c r="I38" s="294">
        <v>0</v>
      </c>
      <c r="K38" s="294">
        <v>3</v>
      </c>
      <c r="L38" s="299">
        <v>200000</v>
      </c>
      <c r="M38" s="299">
        <v>200000</v>
      </c>
      <c r="O38" s="299">
        <v>100002</v>
      </c>
      <c r="P38" s="299">
        <v>0</v>
      </c>
      <c r="R38" s="300">
        <f t="shared" si="0"/>
        <v>200000</v>
      </c>
      <c r="S38" s="300">
        <f t="shared" si="1"/>
        <v>0</v>
      </c>
      <c r="T38" s="300">
        <f t="shared" si="2"/>
        <v>0</v>
      </c>
    </row>
    <row r="39" spans="1:20" hidden="1">
      <c r="A39" s="294" t="s">
        <v>584</v>
      </c>
      <c r="B39" s="295" t="s">
        <v>497</v>
      </c>
      <c r="C39" s="294">
        <v>138177</v>
      </c>
      <c r="D39" s="294" t="s">
        <v>441</v>
      </c>
      <c r="E39" s="294" t="s">
        <v>548</v>
      </c>
      <c r="F39" s="294">
        <v>3552</v>
      </c>
      <c r="G39" s="294">
        <v>1</v>
      </c>
      <c r="H39" s="294">
        <v>1</v>
      </c>
      <c r="I39" s="294">
        <v>0</v>
      </c>
      <c r="K39" s="294">
        <v>3</v>
      </c>
      <c r="L39" s="299">
        <v>0</v>
      </c>
      <c r="M39" s="299">
        <v>594187</v>
      </c>
      <c r="O39" s="299">
        <v>194189</v>
      </c>
      <c r="P39" s="299">
        <v>0</v>
      </c>
      <c r="R39" s="300">
        <f t="shared" si="0"/>
        <v>594187</v>
      </c>
      <c r="S39" s="300">
        <f t="shared" si="1"/>
        <v>0</v>
      </c>
      <c r="T39" s="300">
        <f t="shared" si="2"/>
        <v>0</v>
      </c>
    </row>
    <row r="40" spans="1:20" hidden="1">
      <c r="A40" s="294" t="s">
        <v>585</v>
      </c>
      <c r="B40" s="295" t="s">
        <v>497</v>
      </c>
      <c r="C40" s="294">
        <v>138177</v>
      </c>
      <c r="D40" s="294" t="s">
        <v>441</v>
      </c>
      <c r="E40" s="294" t="s">
        <v>548</v>
      </c>
      <c r="F40" s="294">
        <v>3611</v>
      </c>
      <c r="G40" s="294">
        <v>1</v>
      </c>
      <c r="H40" s="294">
        <v>1</v>
      </c>
      <c r="I40" s="294">
        <v>0</v>
      </c>
      <c r="K40" s="294">
        <v>3</v>
      </c>
      <c r="L40" s="299">
        <v>800000</v>
      </c>
      <c r="M40" s="299">
        <v>205813</v>
      </c>
      <c r="N40" s="299">
        <v>205813</v>
      </c>
      <c r="O40" s="299">
        <v>205813</v>
      </c>
      <c r="P40" s="299">
        <v>78300</v>
      </c>
      <c r="Q40" s="299">
        <v>78300</v>
      </c>
      <c r="R40" s="300">
        <f t="shared" si="0"/>
        <v>0</v>
      </c>
      <c r="S40" s="300">
        <f t="shared" si="1"/>
        <v>127513</v>
      </c>
      <c r="T40" s="300">
        <f t="shared" si="2"/>
        <v>0</v>
      </c>
    </row>
    <row r="41" spans="1:20" hidden="1">
      <c r="A41" s="294" t="s">
        <v>586</v>
      </c>
      <c r="B41" s="295" t="s">
        <v>497</v>
      </c>
      <c r="C41" s="294">
        <v>138177</v>
      </c>
      <c r="D41" s="294" t="s">
        <v>441</v>
      </c>
      <c r="E41" s="294" t="s">
        <v>548</v>
      </c>
      <c r="F41" s="294">
        <v>3722</v>
      </c>
      <c r="G41" s="294">
        <v>1</v>
      </c>
      <c r="H41" s="294">
        <v>1</v>
      </c>
      <c r="I41" s="294">
        <v>0</v>
      </c>
      <c r="K41" s="294">
        <v>3</v>
      </c>
      <c r="L41" s="299">
        <v>1039190</v>
      </c>
      <c r="M41" s="299">
        <v>1039190</v>
      </c>
      <c r="N41" s="299">
        <v>1039190</v>
      </c>
      <c r="O41" s="299">
        <v>1019797</v>
      </c>
      <c r="P41" s="299">
        <v>1019797</v>
      </c>
      <c r="Q41" s="299">
        <v>1019797</v>
      </c>
      <c r="R41" s="300">
        <f t="shared" si="0"/>
        <v>0</v>
      </c>
      <c r="S41" s="300">
        <f t="shared" si="1"/>
        <v>19393</v>
      </c>
      <c r="T41" s="300">
        <f t="shared" si="2"/>
        <v>0</v>
      </c>
    </row>
    <row r="42" spans="1:20" hidden="1">
      <c r="A42" s="294" t="s">
        <v>587</v>
      </c>
      <c r="B42" s="295" t="s">
        <v>513</v>
      </c>
      <c r="C42" s="294">
        <v>171063</v>
      </c>
      <c r="D42" s="294" t="s">
        <v>430</v>
      </c>
      <c r="E42" s="294" t="s">
        <v>552</v>
      </c>
      <c r="F42" s="294">
        <v>5151</v>
      </c>
      <c r="G42" s="294">
        <v>2</v>
      </c>
      <c r="H42" s="294">
        <v>1</v>
      </c>
      <c r="I42" s="294">
        <v>0</v>
      </c>
      <c r="J42" s="294" t="s">
        <v>588</v>
      </c>
      <c r="K42" s="294">
        <v>5</v>
      </c>
      <c r="L42" s="299">
        <v>18000000</v>
      </c>
      <c r="M42" s="299">
        <v>18000000</v>
      </c>
      <c r="O42" s="299">
        <v>7200000</v>
      </c>
      <c r="P42" s="299">
        <v>0</v>
      </c>
      <c r="R42" s="300">
        <f t="shared" si="0"/>
        <v>18000000</v>
      </c>
      <c r="S42" s="300">
        <f t="shared" si="1"/>
        <v>0</v>
      </c>
      <c r="T42" s="300">
        <f t="shared" si="2"/>
        <v>0</v>
      </c>
    </row>
    <row r="43" spans="1:20" hidden="1">
      <c r="A43" s="294" t="s">
        <v>589</v>
      </c>
      <c r="B43" s="295" t="s">
        <v>513</v>
      </c>
      <c r="C43" s="294">
        <v>171063</v>
      </c>
      <c r="D43" s="294" t="s">
        <v>430</v>
      </c>
      <c r="E43" s="294" t="s">
        <v>590</v>
      </c>
      <c r="F43" s="294">
        <v>3391</v>
      </c>
      <c r="G43" s="294">
        <v>1</v>
      </c>
      <c r="H43" s="294">
        <v>1</v>
      </c>
      <c r="I43" s="294">
        <v>0</v>
      </c>
      <c r="K43" s="294">
        <v>3</v>
      </c>
      <c r="L43" s="299">
        <v>0</v>
      </c>
      <c r="M43" s="299">
        <v>2329711.6</v>
      </c>
      <c r="O43" s="299">
        <v>2329711.6</v>
      </c>
      <c r="P43" s="299">
        <v>0</v>
      </c>
      <c r="R43" s="300">
        <f t="shared" si="0"/>
        <v>2329711.6</v>
      </c>
      <c r="S43" s="300">
        <f t="shared" si="1"/>
        <v>0</v>
      </c>
      <c r="T43" s="300">
        <f t="shared" si="2"/>
        <v>0</v>
      </c>
    </row>
    <row r="44" spans="1:20" hidden="1">
      <c r="A44" s="294" t="s">
        <v>591</v>
      </c>
      <c r="B44" s="295" t="s">
        <v>513</v>
      </c>
      <c r="C44" s="294">
        <v>171063</v>
      </c>
      <c r="D44" s="294" t="s">
        <v>430</v>
      </c>
      <c r="E44" s="294" t="s">
        <v>548</v>
      </c>
      <c r="F44" s="294">
        <v>3391</v>
      </c>
      <c r="G44" s="294">
        <v>1</v>
      </c>
      <c r="H44" s="294">
        <v>1</v>
      </c>
      <c r="I44" s="294">
        <v>0</v>
      </c>
      <c r="K44" s="294">
        <v>3</v>
      </c>
      <c r="L44" s="299">
        <v>2000000</v>
      </c>
      <c r="M44" s="299">
        <v>2000000</v>
      </c>
      <c r="O44" s="299">
        <v>800000</v>
      </c>
      <c r="P44" s="299">
        <v>0</v>
      </c>
      <c r="R44" s="300">
        <f t="shared" si="0"/>
        <v>2000000</v>
      </c>
      <c r="S44" s="300">
        <f t="shared" si="1"/>
        <v>0</v>
      </c>
      <c r="T44" s="300">
        <f t="shared" si="2"/>
        <v>0</v>
      </c>
    </row>
    <row r="45" spans="1:20" hidden="1">
      <c r="A45" s="294" t="s">
        <v>592</v>
      </c>
      <c r="B45" s="295" t="s">
        <v>513</v>
      </c>
      <c r="C45" s="294">
        <v>171063</v>
      </c>
      <c r="D45" s="294" t="s">
        <v>430</v>
      </c>
      <c r="E45" s="294" t="s">
        <v>548</v>
      </c>
      <c r="F45" s="294">
        <v>3581</v>
      </c>
      <c r="G45" s="294">
        <v>1</v>
      </c>
      <c r="H45" s="294">
        <v>1</v>
      </c>
      <c r="I45" s="294">
        <v>0</v>
      </c>
      <c r="K45" s="294">
        <v>3</v>
      </c>
      <c r="L45" s="299">
        <v>2000000</v>
      </c>
      <c r="M45" s="299">
        <v>2000000</v>
      </c>
      <c r="N45" s="299">
        <v>1197446.69</v>
      </c>
      <c r="O45" s="299">
        <v>1400000</v>
      </c>
      <c r="P45" s="299">
        <v>1197446.6599999999</v>
      </c>
      <c r="Q45" s="299">
        <v>1197446.6600000001</v>
      </c>
      <c r="R45" s="300">
        <f t="shared" si="0"/>
        <v>802553.31</v>
      </c>
      <c r="S45" s="300">
        <f t="shared" si="1"/>
        <v>3.0000000027939677E-2</v>
      </c>
      <c r="T45" s="300">
        <f t="shared" si="2"/>
        <v>0</v>
      </c>
    </row>
    <row r="46" spans="1:20" hidden="1">
      <c r="A46" s="294" t="s">
        <v>593</v>
      </c>
      <c r="B46" s="295" t="s">
        <v>1194</v>
      </c>
      <c r="C46" s="294">
        <v>171063</v>
      </c>
      <c r="D46" s="294" t="s">
        <v>435</v>
      </c>
      <c r="E46" s="294" t="s">
        <v>552</v>
      </c>
      <c r="F46" s="294">
        <v>4419</v>
      </c>
      <c r="G46" s="294">
        <v>1</v>
      </c>
      <c r="H46" s="294">
        <v>1</v>
      </c>
      <c r="I46" s="294">
        <v>77</v>
      </c>
      <c r="K46" s="294">
        <v>4</v>
      </c>
      <c r="L46" s="299">
        <v>11000000</v>
      </c>
      <c r="M46" s="299">
        <v>11000000</v>
      </c>
      <c r="N46" s="299">
        <v>10999989</v>
      </c>
      <c r="O46" s="299">
        <v>4400000</v>
      </c>
      <c r="P46" s="299">
        <v>3999996</v>
      </c>
      <c r="R46" s="300">
        <f t="shared" si="0"/>
        <v>11</v>
      </c>
      <c r="S46" s="300">
        <f t="shared" si="1"/>
        <v>6999993</v>
      </c>
      <c r="T46" s="300">
        <f t="shared" si="2"/>
        <v>3999996</v>
      </c>
    </row>
    <row r="47" spans="1:20" hidden="1">
      <c r="A47" s="294" t="s">
        <v>594</v>
      </c>
      <c r="B47" s="295" t="s">
        <v>515</v>
      </c>
      <c r="C47" s="294">
        <v>172002</v>
      </c>
      <c r="D47" s="294" t="s">
        <v>436</v>
      </c>
      <c r="E47" s="294">
        <v>111100</v>
      </c>
      <c r="F47" s="294">
        <v>4412</v>
      </c>
      <c r="G47" s="294">
        <v>1</v>
      </c>
      <c r="H47" s="294">
        <v>1</v>
      </c>
      <c r="I47" s="294">
        <v>0</v>
      </c>
      <c r="K47" s="294">
        <v>4</v>
      </c>
      <c r="L47" s="299">
        <v>1400000</v>
      </c>
      <c r="M47" s="299">
        <v>1400000</v>
      </c>
      <c r="O47" s="299">
        <v>560000</v>
      </c>
      <c r="P47" s="299">
        <v>0</v>
      </c>
      <c r="R47" s="300">
        <f t="shared" si="0"/>
        <v>1400000</v>
      </c>
      <c r="S47" s="300">
        <f t="shared" si="1"/>
        <v>0</v>
      </c>
      <c r="T47" s="300">
        <f t="shared" si="2"/>
        <v>0</v>
      </c>
    </row>
    <row r="48" spans="1:20" hidden="1">
      <c r="A48" s="294" t="s">
        <v>595</v>
      </c>
      <c r="B48" s="295" t="s">
        <v>515</v>
      </c>
      <c r="C48" s="294">
        <v>172002</v>
      </c>
      <c r="D48" s="294" t="s">
        <v>436</v>
      </c>
      <c r="E48" s="294" t="s">
        <v>546</v>
      </c>
      <c r="F48" s="294">
        <v>4412</v>
      </c>
      <c r="G48" s="294">
        <v>1</v>
      </c>
      <c r="H48" s="294">
        <v>1</v>
      </c>
      <c r="I48" s="294">
        <v>0</v>
      </c>
      <c r="K48" s="294">
        <v>4</v>
      </c>
      <c r="L48" s="299">
        <v>1500000</v>
      </c>
      <c r="M48" s="299">
        <v>1500000</v>
      </c>
      <c r="O48" s="299">
        <v>600000</v>
      </c>
      <c r="P48" s="299">
        <v>0</v>
      </c>
      <c r="R48" s="300">
        <f t="shared" si="0"/>
        <v>1500000</v>
      </c>
      <c r="S48" s="300">
        <f t="shared" si="1"/>
        <v>0</v>
      </c>
      <c r="T48" s="300">
        <f t="shared" si="2"/>
        <v>0</v>
      </c>
    </row>
    <row r="49" spans="1:20" hidden="1">
      <c r="A49" s="294" t="s">
        <v>596</v>
      </c>
      <c r="B49" s="295" t="s">
        <v>515</v>
      </c>
      <c r="C49" s="294">
        <v>172002</v>
      </c>
      <c r="D49" s="294" t="s">
        <v>436</v>
      </c>
      <c r="E49" s="294" t="s">
        <v>552</v>
      </c>
      <c r="F49" s="294">
        <v>5211</v>
      </c>
      <c r="G49" s="294">
        <v>2</v>
      </c>
      <c r="H49" s="294">
        <v>1</v>
      </c>
      <c r="I49" s="294">
        <v>0</v>
      </c>
      <c r="J49" s="294" t="s">
        <v>597</v>
      </c>
      <c r="K49" s="294">
        <v>5</v>
      </c>
      <c r="L49" s="299">
        <v>81000</v>
      </c>
      <c r="M49" s="299">
        <v>81000</v>
      </c>
      <c r="O49" s="299">
        <v>32400</v>
      </c>
      <c r="P49" s="299">
        <v>0</v>
      </c>
      <c r="R49" s="300">
        <f t="shared" si="0"/>
        <v>81000</v>
      </c>
      <c r="S49" s="300">
        <f t="shared" si="1"/>
        <v>0</v>
      </c>
      <c r="T49" s="300">
        <f t="shared" si="2"/>
        <v>0</v>
      </c>
    </row>
    <row r="50" spans="1:20" hidden="1">
      <c r="A50" s="294" t="s">
        <v>598</v>
      </c>
      <c r="B50" s="295" t="s">
        <v>515</v>
      </c>
      <c r="C50" s="294">
        <v>172002</v>
      </c>
      <c r="D50" s="294" t="s">
        <v>436</v>
      </c>
      <c r="E50" s="294" t="s">
        <v>552</v>
      </c>
      <c r="F50" s="294">
        <v>5411</v>
      </c>
      <c r="G50" s="294">
        <v>2</v>
      </c>
      <c r="H50" s="294">
        <v>1</v>
      </c>
      <c r="I50" s="294">
        <v>0</v>
      </c>
      <c r="J50" s="294" t="s">
        <v>599</v>
      </c>
      <c r="K50" s="294">
        <v>5</v>
      </c>
      <c r="L50" s="299">
        <v>800000</v>
      </c>
      <c r="M50" s="299">
        <v>800000</v>
      </c>
      <c r="O50" s="299">
        <v>320000</v>
      </c>
      <c r="P50" s="299">
        <v>0</v>
      </c>
      <c r="R50" s="300">
        <f t="shared" si="0"/>
        <v>800000</v>
      </c>
      <c r="S50" s="300">
        <f t="shared" si="1"/>
        <v>0</v>
      </c>
      <c r="T50" s="300">
        <f t="shared" si="2"/>
        <v>0</v>
      </c>
    </row>
    <row r="51" spans="1:20" hidden="1">
      <c r="A51" s="294" t="s">
        <v>600</v>
      </c>
      <c r="B51" s="295" t="s">
        <v>515</v>
      </c>
      <c r="C51" s="294">
        <v>172002</v>
      </c>
      <c r="D51" s="294" t="s">
        <v>436</v>
      </c>
      <c r="E51" s="294" t="s">
        <v>552</v>
      </c>
      <c r="F51" s="294">
        <v>5651</v>
      </c>
      <c r="G51" s="294">
        <v>2</v>
      </c>
      <c r="H51" s="294">
        <v>1</v>
      </c>
      <c r="I51" s="294">
        <v>0</v>
      </c>
      <c r="J51" s="294" t="s">
        <v>601</v>
      </c>
      <c r="K51" s="294">
        <v>5</v>
      </c>
      <c r="L51" s="299">
        <v>83000</v>
      </c>
      <c r="M51" s="299">
        <v>83000</v>
      </c>
      <c r="O51" s="299">
        <v>33200</v>
      </c>
      <c r="P51" s="299">
        <v>0</v>
      </c>
      <c r="R51" s="300">
        <f t="shared" si="0"/>
        <v>83000</v>
      </c>
      <c r="S51" s="300">
        <f t="shared" si="1"/>
        <v>0</v>
      </c>
      <c r="T51" s="300">
        <f t="shared" si="2"/>
        <v>0</v>
      </c>
    </row>
    <row r="52" spans="1:20" hidden="1">
      <c r="A52" s="294" t="s">
        <v>602</v>
      </c>
      <c r="B52" s="295" t="s">
        <v>515</v>
      </c>
      <c r="C52" s="294">
        <v>172002</v>
      </c>
      <c r="D52" s="294" t="s">
        <v>436</v>
      </c>
      <c r="E52" s="294" t="s">
        <v>552</v>
      </c>
      <c r="F52" s="294">
        <v>5671</v>
      </c>
      <c r="G52" s="294">
        <v>2</v>
      </c>
      <c r="H52" s="294">
        <v>1</v>
      </c>
      <c r="I52" s="294">
        <v>0</v>
      </c>
      <c r="J52" s="294" t="s">
        <v>601</v>
      </c>
      <c r="K52" s="294">
        <v>5</v>
      </c>
      <c r="L52" s="299">
        <v>81000</v>
      </c>
      <c r="M52" s="299">
        <v>81000</v>
      </c>
      <c r="O52" s="299">
        <v>32400</v>
      </c>
      <c r="P52" s="299">
        <v>0</v>
      </c>
      <c r="R52" s="300">
        <f t="shared" si="0"/>
        <v>81000</v>
      </c>
      <c r="S52" s="300">
        <f t="shared" si="1"/>
        <v>0</v>
      </c>
      <c r="T52" s="300">
        <f t="shared" si="2"/>
        <v>0</v>
      </c>
    </row>
    <row r="53" spans="1:20" hidden="1">
      <c r="A53" s="294" t="s">
        <v>603</v>
      </c>
      <c r="B53" s="295" t="s">
        <v>515</v>
      </c>
      <c r="C53" s="294">
        <v>172002</v>
      </c>
      <c r="D53" s="294" t="s">
        <v>436</v>
      </c>
      <c r="E53" s="294" t="s">
        <v>548</v>
      </c>
      <c r="F53" s="294">
        <v>2441</v>
      </c>
      <c r="G53" s="294">
        <v>1</v>
      </c>
      <c r="H53" s="294">
        <v>1</v>
      </c>
      <c r="I53" s="294">
        <v>0</v>
      </c>
      <c r="K53" s="294">
        <v>2</v>
      </c>
      <c r="L53" s="299">
        <v>100000</v>
      </c>
      <c r="M53" s="299">
        <v>100000</v>
      </c>
      <c r="O53" s="299">
        <v>40000</v>
      </c>
      <c r="P53" s="299">
        <v>0</v>
      </c>
      <c r="R53" s="300">
        <f t="shared" si="0"/>
        <v>100000</v>
      </c>
      <c r="S53" s="300">
        <f t="shared" si="1"/>
        <v>0</v>
      </c>
      <c r="T53" s="300">
        <f t="shared" si="2"/>
        <v>0</v>
      </c>
    </row>
    <row r="54" spans="1:20" hidden="1">
      <c r="A54" s="294" t="s">
        <v>604</v>
      </c>
      <c r="B54" s="295" t="s">
        <v>515</v>
      </c>
      <c r="C54" s="294">
        <v>172002</v>
      </c>
      <c r="D54" s="294" t="s">
        <v>436</v>
      </c>
      <c r="E54" s="294" t="s">
        <v>548</v>
      </c>
      <c r="F54" s="294">
        <v>2481</v>
      </c>
      <c r="G54" s="294">
        <v>1</v>
      </c>
      <c r="H54" s="294">
        <v>1</v>
      </c>
      <c r="I54" s="294">
        <v>0</v>
      </c>
      <c r="K54" s="294">
        <v>2</v>
      </c>
      <c r="L54" s="299">
        <v>50000</v>
      </c>
      <c r="M54" s="299">
        <v>50000</v>
      </c>
      <c r="O54" s="299">
        <v>20000</v>
      </c>
      <c r="P54" s="299">
        <v>0</v>
      </c>
      <c r="R54" s="300">
        <f t="shared" si="0"/>
        <v>50000</v>
      </c>
      <c r="S54" s="300">
        <f t="shared" si="1"/>
        <v>0</v>
      </c>
      <c r="T54" s="300">
        <f t="shared" si="2"/>
        <v>0</v>
      </c>
    </row>
    <row r="55" spans="1:20" hidden="1">
      <c r="A55" s="294" t="s">
        <v>605</v>
      </c>
      <c r="B55" s="295" t="s">
        <v>515</v>
      </c>
      <c r="C55" s="294">
        <v>172002</v>
      </c>
      <c r="D55" s="294" t="s">
        <v>436</v>
      </c>
      <c r="E55" s="294" t="s">
        <v>548</v>
      </c>
      <c r="F55" s="294">
        <v>2491</v>
      </c>
      <c r="G55" s="294">
        <v>1</v>
      </c>
      <c r="H55" s="294">
        <v>1</v>
      </c>
      <c r="I55" s="294">
        <v>0</v>
      </c>
      <c r="K55" s="294">
        <v>2</v>
      </c>
      <c r="L55" s="299">
        <v>90000</v>
      </c>
      <c r="M55" s="299">
        <v>90000</v>
      </c>
      <c r="O55" s="299">
        <v>36000</v>
      </c>
      <c r="P55" s="299">
        <v>0</v>
      </c>
      <c r="R55" s="300">
        <f t="shared" si="0"/>
        <v>90000</v>
      </c>
      <c r="S55" s="300">
        <f t="shared" si="1"/>
        <v>0</v>
      </c>
      <c r="T55" s="300">
        <f t="shared" si="2"/>
        <v>0</v>
      </c>
    </row>
    <row r="56" spans="1:20" hidden="1">
      <c r="A56" s="294" t="s">
        <v>606</v>
      </c>
      <c r="B56" s="295" t="s">
        <v>515</v>
      </c>
      <c r="C56" s="294">
        <v>172002</v>
      </c>
      <c r="D56" s="294" t="s">
        <v>436</v>
      </c>
      <c r="E56" s="294" t="s">
        <v>548</v>
      </c>
      <c r="F56" s="294">
        <v>2531</v>
      </c>
      <c r="G56" s="294">
        <v>1</v>
      </c>
      <c r="H56" s="294">
        <v>1</v>
      </c>
      <c r="I56" s="294">
        <v>0</v>
      </c>
      <c r="K56" s="294">
        <v>2</v>
      </c>
      <c r="L56" s="299">
        <v>150000</v>
      </c>
      <c r="M56" s="299">
        <v>150000</v>
      </c>
      <c r="N56" s="299">
        <v>92805.24</v>
      </c>
      <c r="O56" s="299">
        <v>60000</v>
      </c>
      <c r="P56" s="299">
        <v>0</v>
      </c>
      <c r="R56" s="300">
        <f t="shared" si="0"/>
        <v>57194.759999999995</v>
      </c>
      <c r="S56" s="300">
        <f t="shared" si="1"/>
        <v>92805.24</v>
      </c>
      <c r="T56" s="300">
        <f t="shared" si="2"/>
        <v>0</v>
      </c>
    </row>
    <row r="57" spans="1:20" hidden="1">
      <c r="A57" s="294" t="s">
        <v>607</v>
      </c>
      <c r="B57" s="295" t="s">
        <v>515</v>
      </c>
      <c r="C57" s="294">
        <v>172002</v>
      </c>
      <c r="D57" s="294" t="s">
        <v>436</v>
      </c>
      <c r="E57" s="294" t="s">
        <v>548</v>
      </c>
      <c r="F57" s="294">
        <v>2541</v>
      </c>
      <c r="G57" s="294">
        <v>1</v>
      </c>
      <c r="H57" s="294">
        <v>1</v>
      </c>
      <c r="I57" s="294">
        <v>0</v>
      </c>
      <c r="K57" s="294">
        <v>2</v>
      </c>
      <c r="L57" s="299">
        <v>120000</v>
      </c>
      <c r="M57" s="299">
        <v>120000</v>
      </c>
      <c r="O57" s="299">
        <v>48000</v>
      </c>
      <c r="P57" s="299">
        <v>0</v>
      </c>
      <c r="R57" s="300">
        <f t="shared" si="0"/>
        <v>120000</v>
      </c>
      <c r="S57" s="300">
        <f t="shared" si="1"/>
        <v>0</v>
      </c>
      <c r="T57" s="300">
        <f t="shared" si="2"/>
        <v>0</v>
      </c>
    </row>
    <row r="58" spans="1:20" hidden="1">
      <c r="A58" s="294" t="s">
        <v>608</v>
      </c>
      <c r="B58" s="295" t="s">
        <v>515</v>
      </c>
      <c r="C58" s="294">
        <v>172002</v>
      </c>
      <c r="D58" s="294" t="s">
        <v>436</v>
      </c>
      <c r="E58" s="294" t="s">
        <v>548</v>
      </c>
      <c r="F58" s="294">
        <v>2561</v>
      </c>
      <c r="G58" s="294">
        <v>1</v>
      </c>
      <c r="H58" s="294">
        <v>1</v>
      </c>
      <c r="I58" s="294">
        <v>0</v>
      </c>
      <c r="K58" s="294">
        <v>2</v>
      </c>
      <c r="L58" s="299">
        <v>60000</v>
      </c>
      <c r="M58" s="299">
        <v>60000</v>
      </c>
      <c r="O58" s="299">
        <v>24000</v>
      </c>
      <c r="P58" s="299">
        <v>0</v>
      </c>
      <c r="R58" s="300">
        <f t="shared" si="0"/>
        <v>60000</v>
      </c>
      <c r="S58" s="300">
        <f t="shared" si="1"/>
        <v>0</v>
      </c>
      <c r="T58" s="300">
        <f t="shared" si="2"/>
        <v>0</v>
      </c>
    </row>
    <row r="59" spans="1:20">
      <c r="A59" s="294" t="s">
        <v>609</v>
      </c>
      <c r="B59" s="296" t="s">
        <v>515</v>
      </c>
      <c r="C59" s="294">
        <v>172002</v>
      </c>
      <c r="D59" s="294" t="s">
        <v>436</v>
      </c>
      <c r="E59" s="294" t="s">
        <v>548</v>
      </c>
      <c r="F59" s="294">
        <v>2711</v>
      </c>
      <c r="G59" s="294">
        <v>1</v>
      </c>
      <c r="H59" s="294">
        <v>2</v>
      </c>
      <c r="I59" s="294">
        <v>0</v>
      </c>
      <c r="K59" s="294">
        <v>2</v>
      </c>
      <c r="L59" s="299">
        <v>150000</v>
      </c>
      <c r="M59" s="299">
        <v>150000</v>
      </c>
      <c r="N59" s="299">
        <f>P59</f>
        <v>0</v>
      </c>
      <c r="O59" s="299">
        <v>60000</v>
      </c>
      <c r="P59" s="299">
        <v>0</v>
      </c>
      <c r="R59" s="300">
        <f t="shared" si="0"/>
        <v>150000</v>
      </c>
      <c r="S59" s="300">
        <f t="shared" si="1"/>
        <v>0</v>
      </c>
      <c r="T59" s="300">
        <f t="shared" si="2"/>
        <v>0</v>
      </c>
    </row>
    <row r="60" spans="1:20">
      <c r="A60" s="294" t="s">
        <v>610</v>
      </c>
      <c r="B60" s="296" t="s">
        <v>515</v>
      </c>
      <c r="C60" s="294">
        <v>172002</v>
      </c>
      <c r="D60" s="294" t="s">
        <v>436</v>
      </c>
      <c r="E60" s="294" t="s">
        <v>548</v>
      </c>
      <c r="F60" s="294">
        <v>2721</v>
      </c>
      <c r="G60" s="294">
        <v>1</v>
      </c>
      <c r="H60" s="294">
        <v>2</v>
      </c>
      <c r="I60" s="294">
        <v>0</v>
      </c>
      <c r="K60" s="294">
        <v>2</v>
      </c>
      <c r="L60" s="299">
        <v>7366110</v>
      </c>
      <c r="M60" s="299">
        <v>7366110</v>
      </c>
      <c r="N60" s="299">
        <f>P60</f>
        <v>0</v>
      </c>
      <c r="O60" s="299">
        <v>2946444</v>
      </c>
      <c r="P60" s="299">
        <v>0</v>
      </c>
      <c r="R60" s="300">
        <f t="shared" si="0"/>
        <v>7366110</v>
      </c>
      <c r="S60" s="300">
        <f t="shared" si="1"/>
        <v>0</v>
      </c>
      <c r="T60" s="300">
        <f t="shared" si="2"/>
        <v>0</v>
      </c>
    </row>
    <row r="61" spans="1:20" hidden="1">
      <c r="A61" s="294" t="s">
        <v>611</v>
      </c>
      <c r="B61" s="296" t="s">
        <v>515</v>
      </c>
      <c r="C61" s="294">
        <v>172002</v>
      </c>
      <c r="D61" s="294" t="s">
        <v>436</v>
      </c>
      <c r="E61" s="294" t="s">
        <v>548</v>
      </c>
      <c r="F61" s="294">
        <v>2911</v>
      </c>
      <c r="G61" s="294">
        <v>1</v>
      </c>
      <c r="H61" s="294">
        <v>1</v>
      </c>
      <c r="I61" s="294">
        <v>0</v>
      </c>
      <c r="K61" s="294">
        <v>2</v>
      </c>
      <c r="L61" s="299">
        <v>60000</v>
      </c>
      <c r="M61" s="299">
        <v>60000</v>
      </c>
      <c r="O61" s="299">
        <v>24000</v>
      </c>
      <c r="P61" s="299">
        <v>0</v>
      </c>
      <c r="R61" s="300">
        <f t="shared" si="0"/>
        <v>60000</v>
      </c>
      <c r="S61" s="300">
        <f t="shared" si="1"/>
        <v>0</v>
      </c>
      <c r="T61" s="300">
        <f t="shared" si="2"/>
        <v>0</v>
      </c>
    </row>
    <row r="62" spans="1:20" hidden="1">
      <c r="A62" s="294" t="s">
        <v>612</v>
      </c>
      <c r="B62" s="296" t="s">
        <v>515</v>
      </c>
      <c r="C62" s="294">
        <v>172002</v>
      </c>
      <c r="D62" s="294" t="s">
        <v>436</v>
      </c>
      <c r="E62" s="294" t="s">
        <v>548</v>
      </c>
      <c r="F62" s="294">
        <v>3391</v>
      </c>
      <c r="G62" s="294">
        <v>1</v>
      </c>
      <c r="H62" s="294">
        <v>1</v>
      </c>
      <c r="I62" s="294">
        <v>0</v>
      </c>
      <c r="K62" s="294">
        <v>3</v>
      </c>
      <c r="L62" s="299">
        <v>2900000</v>
      </c>
      <c r="M62" s="299">
        <v>2900000</v>
      </c>
      <c r="O62" s="299">
        <v>1160000</v>
      </c>
      <c r="P62" s="299">
        <v>0</v>
      </c>
      <c r="R62" s="300">
        <f t="shared" si="0"/>
        <v>2900000</v>
      </c>
      <c r="S62" s="300">
        <f t="shared" si="1"/>
        <v>0</v>
      </c>
      <c r="T62" s="300">
        <f t="shared" si="2"/>
        <v>0</v>
      </c>
    </row>
    <row r="63" spans="1:20" hidden="1">
      <c r="A63" s="294" t="s">
        <v>613</v>
      </c>
      <c r="B63" s="296" t="s">
        <v>515</v>
      </c>
      <c r="C63" s="294">
        <v>172002</v>
      </c>
      <c r="D63" s="294" t="s">
        <v>436</v>
      </c>
      <c r="E63" s="294" t="s">
        <v>548</v>
      </c>
      <c r="F63" s="294">
        <v>3521</v>
      </c>
      <c r="G63" s="294">
        <v>1</v>
      </c>
      <c r="H63" s="294">
        <v>1</v>
      </c>
      <c r="I63" s="294">
        <v>0</v>
      </c>
      <c r="K63" s="294">
        <v>3</v>
      </c>
      <c r="L63" s="299">
        <v>189360</v>
      </c>
      <c r="M63" s="299">
        <v>189360</v>
      </c>
      <c r="O63" s="299">
        <v>75744</v>
      </c>
      <c r="P63" s="299">
        <v>0</v>
      </c>
      <c r="R63" s="300">
        <f t="shared" si="0"/>
        <v>189360</v>
      </c>
      <c r="S63" s="300">
        <f t="shared" si="1"/>
        <v>0</v>
      </c>
      <c r="T63" s="300">
        <f t="shared" si="2"/>
        <v>0</v>
      </c>
    </row>
    <row r="64" spans="1:20" hidden="1">
      <c r="A64" s="294" t="s">
        <v>614</v>
      </c>
      <c r="B64" s="296" t="s">
        <v>515</v>
      </c>
      <c r="C64" s="294">
        <v>172002</v>
      </c>
      <c r="D64" s="294" t="s">
        <v>436</v>
      </c>
      <c r="E64" s="294" t="s">
        <v>548</v>
      </c>
      <c r="F64" s="294">
        <v>3761</v>
      </c>
      <c r="G64" s="294">
        <v>1</v>
      </c>
      <c r="H64" s="294">
        <v>1</v>
      </c>
      <c r="I64" s="294">
        <v>0</v>
      </c>
      <c r="K64" s="294">
        <v>3</v>
      </c>
      <c r="L64" s="299">
        <v>60000</v>
      </c>
      <c r="M64" s="299">
        <v>60000</v>
      </c>
      <c r="O64" s="299">
        <v>24000</v>
      </c>
      <c r="P64" s="299">
        <v>0</v>
      </c>
      <c r="R64" s="300">
        <f t="shared" si="0"/>
        <v>60000</v>
      </c>
      <c r="S64" s="300">
        <f t="shared" si="1"/>
        <v>0</v>
      </c>
      <c r="T64" s="300">
        <f t="shared" si="2"/>
        <v>0</v>
      </c>
    </row>
    <row r="65" spans="1:20" hidden="1">
      <c r="A65" s="294" t="s">
        <v>615</v>
      </c>
      <c r="B65" s="296" t="s">
        <v>520</v>
      </c>
      <c r="C65" s="294">
        <v>172104</v>
      </c>
      <c r="D65" s="294" t="s">
        <v>450</v>
      </c>
      <c r="E65" s="294">
        <v>111100</v>
      </c>
      <c r="F65" s="294">
        <v>1211</v>
      </c>
      <c r="G65" s="294">
        <v>1</v>
      </c>
      <c r="H65" s="294">
        <v>1</v>
      </c>
      <c r="I65" s="294">
        <v>0</v>
      </c>
      <c r="K65" s="294">
        <v>1</v>
      </c>
      <c r="L65" s="299">
        <v>7331224</v>
      </c>
      <c r="M65" s="299">
        <v>7331224</v>
      </c>
      <c r="N65" s="299">
        <v>2799072</v>
      </c>
      <c r="O65" s="299">
        <v>3858790</v>
      </c>
      <c r="P65" s="299">
        <v>2799072</v>
      </c>
      <c r="Q65" s="299">
        <v>2799072</v>
      </c>
      <c r="R65" s="300">
        <f t="shared" si="0"/>
        <v>4532152</v>
      </c>
      <c r="S65" s="300">
        <f t="shared" si="1"/>
        <v>0</v>
      </c>
      <c r="T65" s="300">
        <f t="shared" si="2"/>
        <v>0</v>
      </c>
    </row>
    <row r="66" spans="1:20" hidden="1">
      <c r="A66" s="294" t="s">
        <v>616</v>
      </c>
      <c r="B66" s="296" t="s">
        <v>520</v>
      </c>
      <c r="C66" s="294">
        <v>172104</v>
      </c>
      <c r="D66" s="294" t="s">
        <v>450</v>
      </c>
      <c r="E66" s="294">
        <v>111200</v>
      </c>
      <c r="F66" s="294">
        <v>1211</v>
      </c>
      <c r="G66" s="294">
        <v>1</v>
      </c>
      <c r="H66" s="294">
        <v>1</v>
      </c>
      <c r="I66" s="294">
        <v>24</v>
      </c>
      <c r="K66" s="294">
        <v>1</v>
      </c>
      <c r="L66" s="299">
        <v>54789047</v>
      </c>
      <c r="M66" s="299">
        <v>46189047</v>
      </c>
      <c r="N66" s="299">
        <v>41889047</v>
      </c>
      <c r="O66" s="299">
        <v>18861187</v>
      </c>
      <c r="P66" s="299">
        <v>12240154.779999999</v>
      </c>
      <c r="R66" s="300">
        <f t="shared" si="0"/>
        <v>4300000</v>
      </c>
      <c r="S66" s="300">
        <f t="shared" si="1"/>
        <v>29648892.219999999</v>
      </c>
      <c r="T66" s="300">
        <f t="shared" si="2"/>
        <v>12240154.779999999</v>
      </c>
    </row>
    <row r="67" spans="1:20" hidden="1">
      <c r="A67" s="294" t="s">
        <v>617</v>
      </c>
      <c r="B67" s="296" t="s">
        <v>520</v>
      </c>
      <c r="C67" s="294">
        <v>172104</v>
      </c>
      <c r="D67" s="294" t="s">
        <v>450</v>
      </c>
      <c r="E67" s="294" t="s">
        <v>546</v>
      </c>
      <c r="F67" s="294">
        <v>1131</v>
      </c>
      <c r="G67" s="294">
        <v>1</v>
      </c>
      <c r="H67" s="294">
        <v>1</v>
      </c>
      <c r="I67" s="294">
        <v>0</v>
      </c>
      <c r="K67" s="294">
        <v>1</v>
      </c>
      <c r="L67" s="299">
        <v>80197402</v>
      </c>
      <c r="M67" s="299">
        <v>80197402</v>
      </c>
      <c r="N67" s="299">
        <v>31241760.18</v>
      </c>
      <c r="O67" s="299">
        <v>41237539.560000002</v>
      </c>
      <c r="P67" s="299">
        <v>31241760.18</v>
      </c>
      <c r="Q67" s="299">
        <v>30241760.179999996</v>
      </c>
      <c r="R67" s="300">
        <f t="shared" si="0"/>
        <v>48955641.82</v>
      </c>
      <c r="S67" s="300">
        <f t="shared" si="1"/>
        <v>0</v>
      </c>
      <c r="T67" s="300">
        <f t="shared" si="2"/>
        <v>1000000.0000000037</v>
      </c>
    </row>
    <row r="68" spans="1:20" hidden="1">
      <c r="A68" s="294" t="s">
        <v>618</v>
      </c>
      <c r="B68" s="296" t="s">
        <v>520</v>
      </c>
      <c r="C68" s="294">
        <v>172104</v>
      </c>
      <c r="D68" s="294" t="s">
        <v>450</v>
      </c>
      <c r="E68" s="294" t="s">
        <v>546</v>
      </c>
      <c r="F68" s="294">
        <v>1131</v>
      </c>
      <c r="G68" s="294">
        <v>2</v>
      </c>
      <c r="H68" s="294">
        <v>1</v>
      </c>
      <c r="I68" s="294">
        <v>0</v>
      </c>
      <c r="K68" s="294">
        <v>1</v>
      </c>
      <c r="L68" s="299">
        <v>53464935</v>
      </c>
      <c r="M68" s="299">
        <v>53464935</v>
      </c>
      <c r="N68" s="299">
        <v>29662527.629999999</v>
      </c>
      <c r="O68" s="299">
        <v>29822182</v>
      </c>
      <c r="P68" s="299">
        <v>29662527.629999999</v>
      </c>
      <c r="Q68" s="299">
        <v>25159122.039999995</v>
      </c>
      <c r="R68" s="300">
        <f t="shared" si="0"/>
        <v>23802407.370000001</v>
      </c>
      <c r="S68" s="300">
        <f t="shared" si="1"/>
        <v>0</v>
      </c>
      <c r="T68" s="300">
        <f t="shared" si="2"/>
        <v>4503405.5900000036</v>
      </c>
    </row>
    <row r="69" spans="1:20" hidden="1">
      <c r="A69" s="294" t="s">
        <v>619</v>
      </c>
      <c r="B69" s="296" t="s">
        <v>520</v>
      </c>
      <c r="C69" s="294">
        <v>172104</v>
      </c>
      <c r="D69" s="294" t="s">
        <v>450</v>
      </c>
      <c r="E69" s="294" t="s">
        <v>546</v>
      </c>
      <c r="F69" s="294">
        <v>1211</v>
      </c>
      <c r="G69" s="294">
        <v>1</v>
      </c>
      <c r="H69" s="294">
        <v>1</v>
      </c>
      <c r="I69" s="294">
        <v>87</v>
      </c>
      <c r="K69" s="294">
        <v>1</v>
      </c>
      <c r="L69" s="299">
        <v>0</v>
      </c>
      <c r="M69" s="299">
        <v>8600000</v>
      </c>
      <c r="N69" s="299">
        <v>8498185</v>
      </c>
      <c r="O69" s="299">
        <v>8600000</v>
      </c>
      <c r="P69" s="299">
        <v>8375623</v>
      </c>
      <c r="Q69" s="299">
        <v>4177438</v>
      </c>
      <c r="R69" s="300">
        <f t="shared" si="0"/>
        <v>101815</v>
      </c>
      <c r="S69" s="300">
        <f t="shared" si="1"/>
        <v>122562</v>
      </c>
      <c r="T69" s="300">
        <f t="shared" si="2"/>
        <v>4198185</v>
      </c>
    </row>
    <row r="70" spans="1:20" hidden="1">
      <c r="A70" s="294" t="s">
        <v>620</v>
      </c>
      <c r="B70" s="296" t="s">
        <v>520</v>
      </c>
      <c r="C70" s="294">
        <v>172104</v>
      </c>
      <c r="D70" s="294" t="s">
        <v>450</v>
      </c>
      <c r="E70" s="294" t="s">
        <v>546</v>
      </c>
      <c r="F70" s="294">
        <v>1221</v>
      </c>
      <c r="G70" s="294">
        <v>1</v>
      </c>
      <c r="H70" s="294">
        <v>1</v>
      </c>
      <c r="I70" s="294">
        <v>8</v>
      </c>
      <c r="K70" s="294">
        <v>1</v>
      </c>
      <c r="L70" s="299">
        <v>28552321</v>
      </c>
      <c r="M70" s="299">
        <v>28552321</v>
      </c>
      <c r="N70" s="299">
        <v>16823090.489999998</v>
      </c>
      <c r="O70" s="299">
        <v>18237781.440000001</v>
      </c>
      <c r="P70" s="299">
        <v>16823090.489999998</v>
      </c>
      <c r="Q70" s="299">
        <v>15823090.489999998</v>
      </c>
      <c r="R70" s="300">
        <f t="shared" ref="R70:R133" si="3">M70-N70</f>
        <v>11729230.510000002</v>
      </c>
      <c r="S70" s="300">
        <f t="shared" ref="S70:S133" si="4">N70-P70</f>
        <v>0</v>
      </c>
      <c r="T70" s="300">
        <f t="shared" ref="T70:T133" si="5">P70-Q70</f>
        <v>1000000</v>
      </c>
    </row>
    <row r="71" spans="1:20" hidden="1">
      <c r="A71" s="294" t="s">
        <v>621</v>
      </c>
      <c r="B71" s="296" t="s">
        <v>520</v>
      </c>
      <c r="C71" s="294">
        <v>172104</v>
      </c>
      <c r="D71" s="294" t="s">
        <v>450</v>
      </c>
      <c r="E71" s="294" t="s">
        <v>546</v>
      </c>
      <c r="F71" s="294">
        <v>1221</v>
      </c>
      <c r="G71" s="294">
        <v>2</v>
      </c>
      <c r="H71" s="294">
        <v>1</v>
      </c>
      <c r="I71" s="294">
        <v>8</v>
      </c>
      <c r="K71" s="294">
        <v>1</v>
      </c>
      <c r="L71" s="299">
        <v>19034880</v>
      </c>
      <c r="M71" s="299">
        <v>19027880</v>
      </c>
      <c r="N71" s="299">
        <v>10337245.76</v>
      </c>
      <c r="O71" s="299">
        <v>10444441</v>
      </c>
      <c r="P71" s="299">
        <v>10337245.76</v>
      </c>
      <c r="Q71" s="299">
        <v>8836527.0000000019</v>
      </c>
      <c r="R71" s="300">
        <f t="shared" si="3"/>
        <v>8690634.2400000002</v>
      </c>
      <c r="S71" s="300">
        <f t="shared" si="4"/>
        <v>0</v>
      </c>
      <c r="T71" s="300">
        <f t="shared" si="5"/>
        <v>1500718.7599999979</v>
      </c>
    </row>
    <row r="72" spans="1:20" hidden="1">
      <c r="A72" s="294" t="s">
        <v>622</v>
      </c>
      <c r="B72" s="296" t="s">
        <v>520</v>
      </c>
      <c r="C72" s="294">
        <v>172104</v>
      </c>
      <c r="D72" s="294" t="s">
        <v>450</v>
      </c>
      <c r="E72" s="294" t="s">
        <v>546</v>
      </c>
      <c r="F72" s="294">
        <v>1231</v>
      </c>
      <c r="G72" s="294">
        <v>1</v>
      </c>
      <c r="H72" s="294">
        <v>1</v>
      </c>
      <c r="I72" s="294">
        <v>6</v>
      </c>
      <c r="K72" s="294">
        <v>1</v>
      </c>
      <c r="L72" s="299">
        <v>1060900</v>
      </c>
      <c r="M72" s="299">
        <v>1060900</v>
      </c>
      <c r="N72" s="299">
        <v>72000</v>
      </c>
      <c r="O72" s="299">
        <v>600000</v>
      </c>
      <c r="P72" s="299">
        <v>72000</v>
      </c>
      <c r="Q72" s="299">
        <v>72000</v>
      </c>
      <c r="R72" s="300">
        <f t="shared" si="3"/>
        <v>988900</v>
      </c>
      <c r="S72" s="300">
        <f t="shared" si="4"/>
        <v>0</v>
      </c>
      <c r="T72" s="300">
        <f t="shared" si="5"/>
        <v>0</v>
      </c>
    </row>
    <row r="73" spans="1:20" hidden="1">
      <c r="A73" s="294" t="s">
        <v>623</v>
      </c>
      <c r="B73" s="296" t="s">
        <v>520</v>
      </c>
      <c r="C73" s="294">
        <v>172104</v>
      </c>
      <c r="D73" s="294" t="s">
        <v>450</v>
      </c>
      <c r="E73" s="294" t="s">
        <v>546</v>
      </c>
      <c r="F73" s="294">
        <v>1311</v>
      </c>
      <c r="G73" s="294">
        <v>1</v>
      </c>
      <c r="H73" s="294">
        <v>1</v>
      </c>
      <c r="I73" s="294">
        <v>0</v>
      </c>
      <c r="K73" s="294">
        <v>1</v>
      </c>
      <c r="L73" s="299">
        <v>1908941</v>
      </c>
      <c r="M73" s="299">
        <v>1908941</v>
      </c>
      <c r="N73" s="299">
        <v>727933.94</v>
      </c>
      <c r="O73" s="299">
        <v>1073131</v>
      </c>
      <c r="P73" s="299">
        <v>727933.94</v>
      </c>
      <c r="Q73" s="299">
        <v>677933.94000000006</v>
      </c>
      <c r="R73" s="300">
        <f t="shared" si="3"/>
        <v>1181007.06</v>
      </c>
      <c r="S73" s="300">
        <f t="shared" si="4"/>
        <v>0</v>
      </c>
      <c r="T73" s="300">
        <f t="shared" si="5"/>
        <v>49999.999999999884</v>
      </c>
    </row>
    <row r="74" spans="1:20" hidden="1">
      <c r="A74" s="294" t="s">
        <v>624</v>
      </c>
      <c r="B74" s="296" t="s">
        <v>520</v>
      </c>
      <c r="C74" s="294">
        <v>172104</v>
      </c>
      <c r="D74" s="294" t="s">
        <v>450</v>
      </c>
      <c r="E74" s="294" t="s">
        <v>546</v>
      </c>
      <c r="F74" s="294">
        <v>1311</v>
      </c>
      <c r="G74" s="294">
        <v>2</v>
      </c>
      <c r="H74" s="294">
        <v>1</v>
      </c>
      <c r="I74" s="294">
        <v>0</v>
      </c>
      <c r="K74" s="294">
        <v>1</v>
      </c>
      <c r="L74" s="299">
        <v>1272627</v>
      </c>
      <c r="M74" s="299">
        <v>1272627</v>
      </c>
      <c r="N74" s="299">
        <v>686269.87</v>
      </c>
      <c r="O74" s="299">
        <v>715423</v>
      </c>
      <c r="P74" s="299">
        <v>686269.87</v>
      </c>
      <c r="Q74" s="299">
        <v>605275.82999999984</v>
      </c>
      <c r="R74" s="300">
        <f t="shared" si="3"/>
        <v>586357.13</v>
      </c>
      <c r="S74" s="300">
        <f t="shared" si="4"/>
        <v>0</v>
      </c>
      <c r="T74" s="300">
        <f t="shared" si="5"/>
        <v>80994.040000000154</v>
      </c>
    </row>
    <row r="75" spans="1:20" hidden="1">
      <c r="A75" s="294" t="s">
        <v>625</v>
      </c>
      <c r="B75" s="296" t="s">
        <v>520</v>
      </c>
      <c r="C75" s="294">
        <v>172104</v>
      </c>
      <c r="D75" s="294" t="s">
        <v>450</v>
      </c>
      <c r="E75" s="294" t="s">
        <v>546</v>
      </c>
      <c r="F75" s="294">
        <v>1321</v>
      </c>
      <c r="G75" s="294">
        <v>1</v>
      </c>
      <c r="H75" s="294">
        <v>1</v>
      </c>
      <c r="I75" s="294">
        <v>0</v>
      </c>
      <c r="K75" s="294">
        <v>1</v>
      </c>
      <c r="L75" s="299">
        <v>5645686</v>
      </c>
      <c r="M75" s="299">
        <v>5645686</v>
      </c>
      <c r="N75" s="299">
        <v>2502351.84</v>
      </c>
      <c r="O75" s="299">
        <v>3018886</v>
      </c>
      <c r="P75" s="299">
        <v>2502351.84</v>
      </c>
      <c r="Q75" s="299">
        <v>2502351.84</v>
      </c>
      <c r="R75" s="300">
        <f t="shared" si="3"/>
        <v>3143334.16</v>
      </c>
      <c r="S75" s="300">
        <f t="shared" si="4"/>
        <v>0</v>
      </c>
      <c r="T75" s="300">
        <f t="shared" si="5"/>
        <v>0</v>
      </c>
    </row>
    <row r="76" spans="1:20" hidden="1">
      <c r="A76" s="294" t="s">
        <v>626</v>
      </c>
      <c r="B76" s="296" t="s">
        <v>520</v>
      </c>
      <c r="C76" s="294">
        <v>172104</v>
      </c>
      <c r="D76" s="294" t="s">
        <v>450</v>
      </c>
      <c r="E76" s="294" t="s">
        <v>546</v>
      </c>
      <c r="F76" s="294">
        <v>1321</v>
      </c>
      <c r="G76" s="294">
        <v>2</v>
      </c>
      <c r="H76" s="294">
        <v>1</v>
      </c>
      <c r="I76" s="294">
        <v>0</v>
      </c>
      <c r="K76" s="294">
        <v>1</v>
      </c>
      <c r="L76" s="299">
        <v>3763790</v>
      </c>
      <c r="M76" s="299">
        <v>3763790</v>
      </c>
      <c r="N76" s="299">
        <v>1946096.47</v>
      </c>
      <c r="O76" s="299">
        <v>2063790</v>
      </c>
      <c r="P76" s="299">
        <v>1946096.47</v>
      </c>
      <c r="Q76" s="299">
        <v>1946096.4700000002</v>
      </c>
      <c r="R76" s="300">
        <f t="shared" si="3"/>
        <v>1817693.53</v>
      </c>
      <c r="S76" s="300">
        <f t="shared" si="4"/>
        <v>0</v>
      </c>
      <c r="T76" s="300">
        <f t="shared" si="5"/>
        <v>0</v>
      </c>
    </row>
    <row r="77" spans="1:20" hidden="1">
      <c r="A77" s="294" t="s">
        <v>627</v>
      </c>
      <c r="B77" s="296" t="s">
        <v>520</v>
      </c>
      <c r="C77" s="294">
        <v>172104</v>
      </c>
      <c r="D77" s="294" t="s">
        <v>450</v>
      </c>
      <c r="E77" s="294" t="s">
        <v>546</v>
      </c>
      <c r="F77" s="294">
        <v>1322</v>
      </c>
      <c r="G77" s="294">
        <v>1</v>
      </c>
      <c r="H77" s="294">
        <v>1</v>
      </c>
      <c r="I77" s="294">
        <v>0</v>
      </c>
      <c r="K77" s="294">
        <v>1</v>
      </c>
      <c r="L77" s="299">
        <v>86853</v>
      </c>
      <c r="M77" s="299">
        <v>86853</v>
      </c>
      <c r="N77" s="299">
        <v>21215.66</v>
      </c>
      <c r="O77" s="299">
        <v>69026</v>
      </c>
      <c r="P77" s="299">
        <v>21215.66</v>
      </c>
      <c r="Q77" s="299">
        <v>21215.659999999996</v>
      </c>
      <c r="R77" s="300">
        <f t="shared" si="3"/>
        <v>65637.34</v>
      </c>
      <c r="S77" s="300">
        <f t="shared" si="4"/>
        <v>0</v>
      </c>
      <c r="T77" s="300">
        <f t="shared" si="5"/>
        <v>0</v>
      </c>
    </row>
    <row r="78" spans="1:20" hidden="1">
      <c r="A78" s="294" t="s">
        <v>628</v>
      </c>
      <c r="B78" s="296" t="s">
        <v>520</v>
      </c>
      <c r="C78" s="294">
        <v>172104</v>
      </c>
      <c r="D78" s="294" t="s">
        <v>450</v>
      </c>
      <c r="E78" s="294" t="s">
        <v>546</v>
      </c>
      <c r="F78" s="294">
        <v>1322</v>
      </c>
      <c r="G78" s="294">
        <v>2</v>
      </c>
      <c r="H78" s="294">
        <v>1</v>
      </c>
      <c r="I78" s="294">
        <v>0</v>
      </c>
      <c r="K78" s="294">
        <v>1</v>
      </c>
      <c r="L78" s="299">
        <v>57902</v>
      </c>
      <c r="M78" s="299">
        <v>57902</v>
      </c>
      <c r="N78" s="299">
        <v>42767.33</v>
      </c>
      <c r="O78" s="299">
        <v>44684</v>
      </c>
      <c r="P78" s="299">
        <v>42767.33</v>
      </c>
      <c r="Q78" s="299">
        <v>36021.179999999993</v>
      </c>
      <c r="R78" s="300">
        <f t="shared" si="3"/>
        <v>15134.669999999998</v>
      </c>
      <c r="S78" s="300">
        <f t="shared" si="4"/>
        <v>0</v>
      </c>
      <c r="T78" s="300">
        <f t="shared" si="5"/>
        <v>6746.1500000000087</v>
      </c>
    </row>
    <row r="79" spans="1:20" hidden="1">
      <c r="A79" s="294" t="s">
        <v>629</v>
      </c>
      <c r="B79" s="296" t="s">
        <v>520</v>
      </c>
      <c r="C79" s="294">
        <v>172104</v>
      </c>
      <c r="D79" s="294" t="s">
        <v>450</v>
      </c>
      <c r="E79" s="294" t="s">
        <v>546</v>
      </c>
      <c r="F79" s="294">
        <v>1323</v>
      </c>
      <c r="G79" s="294">
        <v>1</v>
      </c>
      <c r="H79" s="294">
        <v>1</v>
      </c>
      <c r="I79" s="294">
        <v>0</v>
      </c>
      <c r="K79" s="294">
        <v>1</v>
      </c>
      <c r="L79" s="299">
        <v>21100755</v>
      </c>
      <c r="M79" s="299">
        <v>16800755</v>
      </c>
      <c r="N79" s="299">
        <v>419311.82</v>
      </c>
      <c r="O79" s="299">
        <v>800000</v>
      </c>
      <c r="P79" s="299">
        <v>419311.82</v>
      </c>
      <c r="Q79" s="299">
        <v>419311.82</v>
      </c>
      <c r="R79" s="300">
        <f t="shared" si="3"/>
        <v>16381443.18</v>
      </c>
      <c r="S79" s="300">
        <f t="shared" si="4"/>
        <v>0</v>
      </c>
      <c r="T79" s="300">
        <f t="shared" si="5"/>
        <v>0</v>
      </c>
    </row>
    <row r="80" spans="1:20" hidden="1">
      <c r="A80" s="294" t="s">
        <v>630</v>
      </c>
      <c r="B80" s="296" t="s">
        <v>520</v>
      </c>
      <c r="C80" s="294">
        <v>172104</v>
      </c>
      <c r="D80" s="294" t="s">
        <v>450</v>
      </c>
      <c r="E80" s="294" t="s">
        <v>546</v>
      </c>
      <c r="F80" s="294">
        <v>1323</v>
      </c>
      <c r="G80" s="294">
        <v>1</v>
      </c>
      <c r="H80" s="294">
        <v>1</v>
      </c>
      <c r="I80" s="294">
        <v>8</v>
      </c>
      <c r="K80" s="294">
        <v>1</v>
      </c>
      <c r="L80" s="299">
        <v>2729322</v>
      </c>
      <c r="M80" s="299">
        <v>2729322</v>
      </c>
      <c r="N80" s="299">
        <v>6185.18</v>
      </c>
      <c r="O80" s="299">
        <v>100000</v>
      </c>
      <c r="P80" s="299">
        <v>6185.18</v>
      </c>
      <c r="Q80" s="299">
        <v>6185.18</v>
      </c>
      <c r="R80" s="300">
        <f t="shared" si="3"/>
        <v>2723136.82</v>
      </c>
      <c r="S80" s="300">
        <f t="shared" si="4"/>
        <v>0</v>
      </c>
      <c r="T80" s="300">
        <f t="shared" si="5"/>
        <v>0</v>
      </c>
    </row>
    <row r="81" spans="1:20" hidden="1">
      <c r="A81" s="294" t="s">
        <v>631</v>
      </c>
      <c r="B81" s="296" t="s">
        <v>520</v>
      </c>
      <c r="C81" s="294">
        <v>172104</v>
      </c>
      <c r="D81" s="294" t="s">
        <v>450</v>
      </c>
      <c r="E81" s="294" t="s">
        <v>546</v>
      </c>
      <c r="F81" s="294">
        <v>1323</v>
      </c>
      <c r="G81" s="294">
        <v>2</v>
      </c>
      <c r="H81" s="294">
        <v>1</v>
      </c>
      <c r="I81" s="294">
        <v>0</v>
      </c>
      <c r="K81" s="294">
        <v>1</v>
      </c>
      <c r="L81" s="299">
        <v>8498035</v>
      </c>
      <c r="M81" s="299">
        <v>8498035</v>
      </c>
      <c r="O81" s="299">
        <v>0</v>
      </c>
      <c r="P81" s="299">
        <v>0</v>
      </c>
      <c r="R81" s="300">
        <f t="shared" si="3"/>
        <v>8498035</v>
      </c>
      <c r="S81" s="300">
        <f t="shared" si="4"/>
        <v>0</v>
      </c>
      <c r="T81" s="300">
        <f t="shared" si="5"/>
        <v>0</v>
      </c>
    </row>
    <row r="82" spans="1:20" hidden="1">
      <c r="A82" s="294" t="s">
        <v>632</v>
      </c>
      <c r="B82" s="296" t="s">
        <v>520</v>
      </c>
      <c r="C82" s="294">
        <v>172104</v>
      </c>
      <c r="D82" s="294" t="s">
        <v>450</v>
      </c>
      <c r="E82" s="294" t="s">
        <v>546</v>
      </c>
      <c r="F82" s="294">
        <v>1323</v>
      </c>
      <c r="G82" s="294">
        <v>2</v>
      </c>
      <c r="H82" s="294">
        <v>1</v>
      </c>
      <c r="I82" s="294">
        <v>8</v>
      </c>
      <c r="K82" s="294">
        <v>1</v>
      </c>
      <c r="L82" s="299">
        <v>1966877</v>
      </c>
      <c r="M82" s="299">
        <v>1966877</v>
      </c>
      <c r="O82" s="299">
        <v>0</v>
      </c>
      <c r="P82" s="299">
        <v>0</v>
      </c>
      <c r="R82" s="300">
        <f t="shared" si="3"/>
        <v>1966877</v>
      </c>
      <c r="S82" s="300">
        <f t="shared" si="4"/>
        <v>0</v>
      </c>
      <c r="T82" s="300">
        <f t="shared" si="5"/>
        <v>0</v>
      </c>
    </row>
    <row r="83" spans="1:20" hidden="1">
      <c r="A83" s="294" t="s">
        <v>633</v>
      </c>
      <c r="B83" s="297" t="s">
        <v>480</v>
      </c>
      <c r="C83" s="294">
        <v>211084</v>
      </c>
      <c r="D83" s="294" t="s">
        <v>387</v>
      </c>
      <c r="E83" s="294">
        <v>111100</v>
      </c>
      <c r="F83" s="294">
        <v>2611</v>
      </c>
      <c r="G83" s="294">
        <v>1</v>
      </c>
      <c r="H83" s="294">
        <v>1</v>
      </c>
      <c r="I83" s="294">
        <v>0</v>
      </c>
      <c r="K83" s="294">
        <v>2</v>
      </c>
      <c r="L83" s="299">
        <v>100000</v>
      </c>
      <c r="M83" s="299">
        <v>100000</v>
      </c>
      <c r="O83" s="299">
        <v>40000</v>
      </c>
      <c r="P83" s="299">
        <v>0</v>
      </c>
      <c r="R83" s="300">
        <f t="shared" si="3"/>
        <v>100000</v>
      </c>
      <c r="S83" s="300">
        <f t="shared" si="4"/>
        <v>0</v>
      </c>
      <c r="T83" s="300">
        <f t="shared" si="5"/>
        <v>0</v>
      </c>
    </row>
    <row r="84" spans="1:20">
      <c r="A84" s="294" t="s">
        <v>634</v>
      </c>
      <c r="B84" s="297" t="s">
        <v>480</v>
      </c>
      <c r="C84" s="294">
        <v>211084</v>
      </c>
      <c r="D84" s="294" t="s">
        <v>387</v>
      </c>
      <c r="E84" s="294" t="s">
        <v>546</v>
      </c>
      <c r="F84" s="294">
        <v>2611</v>
      </c>
      <c r="G84" s="294">
        <v>1</v>
      </c>
      <c r="H84" s="294">
        <v>2</v>
      </c>
      <c r="I84" s="294">
        <v>0</v>
      </c>
      <c r="K84" s="294">
        <v>2</v>
      </c>
      <c r="L84" s="299">
        <v>20162665</v>
      </c>
      <c r="M84" s="299">
        <v>20162665</v>
      </c>
      <c r="N84" s="299">
        <f>P84</f>
        <v>8048801</v>
      </c>
      <c r="O84" s="299">
        <v>8065068</v>
      </c>
      <c r="P84" s="299">
        <v>8048801</v>
      </c>
      <c r="Q84" s="299">
        <v>1490936.88</v>
      </c>
      <c r="R84" s="300">
        <f t="shared" si="3"/>
        <v>12113864</v>
      </c>
      <c r="S84" s="300">
        <f t="shared" si="4"/>
        <v>0</v>
      </c>
      <c r="T84" s="300">
        <f t="shared" si="5"/>
        <v>6557864.1200000001</v>
      </c>
    </row>
    <row r="85" spans="1:20">
      <c r="A85" s="294" t="s">
        <v>635</v>
      </c>
      <c r="B85" s="297" t="s">
        <v>480</v>
      </c>
      <c r="C85" s="294">
        <v>211084</v>
      </c>
      <c r="D85" s="294" t="s">
        <v>387</v>
      </c>
      <c r="E85" s="294" t="s">
        <v>546</v>
      </c>
      <c r="F85" s="294">
        <v>2611</v>
      </c>
      <c r="G85" s="294">
        <v>2</v>
      </c>
      <c r="H85" s="294">
        <v>2</v>
      </c>
      <c r="I85" s="294">
        <v>0</v>
      </c>
      <c r="K85" s="294">
        <v>2</v>
      </c>
      <c r="L85" s="299">
        <v>16000000</v>
      </c>
      <c r="M85" s="299">
        <v>16000000</v>
      </c>
      <c r="N85" s="299">
        <f>P85</f>
        <v>6400000</v>
      </c>
      <c r="O85" s="299">
        <v>6400000</v>
      </c>
      <c r="P85" s="299">
        <v>6400000</v>
      </c>
      <c r="R85" s="300">
        <f t="shared" si="3"/>
        <v>9600000</v>
      </c>
      <c r="S85" s="300">
        <f t="shared" si="4"/>
        <v>0</v>
      </c>
      <c r="T85" s="300">
        <f t="shared" si="5"/>
        <v>6400000</v>
      </c>
    </row>
    <row r="86" spans="1:20">
      <c r="A86" s="294" t="s">
        <v>636</v>
      </c>
      <c r="B86" s="297" t="s">
        <v>480</v>
      </c>
      <c r="C86" s="294">
        <v>211084</v>
      </c>
      <c r="D86" s="294" t="s">
        <v>387</v>
      </c>
      <c r="E86" s="294" t="s">
        <v>552</v>
      </c>
      <c r="F86" s="294">
        <v>5412</v>
      </c>
      <c r="G86" s="294">
        <v>2</v>
      </c>
      <c r="H86" s="294">
        <v>2</v>
      </c>
      <c r="I86" s="294">
        <v>0</v>
      </c>
      <c r="J86" s="294" t="s">
        <v>637</v>
      </c>
      <c r="K86" s="294">
        <v>5</v>
      </c>
      <c r="L86" s="299">
        <v>20000000</v>
      </c>
      <c r="M86" s="299">
        <v>20000000</v>
      </c>
      <c r="N86" s="299">
        <f>P86</f>
        <v>0</v>
      </c>
      <c r="O86" s="299">
        <v>8000000</v>
      </c>
      <c r="P86" s="299">
        <v>0</v>
      </c>
      <c r="R86" s="300">
        <f t="shared" si="3"/>
        <v>20000000</v>
      </c>
      <c r="S86" s="300">
        <f t="shared" si="4"/>
        <v>0</v>
      </c>
      <c r="T86" s="300">
        <f t="shared" si="5"/>
        <v>0</v>
      </c>
    </row>
    <row r="87" spans="1:20" hidden="1">
      <c r="A87" s="294" t="s">
        <v>638</v>
      </c>
      <c r="B87" s="297" t="s">
        <v>480</v>
      </c>
      <c r="C87" s="294">
        <v>211084</v>
      </c>
      <c r="D87" s="294" t="s">
        <v>387</v>
      </c>
      <c r="E87" s="294" t="s">
        <v>548</v>
      </c>
      <c r="F87" s="294">
        <v>2311</v>
      </c>
      <c r="G87" s="294">
        <v>1</v>
      </c>
      <c r="H87" s="294">
        <v>1</v>
      </c>
      <c r="I87" s="294">
        <v>0</v>
      </c>
      <c r="K87" s="294">
        <v>2</v>
      </c>
      <c r="L87" s="299">
        <v>3226161</v>
      </c>
      <c r="M87" s="299">
        <v>3226161</v>
      </c>
      <c r="N87" s="299">
        <v>3173990</v>
      </c>
      <c r="O87" s="299">
        <v>1290464</v>
      </c>
      <c r="P87" s="299">
        <v>966240</v>
      </c>
      <c r="Q87" s="299">
        <v>966240</v>
      </c>
      <c r="R87" s="300">
        <f t="shared" si="3"/>
        <v>52171</v>
      </c>
      <c r="S87" s="300">
        <f t="shared" si="4"/>
        <v>2207750</v>
      </c>
      <c r="T87" s="300">
        <f t="shared" si="5"/>
        <v>0</v>
      </c>
    </row>
    <row r="88" spans="1:20" hidden="1">
      <c r="A88" s="294" t="s">
        <v>639</v>
      </c>
      <c r="B88" s="297" t="s">
        <v>480</v>
      </c>
      <c r="C88" s="294">
        <v>211084</v>
      </c>
      <c r="D88" s="294" t="s">
        <v>387</v>
      </c>
      <c r="E88" s="294" t="s">
        <v>548</v>
      </c>
      <c r="F88" s="294">
        <v>2461</v>
      </c>
      <c r="G88" s="294">
        <v>1</v>
      </c>
      <c r="H88" s="294">
        <v>1</v>
      </c>
      <c r="I88" s="294">
        <v>0</v>
      </c>
      <c r="K88" s="294">
        <v>2</v>
      </c>
      <c r="L88" s="299">
        <v>100000</v>
      </c>
      <c r="M88" s="299">
        <v>100000</v>
      </c>
      <c r="O88" s="299">
        <v>40000</v>
      </c>
      <c r="P88" s="299">
        <v>0</v>
      </c>
      <c r="R88" s="300">
        <f t="shared" si="3"/>
        <v>100000</v>
      </c>
      <c r="S88" s="300">
        <f t="shared" si="4"/>
        <v>0</v>
      </c>
      <c r="T88" s="300">
        <f t="shared" si="5"/>
        <v>0</v>
      </c>
    </row>
    <row r="89" spans="1:20" hidden="1">
      <c r="A89" s="294" t="s">
        <v>640</v>
      </c>
      <c r="B89" s="297" t="s">
        <v>480</v>
      </c>
      <c r="C89" s="294">
        <v>211084</v>
      </c>
      <c r="D89" s="294" t="s">
        <v>387</v>
      </c>
      <c r="E89" s="294" t="s">
        <v>548</v>
      </c>
      <c r="F89" s="294">
        <v>2471</v>
      </c>
      <c r="G89" s="294">
        <v>1</v>
      </c>
      <c r="H89" s="294">
        <v>1</v>
      </c>
      <c r="I89" s="294">
        <v>0</v>
      </c>
      <c r="K89" s="294">
        <v>2</v>
      </c>
      <c r="L89" s="299">
        <v>700000</v>
      </c>
      <c r="M89" s="299">
        <v>525879.63</v>
      </c>
      <c r="O89" s="299">
        <v>280000</v>
      </c>
      <c r="P89" s="299">
        <v>0</v>
      </c>
      <c r="R89" s="300">
        <f t="shared" si="3"/>
        <v>525879.63</v>
      </c>
      <c r="S89" s="300">
        <f t="shared" si="4"/>
        <v>0</v>
      </c>
      <c r="T89" s="300">
        <f t="shared" si="5"/>
        <v>0</v>
      </c>
    </row>
    <row r="90" spans="1:20" hidden="1">
      <c r="A90" s="294" t="s">
        <v>641</v>
      </c>
      <c r="B90" s="297" t="s">
        <v>480</v>
      </c>
      <c r="C90" s="294">
        <v>211084</v>
      </c>
      <c r="D90" s="294" t="s">
        <v>387</v>
      </c>
      <c r="E90" s="294" t="s">
        <v>548</v>
      </c>
      <c r="F90" s="294">
        <v>2561</v>
      </c>
      <c r="G90" s="294">
        <v>1</v>
      </c>
      <c r="H90" s="294">
        <v>1</v>
      </c>
      <c r="I90" s="294">
        <v>0</v>
      </c>
      <c r="K90" s="294">
        <v>2</v>
      </c>
      <c r="L90" s="299">
        <v>150000</v>
      </c>
      <c r="M90" s="299">
        <v>150000</v>
      </c>
      <c r="O90" s="299">
        <v>60000</v>
      </c>
      <c r="P90" s="299">
        <v>0</v>
      </c>
      <c r="R90" s="300">
        <f t="shared" si="3"/>
        <v>150000</v>
      </c>
      <c r="S90" s="300">
        <f t="shared" si="4"/>
        <v>0</v>
      </c>
      <c r="T90" s="300">
        <f t="shared" si="5"/>
        <v>0</v>
      </c>
    </row>
    <row r="91" spans="1:20">
      <c r="A91" s="294" t="s">
        <v>642</v>
      </c>
      <c r="B91" s="297" t="s">
        <v>480</v>
      </c>
      <c r="C91" s="294">
        <v>211084</v>
      </c>
      <c r="D91" s="294" t="s">
        <v>387</v>
      </c>
      <c r="E91" s="294" t="s">
        <v>548</v>
      </c>
      <c r="F91" s="294">
        <v>2611</v>
      </c>
      <c r="G91" s="294">
        <v>1</v>
      </c>
      <c r="H91" s="294">
        <v>2</v>
      </c>
      <c r="I91" s="294">
        <v>0</v>
      </c>
      <c r="K91" s="294">
        <v>2</v>
      </c>
      <c r="L91" s="299">
        <v>28095456</v>
      </c>
      <c r="M91" s="299">
        <v>28095456</v>
      </c>
      <c r="N91" s="299">
        <f>P91</f>
        <v>11175320.49</v>
      </c>
      <c r="O91" s="299">
        <v>11238184</v>
      </c>
      <c r="P91" s="299">
        <v>11175320.49</v>
      </c>
      <c r="Q91" s="299">
        <v>10551103.199999999</v>
      </c>
      <c r="R91" s="300">
        <f t="shared" si="3"/>
        <v>16920135.509999998</v>
      </c>
      <c r="S91" s="300">
        <f t="shared" si="4"/>
        <v>0</v>
      </c>
      <c r="T91" s="300">
        <f t="shared" si="5"/>
        <v>624217.29000000097</v>
      </c>
    </row>
    <row r="92" spans="1:20" hidden="1">
      <c r="A92" s="294" t="s">
        <v>643</v>
      </c>
      <c r="B92" s="297" t="s">
        <v>480</v>
      </c>
      <c r="C92" s="294">
        <v>211084</v>
      </c>
      <c r="D92" s="294" t="s">
        <v>387</v>
      </c>
      <c r="E92" s="294" t="s">
        <v>548</v>
      </c>
      <c r="F92" s="294">
        <v>2961</v>
      </c>
      <c r="G92" s="294">
        <v>1</v>
      </c>
      <c r="H92" s="294">
        <v>1</v>
      </c>
      <c r="I92" s="294">
        <v>0</v>
      </c>
      <c r="K92" s="294">
        <v>2</v>
      </c>
      <c r="L92" s="299">
        <v>0</v>
      </c>
      <c r="M92" s="299">
        <v>463933</v>
      </c>
      <c r="O92" s="299">
        <v>151933</v>
      </c>
      <c r="P92" s="299">
        <v>0</v>
      </c>
      <c r="R92" s="300">
        <f t="shared" si="3"/>
        <v>463933</v>
      </c>
      <c r="S92" s="300">
        <f t="shared" si="4"/>
        <v>0</v>
      </c>
      <c r="T92" s="300">
        <f t="shared" si="5"/>
        <v>0</v>
      </c>
    </row>
    <row r="93" spans="1:20" hidden="1">
      <c r="A93" s="294" t="s">
        <v>644</v>
      </c>
      <c r="B93" s="297" t="s">
        <v>480</v>
      </c>
      <c r="C93" s="294">
        <v>211084</v>
      </c>
      <c r="D93" s="294" t="s">
        <v>387</v>
      </c>
      <c r="E93" s="294" t="s">
        <v>548</v>
      </c>
      <c r="F93" s="294">
        <v>2981</v>
      </c>
      <c r="G93" s="294">
        <v>1</v>
      </c>
      <c r="H93" s="294">
        <v>1</v>
      </c>
      <c r="I93" s="294">
        <v>0</v>
      </c>
      <c r="K93" s="294">
        <v>2</v>
      </c>
      <c r="L93" s="299">
        <v>520000</v>
      </c>
      <c r="M93" s="299">
        <v>56067</v>
      </c>
      <c r="O93" s="299">
        <v>56067</v>
      </c>
      <c r="P93" s="299">
        <v>0</v>
      </c>
      <c r="R93" s="300">
        <f t="shared" si="3"/>
        <v>56067</v>
      </c>
      <c r="S93" s="300">
        <f t="shared" si="4"/>
        <v>0</v>
      </c>
      <c r="T93" s="300">
        <f t="shared" si="5"/>
        <v>0</v>
      </c>
    </row>
    <row r="94" spans="1:20" hidden="1">
      <c r="A94" s="294" t="s">
        <v>645</v>
      </c>
      <c r="B94" s="297" t="s">
        <v>480</v>
      </c>
      <c r="C94" s="294">
        <v>211084</v>
      </c>
      <c r="D94" s="294" t="s">
        <v>387</v>
      </c>
      <c r="E94" s="294" t="s">
        <v>548</v>
      </c>
      <c r="F94" s="294">
        <v>3581</v>
      </c>
      <c r="G94" s="294">
        <v>1</v>
      </c>
      <c r="H94" s="294">
        <v>1</v>
      </c>
      <c r="I94" s="294">
        <v>0</v>
      </c>
      <c r="K94" s="294">
        <v>3</v>
      </c>
      <c r="L94" s="299">
        <v>720000</v>
      </c>
      <c r="M94" s="299">
        <v>894120.37</v>
      </c>
      <c r="N94" s="299">
        <v>619600</v>
      </c>
      <c r="O94" s="299">
        <v>288000</v>
      </c>
      <c r="P94" s="299">
        <v>144000</v>
      </c>
      <c r="Q94" s="299">
        <v>144000</v>
      </c>
      <c r="R94" s="300">
        <f t="shared" si="3"/>
        <v>274520.37</v>
      </c>
      <c r="S94" s="300">
        <f t="shared" si="4"/>
        <v>475600</v>
      </c>
      <c r="T94" s="300">
        <f t="shared" si="5"/>
        <v>0</v>
      </c>
    </row>
    <row r="95" spans="1:20">
      <c r="A95" s="294" t="s">
        <v>646</v>
      </c>
      <c r="B95" s="297" t="s">
        <v>482</v>
      </c>
      <c r="C95" s="294">
        <v>215092</v>
      </c>
      <c r="D95" s="294" t="s">
        <v>389</v>
      </c>
      <c r="E95" s="294" t="s">
        <v>546</v>
      </c>
      <c r="F95" s="294">
        <v>3112</v>
      </c>
      <c r="G95" s="294">
        <v>1</v>
      </c>
      <c r="H95" s="294">
        <v>2</v>
      </c>
      <c r="I95" s="294">
        <v>0</v>
      </c>
      <c r="K95" s="294">
        <v>3</v>
      </c>
      <c r="L95" s="299">
        <v>166880899</v>
      </c>
      <c r="M95" s="299">
        <v>166880899</v>
      </c>
      <c r="N95" s="299">
        <f>P95</f>
        <v>64295153</v>
      </c>
      <c r="O95" s="299">
        <v>75486883</v>
      </c>
      <c r="P95" s="299">
        <v>64295153</v>
      </c>
      <c r="Q95" s="299">
        <v>64295153.000000007</v>
      </c>
      <c r="R95" s="300">
        <f t="shared" si="3"/>
        <v>102585746</v>
      </c>
      <c r="S95" s="300">
        <f t="shared" si="4"/>
        <v>0</v>
      </c>
      <c r="T95" s="300">
        <f t="shared" si="5"/>
        <v>0</v>
      </c>
    </row>
    <row r="96" spans="1:20">
      <c r="A96" s="294" t="s">
        <v>647</v>
      </c>
      <c r="B96" s="297" t="s">
        <v>482</v>
      </c>
      <c r="C96" s="294">
        <v>215092</v>
      </c>
      <c r="D96" s="294" t="s">
        <v>389</v>
      </c>
      <c r="E96" s="294" t="s">
        <v>546</v>
      </c>
      <c r="F96" s="294">
        <v>3131</v>
      </c>
      <c r="G96" s="294">
        <v>1</v>
      </c>
      <c r="H96" s="294">
        <v>2</v>
      </c>
      <c r="I96" s="294">
        <v>0</v>
      </c>
      <c r="K96" s="294">
        <v>3</v>
      </c>
      <c r="L96" s="299">
        <v>3434469</v>
      </c>
      <c r="M96" s="299">
        <v>3434469</v>
      </c>
      <c r="N96" s="299">
        <f>P96</f>
        <v>1192699</v>
      </c>
      <c r="O96" s="299">
        <v>1373788</v>
      </c>
      <c r="P96" s="299">
        <v>1192699</v>
      </c>
      <c r="Q96" s="299">
        <v>1192699</v>
      </c>
      <c r="R96" s="300">
        <f t="shared" si="3"/>
        <v>2241770</v>
      </c>
      <c r="S96" s="300">
        <f t="shared" si="4"/>
        <v>0</v>
      </c>
      <c r="T96" s="300">
        <f t="shared" si="5"/>
        <v>0</v>
      </c>
    </row>
    <row r="97" spans="1:20" hidden="1">
      <c r="A97" s="294" t="s">
        <v>648</v>
      </c>
      <c r="B97" s="297" t="s">
        <v>482</v>
      </c>
      <c r="C97" s="294">
        <v>215092</v>
      </c>
      <c r="D97" s="294" t="s">
        <v>389</v>
      </c>
      <c r="E97" s="294" t="s">
        <v>546</v>
      </c>
      <c r="F97" s="294">
        <v>3581</v>
      </c>
      <c r="G97" s="294">
        <v>1</v>
      </c>
      <c r="H97" s="294">
        <v>1</v>
      </c>
      <c r="I97" s="294">
        <v>0</v>
      </c>
      <c r="K97" s="294">
        <v>3</v>
      </c>
      <c r="L97" s="299">
        <v>0</v>
      </c>
      <c r="M97" s="299">
        <v>3000000</v>
      </c>
      <c r="N97" s="299">
        <v>1462358.66</v>
      </c>
      <c r="O97" s="299">
        <v>3000000</v>
      </c>
      <c r="P97" s="299">
        <v>741902.13</v>
      </c>
      <c r="R97" s="300">
        <f t="shared" si="3"/>
        <v>1537641.34</v>
      </c>
      <c r="S97" s="300">
        <f t="shared" si="4"/>
        <v>720456.52999999991</v>
      </c>
      <c r="T97" s="300">
        <f t="shared" si="5"/>
        <v>741902.13</v>
      </c>
    </row>
    <row r="98" spans="1:20" hidden="1">
      <c r="A98" s="294" t="s">
        <v>649</v>
      </c>
      <c r="B98" s="297" t="s">
        <v>482</v>
      </c>
      <c r="C98" s="294">
        <v>215092</v>
      </c>
      <c r="D98" s="294" t="s">
        <v>389</v>
      </c>
      <c r="E98" s="294" t="s">
        <v>546</v>
      </c>
      <c r="F98" s="294">
        <v>4419</v>
      </c>
      <c r="G98" s="294">
        <v>1</v>
      </c>
      <c r="H98" s="294">
        <v>1</v>
      </c>
      <c r="I98" s="294">
        <v>0</v>
      </c>
      <c r="K98" s="294">
        <v>4</v>
      </c>
      <c r="L98" s="299">
        <v>15000000</v>
      </c>
      <c r="M98" s="299">
        <v>12000000</v>
      </c>
      <c r="N98" s="299">
        <v>12000000</v>
      </c>
      <c r="O98" s="299">
        <v>8496360</v>
      </c>
      <c r="P98" s="299">
        <v>125910</v>
      </c>
      <c r="R98" s="300">
        <f t="shared" si="3"/>
        <v>0</v>
      </c>
      <c r="S98" s="300">
        <f t="shared" si="4"/>
        <v>11874090</v>
      </c>
      <c r="T98" s="300">
        <f t="shared" si="5"/>
        <v>125910</v>
      </c>
    </row>
    <row r="99" spans="1:20">
      <c r="A99" s="294" t="s">
        <v>650</v>
      </c>
      <c r="B99" s="297" t="s">
        <v>482</v>
      </c>
      <c r="C99" s="294">
        <v>215092</v>
      </c>
      <c r="D99" s="294" t="s">
        <v>389</v>
      </c>
      <c r="E99" s="294" t="s">
        <v>552</v>
      </c>
      <c r="F99" s="294">
        <v>3112</v>
      </c>
      <c r="G99" s="294">
        <v>1</v>
      </c>
      <c r="H99" s="294">
        <v>2</v>
      </c>
      <c r="I99" s="294">
        <v>0</v>
      </c>
      <c r="K99" s="294">
        <v>3</v>
      </c>
      <c r="L99" s="299">
        <v>43652591</v>
      </c>
      <c r="M99" s="299">
        <v>43652591</v>
      </c>
      <c r="N99" s="299">
        <f>P99</f>
        <v>16836329.039999999</v>
      </c>
      <c r="O99" s="299">
        <v>17461036</v>
      </c>
      <c r="P99" s="299">
        <v>16836329.039999999</v>
      </c>
      <c r="Q99" s="299">
        <v>1290863.07</v>
      </c>
      <c r="R99" s="300">
        <f t="shared" si="3"/>
        <v>26816261.960000001</v>
      </c>
      <c r="S99" s="300">
        <f t="shared" si="4"/>
        <v>0</v>
      </c>
      <c r="T99" s="300">
        <f t="shared" si="5"/>
        <v>15545465.969999999</v>
      </c>
    </row>
    <row r="100" spans="1:20" hidden="1">
      <c r="A100" s="294" t="s">
        <v>651</v>
      </c>
      <c r="B100" s="297" t="s">
        <v>482</v>
      </c>
      <c r="C100" s="294">
        <v>215092</v>
      </c>
      <c r="D100" s="294" t="s">
        <v>389</v>
      </c>
      <c r="E100" s="294" t="s">
        <v>548</v>
      </c>
      <c r="F100" s="294">
        <v>2141</v>
      </c>
      <c r="G100" s="294">
        <v>1</v>
      </c>
      <c r="H100" s="294">
        <v>1</v>
      </c>
      <c r="I100" s="294">
        <v>0</v>
      </c>
      <c r="K100" s="294">
        <v>2</v>
      </c>
      <c r="L100" s="299">
        <v>78021</v>
      </c>
      <c r="M100" s="299">
        <v>78021</v>
      </c>
      <c r="O100" s="299">
        <v>31208</v>
      </c>
      <c r="P100" s="299">
        <v>0</v>
      </c>
      <c r="R100" s="300">
        <f t="shared" si="3"/>
        <v>78021</v>
      </c>
      <c r="S100" s="300">
        <f t="shared" si="4"/>
        <v>0</v>
      </c>
      <c r="T100" s="300">
        <f t="shared" si="5"/>
        <v>0</v>
      </c>
    </row>
    <row r="101" spans="1:20" hidden="1">
      <c r="A101" s="294" t="s">
        <v>652</v>
      </c>
      <c r="B101" s="297" t="s">
        <v>482</v>
      </c>
      <c r="C101" s="294">
        <v>215092</v>
      </c>
      <c r="D101" s="294" t="s">
        <v>389</v>
      </c>
      <c r="E101" s="294" t="s">
        <v>548</v>
      </c>
      <c r="F101" s="294">
        <v>2151</v>
      </c>
      <c r="G101" s="294">
        <v>1</v>
      </c>
      <c r="H101" s="294">
        <v>1</v>
      </c>
      <c r="I101" s="294">
        <v>0</v>
      </c>
      <c r="K101" s="294">
        <v>2</v>
      </c>
      <c r="L101" s="299">
        <v>48666</v>
      </c>
      <c r="M101" s="299">
        <v>48666</v>
      </c>
      <c r="O101" s="299">
        <v>19468</v>
      </c>
      <c r="P101" s="299">
        <v>0</v>
      </c>
      <c r="R101" s="300">
        <f t="shared" si="3"/>
        <v>48666</v>
      </c>
      <c r="S101" s="300">
        <f t="shared" si="4"/>
        <v>0</v>
      </c>
      <c r="T101" s="300">
        <f t="shared" si="5"/>
        <v>0</v>
      </c>
    </row>
    <row r="102" spans="1:20" hidden="1">
      <c r="A102" s="294" t="s">
        <v>653</v>
      </c>
      <c r="B102" s="297" t="s">
        <v>482</v>
      </c>
      <c r="C102" s="294">
        <v>215092</v>
      </c>
      <c r="D102" s="294" t="s">
        <v>389</v>
      </c>
      <c r="E102" s="294" t="s">
        <v>548</v>
      </c>
      <c r="F102" s="294">
        <v>2161</v>
      </c>
      <c r="G102" s="294">
        <v>1</v>
      </c>
      <c r="H102" s="294">
        <v>1</v>
      </c>
      <c r="I102" s="294">
        <v>0</v>
      </c>
      <c r="K102" s="294">
        <v>2</v>
      </c>
      <c r="L102" s="299">
        <v>35865</v>
      </c>
      <c r="M102" s="299">
        <v>35865</v>
      </c>
      <c r="N102" s="299">
        <v>35865</v>
      </c>
      <c r="O102" s="299">
        <v>14348</v>
      </c>
      <c r="P102" s="299">
        <v>0</v>
      </c>
      <c r="R102" s="300">
        <f t="shared" si="3"/>
        <v>0</v>
      </c>
      <c r="S102" s="300">
        <f t="shared" si="4"/>
        <v>35865</v>
      </c>
      <c r="T102" s="300">
        <f t="shared" si="5"/>
        <v>0</v>
      </c>
    </row>
    <row r="103" spans="1:20" hidden="1">
      <c r="A103" s="294" t="s">
        <v>654</v>
      </c>
      <c r="B103" s="297" t="s">
        <v>482</v>
      </c>
      <c r="C103" s="294">
        <v>215092</v>
      </c>
      <c r="D103" s="294" t="s">
        <v>389</v>
      </c>
      <c r="E103" s="294" t="s">
        <v>548</v>
      </c>
      <c r="F103" s="294">
        <v>2171</v>
      </c>
      <c r="G103" s="294">
        <v>1</v>
      </c>
      <c r="H103" s="294">
        <v>1</v>
      </c>
      <c r="I103" s="294">
        <v>0</v>
      </c>
      <c r="K103" s="294">
        <v>2</v>
      </c>
      <c r="L103" s="299">
        <v>35750</v>
      </c>
      <c r="M103" s="299">
        <v>35750</v>
      </c>
      <c r="O103" s="299">
        <v>14300</v>
      </c>
      <c r="P103" s="299">
        <v>0</v>
      </c>
      <c r="R103" s="300">
        <f t="shared" si="3"/>
        <v>35750</v>
      </c>
      <c r="S103" s="300">
        <f t="shared" si="4"/>
        <v>0</v>
      </c>
      <c r="T103" s="300">
        <f t="shared" si="5"/>
        <v>0</v>
      </c>
    </row>
    <row r="104" spans="1:20" hidden="1">
      <c r="A104" s="294" t="s">
        <v>655</v>
      </c>
      <c r="B104" s="297" t="s">
        <v>482</v>
      </c>
      <c r="C104" s="294">
        <v>215092</v>
      </c>
      <c r="D104" s="294" t="s">
        <v>389</v>
      </c>
      <c r="E104" s="294" t="s">
        <v>548</v>
      </c>
      <c r="F104" s="294">
        <v>2221</v>
      </c>
      <c r="G104" s="294">
        <v>1</v>
      </c>
      <c r="H104" s="294">
        <v>1</v>
      </c>
      <c r="I104" s="294">
        <v>0</v>
      </c>
      <c r="K104" s="294">
        <v>2</v>
      </c>
      <c r="L104" s="299">
        <v>70400</v>
      </c>
      <c r="M104" s="299">
        <v>70400</v>
      </c>
      <c r="N104" s="299">
        <v>70156.800000000003</v>
      </c>
      <c r="O104" s="299">
        <v>28160</v>
      </c>
      <c r="P104" s="299">
        <v>0</v>
      </c>
      <c r="R104" s="300">
        <f t="shared" si="3"/>
        <v>243.19999999999709</v>
      </c>
      <c r="S104" s="300">
        <f t="shared" si="4"/>
        <v>70156.800000000003</v>
      </c>
      <c r="T104" s="300">
        <f t="shared" si="5"/>
        <v>0</v>
      </c>
    </row>
    <row r="105" spans="1:20" hidden="1">
      <c r="A105" s="294" t="s">
        <v>656</v>
      </c>
      <c r="B105" s="297" t="s">
        <v>482</v>
      </c>
      <c r="C105" s="294">
        <v>215092</v>
      </c>
      <c r="D105" s="294" t="s">
        <v>389</v>
      </c>
      <c r="E105" s="294" t="s">
        <v>548</v>
      </c>
      <c r="F105" s="294">
        <v>2311</v>
      </c>
      <c r="G105" s="294">
        <v>1</v>
      </c>
      <c r="H105" s="294">
        <v>1</v>
      </c>
      <c r="I105" s="294">
        <v>0</v>
      </c>
      <c r="K105" s="294">
        <v>2</v>
      </c>
      <c r="L105" s="299">
        <v>88600</v>
      </c>
      <c r="M105" s="299">
        <v>88600</v>
      </c>
      <c r="O105" s="299">
        <v>35440</v>
      </c>
      <c r="P105" s="299">
        <v>0</v>
      </c>
      <c r="R105" s="300">
        <f t="shared" si="3"/>
        <v>88600</v>
      </c>
      <c r="S105" s="300">
        <f t="shared" si="4"/>
        <v>0</v>
      </c>
      <c r="T105" s="300">
        <f t="shared" si="5"/>
        <v>0</v>
      </c>
    </row>
    <row r="106" spans="1:20" hidden="1">
      <c r="A106" s="294" t="s">
        <v>657</v>
      </c>
      <c r="B106" s="297" t="s">
        <v>482</v>
      </c>
      <c r="C106" s="294">
        <v>215092</v>
      </c>
      <c r="D106" s="294" t="s">
        <v>389</v>
      </c>
      <c r="E106" s="294" t="s">
        <v>548</v>
      </c>
      <c r="F106" s="294">
        <v>2371</v>
      </c>
      <c r="G106" s="294">
        <v>1</v>
      </c>
      <c r="H106" s="294">
        <v>1</v>
      </c>
      <c r="I106" s="294">
        <v>0</v>
      </c>
      <c r="K106" s="294">
        <v>2</v>
      </c>
      <c r="L106" s="299">
        <v>224500</v>
      </c>
      <c r="M106" s="299">
        <v>224500</v>
      </c>
      <c r="O106" s="299">
        <v>89800</v>
      </c>
      <c r="P106" s="299">
        <v>0</v>
      </c>
      <c r="R106" s="300">
        <f t="shared" si="3"/>
        <v>224500</v>
      </c>
      <c r="S106" s="300">
        <f t="shared" si="4"/>
        <v>0</v>
      </c>
      <c r="T106" s="300">
        <f t="shared" si="5"/>
        <v>0</v>
      </c>
    </row>
    <row r="107" spans="1:20" hidden="1">
      <c r="A107" s="294" t="s">
        <v>658</v>
      </c>
      <c r="B107" s="297" t="s">
        <v>482</v>
      </c>
      <c r="C107" s="294">
        <v>215092</v>
      </c>
      <c r="D107" s="294" t="s">
        <v>389</v>
      </c>
      <c r="E107" s="294" t="s">
        <v>548</v>
      </c>
      <c r="F107" s="294">
        <v>2461</v>
      </c>
      <c r="G107" s="294">
        <v>1</v>
      </c>
      <c r="H107" s="294">
        <v>1</v>
      </c>
      <c r="I107" s="294">
        <v>0</v>
      </c>
      <c r="K107" s="294">
        <v>2</v>
      </c>
      <c r="L107" s="299">
        <v>45530</v>
      </c>
      <c r="M107" s="299">
        <v>45530</v>
      </c>
      <c r="O107" s="299">
        <v>18212</v>
      </c>
      <c r="P107" s="299">
        <v>0</v>
      </c>
      <c r="R107" s="300">
        <f t="shared" si="3"/>
        <v>45530</v>
      </c>
      <c r="S107" s="300">
        <f t="shared" si="4"/>
        <v>0</v>
      </c>
      <c r="T107" s="300">
        <f t="shared" si="5"/>
        <v>0</v>
      </c>
    </row>
    <row r="108" spans="1:20" hidden="1">
      <c r="A108" s="294" t="s">
        <v>659</v>
      </c>
      <c r="B108" s="297" t="s">
        <v>482</v>
      </c>
      <c r="C108" s="294">
        <v>215092</v>
      </c>
      <c r="D108" s="294" t="s">
        <v>389</v>
      </c>
      <c r="E108" s="294" t="s">
        <v>548</v>
      </c>
      <c r="F108" s="294">
        <v>2471</v>
      </c>
      <c r="G108" s="294">
        <v>1</v>
      </c>
      <c r="H108" s="294">
        <v>1</v>
      </c>
      <c r="I108" s="294">
        <v>0</v>
      </c>
      <c r="K108" s="294">
        <v>2</v>
      </c>
      <c r="L108" s="299">
        <v>45958</v>
      </c>
      <c r="M108" s="299">
        <v>45958</v>
      </c>
      <c r="O108" s="299">
        <v>18384</v>
      </c>
      <c r="P108" s="299">
        <v>0</v>
      </c>
      <c r="R108" s="300">
        <f t="shared" si="3"/>
        <v>45958</v>
      </c>
      <c r="S108" s="300">
        <f t="shared" si="4"/>
        <v>0</v>
      </c>
      <c r="T108" s="300">
        <f t="shared" si="5"/>
        <v>0</v>
      </c>
    </row>
    <row r="109" spans="1:20" hidden="1">
      <c r="A109" s="294" t="s">
        <v>660</v>
      </c>
      <c r="B109" s="297" t="s">
        <v>482</v>
      </c>
      <c r="C109" s="294">
        <v>215092</v>
      </c>
      <c r="D109" s="294" t="s">
        <v>389</v>
      </c>
      <c r="E109" s="294" t="s">
        <v>548</v>
      </c>
      <c r="F109" s="294">
        <v>2491</v>
      </c>
      <c r="G109" s="294">
        <v>1</v>
      </c>
      <c r="H109" s="294">
        <v>1</v>
      </c>
      <c r="I109" s="294">
        <v>0</v>
      </c>
      <c r="K109" s="294">
        <v>2</v>
      </c>
      <c r="L109" s="299">
        <v>52380</v>
      </c>
      <c r="M109" s="299">
        <v>52380</v>
      </c>
      <c r="O109" s="299">
        <v>20952</v>
      </c>
      <c r="P109" s="299">
        <v>0</v>
      </c>
      <c r="R109" s="300">
        <f t="shared" si="3"/>
        <v>52380</v>
      </c>
      <c r="S109" s="300">
        <f t="shared" si="4"/>
        <v>0</v>
      </c>
      <c r="T109" s="300">
        <f t="shared" si="5"/>
        <v>0</v>
      </c>
    </row>
    <row r="110" spans="1:20" hidden="1">
      <c r="A110" s="294" t="s">
        <v>661</v>
      </c>
      <c r="B110" s="297" t="s">
        <v>482</v>
      </c>
      <c r="C110" s="294">
        <v>215092</v>
      </c>
      <c r="D110" s="294" t="s">
        <v>389</v>
      </c>
      <c r="E110" s="294" t="s">
        <v>548</v>
      </c>
      <c r="F110" s="294">
        <v>2531</v>
      </c>
      <c r="G110" s="294">
        <v>1</v>
      </c>
      <c r="H110" s="294">
        <v>1</v>
      </c>
      <c r="I110" s="294">
        <v>0</v>
      </c>
      <c r="K110" s="294">
        <v>2</v>
      </c>
      <c r="L110" s="299">
        <v>31426</v>
      </c>
      <c r="M110" s="299">
        <v>31426</v>
      </c>
      <c r="O110" s="299">
        <v>12572</v>
      </c>
      <c r="P110" s="299">
        <v>0</v>
      </c>
      <c r="R110" s="300">
        <f t="shared" si="3"/>
        <v>31426</v>
      </c>
      <c r="S110" s="300">
        <f t="shared" si="4"/>
        <v>0</v>
      </c>
      <c r="T110" s="300">
        <f t="shared" si="5"/>
        <v>0</v>
      </c>
    </row>
    <row r="111" spans="1:20" hidden="1">
      <c r="A111" s="294" t="s">
        <v>662</v>
      </c>
      <c r="B111" s="297" t="s">
        <v>482</v>
      </c>
      <c r="C111" s="294">
        <v>215092</v>
      </c>
      <c r="D111" s="294" t="s">
        <v>389</v>
      </c>
      <c r="E111" s="294" t="s">
        <v>548</v>
      </c>
      <c r="F111" s="294">
        <v>2541</v>
      </c>
      <c r="G111" s="294">
        <v>1</v>
      </c>
      <c r="H111" s="294">
        <v>1</v>
      </c>
      <c r="I111" s="294">
        <v>0</v>
      </c>
      <c r="K111" s="294">
        <v>2</v>
      </c>
      <c r="L111" s="299">
        <v>36969</v>
      </c>
      <c r="M111" s="299">
        <v>36969</v>
      </c>
      <c r="O111" s="299">
        <v>14788</v>
      </c>
      <c r="P111" s="299">
        <v>0</v>
      </c>
      <c r="R111" s="300">
        <f t="shared" si="3"/>
        <v>36969</v>
      </c>
      <c r="S111" s="300">
        <f t="shared" si="4"/>
        <v>0</v>
      </c>
      <c r="T111" s="300">
        <f t="shared" si="5"/>
        <v>0</v>
      </c>
    </row>
    <row r="112" spans="1:20" hidden="1">
      <c r="A112" s="294" t="s">
        <v>663</v>
      </c>
      <c r="B112" s="297" t="s">
        <v>482</v>
      </c>
      <c r="C112" s="294">
        <v>215092</v>
      </c>
      <c r="D112" s="294" t="s">
        <v>389</v>
      </c>
      <c r="E112" s="294" t="s">
        <v>548</v>
      </c>
      <c r="F112" s="294">
        <v>2591</v>
      </c>
      <c r="G112" s="294">
        <v>1</v>
      </c>
      <c r="H112" s="294">
        <v>1</v>
      </c>
      <c r="I112" s="294">
        <v>0</v>
      </c>
      <c r="K112" s="294">
        <v>2</v>
      </c>
      <c r="L112" s="299">
        <v>19500</v>
      </c>
      <c r="M112" s="299">
        <v>19500</v>
      </c>
      <c r="O112" s="299">
        <v>7800</v>
      </c>
      <c r="P112" s="299">
        <v>0</v>
      </c>
      <c r="R112" s="300">
        <f t="shared" si="3"/>
        <v>19500</v>
      </c>
      <c r="S112" s="300">
        <f t="shared" si="4"/>
        <v>0</v>
      </c>
      <c r="T112" s="300">
        <f t="shared" si="5"/>
        <v>0</v>
      </c>
    </row>
    <row r="113" spans="1:20">
      <c r="A113" s="294" t="s">
        <v>664</v>
      </c>
      <c r="B113" s="297" t="s">
        <v>482</v>
      </c>
      <c r="C113" s="294">
        <v>215092</v>
      </c>
      <c r="D113" s="294" t="s">
        <v>389</v>
      </c>
      <c r="E113" s="294" t="s">
        <v>548</v>
      </c>
      <c r="F113" s="294">
        <v>2711</v>
      </c>
      <c r="G113" s="294">
        <v>1</v>
      </c>
      <c r="H113" s="294">
        <v>2</v>
      </c>
      <c r="I113" s="294">
        <v>0</v>
      </c>
      <c r="K113" s="294">
        <v>2</v>
      </c>
      <c r="L113" s="299">
        <v>82785</v>
      </c>
      <c r="M113" s="299">
        <v>82785</v>
      </c>
      <c r="N113" s="299">
        <f>P113</f>
        <v>0</v>
      </c>
      <c r="O113" s="299">
        <v>33116</v>
      </c>
      <c r="P113" s="299">
        <v>0</v>
      </c>
      <c r="R113" s="300">
        <f t="shared" si="3"/>
        <v>82785</v>
      </c>
      <c r="S113" s="300">
        <f t="shared" si="4"/>
        <v>0</v>
      </c>
      <c r="T113" s="300">
        <f t="shared" si="5"/>
        <v>0</v>
      </c>
    </row>
    <row r="114" spans="1:20">
      <c r="A114" s="294" t="s">
        <v>665</v>
      </c>
      <c r="B114" s="297" t="s">
        <v>482</v>
      </c>
      <c r="C114" s="294">
        <v>215092</v>
      </c>
      <c r="D114" s="294" t="s">
        <v>389</v>
      </c>
      <c r="E114" s="294" t="s">
        <v>548</v>
      </c>
      <c r="F114" s="294">
        <v>2721</v>
      </c>
      <c r="G114" s="294">
        <v>1</v>
      </c>
      <c r="H114" s="294">
        <v>2</v>
      </c>
      <c r="I114" s="294">
        <v>0</v>
      </c>
      <c r="K114" s="294">
        <v>2</v>
      </c>
      <c r="L114" s="299">
        <v>455800</v>
      </c>
      <c r="M114" s="299">
        <v>455800</v>
      </c>
      <c r="N114" s="299">
        <f>P114</f>
        <v>0</v>
      </c>
      <c r="O114" s="299">
        <v>182320</v>
      </c>
      <c r="P114" s="299">
        <v>0</v>
      </c>
      <c r="R114" s="300">
        <f t="shared" si="3"/>
        <v>455800</v>
      </c>
      <c r="S114" s="300">
        <f t="shared" si="4"/>
        <v>0</v>
      </c>
      <c r="T114" s="300">
        <f t="shared" si="5"/>
        <v>0</v>
      </c>
    </row>
    <row r="115" spans="1:20" hidden="1">
      <c r="A115" s="294" t="s">
        <v>666</v>
      </c>
      <c r="B115" s="297" t="s">
        <v>482</v>
      </c>
      <c r="C115" s="294">
        <v>215092</v>
      </c>
      <c r="D115" s="294" t="s">
        <v>389</v>
      </c>
      <c r="E115" s="294" t="s">
        <v>548</v>
      </c>
      <c r="F115" s="294">
        <v>2741</v>
      </c>
      <c r="G115" s="294">
        <v>1</v>
      </c>
      <c r="H115" s="294">
        <v>1</v>
      </c>
      <c r="I115" s="294">
        <v>0</v>
      </c>
      <c r="K115" s="294">
        <v>2</v>
      </c>
      <c r="L115" s="299">
        <v>55800</v>
      </c>
      <c r="M115" s="299">
        <v>55800</v>
      </c>
      <c r="O115" s="299">
        <v>22320</v>
      </c>
      <c r="P115" s="299">
        <v>0</v>
      </c>
      <c r="R115" s="300">
        <f t="shared" si="3"/>
        <v>55800</v>
      </c>
      <c r="S115" s="300">
        <f t="shared" si="4"/>
        <v>0</v>
      </c>
      <c r="T115" s="300">
        <f t="shared" si="5"/>
        <v>0</v>
      </c>
    </row>
    <row r="116" spans="1:20" hidden="1">
      <c r="A116" s="294" t="s">
        <v>667</v>
      </c>
      <c r="B116" s="297" t="s">
        <v>482</v>
      </c>
      <c r="C116" s="294">
        <v>215092</v>
      </c>
      <c r="D116" s="294" t="s">
        <v>389</v>
      </c>
      <c r="E116" s="294" t="s">
        <v>548</v>
      </c>
      <c r="F116" s="294">
        <v>2911</v>
      </c>
      <c r="G116" s="294">
        <v>1</v>
      </c>
      <c r="H116" s="294">
        <v>1</v>
      </c>
      <c r="I116" s="294">
        <v>0</v>
      </c>
      <c r="K116" s="294">
        <v>2</v>
      </c>
      <c r="L116" s="299">
        <v>261050</v>
      </c>
      <c r="M116" s="299">
        <v>261050</v>
      </c>
      <c r="O116" s="299">
        <v>104420</v>
      </c>
      <c r="P116" s="299">
        <v>0</v>
      </c>
      <c r="R116" s="300">
        <f t="shared" si="3"/>
        <v>261050</v>
      </c>
      <c r="S116" s="300">
        <f t="shared" si="4"/>
        <v>0</v>
      </c>
      <c r="T116" s="300">
        <f t="shared" si="5"/>
        <v>0</v>
      </c>
    </row>
    <row r="117" spans="1:20">
      <c r="A117" s="294" t="s">
        <v>668</v>
      </c>
      <c r="B117" s="297" t="s">
        <v>517</v>
      </c>
      <c r="C117" s="294">
        <v>221001</v>
      </c>
      <c r="D117" s="294" t="s">
        <v>445</v>
      </c>
      <c r="E117" s="294" t="s">
        <v>546</v>
      </c>
      <c r="F117" s="294">
        <v>3361</v>
      </c>
      <c r="G117" s="294">
        <v>1</v>
      </c>
      <c r="H117" s="294">
        <v>2</v>
      </c>
      <c r="I117" s="294">
        <v>0</v>
      </c>
      <c r="K117" s="294">
        <v>3</v>
      </c>
      <c r="L117" s="299">
        <v>1803575</v>
      </c>
      <c r="M117" s="299">
        <v>1803575</v>
      </c>
      <c r="N117" s="299">
        <f>P117</f>
        <v>295147.27</v>
      </c>
      <c r="O117" s="299">
        <v>721432</v>
      </c>
      <c r="P117" s="299">
        <v>295147.27</v>
      </c>
      <c r="Q117" s="299">
        <v>87034.25</v>
      </c>
      <c r="R117" s="300">
        <f t="shared" si="3"/>
        <v>1508427.73</v>
      </c>
      <c r="S117" s="300">
        <f t="shared" si="4"/>
        <v>0</v>
      </c>
      <c r="T117" s="300">
        <f t="shared" si="5"/>
        <v>208113.02000000002</v>
      </c>
    </row>
    <row r="118" spans="1:20">
      <c r="A118" s="294" t="s">
        <v>669</v>
      </c>
      <c r="B118" s="297" t="s">
        <v>517</v>
      </c>
      <c r="C118" s="294">
        <v>221001</v>
      </c>
      <c r="D118" s="294" t="s">
        <v>445</v>
      </c>
      <c r="E118" s="294" t="s">
        <v>546</v>
      </c>
      <c r="F118" s="294">
        <v>3432</v>
      </c>
      <c r="G118" s="294">
        <v>1</v>
      </c>
      <c r="H118" s="294">
        <v>2</v>
      </c>
      <c r="I118" s="294">
        <v>0</v>
      </c>
      <c r="K118" s="294">
        <v>3</v>
      </c>
      <c r="L118" s="299">
        <v>90000</v>
      </c>
      <c r="M118" s="299">
        <v>90000</v>
      </c>
      <c r="N118" s="299">
        <f>P118</f>
        <v>23542.97</v>
      </c>
      <c r="O118" s="299">
        <v>36000</v>
      </c>
      <c r="P118" s="299">
        <v>23542.97</v>
      </c>
      <c r="R118" s="300">
        <f t="shared" si="3"/>
        <v>66457.03</v>
      </c>
      <c r="S118" s="300">
        <f t="shared" si="4"/>
        <v>0</v>
      </c>
      <c r="T118" s="300">
        <f t="shared" si="5"/>
        <v>23542.97</v>
      </c>
    </row>
    <row r="119" spans="1:20">
      <c r="A119" s="294" t="s">
        <v>670</v>
      </c>
      <c r="B119" s="297" t="s">
        <v>517</v>
      </c>
      <c r="C119" s="294">
        <v>221001</v>
      </c>
      <c r="D119" s="294" t="s">
        <v>445</v>
      </c>
      <c r="E119" s="294" t="s">
        <v>546</v>
      </c>
      <c r="F119" s="294">
        <v>3969</v>
      </c>
      <c r="G119" s="294">
        <v>1</v>
      </c>
      <c r="H119" s="294">
        <v>2</v>
      </c>
      <c r="I119" s="294">
        <v>25</v>
      </c>
      <c r="K119" s="294">
        <v>3</v>
      </c>
      <c r="L119" s="299">
        <v>3990385</v>
      </c>
      <c r="M119" s="299">
        <v>3990385</v>
      </c>
      <c r="N119" s="299">
        <f>P119</f>
        <v>0</v>
      </c>
      <c r="O119" s="299">
        <v>1596156</v>
      </c>
      <c r="P119" s="299">
        <v>0</v>
      </c>
      <c r="R119" s="300">
        <f t="shared" si="3"/>
        <v>3990385</v>
      </c>
      <c r="S119" s="300">
        <f t="shared" si="4"/>
        <v>0</v>
      </c>
      <c r="T119" s="300">
        <f t="shared" si="5"/>
        <v>0</v>
      </c>
    </row>
    <row r="120" spans="1:20">
      <c r="A120" s="294" t="s">
        <v>671</v>
      </c>
      <c r="B120" s="297" t="s">
        <v>517</v>
      </c>
      <c r="C120" s="294">
        <v>221001</v>
      </c>
      <c r="D120" s="294" t="s">
        <v>445</v>
      </c>
      <c r="E120" s="294" t="s">
        <v>672</v>
      </c>
      <c r="F120" s="294">
        <v>3451</v>
      </c>
      <c r="G120" s="294">
        <v>1</v>
      </c>
      <c r="H120" s="294">
        <v>2</v>
      </c>
      <c r="I120" s="294">
        <v>0</v>
      </c>
      <c r="K120" s="294">
        <v>3</v>
      </c>
      <c r="L120" s="299">
        <v>14994439</v>
      </c>
      <c r="M120" s="299">
        <v>14994439</v>
      </c>
      <c r="N120" s="299">
        <f>P120</f>
        <v>2072794.08</v>
      </c>
      <c r="O120" s="299">
        <v>5997776</v>
      </c>
      <c r="P120" s="299">
        <v>2072794.08</v>
      </c>
      <c r="R120" s="300">
        <f t="shared" si="3"/>
        <v>12921644.92</v>
      </c>
      <c r="S120" s="300">
        <f t="shared" si="4"/>
        <v>0</v>
      </c>
      <c r="T120" s="300">
        <f t="shared" si="5"/>
        <v>2072794.08</v>
      </c>
    </row>
    <row r="121" spans="1:20" hidden="1">
      <c r="A121" s="294" t="s">
        <v>673</v>
      </c>
      <c r="B121" s="297" t="s">
        <v>517</v>
      </c>
      <c r="C121" s="294">
        <v>221001</v>
      </c>
      <c r="D121" s="294" t="s">
        <v>445</v>
      </c>
      <c r="E121" s="294" t="s">
        <v>674</v>
      </c>
      <c r="F121" s="294">
        <v>2211</v>
      </c>
      <c r="G121" s="294">
        <v>1</v>
      </c>
      <c r="H121" s="294">
        <v>1</v>
      </c>
      <c r="I121" s="294">
        <v>0</v>
      </c>
      <c r="K121" s="294">
        <v>2</v>
      </c>
      <c r="L121" s="299">
        <v>0</v>
      </c>
      <c r="M121" s="299">
        <v>4380000</v>
      </c>
      <c r="O121" s="299">
        <v>2000000</v>
      </c>
      <c r="P121" s="299">
        <v>0</v>
      </c>
      <c r="R121" s="300">
        <f t="shared" si="3"/>
        <v>4380000</v>
      </c>
      <c r="S121" s="300">
        <f t="shared" si="4"/>
        <v>0</v>
      </c>
      <c r="T121" s="300">
        <f t="shared" si="5"/>
        <v>0</v>
      </c>
    </row>
    <row r="122" spans="1:20" hidden="1">
      <c r="A122" s="294" t="s">
        <v>675</v>
      </c>
      <c r="B122" s="297" t="s">
        <v>517</v>
      </c>
      <c r="C122" s="294">
        <v>221001</v>
      </c>
      <c r="D122" s="294" t="s">
        <v>445</v>
      </c>
      <c r="E122" s="294" t="s">
        <v>674</v>
      </c>
      <c r="F122" s="294">
        <v>3941</v>
      </c>
      <c r="G122" s="294">
        <v>1</v>
      </c>
      <c r="H122" s="294">
        <v>1</v>
      </c>
      <c r="I122" s="294">
        <v>0</v>
      </c>
      <c r="K122" s="294">
        <v>3</v>
      </c>
      <c r="L122" s="299">
        <v>43960200</v>
      </c>
      <c r="M122" s="299">
        <v>39580200</v>
      </c>
      <c r="N122" s="299">
        <v>14027572.029999999</v>
      </c>
      <c r="O122" s="299">
        <v>25215632.030000001</v>
      </c>
      <c r="P122" s="299">
        <v>0</v>
      </c>
      <c r="R122" s="300">
        <f t="shared" si="3"/>
        <v>25552627.969999999</v>
      </c>
      <c r="S122" s="300">
        <f t="shared" si="4"/>
        <v>14027572.029999999</v>
      </c>
      <c r="T122" s="300">
        <f t="shared" si="5"/>
        <v>0</v>
      </c>
    </row>
    <row r="123" spans="1:20" hidden="1">
      <c r="A123" s="294" t="s">
        <v>676</v>
      </c>
      <c r="B123" s="297" t="s">
        <v>517</v>
      </c>
      <c r="C123" s="294">
        <v>221001</v>
      </c>
      <c r="D123" s="294" t="s">
        <v>445</v>
      </c>
      <c r="E123" s="294" t="s">
        <v>548</v>
      </c>
      <c r="F123" s="294">
        <v>2941</v>
      </c>
      <c r="G123" s="294">
        <v>1</v>
      </c>
      <c r="H123" s="294">
        <v>1</v>
      </c>
      <c r="I123" s="294">
        <v>0</v>
      </c>
      <c r="K123" s="294">
        <v>2</v>
      </c>
      <c r="L123" s="299">
        <v>100000</v>
      </c>
      <c r="M123" s="299">
        <v>100000</v>
      </c>
      <c r="O123" s="299">
        <v>40000</v>
      </c>
      <c r="P123" s="299">
        <v>0</v>
      </c>
      <c r="R123" s="300">
        <f t="shared" si="3"/>
        <v>100000</v>
      </c>
      <c r="S123" s="300">
        <f t="shared" si="4"/>
        <v>0</v>
      </c>
      <c r="T123" s="300">
        <f t="shared" si="5"/>
        <v>0</v>
      </c>
    </row>
    <row r="124" spans="1:20" hidden="1">
      <c r="A124" s="294" t="s">
        <v>677</v>
      </c>
      <c r="B124" s="297" t="s">
        <v>517</v>
      </c>
      <c r="C124" s="294">
        <v>221001</v>
      </c>
      <c r="D124" s="294" t="s">
        <v>445</v>
      </c>
      <c r="E124" s="294" t="s">
        <v>548</v>
      </c>
      <c r="F124" s="294">
        <v>2961</v>
      </c>
      <c r="G124" s="294">
        <v>1</v>
      </c>
      <c r="H124" s="294">
        <v>1</v>
      </c>
      <c r="I124" s="294">
        <v>0</v>
      </c>
      <c r="K124" s="294">
        <v>2</v>
      </c>
      <c r="L124" s="299">
        <v>0</v>
      </c>
      <c r="M124" s="299">
        <v>623932.93000000005</v>
      </c>
      <c r="O124" s="299">
        <v>215932.93</v>
      </c>
      <c r="P124" s="299">
        <v>0</v>
      </c>
      <c r="R124" s="300">
        <f t="shared" si="3"/>
        <v>623932.93000000005</v>
      </c>
      <c r="S124" s="300">
        <f t="shared" si="4"/>
        <v>0</v>
      </c>
      <c r="T124" s="300">
        <f t="shared" si="5"/>
        <v>0</v>
      </c>
    </row>
    <row r="125" spans="1:20" hidden="1">
      <c r="A125" s="294" t="s">
        <v>678</v>
      </c>
      <c r="B125" s="297" t="s">
        <v>517</v>
      </c>
      <c r="C125" s="294">
        <v>221001</v>
      </c>
      <c r="D125" s="294" t="s">
        <v>445</v>
      </c>
      <c r="E125" s="294" t="s">
        <v>548</v>
      </c>
      <c r="F125" s="294">
        <v>2981</v>
      </c>
      <c r="G125" s="294">
        <v>1</v>
      </c>
      <c r="H125" s="294">
        <v>1</v>
      </c>
      <c r="I125" s="294">
        <v>0</v>
      </c>
      <c r="K125" s="294">
        <v>2</v>
      </c>
      <c r="L125" s="299">
        <v>680000</v>
      </c>
      <c r="M125" s="299">
        <v>56067.07</v>
      </c>
      <c r="O125" s="299">
        <v>56067.07</v>
      </c>
      <c r="P125" s="299">
        <v>0</v>
      </c>
      <c r="R125" s="300">
        <f t="shared" si="3"/>
        <v>56067.07</v>
      </c>
      <c r="S125" s="300">
        <f t="shared" si="4"/>
        <v>0</v>
      </c>
      <c r="T125" s="300">
        <f t="shared" si="5"/>
        <v>0</v>
      </c>
    </row>
    <row r="126" spans="1:20" hidden="1">
      <c r="A126" s="294" t="s">
        <v>679</v>
      </c>
      <c r="B126" s="297" t="s">
        <v>517</v>
      </c>
      <c r="C126" s="294">
        <v>221001</v>
      </c>
      <c r="D126" s="294" t="s">
        <v>445</v>
      </c>
      <c r="E126" s="294" t="s">
        <v>548</v>
      </c>
      <c r="F126" s="294">
        <v>3132</v>
      </c>
      <c r="G126" s="294">
        <v>1</v>
      </c>
      <c r="H126" s="294">
        <v>1</v>
      </c>
      <c r="I126" s="294">
        <v>0</v>
      </c>
      <c r="K126" s="294">
        <v>3</v>
      </c>
      <c r="L126" s="299">
        <v>90000</v>
      </c>
      <c r="M126" s="299">
        <v>90000</v>
      </c>
      <c r="N126" s="299">
        <v>90000</v>
      </c>
      <c r="O126" s="299">
        <v>63000</v>
      </c>
      <c r="P126" s="299">
        <v>48448</v>
      </c>
      <c r="Q126" s="299">
        <v>48448</v>
      </c>
      <c r="R126" s="300">
        <f t="shared" si="3"/>
        <v>0</v>
      </c>
      <c r="S126" s="300">
        <f t="shared" si="4"/>
        <v>41552</v>
      </c>
      <c r="T126" s="300">
        <f t="shared" si="5"/>
        <v>0</v>
      </c>
    </row>
    <row r="127" spans="1:20" hidden="1">
      <c r="A127" s="294" t="s">
        <v>680</v>
      </c>
      <c r="B127" s="297" t="s">
        <v>517</v>
      </c>
      <c r="C127" s="294">
        <v>221001</v>
      </c>
      <c r="D127" s="294" t="s">
        <v>445</v>
      </c>
      <c r="E127" s="294" t="s">
        <v>548</v>
      </c>
      <c r="F127" s="294">
        <v>3141</v>
      </c>
      <c r="G127" s="294">
        <v>1</v>
      </c>
      <c r="H127" s="294">
        <v>1</v>
      </c>
      <c r="I127" s="294">
        <v>22</v>
      </c>
      <c r="K127" s="294">
        <v>3</v>
      </c>
      <c r="L127" s="299">
        <v>2341385</v>
      </c>
      <c r="M127" s="299">
        <v>2341385</v>
      </c>
      <c r="N127" s="299">
        <v>2000000</v>
      </c>
      <c r="O127" s="299">
        <v>936556</v>
      </c>
      <c r="P127" s="299">
        <v>611389.62</v>
      </c>
      <c r="Q127" s="299">
        <v>611389.62</v>
      </c>
      <c r="R127" s="300">
        <f t="shared" si="3"/>
        <v>341385</v>
      </c>
      <c r="S127" s="300">
        <f t="shared" si="4"/>
        <v>1388610.38</v>
      </c>
      <c r="T127" s="300">
        <f t="shared" si="5"/>
        <v>0</v>
      </c>
    </row>
    <row r="128" spans="1:20" hidden="1">
      <c r="A128" s="294" t="s">
        <v>681</v>
      </c>
      <c r="B128" s="297" t="s">
        <v>517</v>
      </c>
      <c r="C128" s="294">
        <v>221001</v>
      </c>
      <c r="D128" s="294" t="s">
        <v>445</v>
      </c>
      <c r="E128" s="294" t="s">
        <v>548</v>
      </c>
      <c r="F128" s="294">
        <v>3161</v>
      </c>
      <c r="G128" s="294">
        <v>1</v>
      </c>
      <c r="H128" s="294">
        <v>1</v>
      </c>
      <c r="I128" s="294">
        <v>0</v>
      </c>
      <c r="K128" s="294">
        <v>3</v>
      </c>
      <c r="L128" s="299">
        <v>0</v>
      </c>
      <c r="M128" s="299">
        <v>1577500</v>
      </c>
      <c r="N128" s="299">
        <v>1507500</v>
      </c>
      <c r="O128" s="299">
        <v>1227500</v>
      </c>
      <c r="P128" s="299">
        <v>1005000.8</v>
      </c>
      <c r="Q128" s="299">
        <v>1005000.8</v>
      </c>
      <c r="R128" s="300">
        <f t="shared" si="3"/>
        <v>70000</v>
      </c>
      <c r="S128" s="300">
        <f t="shared" si="4"/>
        <v>502499.19999999995</v>
      </c>
      <c r="T128" s="300">
        <f t="shared" si="5"/>
        <v>0</v>
      </c>
    </row>
    <row r="129" spans="1:20" hidden="1">
      <c r="A129" s="294" t="s">
        <v>682</v>
      </c>
      <c r="B129" s="297" t="s">
        <v>517</v>
      </c>
      <c r="C129" s="294">
        <v>221001</v>
      </c>
      <c r="D129" s="294" t="s">
        <v>445</v>
      </c>
      <c r="E129" s="294" t="s">
        <v>548</v>
      </c>
      <c r="F129" s="294">
        <v>3171</v>
      </c>
      <c r="G129" s="294">
        <v>1</v>
      </c>
      <c r="H129" s="294">
        <v>1</v>
      </c>
      <c r="I129" s="294">
        <v>0</v>
      </c>
      <c r="K129" s="294">
        <v>3</v>
      </c>
      <c r="L129" s="299">
        <v>2566557</v>
      </c>
      <c r="M129" s="299">
        <v>1566557</v>
      </c>
      <c r="N129" s="299">
        <v>1500000</v>
      </c>
      <c r="O129" s="299">
        <v>626624</v>
      </c>
      <c r="P129" s="299">
        <v>516603.11</v>
      </c>
      <c r="Q129" s="299">
        <v>516603.11</v>
      </c>
      <c r="R129" s="300">
        <f t="shared" si="3"/>
        <v>66557</v>
      </c>
      <c r="S129" s="300">
        <f t="shared" si="4"/>
        <v>983396.89</v>
      </c>
      <c r="T129" s="300">
        <f t="shared" si="5"/>
        <v>0</v>
      </c>
    </row>
    <row r="130" spans="1:20" hidden="1">
      <c r="A130" s="294" t="s">
        <v>683</v>
      </c>
      <c r="B130" s="297" t="s">
        <v>517</v>
      </c>
      <c r="C130" s="294">
        <v>221001</v>
      </c>
      <c r="D130" s="294" t="s">
        <v>445</v>
      </c>
      <c r="E130" s="294" t="s">
        <v>548</v>
      </c>
      <c r="F130" s="294">
        <v>3221</v>
      </c>
      <c r="G130" s="294">
        <v>1</v>
      </c>
      <c r="H130" s="294">
        <v>1</v>
      </c>
      <c r="I130" s="294">
        <v>0</v>
      </c>
      <c r="K130" s="294">
        <v>3</v>
      </c>
      <c r="L130" s="299">
        <v>4500000</v>
      </c>
      <c r="M130" s="299">
        <v>4500000</v>
      </c>
      <c r="N130" s="299">
        <v>4500000</v>
      </c>
      <c r="O130" s="299">
        <v>2700000</v>
      </c>
      <c r="P130" s="299">
        <v>2082838</v>
      </c>
      <c r="Q130" s="299">
        <v>1760358</v>
      </c>
      <c r="R130" s="300">
        <f t="shared" si="3"/>
        <v>0</v>
      </c>
      <c r="S130" s="300">
        <f t="shared" si="4"/>
        <v>2417162</v>
      </c>
      <c r="T130" s="300">
        <f t="shared" si="5"/>
        <v>322480</v>
      </c>
    </row>
    <row r="131" spans="1:20">
      <c r="A131" s="294" t="s">
        <v>684</v>
      </c>
      <c r="B131" s="297" t="s">
        <v>517</v>
      </c>
      <c r="C131" s="294">
        <v>221001</v>
      </c>
      <c r="D131" s="294" t="s">
        <v>445</v>
      </c>
      <c r="E131" s="294" t="s">
        <v>548</v>
      </c>
      <c r="F131" s="294">
        <v>3231</v>
      </c>
      <c r="G131" s="294">
        <v>1</v>
      </c>
      <c r="H131" s="294">
        <v>2</v>
      </c>
      <c r="I131" s="294">
        <v>0</v>
      </c>
      <c r="K131" s="294">
        <v>3</v>
      </c>
      <c r="L131" s="299">
        <v>3500000</v>
      </c>
      <c r="M131" s="299">
        <v>3500000</v>
      </c>
      <c r="N131" s="299">
        <f>P131</f>
        <v>0</v>
      </c>
      <c r="O131" s="299">
        <v>1400000</v>
      </c>
      <c r="P131" s="299">
        <v>0</v>
      </c>
      <c r="R131" s="300">
        <f t="shared" si="3"/>
        <v>3500000</v>
      </c>
      <c r="S131" s="300">
        <f t="shared" si="4"/>
        <v>0</v>
      </c>
      <c r="T131" s="300">
        <f t="shared" si="5"/>
        <v>0</v>
      </c>
    </row>
    <row r="132" spans="1:20" hidden="1">
      <c r="A132" s="294" t="s">
        <v>685</v>
      </c>
      <c r="B132" s="297" t="s">
        <v>517</v>
      </c>
      <c r="C132" s="294">
        <v>221001</v>
      </c>
      <c r="D132" s="294" t="s">
        <v>445</v>
      </c>
      <c r="E132" s="294" t="s">
        <v>548</v>
      </c>
      <c r="F132" s="294">
        <v>3531</v>
      </c>
      <c r="G132" s="294">
        <v>1</v>
      </c>
      <c r="H132" s="294">
        <v>1</v>
      </c>
      <c r="I132" s="294">
        <v>0</v>
      </c>
      <c r="K132" s="294">
        <v>3</v>
      </c>
      <c r="L132" s="299">
        <v>5820391</v>
      </c>
      <c r="M132" s="299">
        <v>7742891</v>
      </c>
      <c r="O132" s="299">
        <v>2500656</v>
      </c>
      <c r="P132" s="299">
        <v>0</v>
      </c>
      <c r="R132" s="300">
        <f t="shared" si="3"/>
        <v>7742891</v>
      </c>
      <c r="S132" s="300">
        <f t="shared" si="4"/>
        <v>0</v>
      </c>
      <c r="T132" s="300">
        <f t="shared" si="5"/>
        <v>0</v>
      </c>
    </row>
    <row r="133" spans="1:20" hidden="1">
      <c r="A133" s="294" t="s">
        <v>686</v>
      </c>
      <c r="B133" s="297" t="s">
        <v>517</v>
      </c>
      <c r="C133" s="294">
        <v>221001</v>
      </c>
      <c r="D133" s="294" t="s">
        <v>445</v>
      </c>
      <c r="E133" s="294" t="s">
        <v>548</v>
      </c>
      <c r="F133" s="294">
        <v>3581</v>
      </c>
      <c r="G133" s="294">
        <v>1</v>
      </c>
      <c r="H133" s="294">
        <v>1</v>
      </c>
      <c r="I133" s="294">
        <v>0</v>
      </c>
      <c r="K133" s="294">
        <v>3</v>
      </c>
      <c r="L133" s="299">
        <v>0</v>
      </c>
      <c r="M133" s="299">
        <v>1000000</v>
      </c>
      <c r="O133" s="299">
        <v>400000</v>
      </c>
      <c r="P133" s="299">
        <v>0</v>
      </c>
      <c r="R133" s="300">
        <f t="shared" si="3"/>
        <v>1000000</v>
      </c>
      <c r="S133" s="300">
        <f t="shared" si="4"/>
        <v>0</v>
      </c>
      <c r="T133" s="300">
        <f t="shared" si="5"/>
        <v>0</v>
      </c>
    </row>
    <row r="134" spans="1:20" hidden="1">
      <c r="A134" s="294" t="s">
        <v>687</v>
      </c>
      <c r="B134" s="297" t="s">
        <v>517</v>
      </c>
      <c r="C134" s="294">
        <v>221001</v>
      </c>
      <c r="D134" s="294" t="s">
        <v>445</v>
      </c>
      <c r="E134" s="294" t="s">
        <v>548</v>
      </c>
      <c r="F134" s="294">
        <v>3611</v>
      </c>
      <c r="G134" s="294">
        <v>1</v>
      </c>
      <c r="H134" s="294">
        <v>1</v>
      </c>
      <c r="I134" s="294">
        <v>0</v>
      </c>
      <c r="K134" s="294">
        <v>3</v>
      </c>
      <c r="L134" s="299">
        <v>3526494</v>
      </c>
      <c r="M134" s="299">
        <v>3526494</v>
      </c>
      <c r="N134" s="299">
        <v>603777.81000000006</v>
      </c>
      <c r="O134" s="299">
        <v>1410596</v>
      </c>
      <c r="P134" s="299">
        <v>80533</v>
      </c>
      <c r="Q134" s="299">
        <v>70093</v>
      </c>
      <c r="R134" s="300">
        <f t="shared" ref="R134:R197" si="6">M134-N134</f>
        <v>2922716.19</v>
      </c>
      <c r="S134" s="300">
        <f t="shared" ref="S134:S197" si="7">N134-P134</f>
        <v>523244.81000000006</v>
      </c>
      <c r="T134" s="300">
        <f t="shared" ref="T134:T197" si="8">P134-Q134</f>
        <v>10440</v>
      </c>
    </row>
    <row r="135" spans="1:20" hidden="1">
      <c r="A135" s="294" t="s">
        <v>688</v>
      </c>
      <c r="B135" s="297" t="s">
        <v>517</v>
      </c>
      <c r="C135" s="294">
        <v>221001</v>
      </c>
      <c r="D135" s="294" t="s">
        <v>445</v>
      </c>
      <c r="E135" s="294" t="s">
        <v>548</v>
      </c>
      <c r="F135" s="294">
        <v>3941</v>
      </c>
      <c r="G135" s="294">
        <v>1</v>
      </c>
      <c r="H135" s="294">
        <v>1</v>
      </c>
      <c r="I135" s="294">
        <v>0</v>
      </c>
      <c r="K135" s="294">
        <v>3</v>
      </c>
      <c r="L135" s="299">
        <v>9039800</v>
      </c>
      <c r="M135" s="299">
        <v>5539800</v>
      </c>
      <c r="O135" s="299">
        <v>2215920</v>
      </c>
      <c r="P135" s="299">
        <v>0</v>
      </c>
      <c r="R135" s="300">
        <f t="shared" si="6"/>
        <v>5539800</v>
      </c>
      <c r="S135" s="300">
        <f t="shared" si="7"/>
        <v>0</v>
      </c>
      <c r="T135" s="300">
        <f t="shared" si="8"/>
        <v>0</v>
      </c>
    </row>
    <row r="136" spans="1:20" hidden="1">
      <c r="A136" s="294" t="s">
        <v>689</v>
      </c>
      <c r="B136" s="297" t="s">
        <v>1195</v>
      </c>
      <c r="C136" s="294">
        <v>221024</v>
      </c>
      <c r="D136" s="294" t="s">
        <v>391</v>
      </c>
      <c r="E136" s="294" t="s">
        <v>690</v>
      </c>
      <c r="F136" s="294">
        <v>6121</v>
      </c>
      <c r="G136" s="294">
        <v>2</v>
      </c>
      <c r="H136" s="294">
        <v>1</v>
      </c>
      <c r="I136" s="294">
        <v>0</v>
      </c>
      <c r="J136" s="294" t="s">
        <v>691</v>
      </c>
      <c r="K136" s="294">
        <v>6</v>
      </c>
      <c r="L136" s="299">
        <v>11902500</v>
      </c>
      <c r="M136" s="299">
        <v>11902500</v>
      </c>
      <c r="O136" s="299">
        <v>2380500</v>
      </c>
      <c r="P136" s="299">
        <v>0</v>
      </c>
      <c r="R136" s="300">
        <f t="shared" si="6"/>
        <v>11902500</v>
      </c>
      <c r="S136" s="300">
        <f t="shared" si="7"/>
        <v>0</v>
      </c>
      <c r="T136" s="300">
        <f t="shared" si="8"/>
        <v>0</v>
      </c>
    </row>
    <row r="137" spans="1:20" hidden="1">
      <c r="A137" s="294" t="s">
        <v>692</v>
      </c>
      <c r="B137" s="297" t="s">
        <v>1195</v>
      </c>
      <c r="C137" s="294">
        <v>221024</v>
      </c>
      <c r="D137" s="294" t="s">
        <v>391</v>
      </c>
      <c r="E137" s="294" t="s">
        <v>690</v>
      </c>
      <c r="F137" s="294">
        <v>6121</v>
      </c>
      <c r="G137" s="294">
        <v>2</v>
      </c>
      <c r="H137" s="294">
        <v>1</v>
      </c>
      <c r="I137" s="294">
        <v>0</v>
      </c>
      <c r="J137" s="294" t="s">
        <v>693</v>
      </c>
      <c r="K137" s="294">
        <v>6</v>
      </c>
      <c r="L137" s="299">
        <v>13001073</v>
      </c>
      <c r="M137" s="299">
        <v>13001073</v>
      </c>
      <c r="O137" s="299">
        <v>2600214</v>
      </c>
      <c r="P137" s="299">
        <v>0</v>
      </c>
      <c r="R137" s="300">
        <f t="shared" si="6"/>
        <v>13001073</v>
      </c>
      <c r="S137" s="300">
        <f t="shared" si="7"/>
        <v>0</v>
      </c>
      <c r="T137" s="300">
        <f t="shared" si="8"/>
        <v>0</v>
      </c>
    </row>
    <row r="138" spans="1:20" hidden="1">
      <c r="A138" s="294" t="s">
        <v>694</v>
      </c>
      <c r="B138" s="297" t="s">
        <v>1195</v>
      </c>
      <c r="C138" s="294">
        <v>221024</v>
      </c>
      <c r="D138" s="294" t="s">
        <v>391</v>
      </c>
      <c r="E138" s="294" t="s">
        <v>672</v>
      </c>
      <c r="F138" s="294">
        <v>6121</v>
      </c>
      <c r="G138" s="294">
        <v>2</v>
      </c>
      <c r="H138" s="294">
        <v>1</v>
      </c>
      <c r="I138" s="294">
        <v>37</v>
      </c>
      <c r="J138" s="294" t="s">
        <v>693</v>
      </c>
      <c r="K138" s="294">
        <v>6</v>
      </c>
      <c r="L138" s="299">
        <v>4258564</v>
      </c>
      <c r="M138" s="299">
        <v>4258564</v>
      </c>
      <c r="O138" s="299">
        <v>1703424</v>
      </c>
      <c r="P138" s="299">
        <v>0</v>
      </c>
      <c r="R138" s="300">
        <f t="shared" si="6"/>
        <v>4258564</v>
      </c>
      <c r="S138" s="300">
        <f t="shared" si="7"/>
        <v>0</v>
      </c>
      <c r="T138" s="300">
        <f t="shared" si="8"/>
        <v>0</v>
      </c>
    </row>
    <row r="139" spans="1:20" hidden="1">
      <c r="A139" s="294" t="s">
        <v>695</v>
      </c>
      <c r="B139" s="297" t="s">
        <v>1195</v>
      </c>
      <c r="C139" s="294">
        <v>221024</v>
      </c>
      <c r="D139" s="294" t="s">
        <v>391</v>
      </c>
      <c r="E139" s="294" t="s">
        <v>548</v>
      </c>
      <c r="F139" s="294">
        <v>6141</v>
      </c>
      <c r="G139" s="294">
        <v>2</v>
      </c>
      <c r="H139" s="294">
        <v>1</v>
      </c>
      <c r="I139" s="294">
        <v>0</v>
      </c>
      <c r="J139" s="294" t="s">
        <v>696</v>
      </c>
      <c r="K139" s="294">
        <v>6</v>
      </c>
      <c r="L139" s="299">
        <v>3900000</v>
      </c>
      <c r="M139" s="299">
        <v>3900000</v>
      </c>
      <c r="O139" s="299">
        <v>1560000</v>
      </c>
      <c r="P139" s="299">
        <v>0</v>
      </c>
      <c r="R139" s="300">
        <f t="shared" si="6"/>
        <v>3900000</v>
      </c>
      <c r="S139" s="300">
        <f t="shared" si="7"/>
        <v>0</v>
      </c>
      <c r="T139" s="300">
        <f t="shared" si="8"/>
        <v>0</v>
      </c>
    </row>
    <row r="140" spans="1:20" hidden="1">
      <c r="A140" s="294" t="s">
        <v>697</v>
      </c>
      <c r="B140" s="298" t="s">
        <v>494</v>
      </c>
      <c r="C140" s="294">
        <v>221049</v>
      </c>
      <c r="D140" s="294" t="s">
        <v>424</v>
      </c>
      <c r="E140" s="294">
        <v>111100</v>
      </c>
      <c r="F140" s="294">
        <v>6141</v>
      </c>
      <c r="G140" s="294">
        <v>2</v>
      </c>
      <c r="H140" s="294">
        <v>1</v>
      </c>
      <c r="I140" s="294">
        <v>65</v>
      </c>
      <c r="J140" s="294" t="s">
        <v>698</v>
      </c>
      <c r="K140" s="294">
        <v>6</v>
      </c>
      <c r="L140" s="299">
        <v>90024788</v>
      </c>
      <c r="M140" s="299">
        <v>90024788</v>
      </c>
      <c r="O140" s="299">
        <v>25975287.289999999</v>
      </c>
      <c r="P140" s="299">
        <v>0</v>
      </c>
      <c r="R140" s="300">
        <f t="shared" si="6"/>
        <v>90024788</v>
      </c>
      <c r="S140" s="300">
        <f t="shared" si="7"/>
        <v>0</v>
      </c>
      <c r="T140" s="300">
        <f t="shared" si="8"/>
        <v>0</v>
      </c>
    </row>
    <row r="141" spans="1:20" hidden="1">
      <c r="A141" s="294" t="s">
        <v>699</v>
      </c>
      <c r="B141" s="298" t="s">
        <v>494</v>
      </c>
      <c r="C141" s="294">
        <v>221049</v>
      </c>
      <c r="D141" s="294" t="s">
        <v>424</v>
      </c>
      <c r="E141" s="294" t="s">
        <v>548</v>
      </c>
      <c r="F141" s="294">
        <v>3331</v>
      </c>
      <c r="G141" s="294">
        <v>2</v>
      </c>
      <c r="H141" s="294">
        <v>1</v>
      </c>
      <c r="I141" s="294">
        <v>0</v>
      </c>
      <c r="K141" s="294">
        <v>3</v>
      </c>
      <c r="L141" s="299">
        <v>2500000</v>
      </c>
      <c r="M141" s="299">
        <v>305000</v>
      </c>
      <c r="O141" s="299">
        <v>305000</v>
      </c>
      <c r="P141" s="299">
        <v>0</v>
      </c>
      <c r="R141" s="300">
        <f t="shared" si="6"/>
        <v>305000</v>
      </c>
      <c r="S141" s="300">
        <f t="shared" si="7"/>
        <v>0</v>
      </c>
      <c r="T141" s="300">
        <f t="shared" si="8"/>
        <v>0</v>
      </c>
    </row>
    <row r="142" spans="1:20" hidden="1">
      <c r="A142" s="294" t="s">
        <v>700</v>
      </c>
      <c r="B142" s="298" t="s">
        <v>494</v>
      </c>
      <c r="C142" s="294">
        <v>221049</v>
      </c>
      <c r="D142" s="294" t="s">
        <v>424</v>
      </c>
      <c r="E142" s="294" t="s">
        <v>548</v>
      </c>
      <c r="F142" s="294">
        <v>3391</v>
      </c>
      <c r="G142" s="294">
        <v>2</v>
      </c>
      <c r="H142" s="294">
        <v>1</v>
      </c>
      <c r="I142" s="294">
        <v>0</v>
      </c>
      <c r="K142" s="294">
        <v>3</v>
      </c>
      <c r="L142" s="299">
        <v>0</v>
      </c>
      <c r="M142" s="299">
        <v>2195000</v>
      </c>
      <c r="O142" s="299">
        <v>695000</v>
      </c>
      <c r="P142" s="299">
        <v>0</v>
      </c>
      <c r="R142" s="300">
        <f t="shared" si="6"/>
        <v>2195000</v>
      </c>
      <c r="S142" s="300">
        <f t="shared" si="7"/>
        <v>0</v>
      </c>
      <c r="T142" s="300">
        <f t="shared" si="8"/>
        <v>0</v>
      </c>
    </row>
    <row r="143" spans="1:20" hidden="1">
      <c r="A143" s="294" t="s">
        <v>701</v>
      </c>
      <c r="B143" s="298" t="s">
        <v>494</v>
      </c>
      <c r="C143" s="294">
        <v>221049</v>
      </c>
      <c r="D143" s="294" t="s">
        <v>424</v>
      </c>
      <c r="E143" s="294" t="s">
        <v>548</v>
      </c>
      <c r="F143" s="294">
        <v>6141</v>
      </c>
      <c r="G143" s="294">
        <v>2</v>
      </c>
      <c r="H143" s="294">
        <v>1</v>
      </c>
      <c r="I143" s="294">
        <v>0</v>
      </c>
      <c r="J143" s="294" t="s">
        <v>702</v>
      </c>
      <c r="K143" s="294">
        <v>6</v>
      </c>
      <c r="L143" s="299">
        <v>10597068</v>
      </c>
      <c r="M143" s="299">
        <v>10597068</v>
      </c>
      <c r="O143" s="299">
        <v>4238828</v>
      </c>
      <c r="P143" s="299">
        <v>0</v>
      </c>
      <c r="R143" s="300">
        <f t="shared" si="6"/>
        <v>10597068</v>
      </c>
      <c r="S143" s="300">
        <f t="shared" si="7"/>
        <v>0</v>
      </c>
      <c r="T143" s="300">
        <f t="shared" si="8"/>
        <v>0</v>
      </c>
    </row>
    <row r="144" spans="1:20" hidden="1">
      <c r="A144" s="294" t="s">
        <v>703</v>
      </c>
      <c r="B144" s="298" t="s">
        <v>494</v>
      </c>
      <c r="C144" s="294">
        <v>221049</v>
      </c>
      <c r="D144" s="294" t="s">
        <v>424</v>
      </c>
      <c r="E144" s="294" t="s">
        <v>548</v>
      </c>
      <c r="F144" s="294">
        <v>6141</v>
      </c>
      <c r="G144" s="294">
        <v>2</v>
      </c>
      <c r="H144" s="294">
        <v>1</v>
      </c>
      <c r="I144" s="294">
        <v>0</v>
      </c>
      <c r="J144" s="294" t="s">
        <v>704</v>
      </c>
      <c r="K144" s="294">
        <v>6</v>
      </c>
      <c r="L144" s="299">
        <v>4500000</v>
      </c>
      <c r="M144" s="299">
        <v>4500000</v>
      </c>
      <c r="O144" s="299">
        <v>1800000</v>
      </c>
      <c r="P144" s="299">
        <v>0</v>
      </c>
      <c r="R144" s="300">
        <f t="shared" si="6"/>
        <v>4500000</v>
      </c>
      <c r="S144" s="300">
        <f t="shared" si="7"/>
        <v>0</v>
      </c>
      <c r="T144" s="300">
        <f t="shared" si="8"/>
        <v>0</v>
      </c>
    </row>
    <row r="145" spans="1:20" hidden="1">
      <c r="A145" s="294" t="s">
        <v>705</v>
      </c>
      <c r="B145" s="298" t="s">
        <v>494</v>
      </c>
      <c r="C145" s="294">
        <v>221049</v>
      </c>
      <c r="D145" s="294" t="s">
        <v>424</v>
      </c>
      <c r="E145" s="294" t="s">
        <v>548</v>
      </c>
      <c r="F145" s="294">
        <v>6141</v>
      </c>
      <c r="G145" s="294">
        <v>2</v>
      </c>
      <c r="H145" s="294">
        <v>1</v>
      </c>
      <c r="I145" s="294">
        <v>0</v>
      </c>
      <c r="J145" s="294" t="s">
        <v>706</v>
      </c>
      <c r="K145" s="294">
        <v>6</v>
      </c>
      <c r="L145" s="299">
        <v>25468233</v>
      </c>
      <c r="M145" s="299">
        <v>25468233</v>
      </c>
      <c r="O145" s="299">
        <v>10187292</v>
      </c>
      <c r="P145" s="299">
        <v>0</v>
      </c>
      <c r="R145" s="300">
        <f t="shared" si="6"/>
        <v>25468233</v>
      </c>
      <c r="S145" s="300">
        <f t="shared" si="7"/>
        <v>0</v>
      </c>
      <c r="T145" s="300">
        <f t="shared" si="8"/>
        <v>0</v>
      </c>
    </row>
    <row r="146" spans="1:20">
      <c r="A146" s="294" t="s">
        <v>707</v>
      </c>
      <c r="B146" s="298" t="s">
        <v>495</v>
      </c>
      <c r="C146" s="294">
        <v>221049</v>
      </c>
      <c r="D146" s="294" t="s">
        <v>403</v>
      </c>
      <c r="E146" s="294" t="s">
        <v>546</v>
      </c>
      <c r="F146" s="294">
        <v>2411</v>
      </c>
      <c r="G146" s="294">
        <v>2</v>
      </c>
      <c r="H146" s="294">
        <v>2</v>
      </c>
      <c r="I146" s="294">
        <v>0</v>
      </c>
      <c r="K146" s="294">
        <v>2</v>
      </c>
      <c r="L146" s="299">
        <v>5473940</v>
      </c>
      <c r="M146" s="299">
        <v>5473940</v>
      </c>
      <c r="N146" s="299">
        <f>P146</f>
        <v>1047849.1</v>
      </c>
      <c r="O146" s="299">
        <v>2189576</v>
      </c>
      <c r="P146" s="299">
        <v>1047849.1</v>
      </c>
      <c r="Q146" s="299">
        <v>1047849.1</v>
      </c>
      <c r="R146" s="300">
        <f t="shared" si="6"/>
        <v>4426090.9000000004</v>
      </c>
      <c r="S146" s="300">
        <f t="shared" si="7"/>
        <v>0</v>
      </c>
      <c r="T146" s="300">
        <f t="shared" si="8"/>
        <v>0</v>
      </c>
    </row>
    <row r="147" spans="1:20" hidden="1">
      <c r="A147" s="294" t="s">
        <v>708</v>
      </c>
      <c r="B147" s="298" t="s">
        <v>495</v>
      </c>
      <c r="C147" s="294">
        <v>221049</v>
      </c>
      <c r="D147" s="294" t="s">
        <v>403</v>
      </c>
      <c r="E147" s="294" t="s">
        <v>552</v>
      </c>
      <c r="F147" s="294">
        <v>2151</v>
      </c>
      <c r="G147" s="294">
        <v>2</v>
      </c>
      <c r="H147" s="294">
        <v>1</v>
      </c>
      <c r="I147" s="294">
        <v>0</v>
      </c>
      <c r="K147" s="294">
        <v>2</v>
      </c>
      <c r="L147" s="299">
        <v>3912170</v>
      </c>
      <c r="M147" s="299">
        <v>1412170</v>
      </c>
      <c r="O147" s="299">
        <v>580000</v>
      </c>
      <c r="P147" s="299">
        <v>0</v>
      </c>
      <c r="R147" s="300">
        <f t="shared" si="6"/>
        <v>1412170</v>
      </c>
      <c r="S147" s="300">
        <f t="shared" si="7"/>
        <v>0</v>
      </c>
      <c r="T147" s="300">
        <f t="shared" si="8"/>
        <v>0</v>
      </c>
    </row>
    <row r="148" spans="1:20" hidden="1">
      <c r="A148" s="294" t="s">
        <v>709</v>
      </c>
      <c r="B148" s="298" t="s">
        <v>495</v>
      </c>
      <c r="C148" s="294">
        <v>221049</v>
      </c>
      <c r="D148" s="294" t="s">
        <v>403</v>
      </c>
      <c r="E148" s="294" t="s">
        <v>552</v>
      </c>
      <c r="F148" s="294">
        <v>2161</v>
      </c>
      <c r="G148" s="294">
        <v>2</v>
      </c>
      <c r="H148" s="294">
        <v>1</v>
      </c>
      <c r="I148" s="294">
        <v>0</v>
      </c>
      <c r="K148" s="294">
        <v>2</v>
      </c>
      <c r="L148" s="299">
        <v>62150</v>
      </c>
      <c r="M148" s="299">
        <v>62150</v>
      </c>
      <c r="O148" s="299">
        <v>24860</v>
      </c>
      <c r="P148" s="299">
        <v>0</v>
      </c>
      <c r="R148" s="300">
        <f t="shared" si="6"/>
        <v>62150</v>
      </c>
      <c r="S148" s="300">
        <f t="shared" si="7"/>
        <v>0</v>
      </c>
      <c r="T148" s="300">
        <f t="shared" si="8"/>
        <v>0</v>
      </c>
    </row>
    <row r="149" spans="1:20">
      <c r="A149" s="294" t="s">
        <v>710</v>
      </c>
      <c r="B149" s="298" t="s">
        <v>495</v>
      </c>
      <c r="C149" s="294">
        <v>221049</v>
      </c>
      <c r="D149" s="294" t="s">
        <v>403</v>
      </c>
      <c r="E149" s="294" t="s">
        <v>552</v>
      </c>
      <c r="F149" s="294">
        <v>2411</v>
      </c>
      <c r="G149" s="294">
        <v>2</v>
      </c>
      <c r="H149" s="294">
        <v>2</v>
      </c>
      <c r="I149" s="294">
        <v>0</v>
      </c>
      <c r="K149" s="294">
        <v>2</v>
      </c>
      <c r="L149" s="299">
        <v>7830060</v>
      </c>
      <c r="M149" s="299">
        <v>7830060</v>
      </c>
      <c r="N149" s="299">
        <f>P149</f>
        <v>2218688.44</v>
      </c>
      <c r="O149" s="299">
        <v>3132024</v>
      </c>
      <c r="P149" s="299">
        <v>2218688.44</v>
      </c>
      <c r="Q149" s="299">
        <v>2218688.44</v>
      </c>
      <c r="R149" s="300">
        <f t="shared" si="6"/>
        <v>5611371.5600000005</v>
      </c>
      <c r="S149" s="300">
        <f t="shared" si="7"/>
        <v>0</v>
      </c>
      <c r="T149" s="300">
        <f t="shared" si="8"/>
        <v>0</v>
      </c>
    </row>
    <row r="150" spans="1:20" hidden="1">
      <c r="A150" s="294" t="s">
        <v>711</v>
      </c>
      <c r="B150" s="298" t="s">
        <v>495</v>
      </c>
      <c r="C150" s="294">
        <v>221049</v>
      </c>
      <c r="D150" s="294" t="s">
        <v>403</v>
      </c>
      <c r="E150" s="294" t="s">
        <v>552</v>
      </c>
      <c r="F150" s="294">
        <v>2419</v>
      </c>
      <c r="G150" s="294">
        <v>2</v>
      </c>
      <c r="H150" s="294">
        <v>1</v>
      </c>
      <c r="I150" s="294">
        <v>0</v>
      </c>
      <c r="K150" s="294">
        <v>2</v>
      </c>
      <c r="L150" s="299">
        <v>283550</v>
      </c>
      <c r="M150" s="299">
        <v>283550</v>
      </c>
      <c r="O150" s="299">
        <v>113420</v>
      </c>
      <c r="P150" s="299">
        <v>0</v>
      </c>
      <c r="R150" s="300">
        <f t="shared" si="6"/>
        <v>283550</v>
      </c>
      <c r="S150" s="300">
        <f t="shared" si="7"/>
        <v>0</v>
      </c>
      <c r="T150" s="300">
        <f t="shared" si="8"/>
        <v>0</v>
      </c>
    </row>
    <row r="151" spans="1:20" hidden="1">
      <c r="A151" s="294" t="s">
        <v>712</v>
      </c>
      <c r="B151" s="298" t="s">
        <v>495</v>
      </c>
      <c r="C151" s="294">
        <v>221049</v>
      </c>
      <c r="D151" s="294" t="s">
        <v>403</v>
      </c>
      <c r="E151" s="294" t="s">
        <v>552</v>
      </c>
      <c r="F151" s="294">
        <v>2421</v>
      </c>
      <c r="G151" s="294">
        <v>2</v>
      </c>
      <c r="H151" s="294">
        <v>1</v>
      </c>
      <c r="I151" s="294">
        <v>0</v>
      </c>
      <c r="K151" s="294">
        <v>2</v>
      </c>
      <c r="L151" s="299">
        <v>762750</v>
      </c>
      <c r="M151" s="299">
        <v>762750</v>
      </c>
      <c r="O151" s="299">
        <v>305100</v>
      </c>
      <c r="P151" s="299">
        <v>0</v>
      </c>
      <c r="R151" s="300">
        <f t="shared" si="6"/>
        <v>762750</v>
      </c>
      <c r="S151" s="300">
        <f t="shared" si="7"/>
        <v>0</v>
      </c>
      <c r="T151" s="300">
        <f t="shared" si="8"/>
        <v>0</v>
      </c>
    </row>
    <row r="152" spans="1:20" hidden="1">
      <c r="A152" s="294" t="s">
        <v>713</v>
      </c>
      <c r="B152" s="298" t="s">
        <v>495</v>
      </c>
      <c r="C152" s="294">
        <v>221049</v>
      </c>
      <c r="D152" s="294" t="s">
        <v>403</v>
      </c>
      <c r="E152" s="294" t="s">
        <v>552</v>
      </c>
      <c r="F152" s="294">
        <v>2441</v>
      </c>
      <c r="G152" s="294">
        <v>2</v>
      </c>
      <c r="H152" s="294">
        <v>1</v>
      </c>
      <c r="I152" s="294">
        <v>0</v>
      </c>
      <c r="K152" s="294">
        <v>2</v>
      </c>
      <c r="L152" s="299">
        <v>88440</v>
      </c>
      <c r="M152" s="299">
        <v>88440</v>
      </c>
      <c r="O152" s="299">
        <v>35376</v>
      </c>
      <c r="P152" s="299">
        <v>0</v>
      </c>
      <c r="R152" s="300">
        <f t="shared" si="6"/>
        <v>88440</v>
      </c>
      <c r="S152" s="300">
        <f t="shared" si="7"/>
        <v>0</v>
      </c>
      <c r="T152" s="300">
        <f t="shared" si="8"/>
        <v>0</v>
      </c>
    </row>
    <row r="153" spans="1:20" hidden="1">
      <c r="A153" s="294" t="s">
        <v>714</v>
      </c>
      <c r="B153" s="298" t="s">
        <v>495</v>
      </c>
      <c r="C153" s="294">
        <v>221049</v>
      </c>
      <c r="D153" s="294" t="s">
        <v>403</v>
      </c>
      <c r="E153" s="294" t="s">
        <v>552</v>
      </c>
      <c r="F153" s="294">
        <v>2471</v>
      </c>
      <c r="G153" s="294">
        <v>2</v>
      </c>
      <c r="H153" s="294">
        <v>1</v>
      </c>
      <c r="I153" s="294">
        <v>0</v>
      </c>
      <c r="K153" s="294">
        <v>2</v>
      </c>
      <c r="L153" s="299">
        <v>13920</v>
      </c>
      <c r="M153" s="299">
        <v>13920</v>
      </c>
      <c r="O153" s="299">
        <v>5568</v>
      </c>
      <c r="P153" s="299">
        <v>0</v>
      </c>
      <c r="R153" s="300">
        <f t="shared" si="6"/>
        <v>13920</v>
      </c>
      <c r="S153" s="300">
        <f t="shared" si="7"/>
        <v>0</v>
      </c>
      <c r="T153" s="300">
        <f t="shared" si="8"/>
        <v>0</v>
      </c>
    </row>
    <row r="154" spans="1:20" hidden="1">
      <c r="A154" s="294" t="s">
        <v>715</v>
      </c>
      <c r="B154" s="298" t="s">
        <v>495</v>
      </c>
      <c r="C154" s="294">
        <v>221049</v>
      </c>
      <c r="D154" s="294" t="s">
        <v>403</v>
      </c>
      <c r="E154" s="294" t="s">
        <v>552</v>
      </c>
      <c r="F154" s="294">
        <v>2491</v>
      </c>
      <c r="G154" s="294">
        <v>2</v>
      </c>
      <c r="H154" s="294">
        <v>1</v>
      </c>
      <c r="I154" s="294">
        <v>0</v>
      </c>
      <c r="K154" s="294">
        <v>2</v>
      </c>
      <c r="L154" s="299">
        <v>5278850</v>
      </c>
      <c r="M154" s="299">
        <v>5278850</v>
      </c>
      <c r="O154" s="299">
        <v>2111540</v>
      </c>
      <c r="P154" s="299">
        <v>0</v>
      </c>
      <c r="R154" s="300">
        <f t="shared" si="6"/>
        <v>5278850</v>
      </c>
      <c r="S154" s="300">
        <f t="shared" si="7"/>
        <v>0</v>
      </c>
      <c r="T154" s="300">
        <f t="shared" si="8"/>
        <v>0</v>
      </c>
    </row>
    <row r="155" spans="1:20" hidden="1">
      <c r="A155" s="294" t="s">
        <v>716</v>
      </c>
      <c r="B155" s="298" t="s">
        <v>495</v>
      </c>
      <c r="C155" s="294">
        <v>221049</v>
      </c>
      <c r="D155" s="294" t="s">
        <v>403</v>
      </c>
      <c r="E155" s="294" t="s">
        <v>552</v>
      </c>
      <c r="F155" s="294">
        <v>2511</v>
      </c>
      <c r="G155" s="294">
        <v>2</v>
      </c>
      <c r="H155" s="294">
        <v>1</v>
      </c>
      <c r="I155" s="294">
        <v>0</v>
      </c>
      <c r="K155" s="294">
        <v>2</v>
      </c>
      <c r="L155" s="299">
        <v>3500000</v>
      </c>
      <c r="M155" s="299">
        <v>1500000</v>
      </c>
      <c r="O155" s="299">
        <v>600000</v>
      </c>
      <c r="P155" s="299">
        <v>0</v>
      </c>
      <c r="R155" s="300">
        <f t="shared" si="6"/>
        <v>1500000</v>
      </c>
      <c r="S155" s="300">
        <f t="shared" si="7"/>
        <v>0</v>
      </c>
      <c r="T155" s="300">
        <f t="shared" si="8"/>
        <v>0</v>
      </c>
    </row>
    <row r="156" spans="1:20" hidden="1">
      <c r="A156" s="294" t="s">
        <v>717</v>
      </c>
      <c r="B156" s="298" t="s">
        <v>495</v>
      </c>
      <c r="C156" s="294">
        <v>221049</v>
      </c>
      <c r="D156" s="294" t="s">
        <v>403</v>
      </c>
      <c r="E156" s="294" t="s">
        <v>552</v>
      </c>
      <c r="F156" s="294">
        <v>2561</v>
      </c>
      <c r="G156" s="294">
        <v>2</v>
      </c>
      <c r="H156" s="294">
        <v>1</v>
      </c>
      <c r="I156" s="294">
        <v>0</v>
      </c>
      <c r="K156" s="294">
        <v>2</v>
      </c>
      <c r="L156" s="299">
        <v>90000</v>
      </c>
      <c r="M156" s="299">
        <v>90000</v>
      </c>
      <c r="O156" s="299">
        <v>36000</v>
      </c>
      <c r="P156" s="299">
        <v>0</v>
      </c>
      <c r="R156" s="300">
        <f t="shared" si="6"/>
        <v>90000</v>
      </c>
      <c r="S156" s="300">
        <f t="shared" si="7"/>
        <v>0</v>
      </c>
      <c r="T156" s="300">
        <f t="shared" si="8"/>
        <v>0</v>
      </c>
    </row>
    <row r="157" spans="1:20">
      <c r="A157" s="294" t="s">
        <v>718</v>
      </c>
      <c r="B157" s="298" t="s">
        <v>495</v>
      </c>
      <c r="C157" s="294">
        <v>221049</v>
      </c>
      <c r="D157" s="294" t="s">
        <v>403</v>
      </c>
      <c r="E157" s="294" t="s">
        <v>552</v>
      </c>
      <c r="F157" s="294">
        <v>2611</v>
      </c>
      <c r="G157" s="294">
        <v>2</v>
      </c>
      <c r="H157" s="294">
        <v>2</v>
      </c>
      <c r="I157" s="294">
        <v>0</v>
      </c>
      <c r="K157" s="294">
        <v>2</v>
      </c>
      <c r="L157" s="299">
        <v>658900</v>
      </c>
      <c r="M157" s="299">
        <v>658900</v>
      </c>
      <c r="N157" s="299">
        <f>P157</f>
        <v>0</v>
      </c>
      <c r="O157" s="299">
        <v>263560</v>
      </c>
      <c r="P157" s="299">
        <v>0</v>
      </c>
      <c r="R157" s="300">
        <f t="shared" si="6"/>
        <v>658900</v>
      </c>
      <c r="S157" s="300">
        <f t="shared" si="7"/>
        <v>0</v>
      </c>
      <c r="T157" s="300">
        <f t="shared" si="8"/>
        <v>0</v>
      </c>
    </row>
    <row r="158" spans="1:20" hidden="1">
      <c r="A158" s="294" t="s">
        <v>719</v>
      </c>
      <c r="B158" s="298" t="s">
        <v>495</v>
      </c>
      <c r="C158" s="294">
        <v>221049</v>
      </c>
      <c r="D158" s="294" t="s">
        <v>403</v>
      </c>
      <c r="E158" s="294" t="s">
        <v>552</v>
      </c>
      <c r="F158" s="294">
        <v>2911</v>
      </c>
      <c r="G158" s="294">
        <v>2</v>
      </c>
      <c r="H158" s="294">
        <v>1</v>
      </c>
      <c r="I158" s="294">
        <v>0</v>
      </c>
      <c r="K158" s="294">
        <v>2</v>
      </c>
      <c r="L158" s="299">
        <v>894594</v>
      </c>
      <c r="M158" s="299">
        <v>894594</v>
      </c>
      <c r="O158" s="299">
        <v>357836</v>
      </c>
      <c r="P158" s="299">
        <v>0</v>
      </c>
      <c r="R158" s="300">
        <f t="shared" si="6"/>
        <v>894594</v>
      </c>
      <c r="S158" s="300">
        <f t="shared" si="7"/>
        <v>0</v>
      </c>
      <c r="T158" s="300">
        <f t="shared" si="8"/>
        <v>0</v>
      </c>
    </row>
    <row r="159" spans="1:20" hidden="1">
      <c r="A159" s="294" t="s">
        <v>720</v>
      </c>
      <c r="B159" s="298" t="s">
        <v>495</v>
      </c>
      <c r="C159" s="294">
        <v>221049</v>
      </c>
      <c r="D159" s="294" t="s">
        <v>403</v>
      </c>
      <c r="E159" s="294" t="s">
        <v>552</v>
      </c>
      <c r="F159" s="294">
        <v>2961</v>
      </c>
      <c r="G159" s="294">
        <v>2</v>
      </c>
      <c r="H159" s="294">
        <v>1</v>
      </c>
      <c r="I159" s="294">
        <v>0</v>
      </c>
      <c r="K159" s="294">
        <v>2</v>
      </c>
      <c r="L159" s="299">
        <v>928851</v>
      </c>
      <c r="M159" s="299">
        <v>928851</v>
      </c>
      <c r="N159" s="299">
        <v>928851</v>
      </c>
      <c r="O159" s="299">
        <v>371540</v>
      </c>
      <c r="P159" s="299">
        <v>278655</v>
      </c>
      <c r="R159" s="300">
        <f t="shared" si="6"/>
        <v>0</v>
      </c>
      <c r="S159" s="300">
        <f t="shared" si="7"/>
        <v>650196</v>
      </c>
      <c r="T159" s="300">
        <f t="shared" si="8"/>
        <v>278655</v>
      </c>
    </row>
    <row r="160" spans="1:20" hidden="1">
      <c r="A160" s="294" t="s">
        <v>721</v>
      </c>
      <c r="B160" s="298" t="s">
        <v>495</v>
      </c>
      <c r="C160" s="294">
        <v>221049</v>
      </c>
      <c r="D160" s="294" t="s">
        <v>403</v>
      </c>
      <c r="E160" s="294" t="s">
        <v>552</v>
      </c>
      <c r="F160" s="294">
        <v>3291</v>
      </c>
      <c r="G160" s="294">
        <v>1</v>
      </c>
      <c r="H160" s="294">
        <v>1</v>
      </c>
      <c r="I160" s="294">
        <v>0</v>
      </c>
      <c r="K160" s="294">
        <v>3</v>
      </c>
      <c r="L160" s="299">
        <v>0</v>
      </c>
      <c r="M160" s="299">
        <v>2500000</v>
      </c>
      <c r="O160" s="299">
        <v>984868</v>
      </c>
      <c r="P160" s="299">
        <v>0</v>
      </c>
      <c r="R160" s="300">
        <f t="shared" si="6"/>
        <v>2500000</v>
      </c>
      <c r="S160" s="300">
        <f t="shared" si="7"/>
        <v>0</v>
      </c>
      <c r="T160" s="300">
        <f t="shared" si="8"/>
        <v>0</v>
      </c>
    </row>
    <row r="161" spans="1:20" hidden="1">
      <c r="A161" s="294" t="s">
        <v>722</v>
      </c>
      <c r="B161" s="298" t="s">
        <v>495</v>
      </c>
      <c r="C161" s="294">
        <v>221049</v>
      </c>
      <c r="D161" s="294" t="s">
        <v>403</v>
      </c>
      <c r="E161" s="294" t="s">
        <v>552</v>
      </c>
      <c r="F161" s="294">
        <v>3552</v>
      </c>
      <c r="G161" s="294">
        <v>1</v>
      </c>
      <c r="H161" s="294">
        <v>1</v>
      </c>
      <c r="I161" s="294">
        <v>0</v>
      </c>
      <c r="K161" s="294">
        <v>3</v>
      </c>
      <c r="L161" s="299">
        <v>0</v>
      </c>
      <c r="M161" s="299">
        <v>2000000</v>
      </c>
      <c r="O161" s="299">
        <v>800000</v>
      </c>
      <c r="P161" s="299">
        <v>0</v>
      </c>
      <c r="R161" s="300">
        <f t="shared" si="6"/>
        <v>2000000</v>
      </c>
      <c r="S161" s="300">
        <f t="shared" si="7"/>
        <v>0</v>
      </c>
      <c r="T161" s="300">
        <f t="shared" si="8"/>
        <v>0</v>
      </c>
    </row>
    <row r="162" spans="1:20" hidden="1">
      <c r="A162" s="294" t="s">
        <v>723</v>
      </c>
      <c r="B162" s="298" t="s">
        <v>495</v>
      </c>
      <c r="C162" s="294">
        <v>221049</v>
      </c>
      <c r="D162" s="294" t="s">
        <v>403</v>
      </c>
      <c r="E162" s="294" t="s">
        <v>552</v>
      </c>
      <c r="F162" s="294">
        <v>5631</v>
      </c>
      <c r="G162" s="294">
        <v>2</v>
      </c>
      <c r="H162" s="294">
        <v>1</v>
      </c>
      <c r="I162" s="294">
        <v>0</v>
      </c>
      <c r="J162" s="294" t="s">
        <v>724</v>
      </c>
      <c r="K162" s="294">
        <v>5</v>
      </c>
      <c r="L162" s="299">
        <v>5434000</v>
      </c>
      <c r="M162" s="299">
        <v>5434000</v>
      </c>
      <c r="O162" s="299">
        <v>1335198</v>
      </c>
      <c r="P162" s="299">
        <v>0</v>
      </c>
      <c r="R162" s="300">
        <f t="shared" si="6"/>
        <v>5434000</v>
      </c>
      <c r="S162" s="300">
        <f t="shared" si="7"/>
        <v>0</v>
      </c>
      <c r="T162" s="300">
        <f t="shared" si="8"/>
        <v>0</v>
      </c>
    </row>
    <row r="163" spans="1:20" hidden="1">
      <c r="A163" s="294" t="s">
        <v>725</v>
      </c>
      <c r="B163" s="298" t="s">
        <v>495</v>
      </c>
      <c r="C163" s="294">
        <v>221049</v>
      </c>
      <c r="D163" s="294" t="s">
        <v>403</v>
      </c>
      <c r="E163" s="294" t="s">
        <v>552</v>
      </c>
      <c r="F163" s="294">
        <v>5671</v>
      </c>
      <c r="G163" s="294">
        <v>2</v>
      </c>
      <c r="H163" s="294">
        <v>1</v>
      </c>
      <c r="I163" s="294">
        <v>0</v>
      </c>
      <c r="J163" s="294" t="s">
        <v>724</v>
      </c>
      <c r="K163" s="294">
        <v>5</v>
      </c>
      <c r="L163" s="299">
        <v>1498629</v>
      </c>
      <c r="M163" s="299">
        <v>1498629</v>
      </c>
      <c r="O163" s="299">
        <v>599452</v>
      </c>
      <c r="P163" s="299">
        <v>0</v>
      </c>
      <c r="R163" s="300">
        <f t="shared" si="6"/>
        <v>1498629</v>
      </c>
      <c r="S163" s="300">
        <f t="shared" si="7"/>
        <v>0</v>
      </c>
      <c r="T163" s="300">
        <f t="shared" si="8"/>
        <v>0</v>
      </c>
    </row>
    <row r="164" spans="1:20">
      <c r="A164" s="294" t="s">
        <v>726</v>
      </c>
      <c r="B164" s="298" t="s">
        <v>495</v>
      </c>
      <c r="C164" s="294">
        <v>221049</v>
      </c>
      <c r="D164" s="294" t="s">
        <v>403</v>
      </c>
      <c r="E164" s="294" t="s">
        <v>548</v>
      </c>
      <c r="F164" s="294">
        <v>2411</v>
      </c>
      <c r="G164" s="294">
        <v>2</v>
      </c>
      <c r="H164" s="294">
        <v>2</v>
      </c>
      <c r="I164" s="294">
        <v>0</v>
      </c>
      <c r="K164" s="294">
        <v>2</v>
      </c>
      <c r="L164" s="299">
        <v>2500000</v>
      </c>
      <c r="M164" s="299">
        <v>2500000</v>
      </c>
      <c r="N164" s="299">
        <f>P164</f>
        <v>0</v>
      </c>
      <c r="O164" s="299">
        <v>1000000</v>
      </c>
      <c r="P164" s="299">
        <v>0</v>
      </c>
      <c r="R164" s="300">
        <f t="shared" si="6"/>
        <v>2500000</v>
      </c>
      <c r="S164" s="300">
        <f t="shared" si="7"/>
        <v>0</v>
      </c>
      <c r="T164" s="300">
        <f t="shared" si="8"/>
        <v>0</v>
      </c>
    </row>
    <row r="165" spans="1:20" hidden="1">
      <c r="A165" s="294" t="s">
        <v>727</v>
      </c>
      <c r="B165" s="298" t="s">
        <v>495</v>
      </c>
      <c r="C165" s="294">
        <v>221049</v>
      </c>
      <c r="D165" s="294" t="s">
        <v>403</v>
      </c>
      <c r="E165" s="294" t="s">
        <v>548</v>
      </c>
      <c r="F165" s="294">
        <v>3331</v>
      </c>
      <c r="G165" s="294">
        <v>2</v>
      </c>
      <c r="H165" s="294">
        <v>1</v>
      </c>
      <c r="I165" s="294">
        <v>0</v>
      </c>
      <c r="K165" s="294">
        <v>3</v>
      </c>
      <c r="L165" s="299">
        <v>2000000</v>
      </c>
      <c r="M165" s="299">
        <v>0</v>
      </c>
      <c r="O165" s="299">
        <v>0</v>
      </c>
      <c r="P165" s="299">
        <v>0</v>
      </c>
      <c r="R165" s="300">
        <f t="shared" si="6"/>
        <v>0</v>
      </c>
      <c r="S165" s="300">
        <f t="shared" si="7"/>
        <v>0</v>
      </c>
      <c r="T165" s="300">
        <f t="shared" si="8"/>
        <v>0</v>
      </c>
    </row>
    <row r="166" spans="1:20" hidden="1">
      <c r="A166" s="294" t="s">
        <v>728</v>
      </c>
      <c r="B166" s="298" t="s">
        <v>495</v>
      </c>
      <c r="C166" s="294">
        <v>221049</v>
      </c>
      <c r="D166" s="294" t="s">
        <v>403</v>
      </c>
      <c r="E166" s="294" t="s">
        <v>548</v>
      </c>
      <c r="F166" s="294">
        <v>3581</v>
      </c>
      <c r="G166" s="294">
        <v>1</v>
      </c>
      <c r="H166" s="294">
        <v>1</v>
      </c>
      <c r="I166" s="294">
        <v>0</v>
      </c>
      <c r="K166" s="294">
        <v>3</v>
      </c>
      <c r="L166" s="299">
        <v>0</v>
      </c>
      <c r="M166" s="299">
        <v>2000000</v>
      </c>
      <c r="O166" s="299">
        <v>800000</v>
      </c>
      <c r="P166" s="299">
        <v>0</v>
      </c>
      <c r="R166" s="300">
        <f t="shared" si="6"/>
        <v>2000000</v>
      </c>
      <c r="S166" s="300">
        <f t="shared" si="7"/>
        <v>0</v>
      </c>
      <c r="T166" s="300">
        <f t="shared" si="8"/>
        <v>0</v>
      </c>
    </row>
    <row r="167" spans="1:20" hidden="1">
      <c r="A167" s="294" t="s">
        <v>729</v>
      </c>
      <c r="B167" s="298" t="s">
        <v>495</v>
      </c>
      <c r="C167" s="294">
        <v>221049</v>
      </c>
      <c r="D167" s="294" t="s">
        <v>403</v>
      </c>
      <c r="E167" s="294" t="s">
        <v>548</v>
      </c>
      <c r="F167" s="294">
        <v>6141</v>
      </c>
      <c r="G167" s="294">
        <v>2</v>
      </c>
      <c r="H167" s="294">
        <v>1</v>
      </c>
      <c r="I167" s="294">
        <v>0</v>
      </c>
      <c r="J167" s="294" t="s">
        <v>730</v>
      </c>
      <c r="K167" s="294">
        <v>6</v>
      </c>
      <c r="L167" s="299">
        <v>5454356</v>
      </c>
      <c r="M167" s="299">
        <v>5454356</v>
      </c>
      <c r="O167" s="299">
        <v>2181744</v>
      </c>
      <c r="P167" s="299">
        <v>0</v>
      </c>
      <c r="R167" s="300">
        <f t="shared" si="6"/>
        <v>5454356</v>
      </c>
      <c r="S167" s="300">
        <f t="shared" si="7"/>
        <v>0</v>
      </c>
      <c r="T167" s="300">
        <f t="shared" si="8"/>
        <v>0</v>
      </c>
    </row>
    <row r="168" spans="1:20" hidden="1">
      <c r="A168" s="294" t="s">
        <v>731</v>
      </c>
      <c r="B168" s="298" t="s">
        <v>495</v>
      </c>
      <c r="C168" s="294">
        <v>221049</v>
      </c>
      <c r="D168" s="294" t="s">
        <v>403</v>
      </c>
      <c r="E168" s="294" t="s">
        <v>732</v>
      </c>
      <c r="F168" s="294">
        <v>6141</v>
      </c>
      <c r="G168" s="294">
        <v>2</v>
      </c>
      <c r="H168" s="294">
        <v>1</v>
      </c>
      <c r="I168" s="294">
        <v>0</v>
      </c>
      <c r="J168" s="294" t="s">
        <v>733</v>
      </c>
      <c r="K168" s="294">
        <v>6</v>
      </c>
      <c r="L168" s="299">
        <v>66245887</v>
      </c>
      <c r="M168" s="299">
        <v>66245887</v>
      </c>
      <c r="O168" s="299">
        <v>26498356</v>
      </c>
      <c r="P168" s="299">
        <v>0</v>
      </c>
      <c r="R168" s="300">
        <f t="shared" si="6"/>
        <v>66245887</v>
      </c>
      <c r="S168" s="300">
        <f t="shared" si="7"/>
        <v>0</v>
      </c>
      <c r="T168" s="300">
        <f t="shared" si="8"/>
        <v>0</v>
      </c>
    </row>
    <row r="169" spans="1:20" hidden="1">
      <c r="A169" s="294" t="s">
        <v>734</v>
      </c>
      <c r="B169" s="298" t="s">
        <v>518</v>
      </c>
      <c r="C169" s="294">
        <v>221071</v>
      </c>
      <c r="D169" s="294" t="s">
        <v>445</v>
      </c>
      <c r="E169" s="294" t="s">
        <v>552</v>
      </c>
      <c r="F169" s="294">
        <v>2121</v>
      </c>
      <c r="G169" s="294">
        <v>1</v>
      </c>
      <c r="H169" s="294">
        <v>1</v>
      </c>
      <c r="I169" s="294">
        <v>0</v>
      </c>
      <c r="K169" s="294">
        <v>2</v>
      </c>
      <c r="L169" s="299">
        <v>2000000</v>
      </c>
      <c r="M169" s="299">
        <v>0</v>
      </c>
      <c r="O169" s="299">
        <v>0</v>
      </c>
      <c r="P169" s="299">
        <v>0</v>
      </c>
      <c r="R169" s="300">
        <f t="shared" si="6"/>
        <v>0</v>
      </c>
      <c r="S169" s="300">
        <f t="shared" si="7"/>
        <v>0</v>
      </c>
      <c r="T169" s="300">
        <f t="shared" si="8"/>
        <v>0</v>
      </c>
    </row>
    <row r="170" spans="1:20" hidden="1">
      <c r="A170" s="294" t="s">
        <v>735</v>
      </c>
      <c r="B170" s="298" t="s">
        <v>518</v>
      </c>
      <c r="C170" s="294">
        <v>221071</v>
      </c>
      <c r="D170" s="294" t="s">
        <v>445</v>
      </c>
      <c r="E170" s="294" t="s">
        <v>552</v>
      </c>
      <c r="F170" s="294">
        <v>3341</v>
      </c>
      <c r="G170" s="294">
        <v>1</v>
      </c>
      <c r="H170" s="294">
        <v>1</v>
      </c>
      <c r="I170" s="294">
        <v>0</v>
      </c>
      <c r="K170" s="294">
        <v>3</v>
      </c>
      <c r="L170" s="299">
        <v>0</v>
      </c>
      <c r="M170" s="299">
        <v>2000000</v>
      </c>
      <c r="O170" s="299">
        <v>800000</v>
      </c>
      <c r="P170" s="299">
        <v>0</v>
      </c>
      <c r="R170" s="300">
        <f t="shared" si="6"/>
        <v>2000000</v>
      </c>
      <c r="S170" s="300">
        <f t="shared" si="7"/>
        <v>0</v>
      </c>
      <c r="T170" s="300">
        <f t="shared" si="8"/>
        <v>0</v>
      </c>
    </row>
    <row r="171" spans="1:20" hidden="1">
      <c r="A171" s="294" t="s">
        <v>736</v>
      </c>
      <c r="B171" s="297" t="s">
        <v>521</v>
      </c>
      <c r="C171" s="294">
        <v>221104</v>
      </c>
      <c r="D171" s="294" t="s">
        <v>450</v>
      </c>
      <c r="E171" s="294" t="s">
        <v>546</v>
      </c>
      <c r="F171" s="294">
        <v>1331</v>
      </c>
      <c r="G171" s="294">
        <v>1</v>
      </c>
      <c r="H171" s="294">
        <v>1</v>
      </c>
      <c r="I171" s="294">
        <v>0</v>
      </c>
      <c r="K171" s="294">
        <v>1</v>
      </c>
      <c r="L171" s="299">
        <v>17821563</v>
      </c>
      <c r="M171" s="299">
        <v>17821563</v>
      </c>
      <c r="N171" s="299">
        <v>8566628.6600000001</v>
      </c>
      <c r="O171" s="299">
        <v>12449777</v>
      </c>
      <c r="P171" s="299">
        <v>8566628.6600000001</v>
      </c>
      <c r="Q171" s="299">
        <v>8266628.6600000001</v>
      </c>
      <c r="R171" s="300">
        <f t="shared" si="6"/>
        <v>9254934.3399999999</v>
      </c>
      <c r="S171" s="300">
        <f t="shared" si="7"/>
        <v>0</v>
      </c>
      <c r="T171" s="300">
        <f t="shared" si="8"/>
        <v>300000</v>
      </c>
    </row>
    <row r="172" spans="1:20" hidden="1">
      <c r="A172" s="294" t="s">
        <v>737</v>
      </c>
      <c r="B172" s="297" t="s">
        <v>521</v>
      </c>
      <c r="C172" s="294">
        <v>221104</v>
      </c>
      <c r="D172" s="294" t="s">
        <v>450</v>
      </c>
      <c r="E172" s="294" t="s">
        <v>546</v>
      </c>
      <c r="F172" s="294">
        <v>1331</v>
      </c>
      <c r="G172" s="294">
        <v>2</v>
      </c>
      <c r="H172" s="294">
        <v>1</v>
      </c>
      <c r="I172" s="294">
        <v>0</v>
      </c>
      <c r="K172" s="294">
        <v>1</v>
      </c>
      <c r="L172" s="299">
        <v>11881042</v>
      </c>
      <c r="M172" s="299">
        <v>11881042</v>
      </c>
      <c r="N172" s="299">
        <v>8148837.25</v>
      </c>
      <c r="O172" s="299">
        <v>8220223</v>
      </c>
      <c r="P172" s="299">
        <v>8148837.25</v>
      </c>
      <c r="Q172" s="299">
        <v>6974187.3500000006</v>
      </c>
      <c r="R172" s="300">
        <f t="shared" si="6"/>
        <v>3732204.75</v>
      </c>
      <c r="S172" s="300">
        <f t="shared" si="7"/>
        <v>0</v>
      </c>
      <c r="T172" s="300">
        <f t="shared" si="8"/>
        <v>1174649.8999999994</v>
      </c>
    </row>
    <row r="173" spans="1:20" hidden="1">
      <c r="A173" s="294" t="s">
        <v>738</v>
      </c>
      <c r="B173" s="297" t="s">
        <v>521</v>
      </c>
      <c r="C173" s="294">
        <v>221104</v>
      </c>
      <c r="D173" s="294" t="s">
        <v>450</v>
      </c>
      <c r="E173" s="294" t="s">
        <v>546</v>
      </c>
      <c r="F173" s="294">
        <v>1332</v>
      </c>
      <c r="G173" s="294">
        <v>1</v>
      </c>
      <c r="H173" s="294">
        <v>1</v>
      </c>
      <c r="I173" s="294">
        <v>0</v>
      </c>
      <c r="K173" s="294">
        <v>1</v>
      </c>
      <c r="L173" s="299">
        <v>10337013</v>
      </c>
      <c r="M173" s="299">
        <v>10337013</v>
      </c>
      <c r="N173" s="299">
        <v>4861067.63</v>
      </c>
      <c r="O173" s="299">
        <v>7765864</v>
      </c>
      <c r="P173" s="299">
        <v>4861067.63</v>
      </c>
      <c r="Q173" s="299">
        <v>4761067.63</v>
      </c>
      <c r="R173" s="300">
        <f t="shared" si="6"/>
        <v>5475945.3700000001</v>
      </c>
      <c r="S173" s="300">
        <f t="shared" si="7"/>
        <v>0</v>
      </c>
      <c r="T173" s="300">
        <f t="shared" si="8"/>
        <v>100000</v>
      </c>
    </row>
    <row r="174" spans="1:20" hidden="1">
      <c r="A174" s="294" t="s">
        <v>739</v>
      </c>
      <c r="B174" s="297" t="s">
        <v>521</v>
      </c>
      <c r="C174" s="294">
        <v>221104</v>
      </c>
      <c r="D174" s="294" t="s">
        <v>450</v>
      </c>
      <c r="E174" s="294" t="s">
        <v>546</v>
      </c>
      <c r="F174" s="294">
        <v>1332</v>
      </c>
      <c r="G174" s="294">
        <v>2</v>
      </c>
      <c r="H174" s="294">
        <v>1</v>
      </c>
      <c r="I174" s="294">
        <v>0</v>
      </c>
      <c r="K174" s="294">
        <v>1</v>
      </c>
      <c r="L174" s="299">
        <v>6891342</v>
      </c>
      <c r="M174" s="299">
        <v>6891342</v>
      </c>
      <c r="N174" s="299">
        <v>4668956.07</v>
      </c>
      <c r="O174" s="299">
        <v>4766899</v>
      </c>
      <c r="P174" s="299">
        <v>4668956.07</v>
      </c>
      <c r="Q174" s="299">
        <v>4004998.2499999995</v>
      </c>
      <c r="R174" s="300">
        <f t="shared" si="6"/>
        <v>2222385.9299999997</v>
      </c>
      <c r="S174" s="300">
        <f t="shared" si="7"/>
        <v>0</v>
      </c>
      <c r="T174" s="300">
        <f t="shared" si="8"/>
        <v>663957.82000000076</v>
      </c>
    </row>
    <row r="175" spans="1:20" hidden="1">
      <c r="A175" s="294" t="s">
        <v>740</v>
      </c>
      <c r="B175" s="297" t="s">
        <v>521</v>
      </c>
      <c r="C175" s="294">
        <v>221104</v>
      </c>
      <c r="D175" s="294" t="s">
        <v>450</v>
      </c>
      <c r="E175" s="294" t="s">
        <v>546</v>
      </c>
      <c r="F175" s="294">
        <v>1341</v>
      </c>
      <c r="G175" s="294">
        <v>1</v>
      </c>
      <c r="H175" s="294">
        <v>1</v>
      </c>
      <c r="I175" s="294">
        <v>0</v>
      </c>
      <c r="K175" s="294">
        <v>1</v>
      </c>
      <c r="L175" s="299">
        <v>980213</v>
      </c>
      <c r="M175" s="299">
        <v>980213</v>
      </c>
      <c r="N175" s="299">
        <v>971025</v>
      </c>
      <c r="O175" s="299">
        <v>980213</v>
      </c>
      <c r="P175" s="299">
        <v>971025</v>
      </c>
      <c r="Q175" s="299">
        <v>971025</v>
      </c>
      <c r="R175" s="300">
        <f t="shared" si="6"/>
        <v>9188</v>
      </c>
      <c r="S175" s="300">
        <f t="shared" si="7"/>
        <v>0</v>
      </c>
      <c r="T175" s="300">
        <f t="shared" si="8"/>
        <v>0</v>
      </c>
    </row>
    <row r="176" spans="1:20" hidden="1">
      <c r="A176" s="294" t="s">
        <v>741</v>
      </c>
      <c r="B176" s="297" t="s">
        <v>521</v>
      </c>
      <c r="C176" s="294">
        <v>221104</v>
      </c>
      <c r="D176" s="294" t="s">
        <v>450</v>
      </c>
      <c r="E176" s="294" t="s">
        <v>546</v>
      </c>
      <c r="F176" s="294">
        <v>1341</v>
      </c>
      <c r="G176" s="294">
        <v>2</v>
      </c>
      <c r="H176" s="294">
        <v>1</v>
      </c>
      <c r="I176" s="294">
        <v>0</v>
      </c>
      <c r="K176" s="294">
        <v>1</v>
      </c>
      <c r="L176" s="299">
        <v>565235</v>
      </c>
      <c r="M176" s="299">
        <v>565235</v>
      </c>
      <c r="N176" s="299">
        <v>267919.8</v>
      </c>
      <c r="O176" s="299">
        <v>565235</v>
      </c>
      <c r="P176" s="299">
        <v>267919.8</v>
      </c>
      <c r="Q176" s="299">
        <v>267919.79999999993</v>
      </c>
      <c r="R176" s="300">
        <f t="shared" si="6"/>
        <v>297315.20000000001</v>
      </c>
      <c r="S176" s="300">
        <f t="shared" si="7"/>
        <v>0</v>
      </c>
      <c r="T176" s="300">
        <f t="shared" si="8"/>
        <v>0</v>
      </c>
    </row>
    <row r="177" spans="1:20" hidden="1">
      <c r="A177" s="294" t="s">
        <v>742</v>
      </c>
      <c r="B177" s="297" t="s">
        <v>521</v>
      </c>
      <c r="C177" s="294">
        <v>221104</v>
      </c>
      <c r="D177" s="294" t="s">
        <v>450</v>
      </c>
      <c r="E177" s="294" t="s">
        <v>546</v>
      </c>
      <c r="F177" s="294">
        <v>1343</v>
      </c>
      <c r="G177" s="294">
        <v>1</v>
      </c>
      <c r="H177" s="294">
        <v>1</v>
      </c>
      <c r="I177" s="294">
        <v>0</v>
      </c>
      <c r="K177" s="294">
        <v>1</v>
      </c>
      <c r="L177" s="299">
        <v>15636235</v>
      </c>
      <c r="M177" s="299">
        <v>15636235</v>
      </c>
      <c r="N177" s="299">
        <v>4442704.97</v>
      </c>
      <c r="O177" s="299">
        <v>8587514</v>
      </c>
      <c r="P177" s="299">
        <v>4442704.97</v>
      </c>
      <c r="Q177" s="299">
        <v>4342704.9700000007</v>
      </c>
      <c r="R177" s="300">
        <f t="shared" si="6"/>
        <v>11193530.030000001</v>
      </c>
      <c r="S177" s="300">
        <f t="shared" si="7"/>
        <v>0</v>
      </c>
      <c r="T177" s="300">
        <f t="shared" si="8"/>
        <v>99999.999999999069</v>
      </c>
    </row>
    <row r="178" spans="1:20" hidden="1">
      <c r="A178" s="294" t="s">
        <v>743</v>
      </c>
      <c r="B178" s="297" t="s">
        <v>521</v>
      </c>
      <c r="C178" s="294">
        <v>221104</v>
      </c>
      <c r="D178" s="294" t="s">
        <v>450</v>
      </c>
      <c r="E178" s="294" t="s">
        <v>546</v>
      </c>
      <c r="F178" s="294">
        <v>1343</v>
      </c>
      <c r="G178" s="294">
        <v>2</v>
      </c>
      <c r="H178" s="294">
        <v>1</v>
      </c>
      <c r="I178" s="294">
        <v>0</v>
      </c>
      <c r="K178" s="294">
        <v>1</v>
      </c>
      <c r="L178" s="299">
        <v>10424156</v>
      </c>
      <c r="M178" s="299">
        <v>10424156</v>
      </c>
      <c r="N178" s="299">
        <v>5647265.21</v>
      </c>
      <c r="O178" s="299">
        <v>5725012</v>
      </c>
      <c r="P178" s="299">
        <v>5647265.21</v>
      </c>
      <c r="Q178" s="299">
        <v>4833918.92</v>
      </c>
      <c r="R178" s="300">
        <f t="shared" si="6"/>
        <v>4776890.79</v>
      </c>
      <c r="S178" s="300">
        <f t="shared" si="7"/>
        <v>0</v>
      </c>
      <c r="T178" s="300">
        <f t="shared" si="8"/>
        <v>813346.29</v>
      </c>
    </row>
    <row r="179" spans="1:20">
      <c r="A179" s="294" t="s">
        <v>744</v>
      </c>
      <c r="B179" s="297" t="s">
        <v>521</v>
      </c>
      <c r="C179" s="294">
        <v>221104</v>
      </c>
      <c r="D179" s="294" t="s">
        <v>450</v>
      </c>
      <c r="E179" s="294" t="s">
        <v>546</v>
      </c>
      <c r="F179" s="294">
        <v>1411</v>
      </c>
      <c r="G179" s="294">
        <v>1</v>
      </c>
      <c r="H179" s="294">
        <v>2</v>
      </c>
      <c r="I179" s="294">
        <v>1</v>
      </c>
      <c r="K179" s="294">
        <v>1</v>
      </c>
      <c r="L179" s="299">
        <v>18888091</v>
      </c>
      <c r="M179" s="299">
        <v>18888091</v>
      </c>
      <c r="N179" s="299">
        <f t="shared" ref="N179:N196" si="9">P179</f>
        <v>7755892.4800000004</v>
      </c>
      <c r="O179" s="299">
        <v>10445559</v>
      </c>
      <c r="P179" s="299">
        <v>7755892.4800000004</v>
      </c>
      <c r="Q179" s="299">
        <v>7004890.9900000012</v>
      </c>
      <c r="R179" s="300">
        <f t="shared" si="6"/>
        <v>11132198.52</v>
      </c>
      <c r="S179" s="300">
        <f t="shared" si="7"/>
        <v>0</v>
      </c>
      <c r="T179" s="300">
        <f t="shared" si="8"/>
        <v>751001.48999999929</v>
      </c>
    </row>
    <row r="180" spans="1:20">
      <c r="A180" s="294" t="s">
        <v>745</v>
      </c>
      <c r="B180" s="297" t="s">
        <v>521</v>
      </c>
      <c r="C180" s="294">
        <v>221104</v>
      </c>
      <c r="D180" s="294" t="s">
        <v>450</v>
      </c>
      <c r="E180" s="294" t="s">
        <v>546</v>
      </c>
      <c r="F180" s="294">
        <v>1411</v>
      </c>
      <c r="G180" s="294">
        <v>1</v>
      </c>
      <c r="H180" s="294">
        <v>2</v>
      </c>
      <c r="I180" s="294">
        <v>3</v>
      </c>
      <c r="K180" s="294">
        <v>1</v>
      </c>
      <c r="L180" s="299">
        <v>8910263</v>
      </c>
      <c r="M180" s="299">
        <v>8910263</v>
      </c>
      <c r="N180" s="299">
        <f t="shared" si="9"/>
        <v>3456021.42</v>
      </c>
      <c r="O180" s="299">
        <v>4942763</v>
      </c>
      <c r="P180" s="299">
        <v>3456021.42</v>
      </c>
      <c r="Q180" s="299">
        <v>338163.17</v>
      </c>
      <c r="R180" s="300">
        <f t="shared" si="6"/>
        <v>5454241.5800000001</v>
      </c>
      <c r="S180" s="300">
        <f t="shared" si="7"/>
        <v>0</v>
      </c>
      <c r="T180" s="300">
        <f t="shared" si="8"/>
        <v>3117858.25</v>
      </c>
    </row>
    <row r="181" spans="1:20">
      <c r="A181" s="294" t="s">
        <v>746</v>
      </c>
      <c r="B181" s="297" t="s">
        <v>521</v>
      </c>
      <c r="C181" s="294">
        <v>221104</v>
      </c>
      <c r="D181" s="294" t="s">
        <v>450</v>
      </c>
      <c r="E181" s="294" t="s">
        <v>546</v>
      </c>
      <c r="F181" s="294">
        <v>1411</v>
      </c>
      <c r="G181" s="294">
        <v>1</v>
      </c>
      <c r="H181" s="294">
        <v>2</v>
      </c>
      <c r="I181" s="294">
        <v>8</v>
      </c>
      <c r="K181" s="294">
        <v>1</v>
      </c>
      <c r="L181" s="299">
        <v>2490657</v>
      </c>
      <c r="M181" s="299">
        <v>2490657</v>
      </c>
      <c r="N181" s="299">
        <f t="shared" si="9"/>
        <v>1259767.75</v>
      </c>
      <c r="O181" s="299">
        <v>1351214</v>
      </c>
      <c r="P181" s="299">
        <v>1259767.75</v>
      </c>
      <c r="Q181" s="299">
        <v>1127475.7900000003</v>
      </c>
      <c r="R181" s="300">
        <f t="shared" si="6"/>
        <v>1230889.25</v>
      </c>
      <c r="S181" s="300">
        <f t="shared" si="7"/>
        <v>0</v>
      </c>
      <c r="T181" s="300">
        <f t="shared" si="8"/>
        <v>132291.95999999973</v>
      </c>
    </row>
    <row r="182" spans="1:20">
      <c r="A182" s="294" t="s">
        <v>747</v>
      </c>
      <c r="B182" s="297" t="s">
        <v>521</v>
      </c>
      <c r="C182" s="294">
        <v>221104</v>
      </c>
      <c r="D182" s="294" t="s">
        <v>450</v>
      </c>
      <c r="E182" s="294" t="s">
        <v>546</v>
      </c>
      <c r="F182" s="294">
        <v>1411</v>
      </c>
      <c r="G182" s="294">
        <v>2</v>
      </c>
      <c r="H182" s="294">
        <v>2</v>
      </c>
      <c r="I182" s="294">
        <v>1</v>
      </c>
      <c r="K182" s="294">
        <v>1</v>
      </c>
      <c r="L182" s="299">
        <v>12592060</v>
      </c>
      <c r="M182" s="299">
        <v>12592060</v>
      </c>
      <c r="N182" s="299">
        <f t="shared" si="9"/>
        <v>5072484.6399999997</v>
      </c>
      <c r="O182" s="299">
        <v>6963710</v>
      </c>
      <c r="P182" s="299">
        <v>5072484.6399999997</v>
      </c>
      <c r="Q182" s="299">
        <v>4544421.76</v>
      </c>
      <c r="R182" s="300">
        <f t="shared" si="6"/>
        <v>7519575.3600000003</v>
      </c>
      <c r="S182" s="300">
        <f t="shared" si="7"/>
        <v>0</v>
      </c>
      <c r="T182" s="300">
        <f t="shared" si="8"/>
        <v>528062.87999999989</v>
      </c>
    </row>
    <row r="183" spans="1:20">
      <c r="A183" s="294" t="s">
        <v>748</v>
      </c>
      <c r="B183" s="297" t="s">
        <v>521</v>
      </c>
      <c r="C183" s="294">
        <v>221104</v>
      </c>
      <c r="D183" s="294" t="s">
        <v>450</v>
      </c>
      <c r="E183" s="294" t="s">
        <v>546</v>
      </c>
      <c r="F183" s="294">
        <v>1411</v>
      </c>
      <c r="G183" s="294">
        <v>2</v>
      </c>
      <c r="H183" s="294">
        <v>2</v>
      </c>
      <c r="I183" s="294">
        <v>3</v>
      </c>
      <c r="K183" s="294">
        <v>1</v>
      </c>
      <c r="L183" s="299">
        <v>5940175</v>
      </c>
      <c r="M183" s="299">
        <v>5940175</v>
      </c>
      <c r="N183" s="299">
        <f t="shared" si="9"/>
        <v>2304013.9700000002</v>
      </c>
      <c r="O183" s="299">
        <v>3295175</v>
      </c>
      <c r="P183" s="299">
        <v>2304013.9700000002</v>
      </c>
      <c r="Q183" s="299">
        <v>225442.05</v>
      </c>
      <c r="R183" s="300">
        <f t="shared" si="6"/>
        <v>3636161.03</v>
      </c>
      <c r="S183" s="300">
        <f t="shared" si="7"/>
        <v>0</v>
      </c>
      <c r="T183" s="300">
        <f t="shared" si="8"/>
        <v>2078571.9200000002</v>
      </c>
    </row>
    <row r="184" spans="1:20">
      <c r="A184" s="294" t="s">
        <v>749</v>
      </c>
      <c r="B184" s="297" t="s">
        <v>521</v>
      </c>
      <c r="C184" s="294">
        <v>221104</v>
      </c>
      <c r="D184" s="294" t="s">
        <v>450</v>
      </c>
      <c r="E184" s="294" t="s">
        <v>546</v>
      </c>
      <c r="F184" s="294">
        <v>1411</v>
      </c>
      <c r="G184" s="294">
        <v>2</v>
      </c>
      <c r="H184" s="294">
        <v>2</v>
      </c>
      <c r="I184" s="294">
        <v>8</v>
      </c>
      <c r="K184" s="294">
        <v>1</v>
      </c>
      <c r="L184" s="299">
        <v>1660438</v>
      </c>
      <c r="M184" s="299">
        <v>1660438</v>
      </c>
      <c r="N184" s="299">
        <f t="shared" si="9"/>
        <v>839844.83</v>
      </c>
      <c r="O184" s="299">
        <v>900809</v>
      </c>
      <c r="P184" s="299">
        <v>839844.83</v>
      </c>
      <c r="Q184" s="299">
        <v>751650.2</v>
      </c>
      <c r="R184" s="300">
        <f t="shared" si="6"/>
        <v>820593.17</v>
      </c>
      <c r="S184" s="300">
        <f t="shared" si="7"/>
        <v>0</v>
      </c>
      <c r="T184" s="300">
        <f t="shared" si="8"/>
        <v>88194.63</v>
      </c>
    </row>
    <row r="185" spans="1:20">
      <c r="A185" s="294" t="s">
        <v>750</v>
      </c>
      <c r="B185" s="297" t="s">
        <v>521</v>
      </c>
      <c r="C185" s="294">
        <v>221104</v>
      </c>
      <c r="D185" s="294" t="s">
        <v>450</v>
      </c>
      <c r="E185" s="294" t="s">
        <v>546</v>
      </c>
      <c r="F185" s="294">
        <v>1421</v>
      </c>
      <c r="G185" s="294">
        <v>1</v>
      </c>
      <c r="H185" s="294">
        <v>2</v>
      </c>
      <c r="I185" s="294">
        <v>1</v>
      </c>
      <c r="K185" s="294">
        <v>1</v>
      </c>
      <c r="L185" s="299">
        <v>4178874</v>
      </c>
      <c r="M185" s="299">
        <v>4178874</v>
      </c>
      <c r="N185" s="299">
        <f t="shared" si="9"/>
        <v>1427516.56</v>
      </c>
      <c r="O185" s="299">
        <v>2284286</v>
      </c>
      <c r="P185" s="299">
        <v>1427516.56</v>
      </c>
      <c r="Q185" s="299">
        <v>1427516.56</v>
      </c>
      <c r="R185" s="300">
        <f t="shared" si="6"/>
        <v>2751357.44</v>
      </c>
      <c r="S185" s="300">
        <f t="shared" si="7"/>
        <v>0</v>
      </c>
      <c r="T185" s="300">
        <f t="shared" si="8"/>
        <v>0</v>
      </c>
    </row>
    <row r="186" spans="1:20">
      <c r="A186" s="294" t="s">
        <v>751</v>
      </c>
      <c r="B186" s="297" t="s">
        <v>521</v>
      </c>
      <c r="C186" s="294">
        <v>221104</v>
      </c>
      <c r="D186" s="294" t="s">
        <v>450</v>
      </c>
      <c r="E186" s="294" t="s">
        <v>546</v>
      </c>
      <c r="F186" s="294">
        <v>1421</v>
      </c>
      <c r="G186" s="294">
        <v>1</v>
      </c>
      <c r="H186" s="294">
        <v>2</v>
      </c>
      <c r="I186" s="294">
        <v>3</v>
      </c>
      <c r="K186" s="294">
        <v>1</v>
      </c>
      <c r="L186" s="299">
        <v>6632263</v>
      </c>
      <c r="M186" s="299">
        <v>6632263</v>
      </c>
      <c r="N186" s="299">
        <f t="shared" si="9"/>
        <v>2560023.61</v>
      </c>
      <c r="O186" s="299">
        <v>3661314</v>
      </c>
      <c r="P186" s="299">
        <v>2560023.61</v>
      </c>
      <c r="Q186" s="299">
        <v>250492.54</v>
      </c>
      <c r="R186" s="300">
        <f t="shared" si="6"/>
        <v>4072239.39</v>
      </c>
      <c r="S186" s="300">
        <f t="shared" si="7"/>
        <v>0</v>
      </c>
      <c r="T186" s="300">
        <f t="shared" si="8"/>
        <v>2309531.0699999998</v>
      </c>
    </row>
    <row r="187" spans="1:20">
      <c r="A187" s="294" t="s">
        <v>752</v>
      </c>
      <c r="B187" s="297" t="s">
        <v>521</v>
      </c>
      <c r="C187" s="294">
        <v>221104</v>
      </c>
      <c r="D187" s="294" t="s">
        <v>450</v>
      </c>
      <c r="E187" s="294" t="s">
        <v>546</v>
      </c>
      <c r="F187" s="294">
        <v>1421</v>
      </c>
      <c r="G187" s="294">
        <v>2</v>
      </c>
      <c r="H187" s="294">
        <v>2</v>
      </c>
      <c r="I187" s="294">
        <v>1</v>
      </c>
      <c r="K187" s="294">
        <v>1</v>
      </c>
      <c r="L187" s="299">
        <v>2785916</v>
      </c>
      <c r="M187" s="299">
        <v>2785916</v>
      </c>
      <c r="N187" s="299">
        <f t="shared" si="9"/>
        <v>820752.78</v>
      </c>
      <c r="O187" s="299">
        <v>1338167</v>
      </c>
      <c r="P187" s="299">
        <v>820752.78</v>
      </c>
      <c r="Q187" s="299">
        <v>820752.78</v>
      </c>
      <c r="R187" s="300">
        <f t="shared" si="6"/>
        <v>1965163.22</v>
      </c>
      <c r="S187" s="300">
        <f t="shared" si="7"/>
        <v>0</v>
      </c>
      <c r="T187" s="300">
        <f t="shared" si="8"/>
        <v>0</v>
      </c>
    </row>
    <row r="188" spans="1:20">
      <c r="A188" s="294" t="s">
        <v>753</v>
      </c>
      <c r="B188" s="297" t="s">
        <v>521</v>
      </c>
      <c r="C188" s="294">
        <v>221104</v>
      </c>
      <c r="D188" s="294" t="s">
        <v>450</v>
      </c>
      <c r="E188" s="294" t="s">
        <v>546</v>
      </c>
      <c r="F188" s="294">
        <v>1421</v>
      </c>
      <c r="G188" s="294">
        <v>2</v>
      </c>
      <c r="H188" s="294">
        <v>2</v>
      </c>
      <c r="I188" s="294">
        <v>3</v>
      </c>
      <c r="K188" s="294">
        <v>1</v>
      </c>
      <c r="L188" s="299">
        <v>4421508</v>
      </c>
      <c r="M188" s="299">
        <v>4421508</v>
      </c>
      <c r="N188" s="299">
        <f t="shared" si="9"/>
        <v>1706681.04</v>
      </c>
      <c r="O188" s="299">
        <v>2440874</v>
      </c>
      <c r="P188" s="299">
        <v>1706681.04</v>
      </c>
      <c r="Q188" s="299">
        <v>166994.91</v>
      </c>
      <c r="R188" s="300">
        <f t="shared" si="6"/>
        <v>2714826.96</v>
      </c>
      <c r="S188" s="300">
        <f t="shared" si="7"/>
        <v>0</v>
      </c>
      <c r="T188" s="300">
        <f t="shared" si="8"/>
        <v>1539686.1300000001</v>
      </c>
    </row>
    <row r="189" spans="1:20">
      <c r="A189" s="294" t="s">
        <v>754</v>
      </c>
      <c r="B189" s="297" t="s">
        <v>521</v>
      </c>
      <c r="C189" s="294">
        <v>221104</v>
      </c>
      <c r="D189" s="294" t="s">
        <v>450</v>
      </c>
      <c r="E189" s="294" t="s">
        <v>546</v>
      </c>
      <c r="F189" s="294">
        <v>1431</v>
      </c>
      <c r="G189" s="294">
        <v>1</v>
      </c>
      <c r="H189" s="294">
        <v>2</v>
      </c>
      <c r="I189" s="294">
        <v>0</v>
      </c>
      <c r="K189" s="294">
        <v>1</v>
      </c>
      <c r="L189" s="299">
        <v>6516341</v>
      </c>
      <c r="M189" s="299">
        <v>6516341</v>
      </c>
      <c r="N189" s="299">
        <f t="shared" si="9"/>
        <v>2254695.5299999998</v>
      </c>
      <c r="O189" s="299">
        <v>2987135</v>
      </c>
      <c r="P189" s="299">
        <v>2254695.5299999998</v>
      </c>
      <c r="Q189" s="299">
        <v>2254695.5300000003</v>
      </c>
      <c r="R189" s="300">
        <f t="shared" si="6"/>
        <v>4261645.4700000007</v>
      </c>
      <c r="S189" s="300">
        <f t="shared" si="7"/>
        <v>0</v>
      </c>
      <c r="T189" s="300">
        <f t="shared" si="8"/>
        <v>0</v>
      </c>
    </row>
    <row r="190" spans="1:20">
      <c r="A190" s="294" t="s">
        <v>755</v>
      </c>
      <c r="B190" s="297" t="s">
        <v>521</v>
      </c>
      <c r="C190" s="294">
        <v>221104</v>
      </c>
      <c r="D190" s="294" t="s">
        <v>450</v>
      </c>
      <c r="E190" s="294" t="s">
        <v>546</v>
      </c>
      <c r="F190" s="294">
        <v>1431</v>
      </c>
      <c r="G190" s="294">
        <v>2</v>
      </c>
      <c r="H190" s="294">
        <v>2</v>
      </c>
      <c r="I190" s="294">
        <v>0</v>
      </c>
      <c r="K190" s="294">
        <v>1</v>
      </c>
      <c r="L190" s="299">
        <v>4344228</v>
      </c>
      <c r="M190" s="299">
        <v>4344228</v>
      </c>
      <c r="N190" s="299">
        <f t="shared" si="9"/>
        <v>1503130.92</v>
      </c>
      <c r="O190" s="299">
        <v>1991424</v>
      </c>
      <c r="P190" s="299">
        <v>1503130.92</v>
      </c>
      <c r="Q190" s="299">
        <v>1503130.92</v>
      </c>
      <c r="R190" s="300">
        <f t="shared" si="6"/>
        <v>2841097.08</v>
      </c>
      <c r="S190" s="300">
        <f t="shared" si="7"/>
        <v>0</v>
      </c>
      <c r="T190" s="300">
        <f t="shared" si="8"/>
        <v>0</v>
      </c>
    </row>
    <row r="191" spans="1:20">
      <c r="A191" s="294" t="s">
        <v>756</v>
      </c>
      <c r="B191" s="297" t="s">
        <v>521</v>
      </c>
      <c r="C191" s="294">
        <v>221104</v>
      </c>
      <c r="D191" s="294" t="s">
        <v>450</v>
      </c>
      <c r="E191" s="294" t="s">
        <v>546</v>
      </c>
      <c r="F191" s="294">
        <v>1441</v>
      </c>
      <c r="G191" s="294">
        <v>1</v>
      </c>
      <c r="H191" s="294">
        <v>2</v>
      </c>
      <c r="I191" s="294">
        <v>0</v>
      </c>
      <c r="K191" s="294">
        <v>1</v>
      </c>
      <c r="L191" s="299">
        <v>8645270</v>
      </c>
      <c r="M191" s="299">
        <v>8645270</v>
      </c>
      <c r="N191" s="299">
        <f t="shared" si="9"/>
        <v>3044012.61</v>
      </c>
      <c r="O191" s="299">
        <v>4710650</v>
      </c>
      <c r="P191" s="299">
        <v>3044012.61</v>
      </c>
      <c r="Q191" s="299">
        <v>1821479.63</v>
      </c>
      <c r="R191" s="300">
        <f t="shared" si="6"/>
        <v>5601257.3900000006</v>
      </c>
      <c r="S191" s="300">
        <f t="shared" si="7"/>
        <v>0</v>
      </c>
      <c r="T191" s="300">
        <f t="shared" si="8"/>
        <v>1222532.98</v>
      </c>
    </row>
    <row r="192" spans="1:20">
      <c r="A192" s="294" t="s">
        <v>757</v>
      </c>
      <c r="B192" s="297" t="s">
        <v>521</v>
      </c>
      <c r="C192" s="294">
        <v>221104</v>
      </c>
      <c r="D192" s="294" t="s">
        <v>450</v>
      </c>
      <c r="E192" s="294" t="s">
        <v>546</v>
      </c>
      <c r="F192" s="294">
        <v>1441</v>
      </c>
      <c r="G192" s="294">
        <v>2</v>
      </c>
      <c r="H192" s="294">
        <v>2</v>
      </c>
      <c r="I192" s="294">
        <v>0</v>
      </c>
      <c r="K192" s="294">
        <v>1</v>
      </c>
      <c r="L192" s="299">
        <v>5763513</v>
      </c>
      <c r="M192" s="299">
        <v>5763513</v>
      </c>
      <c r="N192" s="299">
        <f t="shared" si="9"/>
        <v>2029341.46</v>
      </c>
      <c r="O192" s="299">
        <v>3140433</v>
      </c>
      <c r="P192" s="299">
        <v>2029341.46</v>
      </c>
      <c r="Q192" s="299">
        <v>1214319.5299999998</v>
      </c>
      <c r="R192" s="300">
        <f t="shared" si="6"/>
        <v>3734171.54</v>
      </c>
      <c r="S192" s="300">
        <f t="shared" si="7"/>
        <v>0</v>
      </c>
      <c r="T192" s="300">
        <f t="shared" si="8"/>
        <v>815021.93000000017</v>
      </c>
    </row>
    <row r="193" spans="1:20">
      <c r="A193" s="294" t="s">
        <v>758</v>
      </c>
      <c r="B193" s="297" t="s">
        <v>521</v>
      </c>
      <c r="C193" s="294">
        <v>221104</v>
      </c>
      <c r="D193" s="294" t="s">
        <v>450</v>
      </c>
      <c r="E193" s="294" t="s">
        <v>546</v>
      </c>
      <c r="F193" s="294">
        <v>1443</v>
      </c>
      <c r="G193" s="294">
        <v>1</v>
      </c>
      <c r="H193" s="294">
        <v>2</v>
      </c>
      <c r="I193" s="294">
        <v>0</v>
      </c>
      <c r="K193" s="294">
        <v>1</v>
      </c>
      <c r="L193" s="299">
        <v>1365928</v>
      </c>
      <c r="M193" s="299">
        <v>1365928</v>
      </c>
      <c r="N193" s="299">
        <f t="shared" si="9"/>
        <v>323469.07</v>
      </c>
      <c r="O193" s="299">
        <v>707922</v>
      </c>
      <c r="P193" s="299">
        <v>323469.07</v>
      </c>
      <c r="Q193" s="299">
        <v>240584.93999999997</v>
      </c>
      <c r="R193" s="300">
        <f t="shared" si="6"/>
        <v>1042458.9299999999</v>
      </c>
      <c r="S193" s="300">
        <f t="shared" si="7"/>
        <v>0</v>
      </c>
      <c r="T193" s="300">
        <f t="shared" si="8"/>
        <v>82884.130000000034</v>
      </c>
    </row>
    <row r="194" spans="1:20">
      <c r="A194" s="294" t="s">
        <v>759</v>
      </c>
      <c r="B194" s="297" t="s">
        <v>521</v>
      </c>
      <c r="C194" s="294">
        <v>221104</v>
      </c>
      <c r="D194" s="294" t="s">
        <v>450</v>
      </c>
      <c r="E194" s="294" t="s">
        <v>546</v>
      </c>
      <c r="F194" s="294">
        <v>1443</v>
      </c>
      <c r="G194" s="294">
        <v>2</v>
      </c>
      <c r="H194" s="294">
        <v>2</v>
      </c>
      <c r="I194" s="294">
        <v>0</v>
      </c>
      <c r="K194" s="294">
        <v>1</v>
      </c>
      <c r="L194" s="299">
        <v>910619</v>
      </c>
      <c r="M194" s="299">
        <v>910619</v>
      </c>
      <c r="N194" s="299">
        <f t="shared" si="9"/>
        <v>215647.88</v>
      </c>
      <c r="O194" s="299">
        <v>471952</v>
      </c>
      <c r="P194" s="299">
        <v>215647.88</v>
      </c>
      <c r="Q194" s="299">
        <v>160391.32</v>
      </c>
      <c r="R194" s="300">
        <f t="shared" si="6"/>
        <v>694971.12</v>
      </c>
      <c r="S194" s="300">
        <f t="shared" si="7"/>
        <v>0</v>
      </c>
      <c r="T194" s="300">
        <f t="shared" si="8"/>
        <v>55256.56</v>
      </c>
    </row>
    <row r="195" spans="1:20">
      <c r="A195" s="294" t="s">
        <v>760</v>
      </c>
      <c r="B195" s="297" t="s">
        <v>521</v>
      </c>
      <c r="C195" s="294">
        <v>221104</v>
      </c>
      <c r="D195" s="294" t="s">
        <v>450</v>
      </c>
      <c r="E195" s="294" t="s">
        <v>546</v>
      </c>
      <c r="F195" s="294">
        <v>1511</v>
      </c>
      <c r="G195" s="294">
        <v>1</v>
      </c>
      <c r="H195" s="294">
        <v>2</v>
      </c>
      <c r="I195" s="294">
        <v>0</v>
      </c>
      <c r="K195" s="294">
        <v>1</v>
      </c>
      <c r="L195" s="299">
        <v>18693250</v>
      </c>
      <c r="M195" s="299">
        <v>18693250</v>
      </c>
      <c r="N195" s="299">
        <f t="shared" si="9"/>
        <v>9304910.4900000002</v>
      </c>
      <c r="O195" s="299">
        <v>10074894</v>
      </c>
      <c r="P195" s="299">
        <v>9304910.4900000002</v>
      </c>
      <c r="Q195" s="299">
        <v>6832730.5599999996</v>
      </c>
      <c r="R195" s="300">
        <f t="shared" si="6"/>
        <v>9388339.5099999998</v>
      </c>
      <c r="S195" s="300">
        <f t="shared" si="7"/>
        <v>0</v>
      </c>
      <c r="T195" s="300">
        <f t="shared" si="8"/>
        <v>2472179.9300000006</v>
      </c>
    </row>
    <row r="196" spans="1:20">
      <c r="A196" s="294" t="s">
        <v>761</v>
      </c>
      <c r="B196" s="297" t="s">
        <v>521</v>
      </c>
      <c r="C196" s="294">
        <v>221104</v>
      </c>
      <c r="D196" s="294" t="s">
        <v>450</v>
      </c>
      <c r="E196" s="294" t="s">
        <v>546</v>
      </c>
      <c r="F196" s="294">
        <v>1511</v>
      </c>
      <c r="G196" s="294">
        <v>2</v>
      </c>
      <c r="H196" s="294">
        <v>2</v>
      </c>
      <c r="I196" s="294">
        <v>0</v>
      </c>
      <c r="K196" s="294">
        <v>1</v>
      </c>
      <c r="L196" s="299">
        <v>12462166</v>
      </c>
      <c r="M196" s="299">
        <v>12462166</v>
      </c>
      <c r="N196" s="299">
        <f t="shared" si="9"/>
        <v>5804299.46</v>
      </c>
      <c r="O196" s="299">
        <v>6316596</v>
      </c>
      <c r="P196" s="299">
        <v>5804299.46</v>
      </c>
      <c r="Q196" s="299">
        <v>4203069.1400000006</v>
      </c>
      <c r="R196" s="300">
        <f t="shared" si="6"/>
        <v>6657866.54</v>
      </c>
      <c r="S196" s="300">
        <f t="shared" si="7"/>
        <v>0</v>
      </c>
      <c r="T196" s="300">
        <f t="shared" si="8"/>
        <v>1601230.3199999994</v>
      </c>
    </row>
    <row r="197" spans="1:20" hidden="1">
      <c r="A197" s="294" t="s">
        <v>762</v>
      </c>
      <c r="B197" s="297" t="s">
        <v>521</v>
      </c>
      <c r="C197" s="294">
        <v>221104</v>
      </c>
      <c r="D197" s="294" t="s">
        <v>450</v>
      </c>
      <c r="E197" s="294" t="s">
        <v>546</v>
      </c>
      <c r="F197" s="294">
        <v>1541</v>
      </c>
      <c r="G197" s="294">
        <v>1</v>
      </c>
      <c r="H197" s="294">
        <v>1</v>
      </c>
      <c r="I197" s="294">
        <v>0</v>
      </c>
      <c r="K197" s="294">
        <v>1</v>
      </c>
      <c r="L197" s="299">
        <v>5574101</v>
      </c>
      <c r="M197" s="299">
        <v>5574101</v>
      </c>
      <c r="N197" s="299">
        <v>2072486</v>
      </c>
      <c r="O197" s="299">
        <v>2374101</v>
      </c>
      <c r="P197" s="299">
        <v>2072486</v>
      </c>
      <c r="Q197" s="299">
        <v>2072486</v>
      </c>
      <c r="R197" s="300">
        <f t="shared" si="6"/>
        <v>3501615</v>
      </c>
      <c r="S197" s="300">
        <f t="shared" si="7"/>
        <v>0</v>
      </c>
      <c r="T197" s="300">
        <f t="shared" si="8"/>
        <v>0</v>
      </c>
    </row>
    <row r="198" spans="1:20">
      <c r="A198" s="294" t="s">
        <v>763</v>
      </c>
      <c r="B198" s="297" t="s">
        <v>521</v>
      </c>
      <c r="C198" s="294">
        <v>221104</v>
      </c>
      <c r="D198" s="294" t="s">
        <v>450</v>
      </c>
      <c r="E198" s="294" t="s">
        <v>546</v>
      </c>
      <c r="F198" s="294">
        <v>1541</v>
      </c>
      <c r="G198" s="294">
        <v>1</v>
      </c>
      <c r="H198" s="294">
        <v>2</v>
      </c>
      <c r="I198" s="294">
        <v>8</v>
      </c>
      <c r="K198" s="294">
        <v>1</v>
      </c>
      <c r="L198" s="299">
        <v>4733752</v>
      </c>
      <c r="M198" s="299">
        <v>4733752</v>
      </c>
      <c r="N198" s="299">
        <f>P198</f>
        <v>0</v>
      </c>
      <c r="O198" s="299">
        <v>150000</v>
      </c>
      <c r="P198" s="299">
        <v>0</v>
      </c>
      <c r="R198" s="300">
        <f t="shared" ref="R198:R261" si="10">M198-N198</f>
        <v>4733752</v>
      </c>
      <c r="S198" s="300">
        <f t="shared" ref="S198:S261" si="11">N198-P198</f>
        <v>0</v>
      </c>
      <c r="T198" s="300">
        <f t="shared" ref="T198:T261" si="12">P198-Q198</f>
        <v>0</v>
      </c>
    </row>
    <row r="199" spans="1:20">
      <c r="A199" s="294" t="s">
        <v>764</v>
      </c>
      <c r="B199" s="297" t="s">
        <v>521</v>
      </c>
      <c r="C199" s="294">
        <v>221104</v>
      </c>
      <c r="D199" s="294" t="s">
        <v>450</v>
      </c>
      <c r="E199" s="294" t="s">
        <v>546</v>
      </c>
      <c r="F199" s="294">
        <v>1541</v>
      </c>
      <c r="G199" s="294">
        <v>1</v>
      </c>
      <c r="H199" s="294">
        <v>2</v>
      </c>
      <c r="I199" s="294">
        <v>18</v>
      </c>
      <c r="K199" s="294">
        <v>1</v>
      </c>
      <c r="L199" s="299">
        <v>25195007</v>
      </c>
      <c r="M199" s="299">
        <v>25195007</v>
      </c>
      <c r="N199" s="299">
        <f>P199</f>
        <v>0</v>
      </c>
      <c r="O199" s="299">
        <v>500000</v>
      </c>
      <c r="P199" s="299">
        <v>0</v>
      </c>
      <c r="R199" s="300">
        <f t="shared" si="10"/>
        <v>25195007</v>
      </c>
      <c r="S199" s="300">
        <f t="shared" si="11"/>
        <v>0</v>
      </c>
      <c r="T199" s="300">
        <f t="shared" si="12"/>
        <v>0</v>
      </c>
    </row>
    <row r="200" spans="1:20" hidden="1">
      <c r="A200" s="294" t="s">
        <v>765</v>
      </c>
      <c r="B200" s="297" t="s">
        <v>521</v>
      </c>
      <c r="C200" s="294">
        <v>221104</v>
      </c>
      <c r="D200" s="294" t="s">
        <v>450</v>
      </c>
      <c r="E200" s="294" t="s">
        <v>546</v>
      </c>
      <c r="F200" s="294">
        <v>1541</v>
      </c>
      <c r="G200" s="294">
        <v>2</v>
      </c>
      <c r="H200" s="294">
        <v>1</v>
      </c>
      <c r="I200" s="294">
        <v>0</v>
      </c>
      <c r="K200" s="294">
        <v>1</v>
      </c>
      <c r="L200" s="299">
        <v>3716068</v>
      </c>
      <c r="M200" s="299">
        <v>3716068</v>
      </c>
      <c r="O200" s="299">
        <v>1616068</v>
      </c>
      <c r="P200" s="299">
        <v>0</v>
      </c>
      <c r="R200" s="300">
        <f t="shared" si="10"/>
        <v>3716068</v>
      </c>
      <c r="S200" s="300">
        <f t="shared" si="11"/>
        <v>0</v>
      </c>
      <c r="T200" s="300">
        <f t="shared" si="12"/>
        <v>0</v>
      </c>
    </row>
    <row r="201" spans="1:20">
      <c r="A201" s="294" t="s">
        <v>766</v>
      </c>
      <c r="B201" s="297" t="s">
        <v>521</v>
      </c>
      <c r="C201" s="294">
        <v>221104</v>
      </c>
      <c r="D201" s="294" t="s">
        <v>450</v>
      </c>
      <c r="E201" s="294" t="s">
        <v>546</v>
      </c>
      <c r="F201" s="294">
        <v>1541</v>
      </c>
      <c r="G201" s="294">
        <v>2</v>
      </c>
      <c r="H201" s="294">
        <v>2</v>
      </c>
      <c r="I201" s="294">
        <v>8</v>
      </c>
      <c r="K201" s="294">
        <v>1</v>
      </c>
      <c r="L201" s="299">
        <v>3155834</v>
      </c>
      <c r="M201" s="299">
        <v>3155834</v>
      </c>
      <c r="N201" s="299">
        <f>P201</f>
        <v>0</v>
      </c>
      <c r="O201" s="299">
        <v>0</v>
      </c>
      <c r="P201" s="299">
        <v>0</v>
      </c>
      <c r="R201" s="300">
        <f t="shared" si="10"/>
        <v>3155834</v>
      </c>
      <c r="S201" s="300">
        <f t="shared" si="11"/>
        <v>0</v>
      </c>
      <c r="T201" s="300">
        <f t="shared" si="12"/>
        <v>0</v>
      </c>
    </row>
    <row r="202" spans="1:20">
      <c r="A202" s="294" t="s">
        <v>767</v>
      </c>
      <c r="B202" s="297" t="s">
        <v>521</v>
      </c>
      <c r="C202" s="294">
        <v>221104</v>
      </c>
      <c r="D202" s="294" t="s">
        <v>450</v>
      </c>
      <c r="E202" s="294" t="s">
        <v>546</v>
      </c>
      <c r="F202" s="294">
        <v>1541</v>
      </c>
      <c r="G202" s="294">
        <v>2</v>
      </c>
      <c r="H202" s="294">
        <v>2</v>
      </c>
      <c r="I202" s="294">
        <v>18</v>
      </c>
      <c r="K202" s="294">
        <v>1</v>
      </c>
      <c r="L202" s="299">
        <v>16796672</v>
      </c>
      <c r="M202" s="299">
        <v>16796672</v>
      </c>
      <c r="N202" s="299">
        <f>P202</f>
        <v>0</v>
      </c>
      <c r="O202" s="299">
        <v>0</v>
      </c>
      <c r="P202" s="299">
        <v>0</v>
      </c>
      <c r="R202" s="300">
        <f t="shared" si="10"/>
        <v>16796672</v>
      </c>
      <c r="S202" s="300">
        <f t="shared" si="11"/>
        <v>0</v>
      </c>
      <c r="T202" s="300">
        <f t="shared" si="12"/>
        <v>0</v>
      </c>
    </row>
    <row r="203" spans="1:20" hidden="1">
      <c r="A203" s="294" t="s">
        <v>768</v>
      </c>
      <c r="B203" s="297" t="s">
        <v>521</v>
      </c>
      <c r="C203" s="294">
        <v>221104</v>
      </c>
      <c r="D203" s="294" t="s">
        <v>450</v>
      </c>
      <c r="E203" s="294" t="s">
        <v>546</v>
      </c>
      <c r="F203" s="294">
        <v>1611</v>
      </c>
      <c r="G203" s="294">
        <v>1</v>
      </c>
      <c r="H203" s="294">
        <v>1</v>
      </c>
      <c r="I203" s="294">
        <v>43</v>
      </c>
      <c r="K203" s="294">
        <v>1</v>
      </c>
      <c r="L203" s="299">
        <v>1500000</v>
      </c>
      <c r="M203" s="299">
        <v>1500000</v>
      </c>
      <c r="O203" s="299">
        <v>1000000</v>
      </c>
      <c r="P203" s="299">
        <v>0</v>
      </c>
      <c r="R203" s="300">
        <f t="shared" si="10"/>
        <v>1500000</v>
      </c>
      <c r="S203" s="300">
        <f t="shared" si="11"/>
        <v>0</v>
      </c>
      <c r="T203" s="300">
        <f t="shared" si="12"/>
        <v>0</v>
      </c>
    </row>
    <row r="204" spans="1:20" hidden="1">
      <c r="A204" s="294" t="s">
        <v>769</v>
      </c>
      <c r="B204" s="297" t="s">
        <v>1196</v>
      </c>
      <c r="C204" s="294">
        <v>222166</v>
      </c>
      <c r="D204" s="294" t="s">
        <v>394</v>
      </c>
      <c r="E204" s="294" t="s">
        <v>548</v>
      </c>
      <c r="F204" s="294">
        <v>3321</v>
      </c>
      <c r="G204" s="294">
        <v>1</v>
      </c>
      <c r="H204" s="294">
        <v>1</v>
      </c>
      <c r="I204" s="294">
        <v>0</v>
      </c>
      <c r="K204" s="294">
        <v>3</v>
      </c>
      <c r="L204" s="299">
        <v>2000000</v>
      </c>
      <c r="M204" s="299">
        <v>1000000</v>
      </c>
      <c r="O204" s="299">
        <v>500000.5</v>
      </c>
      <c r="P204" s="299">
        <v>0</v>
      </c>
      <c r="R204" s="300">
        <f t="shared" si="10"/>
        <v>1000000</v>
      </c>
      <c r="S204" s="300">
        <f t="shared" si="11"/>
        <v>0</v>
      </c>
      <c r="T204" s="300">
        <f t="shared" si="12"/>
        <v>0</v>
      </c>
    </row>
    <row r="205" spans="1:20" hidden="1">
      <c r="A205" s="294" t="s">
        <v>770</v>
      </c>
      <c r="B205" s="297" t="s">
        <v>1196</v>
      </c>
      <c r="C205" s="294">
        <v>222166</v>
      </c>
      <c r="D205" s="294" t="s">
        <v>394</v>
      </c>
      <c r="E205" s="294" t="s">
        <v>548</v>
      </c>
      <c r="F205" s="294">
        <v>3331</v>
      </c>
      <c r="G205" s="294">
        <v>1</v>
      </c>
      <c r="H205" s="294">
        <v>1</v>
      </c>
      <c r="I205" s="294">
        <v>0</v>
      </c>
      <c r="K205" s="294">
        <v>3</v>
      </c>
      <c r="L205" s="299">
        <v>700000</v>
      </c>
      <c r="M205" s="299">
        <v>700000</v>
      </c>
      <c r="O205" s="299">
        <v>349999</v>
      </c>
      <c r="P205" s="299">
        <v>0</v>
      </c>
      <c r="R205" s="300">
        <f t="shared" si="10"/>
        <v>700000</v>
      </c>
      <c r="S205" s="300">
        <f t="shared" si="11"/>
        <v>0</v>
      </c>
      <c r="T205" s="300">
        <f t="shared" si="12"/>
        <v>0</v>
      </c>
    </row>
    <row r="206" spans="1:20" hidden="1">
      <c r="A206" s="294" t="s">
        <v>771</v>
      </c>
      <c r="B206" s="297" t="s">
        <v>1196</v>
      </c>
      <c r="C206" s="294">
        <v>222166</v>
      </c>
      <c r="D206" s="294" t="s">
        <v>394</v>
      </c>
      <c r="E206" s="294" t="s">
        <v>548</v>
      </c>
      <c r="F206" s="294">
        <v>3552</v>
      </c>
      <c r="G206" s="294">
        <v>1</v>
      </c>
      <c r="H206" s="294">
        <v>1</v>
      </c>
      <c r="I206" s="294">
        <v>0</v>
      </c>
      <c r="K206" s="294">
        <v>3</v>
      </c>
      <c r="L206" s="299">
        <v>0</v>
      </c>
      <c r="M206" s="299">
        <v>700000</v>
      </c>
      <c r="O206" s="299">
        <v>310000</v>
      </c>
      <c r="P206" s="299">
        <v>0</v>
      </c>
      <c r="R206" s="300">
        <f t="shared" si="10"/>
        <v>700000</v>
      </c>
      <c r="S206" s="300">
        <f t="shared" si="11"/>
        <v>0</v>
      </c>
      <c r="T206" s="300">
        <f t="shared" si="12"/>
        <v>0</v>
      </c>
    </row>
    <row r="207" spans="1:20" hidden="1">
      <c r="A207" s="294" t="s">
        <v>772</v>
      </c>
      <c r="B207" s="297" t="s">
        <v>1196</v>
      </c>
      <c r="C207" s="294">
        <v>222166</v>
      </c>
      <c r="D207" s="294" t="s">
        <v>394</v>
      </c>
      <c r="E207" s="294" t="s">
        <v>548</v>
      </c>
      <c r="F207" s="294">
        <v>3553</v>
      </c>
      <c r="G207" s="294">
        <v>1</v>
      </c>
      <c r="H207" s="294">
        <v>1</v>
      </c>
      <c r="I207" s="294">
        <v>0</v>
      </c>
      <c r="K207" s="294">
        <v>3</v>
      </c>
      <c r="L207" s="299">
        <v>0</v>
      </c>
      <c r="M207" s="299">
        <v>300000</v>
      </c>
      <c r="O207" s="299">
        <v>190000.5</v>
      </c>
      <c r="P207" s="299">
        <v>0</v>
      </c>
      <c r="R207" s="300">
        <f t="shared" si="10"/>
        <v>300000</v>
      </c>
      <c r="S207" s="300">
        <f t="shared" si="11"/>
        <v>0</v>
      </c>
      <c r="T207" s="300">
        <f t="shared" si="12"/>
        <v>0</v>
      </c>
    </row>
    <row r="208" spans="1:20" hidden="1">
      <c r="A208" s="294" t="s">
        <v>773</v>
      </c>
      <c r="B208" s="297" t="s">
        <v>1196</v>
      </c>
      <c r="C208" s="294">
        <v>222166</v>
      </c>
      <c r="D208" s="294" t="s">
        <v>394</v>
      </c>
      <c r="E208" s="294" t="s">
        <v>548</v>
      </c>
      <c r="F208" s="294">
        <v>3722</v>
      </c>
      <c r="G208" s="294">
        <v>1</v>
      </c>
      <c r="H208" s="294">
        <v>1</v>
      </c>
      <c r="I208" s="294">
        <v>0</v>
      </c>
      <c r="K208" s="294">
        <v>3</v>
      </c>
      <c r="L208" s="299">
        <v>7300000</v>
      </c>
      <c r="M208" s="299">
        <v>7300000</v>
      </c>
      <c r="N208" s="299">
        <v>7300000</v>
      </c>
      <c r="O208" s="299">
        <v>3692073</v>
      </c>
      <c r="P208" s="299">
        <v>1541443</v>
      </c>
      <c r="Q208" s="299">
        <v>1541443</v>
      </c>
      <c r="R208" s="300">
        <f t="shared" si="10"/>
        <v>0</v>
      </c>
      <c r="S208" s="300">
        <f t="shared" si="11"/>
        <v>5758557</v>
      </c>
      <c r="T208" s="300">
        <f t="shared" si="12"/>
        <v>0</v>
      </c>
    </row>
    <row r="209" spans="1:20">
      <c r="A209" s="294" t="s">
        <v>774</v>
      </c>
      <c r="B209" s="297" t="s">
        <v>484</v>
      </c>
      <c r="C209" s="294">
        <v>223081</v>
      </c>
      <c r="D209" s="294" t="s">
        <v>396</v>
      </c>
      <c r="E209" s="294" t="s">
        <v>546</v>
      </c>
      <c r="F209" s="294">
        <v>2611</v>
      </c>
      <c r="G209" s="294">
        <v>1</v>
      </c>
      <c r="H209" s="294">
        <v>2</v>
      </c>
      <c r="I209" s="294">
        <v>0</v>
      </c>
      <c r="K209" s="294">
        <v>2</v>
      </c>
      <c r="L209" s="299">
        <v>8439881</v>
      </c>
      <c r="M209" s="299">
        <v>8439881</v>
      </c>
      <c r="N209" s="299">
        <f>P209</f>
        <v>3375952</v>
      </c>
      <c r="O209" s="299">
        <v>3375952</v>
      </c>
      <c r="P209" s="299">
        <v>3375952</v>
      </c>
      <c r="R209" s="300">
        <f t="shared" si="10"/>
        <v>5063929</v>
      </c>
      <c r="S209" s="300">
        <f t="shared" si="11"/>
        <v>0</v>
      </c>
      <c r="T209" s="300">
        <f t="shared" si="12"/>
        <v>3375952</v>
      </c>
    </row>
    <row r="210" spans="1:20">
      <c r="A210" s="294" t="s">
        <v>775</v>
      </c>
      <c r="B210" s="297" t="s">
        <v>484</v>
      </c>
      <c r="C210" s="294">
        <v>223081</v>
      </c>
      <c r="D210" s="294" t="s">
        <v>396</v>
      </c>
      <c r="E210" s="294" t="s">
        <v>548</v>
      </c>
      <c r="F210" s="294">
        <v>2111</v>
      </c>
      <c r="G210" s="294">
        <v>1</v>
      </c>
      <c r="H210" s="294">
        <v>2</v>
      </c>
      <c r="I210" s="294">
        <v>0</v>
      </c>
      <c r="K210" s="294">
        <v>2</v>
      </c>
      <c r="L210" s="299">
        <v>563484</v>
      </c>
      <c r="M210" s="299">
        <v>563484</v>
      </c>
      <c r="N210" s="299">
        <f>P210</f>
        <v>56349</v>
      </c>
      <c r="O210" s="299">
        <v>225396</v>
      </c>
      <c r="P210" s="299">
        <v>56349</v>
      </c>
      <c r="Q210" s="299">
        <v>56349</v>
      </c>
      <c r="R210" s="300">
        <f t="shared" si="10"/>
        <v>507135</v>
      </c>
      <c r="S210" s="300">
        <f t="shared" si="11"/>
        <v>0</v>
      </c>
      <c r="T210" s="300">
        <f t="shared" si="12"/>
        <v>0</v>
      </c>
    </row>
    <row r="211" spans="1:20" hidden="1">
      <c r="A211" s="294" t="s">
        <v>776</v>
      </c>
      <c r="B211" s="297" t="s">
        <v>484</v>
      </c>
      <c r="C211" s="294">
        <v>223081</v>
      </c>
      <c r="D211" s="294" t="s">
        <v>396</v>
      </c>
      <c r="E211" s="294" t="s">
        <v>548</v>
      </c>
      <c r="F211" s="294">
        <v>2131</v>
      </c>
      <c r="G211" s="294">
        <v>1</v>
      </c>
      <c r="H211" s="294">
        <v>1</v>
      </c>
      <c r="I211" s="294">
        <v>0</v>
      </c>
      <c r="K211" s="294">
        <v>2</v>
      </c>
      <c r="L211" s="299">
        <v>120000</v>
      </c>
      <c r="M211" s="299">
        <v>120000</v>
      </c>
      <c r="O211" s="299">
        <v>120000</v>
      </c>
      <c r="P211" s="299">
        <v>0</v>
      </c>
      <c r="R211" s="300">
        <f t="shared" si="10"/>
        <v>120000</v>
      </c>
      <c r="S211" s="300">
        <f t="shared" si="11"/>
        <v>0</v>
      </c>
      <c r="T211" s="300">
        <f t="shared" si="12"/>
        <v>0</v>
      </c>
    </row>
    <row r="212" spans="1:20" hidden="1">
      <c r="A212" s="294" t="s">
        <v>777</v>
      </c>
      <c r="B212" s="297" t="s">
        <v>484</v>
      </c>
      <c r="C212" s="294">
        <v>223081</v>
      </c>
      <c r="D212" s="294" t="s">
        <v>396</v>
      </c>
      <c r="E212" s="294" t="s">
        <v>548</v>
      </c>
      <c r="F212" s="294">
        <v>2141</v>
      </c>
      <c r="G212" s="294">
        <v>1</v>
      </c>
      <c r="H212" s="294">
        <v>1</v>
      </c>
      <c r="I212" s="294">
        <v>0</v>
      </c>
      <c r="K212" s="294">
        <v>2</v>
      </c>
      <c r="L212" s="299">
        <v>21800</v>
      </c>
      <c r="M212" s="299">
        <v>21800</v>
      </c>
      <c r="O212" s="299">
        <v>8720</v>
      </c>
      <c r="P212" s="299">
        <v>0</v>
      </c>
      <c r="R212" s="300">
        <f t="shared" si="10"/>
        <v>21800</v>
      </c>
      <c r="S212" s="300">
        <f t="shared" si="11"/>
        <v>0</v>
      </c>
      <c r="T212" s="300">
        <f t="shared" si="12"/>
        <v>0</v>
      </c>
    </row>
    <row r="213" spans="1:20" hidden="1">
      <c r="A213" s="294" t="s">
        <v>778</v>
      </c>
      <c r="B213" s="297" t="s">
        <v>484</v>
      </c>
      <c r="C213" s="294">
        <v>223081</v>
      </c>
      <c r="D213" s="294" t="s">
        <v>396</v>
      </c>
      <c r="E213" s="294" t="s">
        <v>548</v>
      </c>
      <c r="F213" s="294">
        <v>2151</v>
      </c>
      <c r="G213" s="294">
        <v>1</v>
      </c>
      <c r="H213" s="294">
        <v>1</v>
      </c>
      <c r="I213" s="294">
        <v>0</v>
      </c>
      <c r="K213" s="294">
        <v>2</v>
      </c>
      <c r="L213" s="299">
        <v>211835</v>
      </c>
      <c r="M213" s="299">
        <v>211835</v>
      </c>
      <c r="O213" s="299">
        <v>84736</v>
      </c>
      <c r="P213" s="299">
        <v>0</v>
      </c>
      <c r="R213" s="300">
        <f t="shared" si="10"/>
        <v>211835</v>
      </c>
      <c r="S213" s="300">
        <f t="shared" si="11"/>
        <v>0</v>
      </c>
      <c r="T213" s="300">
        <f t="shared" si="12"/>
        <v>0</v>
      </c>
    </row>
    <row r="214" spans="1:20" hidden="1">
      <c r="A214" s="294" t="s">
        <v>779</v>
      </c>
      <c r="B214" s="297" t="s">
        <v>484</v>
      </c>
      <c r="C214" s="294">
        <v>223081</v>
      </c>
      <c r="D214" s="294" t="s">
        <v>396</v>
      </c>
      <c r="E214" s="294" t="s">
        <v>548</v>
      </c>
      <c r="F214" s="294">
        <v>2161</v>
      </c>
      <c r="G214" s="294">
        <v>1</v>
      </c>
      <c r="H214" s="294">
        <v>1</v>
      </c>
      <c r="I214" s="294">
        <v>0</v>
      </c>
      <c r="K214" s="294">
        <v>2</v>
      </c>
      <c r="L214" s="299">
        <v>20100</v>
      </c>
      <c r="M214" s="299">
        <v>20100</v>
      </c>
      <c r="O214" s="299">
        <v>8040</v>
      </c>
      <c r="P214" s="299">
        <v>0</v>
      </c>
      <c r="R214" s="300">
        <f t="shared" si="10"/>
        <v>20100</v>
      </c>
      <c r="S214" s="300">
        <f t="shared" si="11"/>
        <v>0</v>
      </c>
      <c r="T214" s="300">
        <f t="shared" si="12"/>
        <v>0</v>
      </c>
    </row>
    <row r="215" spans="1:20" hidden="1">
      <c r="A215" s="294" t="s">
        <v>780</v>
      </c>
      <c r="B215" s="297" t="s">
        <v>484</v>
      </c>
      <c r="C215" s="294">
        <v>223081</v>
      </c>
      <c r="D215" s="294" t="s">
        <v>396</v>
      </c>
      <c r="E215" s="294" t="s">
        <v>548</v>
      </c>
      <c r="F215" s="294">
        <v>2211</v>
      </c>
      <c r="G215" s="294">
        <v>1</v>
      </c>
      <c r="H215" s="294">
        <v>1</v>
      </c>
      <c r="I215" s="294">
        <v>0</v>
      </c>
      <c r="K215" s="294">
        <v>2</v>
      </c>
      <c r="L215" s="299">
        <v>179560</v>
      </c>
      <c r="M215" s="299">
        <v>179560</v>
      </c>
      <c r="O215" s="299">
        <v>71824</v>
      </c>
      <c r="P215" s="299">
        <v>0</v>
      </c>
      <c r="R215" s="300">
        <f t="shared" si="10"/>
        <v>179560</v>
      </c>
      <c r="S215" s="300">
        <f t="shared" si="11"/>
        <v>0</v>
      </c>
      <c r="T215" s="300">
        <f t="shared" si="12"/>
        <v>0</v>
      </c>
    </row>
    <row r="216" spans="1:20" hidden="1">
      <c r="A216" s="294" t="s">
        <v>781</v>
      </c>
      <c r="B216" s="297" t="s">
        <v>484</v>
      </c>
      <c r="C216" s="294">
        <v>223081</v>
      </c>
      <c r="D216" s="294" t="s">
        <v>396</v>
      </c>
      <c r="E216" s="294" t="s">
        <v>548</v>
      </c>
      <c r="F216" s="294">
        <v>2231</v>
      </c>
      <c r="G216" s="294">
        <v>1</v>
      </c>
      <c r="H216" s="294">
        <v>1</v>
      </c>
      <c r="I216" s="294">
        <v>0</v>
      </c>
      <c r="K216" s="294">
        <v>2</v>
      </c>
      <c r="L216" s="299">
        <v>26550</v>
      </c>
      <c r="M216" s="299">
        <v>26550</v>
      </c>
      <c r="O216" s="299">
        <v>10620</v>
      </c>
      <c r="P216" s="299">
        <v>0</v>
      </c>
      <c r="R216" s="300">
        <f t="shared" si="10"/>
        <v>26550</v>
      </c>
      <c r="S216" s="300">
        <f t="shared" si="11"/>
        <v>0</v>
      </c>
      <c r="T216" s="300">
        <f t="shared" si="12"/>
        <v>0</v>
      </c>
    </row>
    <row r="217" spans="1:20" hidden="1">
      <c r="A217" s="294" t="s">
        <v>782</v>
      </c>
      <c r="B217" s="297" t="s">
        <v>484</v>
      </c>
      <c r="C217" s="294">
        <v>223081</v>
      </c>
      <c r="D217" s="294" t="s">
        <v>396</v>
      </c>
      <c r="E217" s="294" t="s">
        <v>548</v>
      </c>
      <c r="F217" s="294">
        <v>2391</v>
      </c>
      <c r="G217" s="294">
        <v>1</v>
      </c>
      <c r="H217" s="294">
        <v>1</v>
      </c>
      <c r="I217" s="294">
        <v>0</v>
      </c>
      <c r="K217" s="294">
        <v>2</v>
      </c>
      <c r="L217" s="299">
        <v>52850</v>
      </c>
      <c r="M217" s="299">
        <v>52850</v>
      </c>
      <c r="O217" s="299">
        <v>21140</v>
      </c>
      <c r="P217" s="299">
        <v>0</v>
      </c>
      <c r="R217" s="300">
        <f t="shared" si="10"/>
        <v>52850</v>
      </c>
      <c r="S217" s="300">
        <f t="shared" si="11"/>
        <v>0</v>
      </c>
      <c r="T217" s="300">
        <f t="shared" si="12"/>
        <v>0</v>
      </c>
    </row>
    <row r="218" spans="1:20" hidden="1">
      <c r="A218" s="294" t="s">
        <v>783</v>
      </c>
      <c r="B218" s="297" t="s">
        <v>484</v>
      </c>
      <c r="C218" s="294">
        <v>223081</v>
      </c>
      <c r="D218" s="294" t="s">
        <v>396</v>
      </c>
      <c r="E218" s="294" t="s">
        <v>548</v>
      </c>
      <c r="F218" s="294">
        <v>2461</v>
      </c>
      <c r="G218" s="294">
        <v>1</v>
      </c>
      <c r="H218" s="294">
        <v>1</v>
      </c>
      <c r="I218" s="294">
        <v>0</v>
      </c>
      <c r="K218" s="294">
        <v>2</v>
      </c>
      <c r="L218" s="299">
        <v>22000</v>
      </c>
      <c r="M218" s="299">
        <v>22000</v>
      </c>
      <c r="O218" s="299">
        <v>8800</v>
      </c>
      <c r="P218" s="299">
        <v>0</v>
      </c>
      <c r="R218" s="300">
        <f t="shared" si="10"/>
        <v>22000</v>
      </c>
      <c r="S218" s="300">
        <f t="shared" si="11"/>
        <v>0</v>
      </c>
      <c r="T218" s="300">
        <f t="shared" si="12"/>
        <v>0</v>
      </c>
    </row>
    <row r="219" spans="1:20" hidden="1">
      <c r="A219" s="294" t="s">
        <v>784</v>
      </c>
      <c r="B219" s="297" t="s">
        <v>484</v>
      </c>
      <c r="C219" s="294">
        <v>223081</v>
      </c>
      <c r="D219" s="294" t="s">
        <v>396</v>
      </c>
      <c r="E219" s="294" t="s">
        <v>548</v>
      </c>
      <c r="F219" s="294">
        <v>2531</v>
      </c>
      <c r="G219" s="294">
        <v>1</v>
      </c>
      <c r="H219" s="294">
        <v>1</v>
      </c>
      <c r="I219" s="294">
        <v>0</v>
      </c>
      <c r="K219" s="294">
        <v>2</v>
      </c>
      <c r="L219" s="299">
        <v>49300</v>
      </c>
      <c r="M219" s="299">
        <v>49300</v>
      </c>
      <c r="O219" s="299">
        <v>19720</v>
      </c>
      <c r="P219" s="299">
        <v>0</v>
      </c>
      <c r="R219" s="300">
        <f t="shared" si="10"/>
        <v>49300</v>
      </c>
      <c r="S219" s="300">
        <f t="shared" si="11"/>
        <v>0</v>
      </c>
      <c r="T219" s="300">
        <f t="shared" si="12"/>
        <v>0</v>
      </c>
    </row>
    <row r="220" spans="1:20" hidden="1">
      <c r="A220" s="294" t="s">
        <v>785</v>
      </c>
      <c r="B220" s="297" t="s">
        <v>484</v>
      </c>
      <c r="C220" s="294">
        <v>223081</v>
      </c>
      <c r="D220" s="294" t="s">
        <v>396</v>
      </c>
      <c r="E220" s="294" t="s">
        <v>548</v>
      </c>
      <c r="F220" s="294">
        <v>2541</v>
      </c>
      <c r="G220" s="294">
        <v>1</v>
      </c>
      <c r="H220" s="294">
        <v>1</v>
      </c>
      <c r="I220" s="294">
        <v>0</v>
      </c>
      <c r="K220" s="294">
        <v>2</v>
      </c>
      <c r="L220" s="299">
        <v>31000</v>
      </c>
      <c r="M220" s="299">
        <v>31000</v>
      </c>
      <c r="O220" s="299">
        <v>12400</v>
      </c>
      <c r="P220" s="299">
        <v>0</v>
      </c>
      <c r="R220" s="300">
        <f t="shared" si="10"/>
        <v>31000</v>
      </c>
      <c r="S220" s="300">
        <f t="shared" si="11"/>
        <v>0</v>
      </c>
      <c r="T220" s="300">
        <f t="shared" si="12"/>
        <v>0</v>
      </c>
    </row>
    <row r="221" spans="1:20">
      <c r="A221" s="294" t="s">
        <v>786</v>
      </c>
      <c r="B221" s="297" t="s">
        <v>484</v>
      </c>
      <c r="C221" s="294">
        <v>223081</v>
      </c>
      <c r="D221" s="294" t="s">
        <v>396</v>
      </c>
      <c r="E221" s="294" t="s">
        <v>548</v>
      </c>
      <c r="F221" s="294">
        <v>2611</v>
      </c>
      <c r="G221" s="294">
        <v>1</v>
      </c>
      <c r="H221" s="294">
        <v>2</v>
      </c>
      <c r="I221" s="294">
        <v>0</v>
      </c>
      <c r="K221" s="294">
        <v>2</v>
      </c>
      <c r="L221" s="299">
        <v>876000</v>
      </c>
      <c r="M221" s="299">
        <v>876000</v>
      </c>
      <c r="N221" s="299">
        <f>P221</f>
        <v>0</v>
      </c>
      <c r="O221" s="299">
        <v>350400</v>
      </c>
      <c r="P221" s="299">
        <v>0</v>
      </c>
      <c r="R221" s="300">
        <f t="shared" si="10"/>
        <v>876000</v>
      </c>
      <c r="S221" s="300">
        <f t="shared" si="11"/>
        <v>0</v>
      </c>
      <c r="T221" s="300">
        <f t="shared" si="12"/>
        <v>0</v>
      </c>
    </row>
    <row r="222" spans="1:20">
      <c r="A222" s="294" t="s">
        <v>787</v>
      </c>
      <c r="B222" s="297" t="s">
        <v>484</v>
      </c>
      <c r="C222" s="294">
        <v>223081</v>
      </c>
      <c r="D222" s="294" t="s">
        <v>396</v>
      </c>
      <c r="E222" s="294" t="s">
        <v>548</v>
      </c>
      <c r="F222" s="294">
        <v>2721</v>
      </c>
      <c r="G222" s="294">
        <v>1</v>
      </c>
      <c r="H222" s="294">
        <v>2</v>
      </c>
      <c r="I222" s="294">
        <v>0</v>
      </c>
      <c r="K222" s="294">
        <v>2</v>
      </c>
      <c r="L222" s="299">
        <v>275290</v>
      </c>
      <c r="M222" s="299">
        <v>275290</v>
      </c>
      <c r="N222" s="299">
        <f>P222</f>
        <v>0</v>
      </c>
      <c r="O222" s="299">
        <v>110116</v>
      </c>
      <c r="P222" s="299">
        <v>0</v>
      </c>
      <c r="R222" s="300">
        <f t="shared" si="10"/>
        <v>275290</v>
      </c>
      <c r="S222" s="300">
        <f t="shared" si="11"/>
        <v>0</v>
      </c>
      <c r="T222" s="300">
        <f t="shared" si="12"/>
        <v>0</v>
      </c>
    </row>
    <row r="223" spans="1:20" hidden="1">
      <c r="A223" s="294" t="s">
        <v>788</v>
      </c>
      <c r="B223" s="297" t="s">
        <v>484</v>
      </c>
      <c r="C223" s="294">
        <v>223081</v>
      </c>
      <c r="D223" s="294" t="s">
        <v>396</v>
      </c>
      <c r="E223" s="294" t="s">
        <v>548</v>
      </c>
      <c r="F223" s="294">
        <v>2911</v>
      </c>
      <c r="G223" s="294">
        <v>1</v>
      </c>
      <c r="H223" s="294">
        <v>1</v>
      </c>
      <c r="I223" s="294">
        <v>0</v>
      </c>
      <c r="K223" s="294">
        <v>2</v>
      </c>
      <c r="L223" s="299">
        <v>525365</v>
      </c>
      <c r="M223" s="299">
        <v>525365</v>
      </c>
      <c r="O223" s="299">
        <v>210148</v>
      </c>
      <c r="P223" s="299">
        <v>0</v>
      </c>
      <c r="R223" s="300">
        <f t="shared" si="10"/>
        <v>525365</v>
      </c>
      <c r="S223" s="300">
        <f t="shared" si="11"/>
        <v>0</v>
      </c>
      <c r="T223" s="300">
        <f t="shared" si="12"/>
        <v>0</v>
      </c>
    </row>
    <row r="224" spans="1:20" hidden="1">
      <c r="A224" s="294" t="s">
        <v>789</v>
      </c>
      <c r="B224" s="297" t="s">
        <v>484</v>
      </c>
      <c r="C224" s="294">
        <v>223081</v>
      </c>
      <c r="D224" s="294" t="s">
        <v>396</v>
      </c>
      <c r="E224" s="294" t="s">
        <v>548</v>
      </c>
      <c r="F224" s="294">
        <v>2941</v>
      </c>
      <c r="G224" s="294">
        <v>1</v>
      </c>
      <c r="H224" s="294">
        <v>1</v>
      </c>
      <c r="I224" s="294">
        <v>0</v>
      </c>
      <c r="K224" s="294">
        <v>2</v>
      </c>
      <c r="L224" s="299">
        <v>72000</v>
      </c>
      <c r="M224" s="299">
        <v>72000</v>
      </c>
      <c r="O224" s="299">
        <v>28800</v>
      </c>
      <c r="P224" s="299">
        <v>0</v>
      </c>
      <c r="R224" s="300">
        <f t="shared" si="10"/>
        <v>72000</v>
      </c>
      <c r="S224" s="300">
        <f t="shared" si="11"/>
        <v>0</v>
      </c>
      <c r="T224" s="300">
        <f t="shared" si="12"/>
        <v>0</v>
      </c>
    </row>
    <row r="225" spans="1:20" hidden="1">
      <c r="A225" s="294" t="s">
        <v>790</v>
      </c>
      <c r="B225" s="297" t="s">
        <v>484</v>
      </c>
      <c r="C225" s="294">
        <v>223081</v>
      </c>
      <c r="D225" s="294" t="s">
        <v>396</v>
      </c>
      <c r="E225" s="294" t="s">
        <v>548</v>
      </c>
      <c r="F225" s="294">
        <v>2961</v>
      </c>
      <c r="G225" s="294">
        <v>1</v>
      </c>
      <c r="H225" s="294">
        <v>1</v>
      </c>
      <c r="I225" s="294">
        <v>0</v>
      </c>
      <c r="K225" s="294">
        <v>2</v>
      </c>
      <c r="L225" s="299">
        <v>120000</v>
      </c>
      <c r="M225" s="299">
        <v>120000</v>
      </c>
      <c r="N225" s="299">
        <v>120000</v>
      </c>
      <c r="O225" s="299">
        <v>48000</v>
      </c>
      <c r="P225" s="299">
        <v>36000</v>
      </c>
      <c r="Q225" s="299">
        <v>36000</v>
      </c>
      <c r="R225" s="300">
        <f t="shared" si="10"/>
        <v>0</v>
      </c>
      <c r="S225" s="300">
        <f t="shared" si="11"/>
        <v>84000</v>
      </c>
      <c r="T225" s="300">
        <f t="shared" si="12"/>
        <v>0</v>
      </c>
    </row>
    <row r="226" spans="1:20" hidden="1">
      <c r="A226" s="294" t="s">
        <v>791</v>
      </c>
      <c r="B226" s="297" t="s">
        <v>484</v>
      </c>
      <c r="C226" s="294">
        <v>223081</v>
      </c>
      <c r="D226" s="294" t="s">
        <v>396</v>
      </c>
      <c r="E226" s="294" t="s">
        <v>548</v>
      </c>
      <c r="F226" s="294">
        <v>3241</v>
      </c>
      <c r="G226" s="294">
        <v>1</v>
      </c>
      <c r="H226" s="294">
        <v>1</v>
      </c>
      <c r="I226" s="294">
        <v>0</v>
      </c>
      <c r="K226" s="294">
        <v>3</v>
      </c>
      <c r="L226" s="299">
        <v>300000</v>
      </c>
      <c r="M226" s="299">
        <v>300000</v>
      </c>
      <c r="O226" s="299">
        <v>120000</v>
      </c>
      <c r="P226" s="299">
        <v>0</v>
      </c>
      <c r="R226" s="300">
        <f t="shared" si="10"/>
        <v>300000</v>
      </c>
      <c r="S226" s="300">
        <f t="shared" si="11"/>
        <v>0</v>
      </c>
      <c r="T226" s="300">
        <f t="shared" si="12"/>
        <v>0</v>
      </c>
    </row>
    <row r="227" spans="1:20" hidden="1">
      <c r="A227" s="294" t="s">
        <v>792</v>
      </c>
      <c r="B227" s="297" t="s">
        <v>484</v>
      </c>
      <c r="C227" s="294">
        <v>223081</v>
      </c>
      <c r="D227" s="294" t="s">
        <v>396</v>
      </c>
      <c r="E227" s="294" t="s">
        <v>548</v>
      </c>
      <c r="F227" s="294">
        <v>3252</v>
      </c>
      <c r="G227" s="294">
        <v>1</v>
      </c>
      <c r="H227" s="294">
        <v>1</v>
      </c>
      <c r="I227" s="294">
        <v>0</v>
      </c>
      <c r="K227" s="294">
        <v>3</v>
      </c>
      <c r="L227" s="299">
        <v>0</v>
      </c>
      <c r="M227" s="299">
        <v>4000000</v>
      </c>
      <c r="N227" s="299">
        <v>4000000</v>
      </c>
      <c r="O227" s="299">
        <v>1000000</v>
      </c>
      <c r="P227" s="299">
        <v>0</v>
      </c>
      <c r="R227" s="300">
        <f t="shared" si="10"/>
        <v>0</v>
      </c>
      <c r="S227" s="300">
        <f t="shared" si="11"/>
        <v>4000000</v>
      </c>
      <c r="T227" s="300">
        <f t="shared" si="12"/>
        <v>0</v>
      </c>
    </row>
    <row r="228" spans="1:20" hidden="1">
      <c r="A228" s="294" t="s">
        <v>793</v>
      </c>
      <c r="B228" s="297" t="s">
        <v>484</v>
      </c>
      <c r="C228" s="294">
        <v>223081</v>
      </c>
      <c r="D228" s="294" t="s">
        <v>396</v>
      </c>
      <c r="E228" s="294" t="s">
        <v>548</v>
      </c>
      <c r="F228" s="294">
        <v>3253</v>
      </c>
      <c r="G228" s="294">
        <v>1</v>
      </c>
      <c r="H228" s="294">
        <v>1</v>
      </c>
      <c r="I228" s="294">
        <v>0</v>
      </c>
      <c r="K228" s="294">
        <v>3</v>
      </c>
      <c r="L228" s="299">
        <v>5000000</v>
      </c>
      <c r="M228" s="299">
        <v>0</v>
      </c>
      <c r="O228" s="299">
        <v>0</v>
      </c>
      <c r="P228" s="299">
        <v>0</v>
      </c>
      <c r="R228" s="300">
        <f t="shared" si="10"/>
        <v>0</v>
      </c>
      <c r="S228" s="300">
        <f t="shared" si="11"/>
        <v>0</v>
      </c>
      <c r="T228" s="300">
        <f t="shared" si="12"/>
        <v>0</v>
      </c>
    </row>
    <row r="229" spans="1:20" hidden="1">
      <c r="A229" s="294" t="s">
        <v>794</v>
      </c>
      <c r="B229" s="297" t="s">
        <v>484</v>
      </c>
      <c r="C229" s="294">
        <v>223081</v>
      </c>
      <c r="D229" s="294" t="s">
        <v>396</v>
      </c>
      <c r="E229" s="294" t="s">
        <v>548</v>
      </c>
      <c r="F229" s="294">
        <v>3261</v>
      </c>
      <c r="G229" s="294">
        <v>1</v>
      </c>
      <c r="H229" s="294">
        <v>1</v>
      </c>
      <c r="I229" s="294">
        <v>0</v>
      </c>
      <c r="K229" s="294">
        <v>3</v>
      </c>
      <c r="L229" s="299">
        <v>1300000</v>
      </c>
      <c r="M229" s="299">
        <v>1300000</v>
      </c>
      <c r="O229" s="299">
        <v>520000</v>
      </c>
      <c r="P229" s="299">
        <v>0</v>
      </c>
      <c r="R229" s="300">
        <f t="shared" si="10"/>
        <v>1300000</v>
      </c>
      <c r="S229" s="300">
        <f t="shared" si="11"/>
        <v>0</v>
      </c>
      <c r="T229" s="300">
        <f t="shared" si="12"/>
        <v>0</v>
      </c>
    </row>
    <row r="230" spans="1:20" hidden="1">
      <c r="A230" s="294" t="s">
        <v>795</v>
      </c>
      <c r="B230" s="297" t="s">
        <v>484</v>
      </c>
      <c r="C230" s="294">
        <v>223081</v>
      </c>
      <c r="D230" s="294" t="s">
        <v>396</v>
      </c>
      <c r="E230" s="294" t="s">
        <v>548</v>
      </c>
      <c r="F230" s="294">
        <v>3331</v>
      </c>
      <c r="G230" s="294">
        <v>1</v>
      </c>
      <c r="H230" s="294">
        <v>1</v>
      </c>
      <c r="I230" s="294">
        <v>0</v>
      </c>
      <c r="K230" s="294">
        <v>3</v>
      </c>
      <c r="L230" s="299">
        <v>5850000</v>
      </c>
      <c r="M230" s="299">
        <v>350000</v>
      </c>
      <c r="O230" s="299">
        <v>350000</v>
      </c>
      <c r="P230" s="299">
        <v>0</v>
      </c>
      <c r="R230" s="300">
        <f t="shared" si="10"/>
        <v>350000</v>
      </c>
      <c r="S230" s="300">
        <f t="shared" si="11"/>
        <v>0</v>
      </c>
      <c r="T230" s="300">
        <f t="shared" si="12"/>
        <v>0</v>
      </c>
    </row>
    <row r="231" spans="1:20" hidden="1">
      <c r="A231" s="294" t="s">
        <v>796</v>
      </c>
      <c r="B231" s="297" t="s">
        <v>484</v>
      </c>
      <c r="C231" s="294">
        <v>223081</v>
      </c>
      <c r="D231" s="294" t="s">
        <v>396</v>
      </c>
      <c r="E231" s="294" t="s">
        <v>548</v>
      </c>
      <c r="F231" s="294">
        <v>3552</v>
      </c>
      <c r="G231" s="294">
        <v>1</v>
      </c>
      <c r="H231" s="294">
        <v>1</v>
      </c>
      <c r="I231" s="294">
        <v>0</v>
      </c>
      <c r="K231" s="294">
        <v>3</v>
      </c>
      <c r="L231" s="299">
        <v>0</v>
      </c>
      <c r="M231" s="299">
        <v>6500000</v>
      </c>
      <c r="O231" s="299">
        <v>2990000</v>
      </c>
      <c r="P231" s="299">
        <v>0</v>
      </c>
      <c r="R231" s="300">
        <f t="shared" si="10"/>
        <v>6500000</v>
      </c>
      <c r="S231" s="300">
        <f t="shared" si="11"/>
        <v>0</v>
      </c>
      <c r="T231" s="300">
        <f t="shared" si="12"/>
        <v>0</v>
      </c>
    </row>
    <row r="232" spans="1:20" hidden="1">
      <c r="A232" s="294" t="s">
        <v>797</v>
      </c>
      <c r="B232" s="297" t="s">
        <v>484</v>
      </c>
      <c r="C232" s="294">
        <v>223081</v>
      </c>
      <c r="D232" s="294" t="s">
        <v>396</v>
      </c>
      <c r="E232" s="294" t="s">
        <v>548</v>
      </c>
      <c r="F232" s="294">
        <v>3722</v>
      </c>
      <c r="G232" s="294">
        <v>1</v>
      </c>
      <c r="H232" s="294">
        <v>1</v>
      </c>
      <c r="I232" s="294">
        <v>0</v>
      </c>
      <c r="K232" s="294">
        <v>3</v>
      </c>
      <c r="L232" s="299">
        <v>651600</v>
      </c>
      <c r="M232" s="299">
        <v>651600</v>
      </c>
      <c r="N232" s="299">
        <v>651600</v>
      </c>
      <c r="O232" s="299">
        <v>260640</v>
      </c>
      <c r="P232" s="299">
        <v>65160</v>
      </c>
      <c r="Q232" s="299">
        <v>65160</v>
      </c>
      <c r="R232" s="300">
        <f t="shared" si="10"/>
        <v>0</v>
      </c>
      <c r="S232" s="300">
        <f t="shared" si="11"/>
        <v>586440</v>
      </c>
      <c r="T232" s="300">
        <f t="shared" si="12"/>
        <v>0</v>
      </c>
    </row>
    <row r="233" spans="1:20" hidden="1">
      <c r="A233" s="294" t="s">
        <v>798</v>
      </c>
      <c r="B233" s="297" t="s">
        <v>498</v>
      </c>
      <c r="C233" s="294">
        <v>223089</v>
      </c>
      <c r="D233" s="294" t="s">
        <v>332</v>
      </c>
      <c r="E233" s="294" t="s">
        <v>552</v>
      </c>
      <c r="F233" s="294">
        <v>5111</v>
      </c>
      <c r="G233" s="294">
        <v>2</v>
      </c>
      <c r="H233" s="294">
        <v>1</v>
      </c>
      <c r="I233" s="294">
        <v>0</v>
      </c>
      <c r="J233" s="294" t="s">
        <v>799</v>
      </c>
      <c r="K233" s="294">
        <v>5</v>
      </c>
      <c r="L233" s="299">
        <v>50000</v>
      </c>
      <c r="M233" s="299">
        <v>50000</v>
      </c>
      <c r="O233" s="299">
        <v>20000</v>
      </c>
      <c r="P233" s="299">
        <v>0</v>
      </c>
      <c r="R233" s="300">
        <f t="shared" si="10"/>
        <v>50000</v>
      </c>
      <c r="S233" s="300">
        <f t="shared" si="11"/>
        <v>0</v>
      </c>
      <c r="T233" s="300">
        <f t="shared" si="12"/>
        <v>0</v>
      </c>
    </row>
    <row r="234" spans="1:20" hidden="1">
      <c r="A234" s="294" t="s">
        <v>800</v>
      </c>
      <c r="B234" s="297" t="s">
        <v>498</v>
      </c>
      <c r="C234" s="294">
        <v>223089</v>
      </c>
      <c r="D234" s="294" t="s">
        <v>332</v>
      </c>
      <c r="E234" s="294" t="s">
        <v>552</v>
      </c>
      <c r="F234" s="294">
        <v>5151</v>
      </c>
      <c r="G234" s="294">
        <v>2</v>
      </c>
      <c r="H234" s="294">
        <v>1</v>
      </c>
      <c r="I234" s="294">
        <v>0</v>
      </c>
      <c r="J234" s="294" t="s">
        <v>799</v>
      </c>
      <c r="K234" s="294">
        <v>5</v>
      </c>
      <c r="L234" s="299">
        <v>50000</v>
      </c>
      <c r="M234" s="299">
        <v>50000</v>
      </c>
      <c r="O234" s="299">
        <v>20000</v>
      </c>
      <c r="P234" s="299">
        <v>0</v>
      </c>
      <c r="R234" s="300">
        <f t="shared" si="10"/>
        <v>50000</v>
      </c>
      <c r="S234" s="300">
        <f t="shared" si="11"/>
        <v>0</v>
      </c>
      <c r="T234" s="300">
        <f t="shared" si="12"/>
        <v>0</v>
      </c>
    </row>
    <row r="235" spans="1:20" hidden="1">
      <c r="A235" s="294" t="s">
        <v>801</v>
      </c>
      <c r="B235" s="297" t="s">
        <v>498</v>
      </c>
      <c r="C235" s="294">
        <v>223089</v>
      </c>
      <c r="D235" s="294" t="s">
        <v>332</v>
      </c>
      <c r="E235" s="294" t="s">
        <v>552</v>
      </c>
      <c r="F235" s="294">
        <v>5311</v>
      </c>
      <c r="G235" s="294">
        <v>2</v>
      </c>
      <c r="H235" s="294">
        <v>1</v>
      </c>
      <c r="I235" s="294">
        <v>0</v>
      </c>
      <c r="J235" s="294" t="s">
        <v>799</v>
      </c>
      <c r="K235" s="294">
        <v>5</v>
      </c>
      <c r="L235" s="299">
        <v>611000</v>
      </c>
      <c r="M235" s="299">
        <v>0</v>
      </c>
      <c r="O235" s="299">
        <v>0</v>
      </c>
      <c r="P235" s="299">
        <v>0</v>
      </c>
      <c r="R235" s="300">
        <f t="shared" si="10"/>
        <v>0</v>
      </c>
      <c r="S235" s="300">
        <f t="shared" si="11"/>
        <v>0</v>
      </c>
      <c r="T235" s="300">
        <f t="shared" si="12"/>
        <v>0</v>
      </c>
    </row>
    <row r="236" spans="1:20" hidden="1">
      <c r="A236" s="294" t="s">
        <v>802</v>
      </c>
      <c r="B236" s="297" t="s">
        <v>498</v>
      </c>
      <c r="C236" s="294">
        <v>223089</v>
      </c>
      <c r="D236" s="294" t="s">
        <v>332</v>
      </c>
      <c r="E236" s="294" t="s">
        <v>552</v>
      </c>
      <c r="F236" s="294">
        <v>5321</v>
      </c>
      <c r="G236" s="294">
        <v>2</v>
      </c>
      <c r="H236" s="294">
        <v>1</v>
      </c>
      <c r="I236" s="294">
        <v>0</v>
      </c>
      <c r="J236" s="294" t="s">
        <v>799</v>
      </c>
      <c r="K236" s="294">
        <v>5</v>
      </c>
      <c r="L236" s="299">
        <v>100000</v>
      </c>
      <c r="M236" s="299">
        <v>100000</v>
      </c>
      <c r="O236" s="299">
        <v>40000</v>
      </c>
      <c r="P236" s="299">
        <v>0</v>
      </c>
      <c r="R236" s="300">
        <f t="shared" si="10"/>
        <v>100000</v>
      </c>
      <c r="S236" s="300">
        <f t="shared" si="11"/>
        <v>0</v>
      </c>
      <c r="T236" s="300">
        <f t="shared" si="12"/>
        <v>0</v>
      </c>
    </row>
    <row r="237" spans="1:20" hidden="1">
      <c r="A237" s="294" t="s">
        <v>803</v>
      </c>
      <c r="B237" s="297" t="s">
        <v>498</v>
      </c>
      <c r="C237" s="294">
        <v>223089</v>
      </c>
      <c r="D237" s="294" t="s">
        <v>332</v>
      </c>
      <c r="E237" s="294" t="s">
        <v>552</v>
      </c>
      <c r="F237" s="294">
        <v>5621</v>
      </c>
      <c r="G237" s="294">
        <v>2</v>
      </c>
      <c r="H237" s="294">
        <v>1</v>
      </c>
      <c r="I237" s="294">
        <v>0</v>
      </c>
      <c r="J237" s="294" t="s">
        <v>799</v>
      </c>
      <c r="K237" s="294">
        <v>5</v>
      </c>
      <c r="L237" s="299">
        <v>30000</v>
      </c>
      <c r="M237" s="299">
        <v>30000</v>
      </c>
      <c r="O237" s="299">
        <v>12000</v>
      </c>
      <c r="P237" s="299">
        <v>0</v>
      </c>
      <c r="R237" s="300">
        <f t="shared" si="10"/>
        <v>30000</v>
      </c>
      <c r="S237" s="300">
        <f t="shared" si="11"/>
        <v>0</v>
      </c>
      <c r="T237" s="300">
        <f t="shared" si="12"/>
        <v>0</v>
      </c>
    </row>
    <row r="238" spans="1:20" hidden="1">
      <c r="A238" s="294" t="s">
        <v>804</v>
      </c>
      <c r="B238" s="297" t="s">
        <v>498</v>
      </c>
      <c r="C238" s="294">
        <v>223089</v>
      </c>
      <c r="D238" s="294" t="s">
        <v>332</v>
      </c>
      <c r="E238" s="294" t="s">
        <v>548</v>
      </c>
      <c r="F238" s="294">
        <v>2221</v>
      </c>
      <c r="G238" s="294">
        <v>1</v>
      </c>
      <c r="H238" s="294">
        <v>1</v>
      </c>
      <c r="I238" s="294">
        <v>0</v>
      </c>
      <c r="K238" s="294">
        <v>2</v>
      </c>
      <c r="L238" s="299">
        <v>60000</v>
      </c>
      <c r="M238" s="299">
        <v>60000</v>
      </c>
      <c r="N238" s="299">
        <v>56529.7</v>
      </c>
      <c r="O238" s="299">
        <v>24000</v>
      </c>
      <c r="P238" s="299">
        <v>18000</v>
      </c>
      <c r="Q238" s="299">
        <v>18000</v>
      </c>
      <c r="R238" s="300">
        <f t="shared" si="10"/>
        <v>3470.3000000000029</v>
      </c>
      <c r="S238" s="300">
        <f t="shared" si="11"/>
        <v>38529.699999999997</v>
      </c>
      <c r="T238" s="300">
        <f t="shared" si="12"/>
        <v>0</v>
      </c>
    </row>
    <row r="239" spans="1:20" hidden="1">
      <c r="A239" s="294" t="s">
        <v>805</v>
      </c>
      <c r="B239" s="297" t="s">
        <v>498</v>
      </c>
      <c r="C239" s="294">
        <v>223089</v>
      </c>
      <c r="D239" s="294" t="s">
        <v>332</v>
      </c>
      <c r="E239" s="294" t="s">
        <v>548</v>
      </c>
      <c r="F239" s="294">
        <v>2531</v>
      </c>
      <c r="G239" s="294">
        <v>1</v>
      </c>
      <c r="H239" s="294">
        <v>1</v>
      </c>
      <c r="I239" s="294">
        <v>0</v>
      </c>
      <c r="K239" s="294">
        <v>2</v>
      </c>
      <c r="L239" s="299">
        <v>1500000</v>
      </c>
      <c r="M239" s="299">
        <v>1500000</v>
      </c>
      <c r="O239" s="299">
        <v>600000</v>
      </c>
      <c r="P239" s="299">
        <v>0</v>
      </c>
      <c r="R239" s="300">
        <f t="shared" si="10"/>
        <v>1500000</v>
      </c>
      <c r="S239" s="300">
        <f t="shared" si="11"/>
        <v>0</v>
      </c>
      <c r="T239" s="300">
        <f t="shared" si="12"/>
        <v>0</v>
      </c>
    </row>
    <row r="240" spans="1:20" hidden="1">
      <c r="A240" s="294" t="s">
        <v>806</v>
      </c>
      <c r="B240" s="297" t="s">
        <v>498</v>
      </c>
      <c r="C240" s="294">
        <v>223089</v>
      </c>
      <c r="D240" s="294" t="s">
        <v>332</v>
      </c>
      <c r="E240" s="294" t="s">
        <v>548</v>
      </c>
      <c r="F240" s="294">
        <v>2541</v>
      </c>
      <c r="G240" s="294">
        <v>1</v>
      </c>
      <c r="H240" s="294">
        <v>1</v>
      </c>
      <c r="I240" s="294">
        <v>0</v>
      </c>
      <c r="K240" s="294">
        <v>2</v>
      </c>
      <c r="L240" s="299">
        <v>1500000</v>
      </c>
      <c r="M240" s="299">
        <v>1500000</v>
      </c>
      <c r="O240" s="299">
        <v>600000</v>
      </c>
      <c r="P240" s="299">
        <v>0</v>
      </c>
      <c r="R240" s="300">
        <f t="shared" si="10"/>
        <v>1500000</v>
      </c>
      <c r="S240" s="300">
        <f t="shared" si="11"/>
        <v>0</v>
      </c>
      <c r="T240" s="300">
        <f t="shared" si="12"/>
        <v>0</v>
      </c>
    </row>
    <row r="241" spans="1:20" hidden="1">
      <c r="A241" s="294" t="s">
        <v>807</v>
      </c>
      <c r="B241" s="297" t="s">
        <v>499</v>
      </c>
      <c r="C241" s="294">
        <v>223089</v>
      </c>
      <c r="D241" s="294" t="s">
        <v>334</v>
      </c>
      <c r="E241" s="294">
        <v>111100</v>
      </c>
      <c r="F241" s="294">
        <v>4412</v>
      </c>
      <c r="G241" s="294">
        <v>1</v>
      </c>
      <c r="H241" s="294">
        <v>1</v>
      </c>
      <c r="I241" s="294">
        <v>77</v>
      </c>
      <c r="K241" s="294">
        <v>4</v>
      </c>
      <c r="L241" s="299">
        <v>275777</v>
      </c>
      <c r="M241" s="299">
        <v>0</v>
      </c>
      <c r="O241" s="299">
        <v>0</v>
      </c>
      <c r="P241" s="299">
        <v>0</v>
      </c>
      <c r="R241" s="300">
        <f t="shared" si="10"/>
        <v>0</v>
      </c>
      <c r="S241" s="300">
        <f t="shared" si="11"/>
        <v>0</v>
      </c>
      <c r="T241" s="300">
        <f t="shared" si="12"/>
        <v>0</v>
      </c>
    </row>
    <row r="242" spans="1:20" hidden="1">
      <c r="A242" s="294" t="s">
        <v>808</v>
      </c>
      <c r="B242" s="297" t="s">
        <v>499</v>
      </c>
      <c r="C242" s="294">
        <v>223089</v>
      </c>
      <c r="D242" s="294" t="s">
        <v>334</v>
      </c>
      <c r="E242" s="294" t="s">
        <v>552</v>
      </c>
      <c r="F242" s="294">
        <v>4412</v>
      </c>
      <c r="G242" s="294">
        <v>1</v>
      </c>
      <c r="H242" s="294">
        <v>1</v>
      </c>
      <c r="I242" s="294">
        <v>77</v>
      </c>
      <c r="K242" s="294">
        <v>4</v>
      </c>
      <c r="L242" s="299">
        <v>2724223</v>
      </c>
      <c r="M242" s="299">
        <v>1707750</v>
      </c>
      <c r="N242" s="299">
        <v>1707750</v>
      </c>
      <c r="O242" s="299">
        <v>1089688</v>
      </c>
      <c r="P242" s="299">
        <v>620992</v>
      </c>
      <c r="R242" s="300">
        <f t="shared" si="10"/>
        <v>0</v>
      </c>
      <c r="S242" s="300">
        <f t="shared" si="11"/>
        <v>1086758</v>
      </c>
      <c r="T242" s="300">
        <f t="shared" si="12"/>
        <v>620992</v>
      </c>
    </row>
    <row r="243" spans="1:20">
      <c r="A243" s="294" t="s">
        <v>809</v>
      </c>
      <c r="B243" s="297" t="s">
        <v>485</v>
      </c>
      <c r="C243" s="294">
        <v>223200</v>
      </c>
      <c r="D243" s="294" t="s">
        <v>399</v>
      </c>
      <c r="E243" s="294" t="s">
        <v>546</v>
      </c>
      <c r="F243" s="294">
        <v>3191</v>
      </c>
      <c r="G243" s="294">
        <v>1</v>
      </c>
      <c r="H243" s="294">
        <v>2</v>
      </c>
      <c r="I243" s="294">
        <v>0</v>
      </c>
      <c r="K243" s="294">
        <v>3</v>
      </c>
      <c r="L243" s="299">
        <v>583333</v>
      </c>
      <c r="M243" s="299">
        <v>583333</v>
      </c>
      <c r="N243" s="299">
        <f>P243</f>
        <v>0</v>
      </c>
      <c r="O243" s="299">
        <v>291666</v>
      </c>
      <c r="P243" s="299">
        <v>0</v>
      </c>
      <c r="R243" s="300">
        <f t="shared" si="10"/>
        <v>583333</v>
      </c>
      <c r="S243" s="300">
        <f t="shared" si="11"/>
        <v>0</v>
      </c>
      <c r="T243" s="300">
        <f t="shared" si="12"/>
        <v>0</v>
      </c>
    </row>
    <row r="244" spans="1:20" hidden="1">
      <c r="A244" s="294" t="s">
        <v>810</v>
      </c>
      <c r="B244" s="297" t="s">
        <v>485</v>
      </c>
      <c r="C244" s="294">
        <v>223200</v>
      </c>
      <c r="D244" s="294" t="s">
        <v>399</v>
      </c>
      <c r="E244" s="294" t="s">
        <v>552</v>
      </c>
      <c r="F244" s="294">
        <v>4419</v>
      </c>
      <c r="G244" s="294">
        <v>1</v>
      </c>
      <c r="H244" s="294">
        <v>1</v>
      </c>
      <c r="I244" s="294">
        <v>0</v>
      </c>
      <c r="K244" s="294">
        <v>4</v>
      </c>
      <c r="L244" s="299">
        <v>8300000</v>
      </c>
      <c r="M244" s="299">
        <v>8000000</v>
      </c>
      <c r="N244" s="299">
        <v>8000000</v>
      </c>
      <c r="O244" s="299">
        <v>2766666</v>
      </c>
      <c r="P244" s="299">
        <v>1565000</v>
      </c>
      <c r="R244" s="300">
        <f t="shared" si="10"/>
        <v>0</v>
      </c>
      <c r="S244" s="300">
        <f t="shared" si="11"/>
        <v>6435000</v>
      </c>
      <c r="T244" s="300">
        <f t="shared" si="12"/>
        <v>1565000</v>
      </c>
    </row>
    <row r="245" spans="1:20" hidden="1">
      <c r="A245" s="294" t="s">
        <v>811</v>
      </c>
      <c r="B245" s="297" t="s">
        <v>485</v>
      </c>
      <c r="C245" s="294">
        <v>223200</v>
      </c>
      <c r="D245" s="294" t="s">
        <v>399</v>
      </c>
      <c r="E245" s="294" t="s">
        <v>548</v>
      </c>
      <c r="F245" s="294">
        <v>3252</v>
      </c>
      <c r="G245" s="294">
        <v>1</v>
      </c>
      <c r="H245" s="294">
        <v>1</v>
      </c>
      <c r="I245" s="294">
        <v>0</v>
      </c>
      <c r="K245" s="294">
        <v>3</v>
      </c>
      <c r="L245" s="299">
        <v>132720917</v>
      </c>
      <c r="M245" s="299">
        <v>132720917</v>
      </c>
      <c r="N245" s="299">
        <v>132720917</v>
      </c>
      <c r="O245" s="299">
        <v>65100000</v>
      </c>
      <c r="P245" s="299">
        <v>42265401.240000002</v>
      </c>
      <c r="Q245" s="299">
        <v>39228180.869999997</v>
      </c>
      <c r="R245" s="300">
        <f t="shared" si="10"/>
        <v>0</v>
      </c>
      <c r="S245" s="300">
        <f t="shared" si="11"/>
        <v>90455515.75999999</v>
      </c>
      <c r="T245" s="300">
        <f t="shared" si="12"/>
        <v>3037220.3700000048</v>
      </c>
    </row>
    <row r="246" spans="1:20" hidden="1">
      <c r="A246" s="294" t="s">
        <v>812</v>
      </c>
      <c r="B246" s="297" t="s">
        <v>485</v>
      </c>
      <c r="C246" s="294">
        <v>223200</v>
      </c>
      <c r="D246" s="294" t="s">
        <v>399</v>
      </c>
      <c r="E246" s="294" t="s">
        <v>548</v>
      </c>
      <c r="F246" s="294">
        <v>3252</v>
      </c>
      <c r="G246" s="294">
        <v>2</v>
      </c>
      <c r="H246" s="294">
        <v>1</v>
      </c>
      <c r="I246" s="294">
        <v>0</v>
      </c>
      <c r="K246" s="294">
        <v>3</v>
      </c>
      <c r="L246" s="299">
        <v>19956748</v>
      </c>
      <c r="M246" s="299">
        <v>19956748</v>
      </c>
      <c r="N246" s="299">
        <v>19956748</v>
      </c>
      <c r="O246" s="299">
        <v>19956748</v>
      </c>
      <c r="P246" s="299">
        <v>17375820.370000001</v>
      </c>
      <c r="Q246" s="299">
        <v>17375820.369999997</v>
      </c>
      <c r="R246" s="300">
        <f t="shared" si="10"/>
        <v>0</v>
      </c>
      <c r="S246" s="300">
        <f t="shared" si="11"/>
        <v>2580927.629999999</v>
      </c>
      <c r="T246" s="300">
        <f t="shared" si="12"/>
        <v>0</v>
      </c>
    </row>
    <row r="247" spans="1:20" hidden="1">
      <c r="A247" s="294" t="s">
        <v>813</v>
      </c>
      <c r="B247" s="297" t="s">
        <v>486</v>
      </c>
      <c r="C247" s="294">
        <v>223202</v>
      </c>
      <c r="D247" s="294" t="s">
        <v>399</v>
      </c>
      <c r="E247" s="294" t="s">
        <v>552</v>
      </c>
      <c r="F247" s="294">
        <v>2151</v>
      </c>
      <c r="G247" s="294">
        <v>2</v>
      </c>
      <c r="H247" s="294">
        <v>1</v>
      </c>
      <c r="I247" s="294">
        <v>0</v>
      </c>
      <c r="K247" s="294">
        <v>2</v>
      </c>
      <c r="L247" s="299">
        <v>60000</v>
      </c>
      <c r="M247" s="299">
        <v>60000</v>
      </c>
      <c r="O247" s="299">
        <v>20001</v>
      </c>
      <c r="P247" s="299">
        <v>0</v>
      </c>
      <c r="R247" s="300">
        <f t="shared" si="10"/>
        <v>60000</v>
      </c>
      <c r="S247" s="300">
        <f t="shared" si="11"/>
        <v>0</v>
      </c>
      <c r="T247" s="300">
        <f t="shared" si="12"/>
        <v>0</v>
      </c>
    </row>
    <row r="248" spans="1:20" hidden="1">
      <c r="A248" s="294" t="s">
        <v>814</v>
      </c>
      <c r="B248" s="297" t="s">
        <v>486</v>
      </c>
      <c r="C248" s="294">
        <v>223202</v>
      </c>
      <c r="D248" s="294" t="s">
        <v>399</v>
      </c>
      <c r="E248" s="294" t="s">
        <v>552</v>
      </c>
      <c r="F248" s="294">
        <v>2419</v>
      </c>
      <c r="G248" s="294">
        <v>2</v>
      </c>
      <c r="H248" s="294">
        <v>1</v>
      </c>
      <c r="I248" s="294">
        <v>0</v>
      </c>
      <c r="K248" s="294">
        <v>2</v>
      </c>
      <c r="L248" s="299">
        <v>223066</v>
      </c>
      <c r="M248" s="299">
        <v>223066</v>
      </c>
      <c r="O248" s="299">
        <v>74355</v>
      </c>
      <c r="P248" s="299">
        <v>0</v>
      </c>
      <c r="R248" s="300">
        <f t="shared" si="10"/>
        <v>223066</v>
      </c>
      <c r="S248" s="300">
        <f t="shared" si="11"/>
        <v>0</v>
      </c>
      <c r="T248" s="300">
        <f t="shared" si="12"/>
        <v>0</v>
      </c>
    </row>
    <row r="249" spans="1:20" hidden="1">
      <c r="A249" s="294" t="s">
        <v>815</v>
      </c>
      <c r="B249" s="297" t="s">
        <v>486</v>
      </c>
      <c r="C249" s="294">
        <v>223202</v>
      </c>
      <c r="D249" s="294" t="s">
        <v>399</v>
      </c>
      <c r="E249" s="294" t="s">
        <v>552</v>
      </c>
      <c r="F249" s="294">
        <v>2421</v>
      </c>
      <c r="G249" s="294">
        <v>2</v>
      </c>
      <c r="H249" s="294">
        <v>1</v>
      </c>
      <c r="I249" s="294">
        <v>0</v>
      </c>
      <c r="K249" s="294">
        <v>2</v>
      </c>
      <c r="L249" s="299">
        <v>1015250</v>
      </c>
      <c r="M249" s="299">
        <v>1015250</v>
      </c>
      <c r="O249" s="299">
        <v>338418</v>
      </c>
      <c r="P249" s="299">
        <v>0</v>
      </c>
      <c r="R249" s="300">
        <f t="shared" si="10"/>
        <v>1015250</v>
      </c>
      <c r="S249" s="300">
        <f t="shared" si="11"/>
        <v>0</v>
      </c>
      <c r="T249" s="300">
        <f t="shared" si="12"/>
        <v>0</v>
      </c>
    </row>
    <row r="250" spans="1:20" hidden="1">
      <c r="A250" s="294" t="s">
        <v>816</v>
      </c>
      <c r="B250" s="297" t="s">
        <v>486</v>
      </c>
      <c r="C250" s="294">
        <v>223202</v>
      </c>
      <c r="D250" s="294" t="s">
        <v>399</v>
      </c>
      <c r="E250" s="294" t="s">
        <v>552</v>
      </c>
      <c r="F250" s="294">
        <v>2441</v>
      </c>
      <c r="G250" s="294">
        <v>2</v>
      </c>
      <c r="H250" s="294">
        <v>1</v>
      </c>
      <c r="I250" s="294">
        <v>0</v>
      </c>
      <c r="K250" s="294">
        <v>2</v>
      </c>
      <c r="L250" s="299">
        <v>42750</v>
      </c>
      <c r="M250" s="299">
        <v>42750</v>
      </c>
      <c r="O250" s="299">
        <v>42750</v>
      </c>
      <c r="P250" s="299">
        <v>0</v>
      </c>
      <c r="R250" s="300">
        <f t="shared" si="10"/>
        <v>42750</v>
      </c>
      <c r="S250" s="300">
        <f t="shared" si="11"/>
        <v>0</v>
      </c>
      <c r="T250" s="300">
        <f t="shared" si="12"/>
        <v>0</v>
      </c>
    </row>
    <row r="251" spans="1:20" hidden="1">
      <c r="A251" s="294" t="s">
        <v>817</v>
      </c>
      <c r="B251" s="297" t="s">
        <v>486</v>
      </c>
      <c r="C251" s="294">
        <v>223202</v>
      </c>
      <c r="D251" s="294" t="s">
        <v>399</v>
      </c>
      <c r="E251" s="294" t="s">
        <v>552</v>
      </c>
      <c r="F251" s="294">
        <v>2471</v>
      </c>
      <c r="G251" s="294">
        <v>2</v>
      </c>
      <c r="H251" s="294">
        <v>1</v>
      </c>
      <c r="I251" s="294">
        <v>0</v>
      </c>
      <c r="K251" s="294">
        <v>2</v>
      </c>
      <c r="L251" s="299">
        <v>2544004</v>
      </c>
      <c r="M251" s="299">
        <v>1544004</v>
      </c>
      <c r="O251" s="299">
        <v>525000</v>
      </c>
      <c r="P251" s="299">
        <v>0</v>
      </c>
      <c r="R251" s="300">
        <f t="shared" si="10"/>
        <v>1544004</v>
      </c>
      <c r="S251" s="300">
        <f t="shared" si="11"/>
        <v>0</v>
      </c>
      <c r="T251" s="300">
        <f t="shared" si="12"/>
        <v>0</v>
      </c>
    </row>
    <row r="252" spans="1:20" hidden="1">
      <c r="A252" s="294" t="s">
        <v>818</v>
      </c>
      <c r="B252" s="297" t="s">
        <v>486</v>
      </c>
      <c r="C252" s="294">
        <v>223202</v>
      </c>
      <c r="D252" s="294" t="s">
        <v>399</v>
      </c>
      <c r="E252" s="294" t="s">
        <v>552</v>
      </c>
      <c r="F252" s="294">
        <v>2561</v>
      </c>
      <c r="G252" s="294">
        <v>2</v>
      </c>
      <c r="H252" s="294">
        <v>1</v>
      </c>
      <c r="I252" s="294">
        <v>0</v>
      </c>
      <c r="K252" s="294">
        <v>2</v>
      </c>
      <c r="L252" s="299">
        <v>3971000</v>
      </c>
      <c r="M252" s="299">
        <v>3971000</v>
      </c>
      <c r="N252" s="299">
        <v>403216</v>
      </c>
      <c r="O252" s="299">
        <v>1323666</v>
      </c>
      <c r="P252" s="299">
        <v>201608</v>
      </c>
      <c r="R252" s="300">
        <f t="shared" si="10"/>
        <v>3567784</v>
      </c>
      <c r="S252" s="300">
        <f t="shared" si="11"/>
        <v>201608</v>
      </c>
      <c r="T252" s="300">
        <f t="shared" si="12"/>
        <v>201608</v>
      </c>
    </row>
    <row r="253" spans="1:20" hidden="1">
      <c r="A253" s="294" t="s">
        <v>819</v>
      </c>
      <c r="B253" s="297" t="s">
        <v>486</v>
      </c>
      <c r="C253" s="294">
        <v>223202</v>
      </c>
      <c r="D253" s="294" t="s">
        <v>399</v>
      </c>
      <c r="E253" s="294" t="s">
        <v>552</v>
      </c>
      <c r="F253" s="294">
        <v>2911</v>
      </c>
      <c r="G253" s="294">
        <v>2</v>
      </c>
      <c r="H253" s="294">
        <v>1</v>
      </c>
      <c r="I253" s="294">
        <v>0</v>
      </c>
      <c r="K253" s="294">
        <v>2</v>
      </c>
      <c r="L253" s="299">
        <v>539700</v>
      </c>
      <c r="M253" s="299">
        <v>539700</v>
      </c>
      <c r="O253" s="299">
        <v>179901</v>
      </c>
      <c r="P253" s="299">
        <v>0</v>
      </c>
      <c r="R253" s="300">
        <f t="shared" si="10"/>
        <v>539700</v>
      </c>
      <c r="S253" s="300">
        <f t="shared" si="11"/>
        <v>0</v>
      </c>
      <c r="T253" s="300">
        <f t="shared" si="12"/>
        <v>0</v>
      </c>
    </row>
    <row r="254" spans="1:20" hidden="1">
      <c r="A254" s="294" t="s">
        <v>820</v>
      </c>
      <c r="B254" s="297" t="s">
        <v>486</v>
      </c>
      <c r="C254" s="294">
        <v>223202</v>
      </c>
      <c r="D254" s="294" t="s">
        <v>399</v>
      </c>
      <c r="E254" s="294" t="s">
        <v>552</v>
      </c>
      <c r="F254" s="294">
        <v>2961</v>
      </c>
      <c r="G254" s="294">
        <v>2</v>
      </c>
      <c r="H254" s="294">
        <v>1</v>
      </c>
      <c r="I254" s="294">
        <v>0</v>
      </c>
      <c r="K254" s="294">
        <v>2</v>
      </c>
      <c r="L254" s="299">
        <v>1013250</v>
      </c>
      <c r="M254" s="299">
        <v>1013250</v>
      </c>
      <c r="N254" s="299">
        <v>1013250</v>
      </c>
      <c r="O254" s="299">
        <v>337749</v>
      </c>
      <c r="P254" s="299">
        <v>225166</v>
      </c>
      <c r="R254" s="300">
        <f t="shared" si="10"/>
        <v>0</v>
      </c>
      <c r="S254" s="300">
        <f t="shared" si="11"/>
        <v>788084</v>
      </c>
      <c r="T254" s="300">
        <f t="shared" si="12"/>
        <v>225166</v>
      </c>
    </row>
    <row r="255" spans="1:20" hidden="1">
      <c r="A255" s="294" t="s">
        <v>821</v>
      </c>
      <c r="B255" s="297" t="s">
        <v>486</v>
      </c>
      <c r="C255" s="294">
        <v>223202</v>
      </c>
      <c r="D255" s="294" t="s">
        <v>399</v>
      </c>
      <c r="E255" s="294" t="s">
        <v>552</v>
      </c>
      <c r="F255" s="294">
        <v>2981</v>
      </c>
      <c r="G255" s="294">
        <v>2</v>
      </c>
      <c r="H255" s="294">
        <v>1</v>
      </c>
      <c r="I255" s="294">
        <v>0</v>
      </c>
      <c r="K255" s="294">
        <v>2</v>
      </c>
      <c r="L255" s="299">
        <v>1124600</v>
      </c>
      <c r="M255" s="299">
        <v>124600</v>
      </c>
      <c r="O255" s="299">
        <v>0</v>
      </c>
      <c r="P255" s="299">
        <v>0</v>
      </c>
      <c r="R255" s="300">
        <f t="shared" si="10"/>
        <v>124600</v>
      </c>
      <c r="S255" s="300">
        <f t="shared" si="11"/>
        <v>0</v>
      </c>
      <c r="T255" s="300">
        <f t="shared" si="12"/>
        <v>0</v>
      </c>
    </row>
    <row r="256" spans="1:20" hidden="1">
      <c r="A256" s="294" t="s">
        <v>822</v>
      </c>
      <c r="B256" s="297" t="s">
        <v>486</v>
      </c>
      <c r="C256" s="294">
        <v>223202</v>
      </c>
      <c r="D256" s="294" t="s">
        <v>399</v>
      </c>
      <c r="E256" s="294" t="s">
        <v>552</v>
      </c>
      <c r="F256" s="294">
        <v>3552</v>
      </c>
      <c r="G256" s="294">
        <v>1</v>
      </c>
      <c r="H256" s="294">
        <v>1</v>
      </c>
      <c r="I256" s="294">
        <v>0</v>
      </c>
      <c r="K256" s="294">
        <v>3</v>
      </c>
      <c r="L256" s="299">
        <v>0</v>
      </c>
      <c r="M256" s="299">
        <v>2000000</v>
      </c>
      <c r="O256" s="299">
        <v>697869</v>
      </c>
      <c r="P256" s="299">
        <v>0</v>
      </c>
      <c r="R256" s="300">
        <f t="shared" si="10"/>
        <v>2000000</v>
      </c>
      <c r="S256" s="300">
        <f t="shared" si="11"/>
        <v>0</v>
      </c>
      <c r="T256" s="300">
        <f t="shared" si="12"/>
        <v>0</v>
      </c>
    </row>
    <row r="257" spans="1:20" hidden="1">
      <c r="A257" s="294" t="s">
        <v>823</v>
      </c>
      <c r="B257" s="297" t="s">
        <v>486</v>
      </c>
      <c r="C257" s="294">
        <v>223202</v>
      </c>
      <c r="D257" s="294" t="s">
        <v>399</v>
      </c>
      <c r="E257" s="294" t="s">
        <v>552</v>
      </c>
      <c r="F257" s="294">
        <v>5111</v>
      </c>
      <c r="G257" s="294">
        <v>2</v>
      </c>
      <c r="H257" s="294">
        <v>1</v>
      </c>
      <c r="I257" s="294">
        <v>0</v>
      </c>
      <c r="J257" s="294" t="s">
        <v>824</v>
      </c>
      <c r="K257" s="294">
        <v>5</v>
      </c>
      <c r="L257" s="299">
        <v>28918</v>
      </c>
      <c r="M257" s="299">
        <v>28918</v>
      </c>
      <c r="O257" s="299">
        <v>9639</v>
      </c>
      <c r="P257" s="299">
        <v>0</v>
      </c>
      <c r="R257" s="300">
        <f t="shared" si="10"/>
        <v>28918</v>
      </c>
      <c r="S257" s="300">
        <f t="shared" si="11"/>
        <v>0</v>
      </c>
      <c r="T257" s="300">
        <f t="shared" si="12"/>
        <v>0</v>
      </c>
    </row>
    <row r="258" spans="1:20">
      <c r="A258" s="294" t="s">
        <v>825</v>
      </c>
      <c r="B258" s="297" t="s">
        <v>486</v>
      </c>
      <c r="C258" s="294">
        <v>223202</v>
      </c>
      <c r="D258" s="294" t="s">
        <v>399</v>
      </c>
      <c r="E258" s="294" t="s">
        <v>552</v>
      </c>
      <c r="F258" s="294">
        <v>5412</v>
      </c>
      <c r="G258" s="294">
        <v>2</v>
      </c>
      <c r="H258" s="294">
        <v>2</v>
      </c>
      <c r="I258" s="294">
        <v>0</v>
      </c>
      <c r="J258" s="294" t="s">
        <v>826</v>
      </c>
      <c r="K258" s="294">
        <v>5</v>
      </c>
      <c r="L258" s="299">
        <v>4200000</v>
      </c>
      <c r="M258" s="299">
        <v>4200000</v>
      </c>
      <c r="N258" s="299">
        <f>P258</f>
        <v>0</v>
      </c>
      <c r="O258" s="299">
        <v>1400001</v>
      </c>
      <c r="P258" s="299">
        <v>0</v>
      </c>
      <c r="R258" s="300">
        <f t="shared" si="10"/>
        <v>4200000</v>
      </c>
      <c r="S258" s="300">
        <f t="shared" si="11"/>
        <v>0</v>
      </c>
      <c r="T258" s="300">
        <f t="shared" si="12"/>
        <v>0</v>
      </c>
    </row>
    <row r="259" spans="1:20" hidden="1">
      <c r="A259" s="294" t="s">
        <v>827</v>
      </c>
      <c r="B259" s="297" t="s">
        <v>486</v>
      </c>
      <c r="C259" s="294">
        <v>223202</v>
      </c>
      <c r="D259" s="294" t="s">
        <v>399</v>
      </c>
      <c r="E259" s="294" t="s">
        <v>552</v>
      </c>
      <c r="F259" s="294">
        <v>5621</v>
      </c>
      <c r="G259" s="294">
        <v>2</v>
      </c>
      <c r="H259" s="294">
        <v>1</v>
      </c>
      <c r="I259" s="294">
        <v>0</v>
      </c>
      <c r="J259" s="294" t="s">
        <v>828</v>
      </c>
      <c r="K259" s="294">
        <v>5</v>
      </c>
      <c r="L259" s="299">
        <v>48000</v>
      </c>
      <c r="M259" s="299">
        <v>48000</v>
      </c>
      <c r="O259" s="299">
        <v>15999</v>
      </c>
      <c r="P259" s="299">
        <v>0</v>
      </c>
      <c r="R259" s="300">
        <f t="shared" si="10"/>
        <v>48000</v>
      </c>
      <c r="S259" s="300">
        <f t="shared" si="11"/>
        <v>0</v>
      </c>
      <c r="T259" s="300">
        <f t="shared" si="12"/>
        <v>0</v>
      </c>
    </row>
    <row r="260" spans="1:20" hidden="1">
      <c r="A260" s="294" t="s">
        <v>829</v>
      </c>
      <c r="B260" s="297" t="s">
        <v>486</v>
      </c>
      <c r="C260" s="294">
        <v>223202</v>
      </c>
      <c r="D260" s="294" t="s">
        <v>399</v>
      </c>
      <c r="E260" s="294" t="s">
        <v>552</v>
      </c>
      <c r="F260" s="294">
        <v>5631</v>
      </c>
      <c r="G260" s="294">
        <v>2</v>
      </c>
      <c r="H260" s="294">
        <v>1</v>
      </c>
      <c r="I260" s="294">
        <v>0</v>
      </c>
      <c r="J260" s="294" t="s">
        <v>828</v>
      </c>
      <c r="K260" s="294">
        <v>5</v>
      </c>
      <c r="L260" s="299">
        <v>133000</v>
      </c>
      <c r="M260" s="299">
        <v>133000</v>
      </c>
      <c r="O260" s="299">
        <v>44334</v>
      </c>
      <c r="P260" s="299">
        <v>0</v>
      </c>
      <c r="R260" s="300">
        <f t="shared" si="10"/>
        <v>133000</v>
      </c>
      <c r="S260" s="300">
        <f t="shared" si="11"/>
        <v>0</v>
      </c>
      <c r="T260" s="300">
        <f t="shared" si="12"/>
        <v>0</v>
      </c>
    </row>
    <row r="261" spans="1:20" hidden="1">
      <c r="A261" s="294" t="s">
        <v>830</v>
      </c>
      <c r="B261" s="297" t="s">
        <v>486</v>
      </c>
      <c r="C261" s="294">
        <v>223202</v>
      </c>
      <c r="D261" s="294" t="s">
        <v>399</v>
      </c>
      <c r="E261" s="294" t="s">
        <v>552</v>
      </c>
      <c r="F261" s="294">
        <v>5661</v>
      </c>
      <c r="G261" s="294">
        <v>2</v>
      </c>
      <c r="H261" s="294">
        <v>1</v>
      </c>
      <c r="I261" s="294">
        <v>0</v>
      </c>
      <c r="J261" s="294" t="s">
        <v>828</v>
      </c>
      <c r="K261" s="294">
        <v>5</v>
      </c>
      <c r="L261" s="299">
        <v>85000</v>
      </c>
      <c r="M261" s="299">
        <v>85000</v>
      </c>
      <c r="O261" s="299">
        <v>28332</v>
      </c>
      <c r="P261" s="299">
        <v>0</v>
      </c>
      <c r="R261" s="300">
        <f t="shared" si="10"/>
        <v>85000</v>
      </c>
      <c r="S261" s="300">
        <f t="shared" si="11"/>
        <v>0</v>
      </c>
      <c r="T261" s="300">
        <f t="shared" si="12"/>
        <v>0</v>
      </c>
    </row>
    <row r="262" spans="1:20" hidden="1">
      <c r="A262" s="294" t="s">
        <v>831</v>
      </c>
      <c r="B262" s="297" t="s">
        <v>486</v>
      </c>
      <c r="C262" s="294">
        <v>223202</v>
      </c>
      <c r="D262" s="294" t="s">
        <v>399</v>
      </c>
      <c r="E262" s="294" t="s">
        <v>672</v>
      </c>
      <c r="F262" s="294">
        <v>6141</v>
      </c>
      <c r="G262" s="294">
        <v>2</v>
      </c>
      <c r="H262" s="294">
        <v>1</v>
      </c>
      <c r="I262" s="294">
        <v>0</v>
      </c>
      <c r="J262" s="294" t="s">
        <v>832</v>
      </c>
      <c r="K262" s="294">
        <v>6</v>
      </c>
      <c r="L262" s="299">
        <v>11293878</v>
      </c>
      <c r="M262" s="299">
        <v>11293878</v>
      </c>
      <c r="O262" s="299">
        <v>3764625</v>
      </c>
      <c r="P262" s="299">
        <v>0</v>
      </c>
      <c r="R262" s="300">
        <f t="shared" ref="R262:R325" si="13">M262-N262</f>
        <v>11293878</v>
      </c>
      <c r="S262" s="300">
        <f t="shared" ref="S262:S325" si="14">N262-P262</f>
        <v>0</v>
      </c>
      <c r="T262" s="300">
        <f t="shared" ref="T262:T325" si="15">P262-Q262</f>
        <v>0</v>
      </c>
    </row>
    <row r="263" spans="1:20" hidden="1">
      <c r="A263" s="294" t="s">
        <v>833</v>
      </c>
      <c r="B263" s="297" t="s">
        <v>486</v>
      </c>
      <c r="C263" s="294">
        <v>223202</v>
      </c>
      <c r="D263" s="294" t="s">
        <v>399</v>
      </c>
      <c r="E263" s="294" t="s">
        <v>834</v>
      </c>
      <c r="F263" s="294">
        <v>6141</v>
      </c>
      <c r="G263" s="294">
        <v>2</v>
      </c>
      <c r="H263" s="294">
        <v>1</v>
      </c>
      <c r="I263" s="294">
        <v>0</v>
      </c>
      <c r="J263" s="294" t="s">
        <v>832</v>
      </c>
      <c r="K263" s="294">
        <v>6</v>
      </c>
      <c r="L263" s="299">
        <v>11890416</v>
      </c>
      <c r="M263" s="299">
        <v>11890416</v>
      </c>
      <c r="O263" s="299">
        <v>3963471</v>
      </c>
      <c r="P263" s="299">
        <v>0</v>
      </c>
      <c r="R263" s="300">
        <f t="shared" si="13"/>
        <v>11890416</v>
      </c>
      <c r="S263" s="300">
        <f t="shared" si="14"/>
        <v>0</v>
      </c>
      <c r="T263" s="300">
        <f t="shared" si="15"/>
        <v>0</v>
      </c>
    </row>
    <row r="264" spans="1:20" hidden="1">
      <c r="A264" s="294" t="s">
        <v>835</v>
      </c>
      <c r="B264" s="297" t="s">
        <v>486</v>
      </c>
      <c r="C264" s="294">
        <v>223202</v>
      </c>
      <c r="D264" s="294" t="s">
        <v>399</v>
      </c>
      <c r="E264" s="294" t="s">
        <v>548</v>
      </c>
      <c r="F264" s="294">
        <v>3261</v>
      </c>
      <c r="G264" s="294">
        <v>1</v>
      </c>
      <c r="H264" s="294">
        <v>1</v>
      </c>
      <c r="I264" s="294">
        <v>0</v>
      </c>
      <c r="K264" s="294">
        <v>3</v>
      </c>
      <c r="L264" s="299">
        <v>2600000</v>
      </c>
      <c r="M264" s="299">
        <v>1300000</v>
      </c>
      <c r="O264" s="299">
        <v>431667</v>
      </c>
      <c r="P264" s="299">
        <v>0</v>
      </c>
      <c r="R264" s="300">
        <f t="shared" si="13"/>
        <v>1300000</v>
      </c>
      <c r="S264" s="300">
        <f t="shared" si="14"/>
        <v>0</v>
      </c>
      <c r="T264" s="300">
        <f t="shared" si="15"/>
        <v>0</v>
      </c>
    </row>
    <row r="265" spans="1:20" hidden="1">
      <c r="A265" s="294" t="s">
        <v>836</v>
      </c>
      <c r="B265" s="297" t="s">
        <v>486</v>
      </c>
      <c r="C265" s="294">
        <v>223202</v>
      </c>
      <c r="D265" s="294" t="s">
        <v>399</v>
      </c>
      <c r="E265" s="294" t="s">
        <v>548</v>
      </c>
      <c r="F265" s="294">
        <v>3331</v>
      </c>
      <c r="G265" s="294">
        <v>2</v>
      </c>
      <c r="H265" s="294">
        <v>1</v>
      </c>
      <c r="I265" s="294">
        <v>0</v>
      </c>
      <c r="K265" s="294">
        <v>3</v>
      </c>
      <c r="L265" s="299">
        <v>195000</v>
      </c>
      <c r="M265" s="299">
        <v>195000</v>
      </c>
      <c r="O265" s="299">
        <v>65001</v>
      </c>
      <c r="P265" s="299">
        <v>0</v>
      </c>
      <c r="R265" s="300">
        <f t="shared" si="13"/>
        <v>195000</v>
      </c>
      <c r="S265" s="300">
        <f t="shared" si="14"/>
        <v>0</v>
      </c>
      <c r="T265" s="300">
        <f t="shared" si="15"/>
        <v>0</v>
      </c>
    </row>
    <row r="266" spans="1:20" hidden="1">
      <c r="A266" s="294" t="s">
        <v>837</v>
      </c>
      <c r="B266" s="297" t="s">
        <v>486</v>
      </c>
      <c r="C266" s="294">
        <v>223202</v>
      </c>
      <c r="D266" s="294" t="s">
        <v>399</v>
      </c>
      <c r="E266" s="294" t="s">
        <v>548</v>
      </c>
      <c r="F266" s="294">
        <v>3552</v>
      </c>
      <c r="G266" s="294">
        <v>1</v>
      </c>
      <c r="H266" s="294">
        <v>1</v>
      </c>
      <c r="I266" s="294">
        <v>0</v>
      </c>
      <c r="K266" s="294">
        <v>3</v>
      </c>
      <c r="L266" s="299">
        <v>0</v>
      </c>
      <c r="M266" s="299">
        <v>1300000</v>
      </c>
      <c r="O266" s="299">
        <v>435000</v>
      </c>
      <c r="P266" s="299">
        <v>0</v>
      </c>
      <c r="R266" s="300">
        <f t="shared" si="13"/>
        <v>1300000</v>
      </c>
      <c r="S266" s="300">
        <f t="shared" si="14"/>
        <v>0</v>
      </c>
      <c r="T266" s="300">
        <f t="shared" si="15"/>
        <v>0</v>
      </c>
    </row>
    <row r="267" spans="1:20" hidden="1">
      <c r="A267" s="294" t="s">
        <v>838</v>
      </c>
      <c r="B267" s="297" t="s">
        <v>486</v>
      </c>
      <c r="C267" s="294">
        <v>223202</v>
      </c>
      <c r="D267" s="294" t="s">
        <v>399</v>
      </c>
      <c r="E267" s="294" t="s">
        <v>548</v>
      </c>
      <c r="F267" s="294">
        <v>3571</v>
      </c>
      <c r="G267" s="294">
        <v>2</v>
      </c>
      <c r="H267" s="294">
        <v>1</v>
      </c>
      <c r="I267" s="294">
        <v>0</v>
      </c>
      <c r="K267" s="294">
        <v>3</v>
      </c>
      <c r="L267" s="299">
        <v>4000000</v>
      </c>
      <c r="M267" s="299">
        <v>4000000</v>
      </c>
      <c r="O267" s="299">
        <v>1900000</v>
      </c>
      <c r="P267" s="299">
        <v>0</v>
      </c>
      <c r="R267" s="300">
        <f t="shared" si="13"/>
        <v>4000000</v>
      </c>
      <c r="S267" s="300">
        <f t="shared" si="14"/>
        <v>0</v>
      </c>
      <c r="T267" s="300">
        <f t="shared" si="15"/>
        <v>0</v>
      </c>
    </row>
    <row r="268" spans="1:20" hidden="1">
      <c r="A268" s="294" t="s">
        <v>839</v>
      </c>
      <c r="B268" s="297" t="s">
        <v>486</v>
      </c>
      <c r="C268" s="294">
        <v>223202</v>
      </c>
      <c r="D268" s="294" t="s">
        <v>399</v>
      </c>
      <c r="E268" s="294" t="s">
        <v>548</v>
      </c>
      <c r="F268" s="294">
        <v>6141</v>
      </c>
      <c r="G268" s="294">
        <v>2</v>
      </c>
      <c r="H268" s="294">
        <v>1</v>
      </c>
      <c r="I268" s="294">
        <v>0</v>
      </c>
      <c r="J268" s="294" t="s">
        <v>832</v>
      </c>
      <c r="K268" s="294">
        <v>6</v>
      </c>
      <c r="L268" s="299">
        <v>10899757</v>
      </c>
      <c r="M268" s="299">
        <v>10899757</v>
      </c>
      <c r="O268" s="299">
        <v>3633252</v>
      </c>
      <c r="P268" s="299">
        <v>0</v>
      </c>
      <c r="R268" s="300">
        <f t="shared" si="13"/>
        <v>10899757</v>
      </c>
      <c r="S268" s="300">
        <f t="shared" si="14"/>
        <v>0</v>
      </c>
      <c r="T268" s="300">
        <f t="shared" si="15"/>
        <v>0</v>
      </c>
    </row>
    <row r="269" spans="1:20" hidden="1">
      <c r="A269" s="294" t="s">
        <v>840</v>
      </c>
      <c r="B269" s="297" t="s">
        <v>486</v>
      </c>
      <c r="C269" s="294">
        <v>223202</v>
      </c>
      <c r="D269" s="294" t="s">
        <v>399</v>
      </c>
      <c r="E269" s="294" t="s">
        <v>548</v>
      </c>
      <c r="F269" s="294">
        <v>6141</v>
      </c>
      <c r="G269" s="294">
        <v>2</v>
      </c>
      <c r="H269" s="294">
        <v>1</v>
      </c>
      <c r="I269" s="294">
        <v>0</v>
      </c>
      <c r="J269" s="294" t="s">
        <v>841</v>
      </c>
      <c r="K269" s="294">
        <v>6</v>
      </c>
      <c r="L269" s="299">
        <v>2021641</v>
      </c>
      <c r="M269" s="299">
        <v>2021641</v>
      </c>
      <c r="O269" s="299">
        <v>673881</v>
      </c>
      <c r="P269" s="299">
        <v>0</v>
      </c>
      <c r="R269" s="300">
        <f t="shared" si="13"/>
        <v>2021641</v>
      </c>
      <c r="S269" s="300">
        <f t="shared" si="14"/>
        <v>0</v>
      </c>
      <c r="T269" s="300">
        <f t="shared" si="15"/>
        <v>0</v>
      </c>
    </row>
    <row r="270" spans="1:20" hidden="1">
      <c r="A270" s="294" t="s">
        <v>842</v>
      </c>
      <c r="B270" s="297" t="s">
        <v>486</v>
      </c>
      <c r="C270" s="294">
        <v>223202</v>
      </c>
      <c r="D270" s="294" t="s">
        <v>399</v>
      </c>
      <c r="E270" s="294" t="s">
        <v>548</v>
      </c>
      <c r="F270" s="294">
        <v>6141</v>
      </c>
      <c r="G270" s="294">
        <v>2</v>
      </c>
      <c r="H270" s="294">
        <v>1</v>
      </c>
      <c r="I270" s="294">
        <v>0</v>
      </c>
      <c r="J270" s="294" t="s">
        <v>843</v>
      </c>
      <c r="K270" s="294">
        <v>6</v>
      </c>
      <c r="L270" s="299">
        <v>27777842</v>
      </c>
      <c r="M270" s="299">
        <v>27777842</v>
      </c>
      <c r="O270" s="299">
        <v>9259281</v>
      </c>
      <c r="P270" s="299">
        <v>0</v>
      </c>
      <c r="R270" s="300">
        <f t="shared" si="13"/>
        <v>27777842</v>
      </c>
      <c r="S270" s="300">
        <f t="shared" si="14"/>
        <v>0</v>
      </c>
      <c r="T270" s="300">
        <f t="shared" si="15"/>
        <v>0</v>
      </c>
    </row>
    <row r="271" spans="1:20" hidden="1">
      <c r="A271" s="294" t="s">
        <v>844</v>
      </c>
      <c r="B271" s="297" t="s">
        <v>486</v>
      </c>
      <c r="C271" s="294">
        <v>223202</v>
      </c>
      <c r="D271" s="294" t="s">
        <v>399</v>
      </c>
      <c r="E271" s="294" t="s">
        <v>548</v>
      </c>
      <c r="F271" s="294">
        <v>6141</v>
      </c>
      <c r="G271" s="294">
        <v>2</v>
      </c>
      <c r="H271" s="294">
        <v>1</v>
      </c>
      <c r="I271" s="294">
        <v>0</v>
      </c>
      <c r="J271" s="294" t="s">
        <v>845</v>
      </c>
      <c r="K271" s="294">
        <v>6</v>
      </c>
      <c r="L271" s="299">
        <v>18826889</v>
      </c>
      <c r="M271" s="299">
        <v>18826889</v>
      </c>
      <c r="O271" s="299">
        <v>6275631</v>
      </c>
      <c r="P271" s="299">
        <v>0</v>
      </c>
      <c r="R271" s="300">
        <f t="shared" si="13"/>
        <v>18826889</v>
      </c>
      <c r="S271" s="300">
        <f t="shared" si="14"/>
        <v>0</v>
      </c>
      <c r="T271" s="300">
        <f t="shared" si="15"/>
        <v>0</v>
      </c>
    </row>
    <row r="272" spans="1:20" hidden="1">
      <c r="A272" s="294" t="s">
        <v>846</v>
      </c>
      <c r="B272" s="297" t="s">
        <v>486</v>
      </c>
      <c r="C272" s="294">
        <v>223202</v>
      </c>
      <c r="D272" s="294" t="s">
        <v>399</v>
      </c>
      <c r="E272" s="294" t="s">
        <v>548</v>
      </c>
      <c r="F272" s="294">
        <v>6141</v>
      </c>
      <c r="G272" s="294">
        <v>2</v>
      </c>
      <c r="H272" s="294">
        <v>1</v>
      </c>
      <c r="I272" s="294">
        <v>0</v>
      </c>
      <c r="J272" s="294" t="s">
        <v>847</v>
      </c>
      <c r="K272" s="294">
        <v>6</v>
      </c>
      <c r="L272" s="299">
        <v>1045305</v>
      </c>
      <c r="M272" s="299">
        <v>1045305</v>
      </c>
      <c r="O272" s="299">
        <v>348435</v>
      </c>
      <c r="P272" s="299">
        <v>0</v>
      </c>
      <c r="R272" s="300">
        <f t="shared" si="13"/>
        <v>1045305</v>
      </c>
      <c r="S272" s="300">
        <f t="shared" si="14"/>
        <v>0</v>
      </c>
      <c r="T272" s="300">
        <f t="shared" si="15"/>
        <v>0</v>
      </c>
    </row>
    <row r="273" spans="1:20" hidden="1">
      <c r="A273" s="294" t="s">
        <v>848</v>
      </c>
      <c r="B273" s="297" t="s">
        <v>486</v>
      </c>
      <c r="C273" s="294">
        <v>223202</v>
      </c>
      <c r="D273" s="294" t="s">
        <v>399</v>
      </c>
      <c r="E273" s="294" t="s">
        <v>732</v>
      </c>
      <c r="F273" s="294">
        <v>3391</v>
      </c>
      <c r="G273" s="294">
        <v>2</v>
      </c>
      <c r="H273" s="294">
        <v>1</v>
      </c>
      <c r="I273" s="294">
        <v>0</v>
      </c>
      <c r="K273" s="294">
        <v>3</v>
      </c>
      <c r="L273" s="299">
        <v>2805000</v>
      </c>
      <c r="M273" s="299">
        <v>2805000</v>
      </c>
      <c r="N273" s="299">
        <v>358000</v>
      </c>
      <c r="O273" s="299">
        <v>935001</v>
      </c>
      <c r="P273" s="299">
        <v>0</v>
      </c>
      <c r="R273" s="300">
        <f t="shared" si="13"/>
        <v>2447000</v>
      </c>
      <c r="S273" s="300">
        <f t="shared" si="14"/>
        <v>358000</v>
      </c>
      <c r="T273" s="300">
        <f t="shared" si="15"/>
        <v>0</v>
      </c>
    </row>
    <row r="274" spans="1:20" hidden="1">
      <c r="A274" s="294" t="s">
        <v>849</v>
      </c>
      <c r="B274" s="297" t="s">
        <v>486</v>
      </c>
      <c r="C274" s="294">
        <v>223202</v>
      </c>
      <c r="D274" s="294" t="s">
        <v>399</v>
      </c>
      <c r="E274" s="294" t="s">
        <v>732</v>
      </c>
      <c r="F274" s="294">
        <v>6141</v>
      </c>
      <c r="G274" s="294">
        <v>2</v>
      </c>
      <c r="H274" s="294">
        <v>1</v>
      </c>
      <c r="I274" s="294">
        <v>0</v>
      </c>
      <c r="J274" s="294" t="s">
        <v>847</v>
      </c>
      <c r="K274" s="294">
        <v>6</v>
      </c>
      <c r="L274" s="299">
        <v>23954695</v>
      </c>
      <c r="M274" s="299">
        <v>23954695</v>
      </c>
      <c r="O274" s="299">
        <v>7984899</v>
      </c>
      <c r="P274" s="299">
        <v>0</v>
      </c>
      <c r="R274" s="300">
        <f t="shared" si="13"/>
        <v>23954695</v>
      </c>
      <c r="S274" s="300">
        <f t="shared" si="14"/>
        <v>0</v>
      </c>
      <c r="T274" s="300">
        <f t="shared" si="15"/>
        <v>0</v>
      </c>
    </row>
    <row r="275" spans="1:20" hidden="1">
      <c r="A275" s="294" t="s">
        <v>850</v>
      </c>
      <c r="B275" s="297" t="s">
        <v>487</v>
      </c>
      <c r="C275" s="294">
        <v>223202</v>
      </c>
      <c r="D275" s="294" t="s">
        <v>403</v>
      </c>
      <c r="E275" s="294" t="s">
        <v>552</v>
      </c>
      <c r="F275" s="294">
        <v>2419</v>
      </c>
      <c r="G275" s="294">
        <v>2</v>
      </c>
      <c r="H275" s="294">
        <v>1</v>
      </c>
      <c r="I275" s="294">
        <v>0</v>
      </c>
      <c r="K275" s="294">
        <v>2</v>
      </c>
      <c r="L275" s="299">
        <v>267500</v>
      </c>
      <c r="M275" s="299">
        <v>267500</v>
      </c>
      <c r="O275" s="299">
        <v>89166</v>
      </c>
      <c r="P275" s="299">
        <v>0</v>
      </c>
      <c r="R275" s="300">
        <f t="shared" si="13"/>
        <v>267500</v>
      </c>
      <c r="S275" s="300">
        <f t="shared" si="14"/>
        <v>0</v>
      </c>
      <c r="T275" s="300">
        <f t="shared" si="15"/>
        <v>0</v>
      </c>
    </row>
    <row r="276" spans="1:20" hidden="1">
      <c r="A276" s="294" t="s">
        <v>851</v>
      </c>
      <c r="B276" s="297" t="s">
        <v>487</v>
      </c>
      <c r="C276" s="294">
        <v>223202</v>
      </c>
      <c r="D276" s="294" t="s">
        <v>403</v>
      </c>
      <c r="E276" s="294" t="s">
        <v>552</v>
      </c>
      <c r="F276" s="294">
        <v>2421</v>
      </c>
      <c r="G276" s="294">
        <v>2</v>
      </c>
      <c r="H276" s="294">
        <v>1</v>
      </c>
      <c r="I276" s="294">
        <v>0</v>
      </c>
      <c r="K276" s="294">
        <v>2</v>
      </c>
      <c r="L276" s="299">
        <v>283624</v>
      </c>
      <c r="M276" s="299">
        <v>283624</v>
      </c>
      <c r="O276" s="299">
        <v>94542</v>
      </c>
      <c r="P276" s="299">
        <v>0</v>
      </c>
      <c r="R276" s="300">
        <f t="shared" si="13"/>
        <v>283624</v>
      </c>
      <c r="S276" s="300">
        <f t="shared" si="14"/>
        <v>0</v>
      </c>
      <c r="T276" s="300">
        <f t="shared" si="15"/>
        <v>0</v>
      </c>
    </row>
    <row r="277" spans="1:20" hidden="1">
      <c r="A277" s="294" t="s">
        <v>852</v>
      </c>
      <c r="B277" s="297" t="s">
        <v>487</v>
      </c>
      <c r="C277" s="294">
        <v>223202</v>
      </c>
      <c r="D277" s="294" t="s">
        <v>403</v>
      </c>
      <c r="E277" s="294" t="s">
        <v>552</v>
      </c>
      <c r="F277" s="294">
        <v>2441</v>
      </c>
      <c r="G277" s="294">
        <v>2</v>
      </c>
      <c r="H277" s="294">
        <v>1</v>
      </c>
      <c r="I277" s="294">
        <v>0</v>
      </c>
      <c r="K277" s="294">
        <v>2</v>
      </c>
      <c r="L277" s="299">
        <v>48120</v>
      </c>
      <c r="M277" s="299">
        <v>48120</v>
      </c>
      <c r="O277" s="299">
        <v>48120</v>
      </c>
      <c r="P277" s="299">
        <v>0</v>
      </c>
      <c r="R277" s="300">
        <f t="shared" si="13"/>
        <v>48120</v>
      </c>
      <c r="S277" s="300">
        <f t="shared" si="14"/>
        <v>0</v>
      </c>
      <c r="T277" s="300">
        <f t="shared" si="15"/>
        <v>0</v>
      </c>
    </row>
    <row r="278" spans="1:20" hidden="1">
      <c r="A278" s="294" t="s">
        <v>853</v>
      </c>
      <c r="B278" s="297" t="s">
        <v>487</v>
      </c>
      <c r="C278" s="294">
        <v>223202</v>
      </c>
      <c r="D278" s="294" t="s">
        <v>403</v>
      </c>
      <c r="E278" s="294" t="s">
        <v>552</v>
      </c>
      <c r="F278" s="294">
        <v>2471</v>
      </c>
      <c r="G278" s="294">
        <v>2</v>
      </c>
      <c r="H278" s="294">
        <v>1</v>
      </c>
      <c r="I278" s="294">
        <v>0</v>
      </c>
      <c r="K278" s="294">
        <v>2</v>
      </c>
      <c r="L278" s="299">
        <v>5728176</v>
      </c>
      <c r="M278" s="299">
        <v>5728176</v>
      </c>
      <c r="O278" s="299">
        <v>1909392</v>
      </c>
      <c r="P278" s="299">
        <v>0</v>
      </c>
      <c r="R278" s="300">
        <f t="shared" si="13"/>
        <v>5728176</v>
      </c>
      <c r="S278" s="300">
        <f t="shared" si="14"/>
        <v>0</v>
      </c>
      <c r="T278" s="300">
        <f t="shared" si="15"/>
        <v>0</v>
      </c>
    </row>
    <row r="279" spans="1:20" hidden="1">
      <c r="A279" s="294" t="s">
        <v>854</v>
      </c>
      <c r="B279" s="297" t="s">
        <v>487</v>
      </c>
      <c r="C279" s="294">
        <v>223202</v>
      </c>
      <c r="D279" s="294" t="s">
        <v>403</v>
      </c>
      <c r="E279" s="294" t="s">
        <v>552</v>
      </c>
      <c r="F279" s="294">
        <v>2561</v>
      </c>
      <c r="G279" s="294">
        <v>2</v>
      </c>
      <c r="H279" s="294">
        <v>1</v>
      </c>
      <c r="I279" s="294">
        <v>0</v>
      </c>
      <c r="K279" s="294">
        <v>2</v>
      </c>
      <c r="L279" s="299">
        <v>2266411</v>
      </c>
      <c r="M279" s="299">
        <v>2266411</v>
      </c>
      <c r="O279" s="299">
        <v>755469</v>
      </c>
      <c r="P279" s="299">
        <v>0</v>
      </c>
      <c r="R279" s="300">
        <f t="shared" si="13"/>
        <v>2266411</v>
      </c>
      <c r="S279" s="300">
        <f t="shared" si="14"/>
        <v>0</v>
      </c>
      <c r="T279" s="300">
        <f t="shared" si="15"/>
        <v>0</v>
      </c>
    </row>
    <row r="280" spans="1:20" hidden="1">
      <c r="A280" s="294" t="s">
        <v>855</v>
      </c>
      <c r="B280" s="297" t="s">
        <v>487</v>
      </c>
      <c r="C280" s="294">
        <v>223202</v>
      </c>
      <c r="D280" s="294" t="s">
        <v>403</v>
      </c>
      <c r="E280" s="294" t="s">
        <v>552</v>
      </c>
      <c r="F280" s="294">
        <v>2911</v>
      </c>
      <c r="G280" s="294">
        <v>2</v>
      </c>
      <c r="H280" s="294">
        <v>1</v>
      </c>
      <c r="I280" s="294">
        <v>0</v>
      </c>
      <c r="K280" s="294">
        <v>2</v>
      </c>
      <c r="L280" s="299">
        <v>1102047</v>
      </c>
      <c r="M280" s="299">
        <v>1102047</v>
      </c>
      <c r="O280" s="299">
        <v>367350</v>
      </c>
      <c r="P280" s="299">
        <v>0</v>
      </c>
      <c r="R280" s="300">
        <f t="shared" si="13"/>
        <v>1102047</v>
      </c>
      <c r="S280" s="300">
        <f t="shared" si="14"/>
        <v>0</v>
      </c>
      <c r="T280" s="300">
        <f t="shared" si="15"/>
        <v>0</v>
      </c>
    </row>
    <row r="281" spans="1:20" hidden="1">
      <c r="A281" s="294" t="s">
        <v>856</v>
      </c>
      <c r="B281" s="297" t="s">
        <v>487</v>
      </c>
      <c r="C281" s="294">
        <v>223202</v>
      </c>
      <c r="D281" s="294" t="s">
        <v>403</v>
      </c>
      <c r="E281" s="294" t="s">
        <v>552</v>
      </c>
      <c r="F281" s="294">
        <v>2981</v>
      </c>
      <c r="G281" s="294">
        <v>2</v>
      </c>
      <c r="H281" s="294">
        <v>1</v>
      </c>
      <c r="I281" s="294">
        <v>0</v>
      </c>
      <c r="K281" s="294">
        <v>2</v>
      </c>
      <c r="L281" s="299">
        <v>1867300</v>
      </c>
      <c r="M281" s="299">
        <v>867300</v>
      </c>
      <c r="O281" s="299">
        <v>300000</v>
      </c>
      <c r="P281" s="299">
        <v>0</v>
      </c>
      <c r="R281" s="300">
        <f t="shared" si="13"/>
        <v>867300</v>
      </c>
      <c r="S281" s="300">
        <f t="shared" si="14"/>
        <v>0</v>
      </c>
      <c r="T281" s="300">
        <f t="shared" si="15"/>
        <v>0</v>
      </c>
    </row>
    <row r="282" spans="1:20" hidden="1">
      <c r="A282" s="294" t="s">
        <v>857</v>
      </c>
      <c r="B282" s="297" t="s">
        <v>487</v>
      </c>
      <c r="C282" s="294">
        <v>223202</v>
      </c>
      <c r="D282" s="294" t="s">
        <v>403</v>
      </c>
      <c r="E282" s="294" t="s">
        <v>552</v>
      </c>
      <c r="F282" s="294">
        <v>2991</v>
      </c>
      <c r="G282" s="294">
        <v>2</v>
      </c>
      <c r="H282" s="294">
        <v>1</v>
      </c>
      <c r="I282" s="294">
        <v>87</v>
      </c>
      <c r="K282" s="294">
        <v>2</v>
      </c>
      <c r="L282" s="299">
        <v>0</v>
      </c>
      <c r="M282" s="299">
        <v>2062214.66</v>
      </c>
      <c r="O282" s="299">
        <v>555556</v>
      </c>
      <c r="P282" s="299">
        <v>0</v>
      </c>
      <c r="R282" s="300">
        <f t="shared" si="13"/>
        <v>2062214.66</v>
      </c>
      <c r="S282" s="300">
        <f t="shared" si="14"/>
        <v>0</v>
      </c>
      <c r="T282" s="300">
        <f t="shared" si="15"/>
        <v>0</v>
      </c>
    </row>
    <row r="283" spans="1:20" hidden="1">
      <c r="A283" s="294" t="s">
        <v>858</v>
      </c>
      <c r="B283" s="297" t="s">
        <v>487</v>
      </c>
      <c r="C283" s="294">
        <v>223202</v>
      </c>
      <c r="D283" s="294" t="s">
        <v>403</v>
      </c>
      <c r="E283" s="294" t="s">
        <v>552</v>
      </c>
      <c r="F283" s="294">
        <v>3291</v>
      </c>
      <c r="G283" s="294">
        <v>1</v>
      </c>
      <c r="H283" s="294">
        <v>1</v>
      </c>
      <c r="I283" s="294">
        <v>0</v>
      </c>
      <c r="K283" s="294">
        <v>3</v>
      </c>
      <c r="L283" s="299">
        <v>0</v>
      </c>
      <c r="M283" s="299">
        <v>5000000</v>
      </c>
      <c r="O283" s="299">
        <v>1663428</v>
      </c>
      <c r="P283" s="299">
        <v>0</v>
      </c>
      <c r="R283" s="300">
        <f t="shared" si="13"/>
        <v>5000000</v>
      </c>
      <c r="S283" s="300">
        <f t="shared" si="14"/>
        <v>0</v>
      </c>
      <c r="T283" s="300">
        <f t="shared" si="15"/>
        <v>0</v>
      </c>
    </row>
    <row r="284" spans="1:20" hidden="1">
      <c r="A284" s="294" t="s">
        <v>859</v>
      </c>
      <c r="B284" s="297" t="s">
        <v>487</v>
      </c>
      <c r="C284" s="294">
        <v>223202</v>
      </c>
      <c r="D284" s="294" t="s">
        <v>403</v>
      </c>
      <c r="E284" s="294" t="s">
        <v>552</v>
      </c>
      <c r="F284" s="294">
        <v>3291</v>
      </c>
      <c r="G284" s="294">
        <v>1</v>
      </c>
      <c r="H284" s="294">
        <v>1</v>
      </c>
      <c r="I284" s="294">
        <v>87</v>
      </c>
      <c r="K284" s="294">
        <v>3</v>
      </c>
      <c r="L284" s="299">
        <v>0</v>
      </c>
      <c r="M284" s="299">
        <v>3579120</v>
      </c>
      <c r="N284" s="299">
        <v>3579120</v>
      </c>
      <c r="O284" s="299">
        <v>578000</v>
      </c>
      <c r="P284" s="299">
        <v>0</v>
      </c>
      <c r="R284" s="300">
        <f t="shared" si="13"/>
        <v>0</v>
      </c>
      <c r="S284" s="300">
        <f t="shared" si="14"/>
        <v>3579120</v>
      </c>
      <c r="T284" s="300">
        <f t="shared" si="15"/>
        <v>0</v>
      </c>
    </row>
    <row r="285" spans="1:20" hidden="1">
      <c r="A285" s="294" t="s">
        <v>860</v>
      </c>
      <c r="B285" s="297" t="s">
        <v>487</v>
      </c>
      <c r="C285" s="294">
        <v>223202</v>
      </c>
      <c r="D285" s="294" t="s">
        <v>403</v>
      </c>
      <c r="E285" s="294" t="s">
        <v>552</v>
      </c>
      <c r="F285" s="294">
        <v>3552</v>
      </c>
      <c r="G285" s="294">
        <v>1</v>
      </c>
      <c r="H285" s="294">
        <v>1</v>
      </c>
      <c r="I285" s="294">
        <v>0</v>
      </c>
      <c r="K285" s="294">
        <v>3</v>
      </c>
      <c r="L285" s="299">
        <v>0</v>
      </c>
      <c r="M285" s="299">
        <v>1000000</v>
      </c>
      <c r="O285" s="299">
        <v>322434</v>
      </c>
      <c r="P285" s="299">
        <v>0</v>
      </c>
      <c r="R285" s="300">
        <f t="shared" si="13"/>
        <v>1000000</v>
      </c>
      <c r="S285" s="300">
        <f t="shared" si="14"/>
        <v>0</v>
      </c>
      <c r="T285" s="300">
        <f t="shared" si="15"/>
        <v>0</v>
      </c>
    </row>
    <row r="286" spans="1:20" hidden="1">
      <c r="A286" s="294" t="s">
        <v>861</v>
      </c>
      <c r="B286" s="297" t="s">
        <v>487</v>
      </c>
      <c r="C286" s="294">
        <v>223202</v>
      </c>
      <c r="D286" s="294" t="s">
        <v>403</v>
      </c>
      <c r="E286" s="294" t="s">
        <v>552</v>
      </c>
      <c r="F286" s="294">
        <v>5151</v>
      </c>
      <c r="G286" s="294">
        <v>2</v>
      </c>
      <c r="H286" s="294">
        <v>1</v>
      </c>
      <c r="I286" s="294">
        <v>0</v>
      </c>
      <c r="J286" s="294" t="s">
        <v>862</v>
      </c>
      <c r="K286" s="294">
        <v>5</v>
      </c>
      <c r="L286" s="299">
        <v>52431</v>
      </c>
      <c r="M286" s="299">
        <v>52431</v>
      </c>
      <c r="O286" s="299">
        <v>17478</v>
      </c>
      <c r="P286" s="299">
        <v>0</v>
      </c>
      <c r="R286" s="300">
        <f t="shared" si="13"/>
        <v>52431</v>
      </c>
      <c r="S286" s="300">
        <f t="shared" si="14"/>
        <v>0</v>
      </c>
      <c r="T286" s="300">
        <f t="shared" si="15"/>
        <v>0</v>
      </c>
    </row>
    <row r="287" spans="1:20">
      <c r="A287" s="294" t="s">
        <v>863</v>
      </c>
      <c r="B287" s="297" t="s">
        <v>487</v>
      </c>
      <c r="C287" s="294">
        <v>223202</v>
      </c>
      <c r="D287" s="294" t="s">
        <v>403</v>
      </c>
      <c r="E287" s="294" t="s">
        <v>552</v>
      </c>
      <c r="F287" s="294">
        <v>5412</v>
      </c>
      <c r="G287" s="294">
        <v>2</v>
      </c>
      <c r="H287" s="294">
        <v>2</v>
      </c>
      <c r="I287" s="294">
        <v>0</v>
      </c>
      <c r="J287" s="294" t="s">
        <v>864</v>
      </c>
      <c r="K287" s="294">
        <v>5</v>
      </c>
      <c r="L287" s="299">
        <v>5000000</v>
      </c>
      <c r="M287" s="299">
        <v>2222220</v>
      </c>
      <c r="N287" s="299">
        <f>P287</f>
        <v>0</v>
      </c>
      <c r="O287" s="299">
        <v>1111112</v>
      </c>
      <c r="P287" s="299">
        <v>0</v>
      </c>
      <c r="R287" s="300">
        <f t="shared" si="13"/>
        <v>2222220</v>
      </c>
      <c r="S287" s="300">
        <f t="shared" si="14"/>
        <v>0</v>
      </c>
      <c r="T287" s="300">
        <f t="shared" si="15"/>
        <v>0</v>
      </c>
    </row>
    <row r="288" spans="1:20">
      <c r="A288" s="294" t="s">
        <v>865</v>
      </c>
      <c r="B288" s="297" t="s">
        <v>487</v>
      </c>
      <c r="C288" s="294">
        <v>223202</v>
      </c>
      <c r="D288" s="294" t="s">
        <v>403</v>
      </c>
      <c r="E288" s="294" t="s">
        <v>552</v>
      </c>
      <c r="F288" s="294">
        <v>5412</v>
      </c>
      <c r="G288" s="294">
        <v>2</v>
      </c>
      <c r="H288" s="294">
        <v>2</v>
      </c>
      <c r="I288" s="294">
        <v>0</v>
      </c>
      <c r="J288" s="294" t="s">
        <v>866</v>
      </c>
      <c r="K288" s="294">
        <v>5</v>
      </c>
      <c r="L288" s="299">
        <v>5202000</v>
      </c>
      <c r="M288" s="299">
        <v>2338445.34</v>
      </c>
      <c r="N288" s="299">
        <f>P288</f>
        <v>0</v>
      </c>
      <c r="O288" s="299">
        <v>1156000</v>
      </c>
      <c r="P288" s="299">
        <v>0</v>
      </c>
      <c r="R288" s="300">
        <f t="shared" si="13"/>
        <v>2338445.34</v>
      </c>
      <c r="S288" s="300">
        <f t="shared" si="14"/>
        <v>0</v>
      </c>
      <c r="T288" s="300">
        <f t="shared" si="15"/>
        <v>0</v>
      </c>
    </row>
    <row r="289" spans="1:20" hidden="1">
      <c r="A289" s="294" t="s">
        <v>867</v>
      </c>
      <c r="B289" s="297" t="s">
        <v>487</v>
      </c>
      <c r="C289" s="294">
        <v>223202</v>
      </c>
      <c r="D289" s="294" t="s">
        <v>403</v>
      </c>
      <c r="E289" s="294" t="s">
        <v>552</v>
      </c>
      <c r="F289" s="294">
        <v>5621</v>
      </c>
      <c r="G289" s="294">
        <v>2</v>
      </c>
      <c r="H289" s="294">
        <v>1</v>
      </c>
      <c r="I289" s="294">
        <v>0</v>
      </c>
      <c r="J289" s="294" t="s">
        <v>868</v>
      </c>
      <c r="K289" s="294">
        <v>5</v>
      </c>
      <c r="L289" s="299">
        <v>324400</v>
      </c>
      <c r="M289" s="299">
        <v>324400</v>
      </c>
      <c r="O289" s="299">
        <v>108132</v>
      </c>
      <c r="P289" s="299">
        <v>0</v>
      </c>
      <c r="R289" s="300">
        <f t="shared" si="13"/>
        <v>324400</v>
      </c>
      <c r="S289" s="300">
        <f t="shared" si="14"/>
        <v>0</v>
      </c>
      <c r="T289" s="300">
        <f t="shared" si="15"/>
        <v>0</v>
      </c>
    </row>
    <row r="290" spans="1:20" hidden="1">
      <c r="A290" s="294" t="s">
        <v>869</v>
      </c>
      <c r="B290" s="297" t="s">
        <v>487</v>
      </c>
      <c r="C290" s="294">
        <v>223202</v>
      </c>
      <c r="D290" s="294" t="s">
        <v>403</v>
      </c>
      <c r="E290" s="294" t="s">
        <v>552</v>
      </c>
      <c r="F290" s="294">
        <v>5631</v>
      </c>
      <c r="G290" s="294">
        <v>2</v>
      </c>
      <c r="H290" s="294">
        <v>1</v>
      </c>
      <c r="I290" s="294">
        <v>0</v>
      </c>
      <c r="J290" s="294" t="s">
        <v>868</v>
      </c>
      <c r="K290" s="294">
        <v>5</v>
      </c>
      <c r="L290" s="299">
        <v>1057887</v>
      </c>
      <c r="M290" s="299">
        <v>1057887</v>
      </c>
      <c r="O290" s="299">
        <v>352629</v>
      </c>
      <c r="P290" s="299">
        <v>0</v>
      </c>
      <c r="R290" s="300">
        <f t="shared" si="13"/>
        <v>1057887</v>
      </c>
      <c r="S290" s="300">
        <f t="shared" si="14"/>
        <v>0</v>
      </c>
      <c r="T290" s="300">
        <f t="shared" si="15"/>
        <v>0</v>
      </c>
    </row>
    <row r="291" spans="1:20" hidden="1">
      <c r="A291" s="294" t="s">
        <v>870</v>
      </c>
      <c r="B291" s="297" t="s">
        <v>487</v>
      </c>
      <c r="C291" s="294">
        <v>223202</v>
      </c>
      <c r="D291" s="294" t="s">
        <v>403</v>
      </c>
      <c r="E291" s="294" t="s">
        <v>552</v>
      </c>
      <c r="F291" s="294">
        <v>5661</v>
      </c>
      <c r="G291" s="294">
        <v>2</v>
      </c>
      <c r="H291" s="294">
        <v>1</v>
      </c>
      <c r="I291" s="294">
        <v>0</v>
      </c>
      <c r="J291" s="294" t="s">
        <v>868</v>
      </c>
      <c r="K291" s="294">
        <v>5</v>
      </c>
      <c r="L291" s="299">
        <v>299000</v>
      </c>
      <c r="M291" s="299">
        <v>299000</v>
      </c>
      <c r="O291" s="299">
        <v>99666</v>
      </c>
      <c r="P291" s="299">
        <v>0</v>
      </c>
      <c r="R291" s="300">
        <f t="shared" si="13"/>
        <v>299000</v>
      </c>
      <c r="S291" s="300">
        <f t="shared" si="14"/>
        <v>0</v>
      </c>
      <c r="T291" s="300">
        <f t="shared" si="15"/>
        <v>0</v>
      </c>
    </row>
    <row r="292" spans="1:20" hidden="1">
      <c r="A292" s="294" t="s">
        <v>871</v>
      </c>
      <c r="B292" s="297" t="s">
        <v>487</v>
      </c>
      <c r="C292" s="294">
        <v>223202</v>
      </c>
      <c r="D292" s="294" t="s">
        <v>403</v>
      </c>
      <c r="E292" s="294" t="s">
        <v>552</v>
      </c>
      <c r="F292" s="294">
        <v>5671</v>
      </c>
      <c r="G292" s="294">
        <v>2</v>
      </c>
      <c r="H292" s="294">
        <v>1</v>
      </c>
      <c r="I292" s="294">
        <v>0</v>
      </c>
      <c r="J292" s="294" t="s">
        <v>868</v>
      </c>
      <c r="K292" s="294">
        <v>5</v>
      </c>
      <c r="L292" s="299">
        <v>7465282</v>
      </c>
      <c r="M292" s="299">
        <v>2465282</v>
      </c>
      <c r="O292" s="299">
        <v>825000</v>
      </c>
      <c r="P292" s="299">
        <v>0</v>
      </c>
      <c r="R292" s="300">
        <f t="shared" si="13"/>
        <v>2465282</v>
      </c>
      <c r="S292" s="300">
        <f t="shared" si="14"/>
        <v>0</v>
      </c>
      <c r="T292" s="300">
        <f t="shared" si="15"/>
        <v>0</v>
      </c>
    </row>
    <row r="293" spans="1:20" hidden="1">
      <c r="A293" s="294" t="s">
        <v>872</v>
      </c>
      <c r="B293" s="297" t="s">
        <v>487</v>
      </c>
      <c r="C293" s="294">
        <v>223202</v>
      </c>
      <c r="D293" s="294" t="s">
        <v>403</v>
      </c>
      <c r="E293" s="294" t="s">
        <v>552</v>
      </c>
      <c r="F293" s="294">
        <v>6141</v>
      </c>
      <c r="G293" s="294">
        <v>2</v>
      </c>
      <c r="H293" s="294">
        <v>1</v>
      </c>
      <c r="I293" s="294">
        <v>0</v>
      </c>
      <c r="J293" s="294" t="s">
        <v>873</v>
      </c>
      <c r="K293" s="294">
        <v>6</v>
      </c>
      <c r="L293" s="299">
        <v>40000000</v>
      </c>
      <c r="M293" s="299">
        <v>40000000</v>
      </c>
      <c r="O293" s="299">
        <v>8888888</v>
      </c>
      <c r="P293" s="299">
        <v>0</v>
      </c>
      <c r="R293" s="300">
        <f t="shared" si="13"/>
        <v>40000000</v>
      </c>
      <c r="S293" s="300">
        <f t="shared" si="14"/>
        <v>0</v>
      </c>
      <c r="T293" s="300">
        <f t="shared" si="15"/>
        <v>0</v>
      </c>
    </row>
    <row r="294" spans="1:20" hidden="1">
      <c r="A294" s="294" t="s">
        <v>874</v>
      </c>
      <c r="B294" s="297" t="s">
        <v>487</v>
      </c>
      <c r="C294" s="294">
        <v>223202</v>
      </c>
      <c r="D294" s="294" t="s">
        <v>403</v>
      </c>
      <c r="E294" s="294" t="s">
        <v>548</v>
      </c>
      <c r="F294" s="294">
        <v>2471</v>
      </c>
      <c r="G294" s="294">
        <v>2</v>
      </c>
      <c r="H294" s="294">
        <v>1</v>
      </c>
      <c r="I294" s="294">
        <v>0</v>
      </c>
      <c r="K294" s="294">
        <v>2</v>
      </c>
      <c r="L294" s="299">
        <v>2580053</v>
      </c>
      <c r="M294" s="299">
        <v>609474.52</v>
      </c>
      <c r="O294" s="299">
        <v>0</v>
      </c>
      <c r="P294" s="299">
        <v>0</v>
      </c>
      <c r="R294" s="300">
        <f t="shared" si="13"/>
        <v>609474.52</v>
      </c>
      <c r="S294" s="300">
        <f t="shared" si="14"/>
        <v>0</v>
      </c>
      <c r="T294" s="300">
        <f t="shared" si="15"/>
        <v>0</v>
      </c>
    </row>
    <row r="295" spans="1:20">
      <c r="A295" s="294" t="s">
        <v>875</v>
      </c>
      <c r="B295" s="297" t="s">
        <v>487</v>
      </c>
      <c r="C295" s="294">
        <v>223202</v>
      </c>
      <c r="D295" s="294" t="s">
        <v>403</v>
      </c>
      <c r="E295" s="294" t="s">
        <v>548</v>
      </c>
      <c r="F295" s="294">
        <v>3131</v>
      </c>
      <c r="G295" s="294">
        <v>1</v>
      </c>
      <c r="H295" s="294">
        <v>2</v>
      </c>
      <c r="I295" s="294">
        <v>0</v>
      </c>
      <c r="K295" s="294">
        <v>3</v>
      </c>
      <c r="L295" s="299">
        <v>3434469</v>
      </c>
      <c r="M295" s="299">
        <v>3434469</v>
      </c>
      <c r="N295" s="299">
        <f>P295</f>
        <v>1795297</v>
      </c>
      <c r="O295" s="299">
        <v>2029467</v>
      </c>
      <c r="P295" s="299">
        <v>1795297</v>
      </c>
      <c r="Q295" s="299">
        <v>1795297</v>
      </c>
      <c r="R295" s="300">
        <f t="shared" si="13"/>
        <v>1639172</v>
      </c>
      <c r="S295" s="300">
        <f t="shared" si="14"/>
        <v>0</v>
      </c>
      <c r="T295" s="300">
        <f t="shared" si="15"/>
        <v>0</v>
      </c>
    </row>
    <row r="296" spans="1:20" hidden="1">
      <c r="A296" s="294" t="s">
        <v>876</v>
      </c>
      <c r="B296" s="297" t="s">
        <v>487</v>
      </c>
      <c r="C296" s="294">
        <v>223202</v>
      </c>
      <c r="D296" s="294" t="s">
        <v>403</v>
      </c>
      <c r="E296" s="294" t="s">
        <v>548</v>
      </c>
      <c r="F296" s="294">
        <v>3552</v>
      </c>
      <c r="G296" s="294">
        <v>1</v>
      </c>
      <c r="H296" s="294">
        <v>1</v>
      </c>
      <c r="I296" s="294">
        <v>0</v>
      </c>
      <c r="K296" s="294">
        <v>3</v>
      </c>
      <c r="L296" s="299">
        <v>0</v>
      </c>
      <c r="M296" s="299">
        <v>938302.48</v>
      </c>
      <c r="O296" s="299">
        <v>527019</v>
      </c>
      <c r="P296" s="299">
        <v>0</v>
      </c>
      <c r="R296" s="300">
        <f t="shared" si="13"/>
        <v>938302.48</v>
      </c>
      <c r="S296" s="300">
        <f t="shared" si="14"/>
        <v>0</v>
      </c>
      <c r="T296" s="300">
        <f t="shared" si="15"/>
        <v>0</v>
      </c>
    </row>
    <row r="297" spans="1:20" hidden="1">
      <c r="A297" s="294" t="s">
        <v>877</v>
      </c>
      <c r="B297" s="297" t="s">
        <v>487</v>
      </c>
      <c r="C297" s="294">
        <v>223202</v>
      </c>
      <c r="D297" s="294" t="s">
        <v>403</v>
      </c>
      <c r="E297" s="294" t="s">
        <v>548</v>
      </c>
      <c r="F297" s="294">
        <v>3571</v>
      </c>
      <c r="G297" s="294">
        <v>1</v>
      </c>
      <c r="H297" s="294">
        <v>1</v>
      </c>
      <c r="I297" s="294">
        <v>0</v>
      </c>
      <c r="K297" s="294">
        <v>3</v>
      </c>
      <c r="L297" s="299">
        <v>0</v>
      </c>
      <c r="M297" s="299">
        <v>1032276</v>
      </c>
      <c r="O297" s="299">
        <v>333000</v>
      </c>
      <c r="P297" s="299">
        <v>0</v>
      </c>
      <c r="R297" s="300">
        <f t="shared" si="13"/>
        <v>1032276</v>
      </c>
      <c r="S297" s="300">
        <f t="shared" si="14"/>
        <v>0</v>
      </c>
      <c r="T297" s="300">
        <f t="shared" si="15"/>
        <v>0</v>
      </c>
    </row>
    <row r="298" spans="1:20" hidden="1">
      <c r="A298" s="294" t="s">
        <v>878</v>
      </c>
      <c r="B298" s="297" t="s">
        <v>488</v>
      </c>
      <c r="C298" s="294">
        <v>224012</v>
      </c>
      <c r="D298" s="294" t="s">
        <v>403</v>
      </c>
      <c r="E298" s="294" t="s">
        <v>548</v>
      </c>
      <c r="F298" s="294">
        <v>2461</v>
      </c>
      <c r="G298" s="294">
        <v>1</v>
      </c>
      <c r="H298" s="294">
        <v>1</v>
      </c>
      <c r="I298" s="294">
        <v>0</v>
      </c>
      <c r="K298" s="294">
        <v>2</v>
      </c>
      <c r="L298" s="299">
        <v>4003901</v>
      </c>
      <c r="M298" s="299">
        <v>4003901</v>
      </c>
      <c r="N298" s="299">
        <v>284548</v>
      </c>
      <c r="O298" s="299">
        <v>1601560</v>
      </c>
      <c r="P298" s="299">
        <v>0</v>
      </c>
      <c r="R298" s="300">
        <f t="shared" si="13"/>
        <v>3719353</v>
      </c>
      <c r="S298" s="300">
        <f t="shared" si="14"/>
        <v>284548</v>
      </c>
      <c r="T298" s="300">
        <f t="shared" si="15"/>
        <v>0</v>
      </c>
    </row>
    <row r="299" spans="1:20" hidden="1">
      <c r="A299" s="294" t="s">
        <v>879</v>
      </c>
      <c r="B299" s="297" t="s">
        <v>488</v>
      </c>
      <c r="C299" s="294">
        <v>224012</v>
      </c>
      <c r="D299" s="294" t="s">
        <v>403</v>
      </c>
      <c r="E299" s="294" t="s">
        <v>548</v>
      </c>
      <c r="F299" s="294">
        <v>2471</v>
      </c>
      <c r="G299" s="294">
        <v>1</v>
      </c>
      <c r="H299" s="294">
        <v>1</v>
      </c>
      <c r="I299" s="294">
        <v>0</v>
      </c>
      <c r="K299" s="294">
        <v>2</v>
      </c>
      <c r="L299" s="299">
        <v>660000</v>
      </c>
      <c r="M299" s="299">
        <v>660000</v>
      </c>
      <c r="O299" s="299">
        <v>264000</v>
      </c>
      <c r="P299" s="299">
        <v>0</v>
      </c>
      <c r="R299" s="300">
        <f t="shared" si="13"/>
        <v>660000</v>
      </c>
      <c r="S299" s="300">
        <f t="shared" si="14"/>
        <v>0</v>
      </c>
      <c r="T299" s="300">
        <f t="shared" si="15"/>
        <v>0</v>
      </c>
    </row>
    <row r="300" spans="1:20" hidden="1">
      <c r="A300" s="294" t="s">
        <v>880</v>
      </c>
      <c r="B300" s="297" t="s">
        <v>488</v>
      </c>
      <c r="C300" s="294">
        <v>224012</v>
      </c>
      <c r="D300" s="294" t="s">
        <v>403</v>
      </c>
      <c r="E300" s="294" t="s">
        <v>548</v>
      </c>
      <c r="F300" s="294">
        <v>2911</v>
      </c>
      <c r="G300" s="294">
        <v>1</v>
      </c>
      <c r="H300" s="294">
        <v>1</v>
      </c>
      <c r="I300" s="294">
        <v>0</v>
      </c>
      <c r="K300" s="294">
        <v>2</v>
      </c>
      <c r="L300" s="299">
        <v>350000</v>
      </c>
      <c r="M300" s="299">
        <v>350000</v>
      </c>
      <c r="O300" s="299">
        <v>140000</v>
      </c>
      <c r="P300" s="299">
        <v>0</v>
      </c>
      <c r="R300" s="300">
        <f t="shared" si="13"/>
        <v>350000</v>
      </c>
      <c r="S300" s="300">
        <f t="shared" si="14"/>
        <v>0</v>
      </c>
      <c r="T300" s="300">
        <f t="shared" si="15"/>
        <v>0</v>
      </c>
    </row>
    <row r="301" spans="1:20" hidden="1">
      <c r="A301" s="294" t="s">
        <v>881</v>
      </c>
      <c r="B301" s="297" t="s">
        <v>522</v>
      </c>
      <c r="C301" s="294">
        <v>225104</v>
      </c>
      <c r="D301" s="294" t="s">
        <v>450</v>
      </c>
      <c r="E301" s="294" t="s">
        <v>552</v>
      </c>
      <c r="F301" s="294">
        <v>3291</v>
      </c>
      <c r="G301" s="294">
        <v>1</v>
      </c>
      <c r="H301" s="294">
        <v>1</v>
      </c>
      <c r="I301" s="294">
        <v>0</v>
      </c>
      <c r="K301" s="294">
        <v>3</v>
      </c>
      <c r="L301" s="299">
        <v>0</v>
      </c>
      <c r="M301" s="299">
        <v>1296242.48</v>
      </c>
      <c r="O301" s="299">
        <v>904040</v>
      </c>
      <c r="P301" s="299">
        <v>0</v>
      </c>
      <c r="R301" s="300">
        <f t="shared" si="13"/>
        <v>1296242.48</v>
      </c>
      <c r="S301" s="300">
        <f t="shared" si="14"/>
        <v>0</v>
      </c>
      <c r="T301" s="300">
        <f t="shared" si="15"/>
        <v>0</v>
      </c>
    </row>
    <row r="302" spans="1:20" hidden="1">
      <c r="A302" s="294" t="s">
        <v>882</v>
      </c>
      <c r="B302" s="297" t="s">
        <v>522</v>
      </c>
      <c r="C302" s="294">
        <v>225104</v>
      </c>
      <c r="D302" s="294" t="s">
        <v>450</v>
      </c>
      <c r="E302" s="294" t="s">
        <v>552</v>
      </c>
      <c r="F302" s="294">
        <v>3311</v>
      </c>
      <c r="G302" s="294">
        <v>1</v>
      </c>
      <c r="H302" s="294">
        <v>1</v>
      </c>
      <c r="I302" s="294">
        <v>0</v>
      </c>
      <c r="K302" s="294">
        <v>3</v>
      </c>
      <c r="L302" s="299">
        <v>0</v>
      </c>
      <c r="M302" s="299">
        <v>1100</v>
      </c>
      <c r="O302" s="299">
        <v>0</v>
      </c>
      <c r="P302" s="299">
        <v>0</v>
      </c>
      <c r="R302" s="300">
        <f t="shared" si="13"/>
        <v>1100</v>
      </c>
      <c r="S302" s="300">
        <f t="shared" si="14"/>
        <v>0</v>
      </c>
      <c r="T302" s="300">
        <f t="shared" si="15"/>
        <v>0</v>
      </c>
    </row>
    <row r="303" spans="1:20" hidden="1">
      <c r="A303" s="294" t="s">
        <v>883</v>
      </c>
      <c r="B303" s="297" t="s">
        <v>522</v>
      </c>
      <c r="C303" s="294">
        <v>225104</v>
      </c>
      <c r="D303" s="294" t="s">
        <v>450</v>
      </c>
      <c r="E303" s="294" t="s">
        <v>552</v>
      </c>
      <c r="F303" s="294">
        <v>3362</v>
      </c>
      <c r="G303" s="294">
        <v>1</v>
      </c>
      <c r="H303" s="294">
        <v>1</v>
      </c>
      <c r="I303" s="294">
        <v>0</v>
      </c>
      <c r="K303" s="294">
        <v>3</v>
      </c>
      <c r="L303" s="299">
        <v>0</v>
      </c>
      <c r="M303" s="299">
        <v>45960</v>
      </c>
      <c r="O303" s="299">
        <v>45960</v>
      </c>
      <c r="P303" s="299">
        <v>0</v>
      </c>
      <c r="R303" s="300">
        <f t="shared" si="13"/>
        <v>45960</v>
      </c>
      <c r="S303" s="300">
        <f t="shared" si="14"/>
        <v>0</v>
      </c>
      <c r="T303" s="300">
        <f t="shared" si="15"/>
        <v>0</v>
      </c>
    </row>
    <row r="304" spans="1:20" hidden="1">
      <c r="A304" s="294" t="s">
        <v>884</v>
      </c>
      <c r="B304" s="297" t="s">
        <v>522</v>
      </c>
      <c r="C304" s="294">
        <v>225104</v>
      </c>
      <c r="D304" s="294" t="s">
        <v>450</v>
      </c>
      <c r="E304" s="294" t="s">
        <v>552</v>
      </c>
      <c r="F304" s="294">
        <v>3411</v>
      </c>
      <c r="G304" s="294">
        <v>1</v>
      </c>
      <c r="H304" s="294">
        <v>1</v>
      </c>
      <c r="I304" s="294">
        <v>0</v>
      </c>
      <c r="K304" s="294">
        <v>3</v>
      </c>
      <c r="L304" s="299">
        <v>0</v>
      </c>
      <c r="M304" s="299">
        <v>50000</v>
      </c>
      <c r="O304" s="299">
        <v>50000</v>
      </c>
      <c r="P304" s="299">
        <v>0</v>
      </c>
      <c r="R304" s="300">
        <f t="shared" si="13"/>
        <v>50000</v>
      </c>
      <c r="S304" s="300">
        <f t="shared" si="14"/>
        <v>0</v>
      </c>
      <c r="T304" s="300">
        <f t="shared" si="15"/>
        <v>0</v>
      </c>
    </row>
    <row r="305" spans="1:20" hidden="1">
      <c r="A305" s="294" t="s">
        <v>885</v>
      </c>
      <c r="B305" s="297" t="s">
        <v>522</v>
      </c>
      <c r="C305" s="294">
        <v>225104</v>
      </c>
      <c r="D305" s="294" t="s">
        <v>450</v>
      </c>
      <c r="E305" s="294" t="s">
        <v>552</v>
      </c>
      <c r="F305" s="294">
        <v>3552</v>
      </c>
      <c r="G305" s="294">
        <v>1</v>
      </c>
      <c r="H305" s="294">
        <v>1</v>
      </c>
      <c r="I305" s="294">
        <v>0</v>
      </c>
      <c r="K305" s="294">
        <v>3</v>
      </c>
      <c r="L305" s="299">
        <v>0</v>
      </c>
      <c r="M305" s="299">
        <v>606697.52</v>
      </c>
      <c r="O305" s="299">
        <v>0</v>
      </c>
      <c r="P305" s="299">
        <v>0</v>
      </c>
      <c r="R305" s="300">
        <f t="shared" si="13"/>
        <v>606697.52</v>
      </c>
      <c r="S305" s="300">
        <f t="shared" si="14"/>
        <v>0</v>
      </c>
      <c r="T305" s="300">
        <f t="shared" si="15"/>
        <v>0</v>
      </c>
    </row>
    <row r="306" spans="1:20" hidden="1">
      <c r="A306" s="294" t="s">
        <v>886</v>
      </c>
      <c r="B306" s="297" t="s">
        <v>522</v>
      </c>
      <c r="C306" s="294">
        <v>225104</v>
      </c>
      <c r="D306" s="294" t="s">
        <v>450</v>
      </c>
      <c r="E306" s="294" t="s">
        <v>552</v>
      </c>
      <c r="F306" s="294">
        <v>5111</v>
      </c>
      <c r="G306" s="294">
        <v>2</v>
      </c>
      <c r="H306" s="294">
        <v>1</v>
      </c>
      <c r="I306" s="294">
        <v>0</v>
      </c>
      <c r="J306" s="294" t="s">
        <v>887</v>
      </c>
      <c r="K306" s="294">
        <v>5</v>
      </c>
      <c r="L306" s="299">
        <v>3000000</v>
      </c>
      <c r="M306" s="299">
        <v>1000000</v>
      </c>
      <c r="O306" s="299">
        <v>0</v>
      </c>
      <c r="P306" s="299">
        <v>0</v>
      </c>
      <c r="R306" s="300">
        <f t="shared" si="13"/>
        <v>1000000</v>
      </c>
      <c r="S306" s="300">
        <f t="shared" si="14"/>
        <v>0</v>
      </c>
      <c r="T306" s="300">
        <f t="shared" si="15"/>
        <v>0</v>
      </c>
    </row>
    <row r="307" spans="1:20" hidden="1">
      <c r="A307" s="294" t="s">
        <v>888</v>
      </c>
      <c r="B307" s="297" t="s">
        <v>522</v>
      </c>
      <c r="C307" s="294">
        <v>225104</v>
      </c>
      <c r="D307" s="294" t="s">
        <v>450</v>
      </c>
      <c r="E307" s="294" t="s">
        <v>552</v>
      </c>
      <c r="F307" s="294">
        <v>5151</v>
      </c>
      <c r="G307" s="294">
        <v>2</v>
      </c>
      <c r="H307" s="294">
        <v>1</v>
      </c>
      <c r="I307" s="294">
        <v>0</v>
      </c>
      <c r="J307" s="294" t="s">
        <v>889</v>
      </c>
      <c r="K307" s="294">
        <v>5</v>
      </c>
      <c r="L307" s="299">
        <v>4500000</v>
      </c>
      <c r="M307" s="299">
        <v>4500000</v>
      </c>
      <c r="O307" s="299">
        <v>0</v>
      </c>
      <c r="P307" s="299">
        <v>0</v>
      </c>
      <c r="R307" s="300">
        <f t="shared" si="13"/>
        <v>4500000</v>
      </c>
      <c r="S307" s="300">
        <f t="shared" si="14"/>
        <v>0</v>
      </c>
      <c r="T307" s="300">
        <f t="shared" si="15"/>
        <v>0</v>
      </c>
    </row>
    <row r="308" spans="1:20" hidden="1">
      <c r="A308" s="294" t="s">
        <v>890</v>
      </c>
      <c r="B308" s="297" t="s">
        <v>522</v>
      </c>
      <c r="C308" s="294">
        <v>225104</v>
      </c>
      <c r="D308" s="294" t="s">
        <v>450</v>
      </c>
      <c r="E308" s="294" t="s">
        <v>552</v>
      </c>
      <c r="F308" s="294">
        <v>5211</v>
      </c>
      <c r="G308" s="294">
        <v>2</v>
      </c>
      <c r="H308" s="294">
        <v>1</v>
      </c>
      <c r="I308" s="294">
        <v>0</v>
      </c>
      <c r="J308" s="294" t="s">
        <v>891</v>
      </c>
      <c r="K308" s="294">
        <v>5</v>
      </c>
      <c r="L308" s="299">
        <v>157375</v>
      </c>
      <c r="M308" s="299">
        <v>157375</v>
      </c>
      <c r="O308" s="299">
        <v>157375</v>
      </c>
      <c r="P308" s="299">
        <v>0</v>
      </c>
      <c r="R308" s="300">
        <f t="shared" si="13"/>
        <v>157375</v>
      </c>
      <c r="S308" s="300">
        <f t="shared" si="14"/>
        <v>0</v>
      </c>
      <c r="T308" s="300">
        <f t="shared" si="15"/>
        <v>0</v>
      </c>
    </row>
    <row r="309" spans="1:20" hidden="1">
      <c r="A309" s="294" t="s">
        <v>892</v>
      </c>
      <c r="B309" s="297" t="s">
        <v>522</v>
      </c>
      <c r="C309" s="294">
        <v>225104</v>
      </c>
      <c r="D309" s="294" t="s">
        <v>450</v>
      </c>
      <c r="E309" s="294" t="s">
        <v>552</v>
      </c>
      <c r="F309" s="294">
        <v>5291</v>
      </c>
      <c r="G309" s="294">
        <v>2</v>
      </c>
      <c r="H309" s="294">
        <v>1</v>
      </c>
      <c r="I309" s="294">
        <v>0</v>
      </c>
      <c r="J309" s="294" t="s">
        <v>891</v>
      </c>
      <c r="K309" s="294">
        <v>5</v>
      </c>
      <c r="L309" s="299">
        <v>121775</v>
      </c>
      <c r="M309" s="299">
        <v>121775</v>
      </c>
      <c r="O309" s="299">
        <v>121775</v>
      </c>
      <c r="P309" s="299">
        <v>0</v>
      </c>
      <c r="R309" s="300">
        <f t="shared" si="13"/>
        <v>121775</v>
      </c>
      <c r="S309" s="300">
        <f t="shared" si="14"/>
        <v>0</v>
      </c>
      <c r="T309" s="300">
        <f t="shared" si="15"/>
        <v>0</v>
      </c>
    </row>
    <row r="310" spans="1:20" hidden="1">
      <c r="A310" s="294" t="s">
        <v>893</v>
      </c>
      <c r="B310" s="297" t="s">
        <v>522</v>
      </c>
      <c r="C310" s="294">
        <v>225104</v>
      </c>
      <c r="D310" s="294" t="s">
        <v>450</v>
      </c>
      <c r="E310" s="294" t="s">
        <v>552</v>
      </c>
      <c r="F310" s="294">
        <v>5671</v>
      </c>
      <c r="G310" s="294">
        <v>2</v>
      </c>
      <c r="H310" s="294">
        <v>1</v>
      </c>
      <c r="I310" s="294">
        <v>0</v>
      </c>
      <c r="J310" s="294" t="s">
        <v>894</v>
      </c>
      <c r="K310" s="294">
        <v>5</v>
      </c>
      <c r="L310" s="299">
        <v>360000</v>
      </c>
      <c r="M310" s="299">
        <v>360000</v>
      </c>
      <c r="O310" s="299">
        <v>360000</v>
      </c>
      <c r="P310" s="299">
        <v>0</v>
      </c>
      <c r="R310" s="300">
        <f t="shared" si="13"/>
        <v>360000</v>
      </c>
      <c r="S310" s="300">
        <f t="shared" si="14"/>
        <v>0</v>
      </c>
      <c r="T310" s="300">
        <f t="shared" si="15"/>
        <v>0</v>
      </c>
    </row>
    <row r="311" spans="1:20" hidden="1">
      <c r="A311" s="294" t="s">
        <v>895</v>
      </c>
      <c r="B311" s="297" t="s">
        <v>522</v>
      </c>
      <c r="C311" s="294">
        <v>225104</v>
      </c>
      <c r="D311" s="294" t="s">
        <v>450</v>
      </c>
      <c r="E311" s="294" t="s">
        <v>552</v>
      </c>
      <c r="F311" s="294">
        <v>5911</v>
      </c>
      <c r="G311" s="294">
        <v>2</v>
      </c>
      <c r="H311" s="294">
        <v>1</v>
      </c>
      <c r="I311" s="294">
        <v>0</v>
      </c>
      <c r="J311" s="294" t="s">
        <v>891</v>
      </c>
      <c r="K311" s="294">
        <v>5</v>
      </c>
      <c r="L311" s="299">
        <v>104000</v>
      </c>
      <c r="M311" s="299">
        <v>104000</v>
      </c>
      <c r="O311" s="299">
        <v>104000</v>
      </c>
      <c r="P311" s="299">
        <v>0</v>
      </c>
      <c r="R311" s="300">
        <f t="shared" si="13"/>
        <v>104000</v>
      </c>
      <c r="S311" s="300">
        <f t="shared" si="14"/>
        <v>0</v>
      </c>
      <c r="T311" s="300">
        <f t="shared" si="15"/>
        <v>0</v>
      </c>
    </row>
    <row r="312" spans="1:20" hidden="1">
      <c r="A312" s="294" t="s">
        <v>896</v>
      </c>
      <c r="B312" s="297" t="s">
        <v>527</v>
      </c>
      <c r="C312" s="294">
        <v>225243</v>
      </c>
      <c r="D312" s="294" t="s">
        <v>406</v>
      </c>
      <c r="E312" s="294" t="s">
        <v>548</v>
      </c>
      <c r="F312" s="294">
        <v>3511</v>
      </c>
      <c r="G312" s="294">
        <v>1</v>
      </c>
      <c r="H312" s="294">
        <v>1</v>
      </c>
      <c r="I312" s="294">
        <v>0</v>
      </c>
      <c r="K312" s="294">
        <v>3</v>
      </c>
      <c r="L312" s="299">
        <v>450000</v>
      </c>
      <c r="M312" s="299">
        <v>450000</v>
      </c>
      <c r="N312" s="299">
        <v>450000</v>
      </c>
      <c r="O312" s="299">
        <v>204545</v>
      </c>
      <c r="P312" s="299">
        <v>204545</v>
      </c>
      <c r="R312" s="300">
        <f t="shared" si="13"/>
        <v>0</v>
      </c>
      <c r="S312" s="300">
        <f t="shared" si="14"/>
        <v>245455</v>
      </c>
      <c r="T312" s="300">
        <f t="shared" si="15"/>
        <v>204545</v>
      </c>
    </row>
    <row r="313" spans="1:20" hidden="1">
      <c r="A313" s="294" t="s">
        <v>897</v>
      </c>
      <c r="B313" s="297" t="s">
        <v>523</v>
      </c>
      <c r="C313" s="294">
        <v>232104</v>
      </c>
      <c r="D313" s="294" t="s">
        <v>450</v>
      </c>
      <c r="E313" s="294" t="s">
        <v>546</v>
      </c>
      <c r="F313" s="294">
        <v>1542</v>
      </c>
      <c r="G313" s="294">
        <v>1</v>
      </c>
      <c r="H313" s="294">
        <v>1</v>
      </c>
      <c r="I313" s="294">
        <v>0</v>
      </c>
      <c r="K313" s="294">
        <v>1</v>
      </c>
      <c r="L313" s="299">
        <v>194670</v>
      </c>
      <c r="M313" s="299">
        <v>194670</v>
      </c>
      <c r="N313" s="299">
        <v>7859</v>
      </c>
      <c r="O313" s="299">
        <v>144040</v>
      </c>
      <c r="P313" s="299">
        <v>7859</v>
      </c>
      <c r="Q313" s="299">
        <v>7859</v>
      </c>
      <c r="R313" s="300">
        <f t="shared" si="13"/>
        <v>186811</v>
      </c>
      <c r="S313" s="300">
        <f t="shared" si="14"/>
        <v>0</v>
      </c>
      <c r="T313" s="300">
        <f t="shared" si="15"/>
        <v>0</v>
      </c>
    </row>
    <row r="314" spans="1:20" hidden="1">
      <c r="A314" s="294" t="s">
        <v>898</v>
      </c>
      <c r="B314" s="297" t="s">
        <v>523</v>
      </c>
      <c r="C314" s="294">
        <v>232104</v>
      </c>
      <c r="D314" s="294" t="s">
        <v>450</v>
      </c>
      <c r="E314" s="294" t="s">
        <v>546</v>
      </c>
      <c r="F314" s="294">
        <v>1542</v>
      </c>
      <c r="G314" s="294">
        <v>2</v>
      </c>
      <c r="H314" s="294">
        <v>1</v>
      </c>
      <c r="I314" s="294">
        <v>0</v>
      </c>
      <c r="K314" s="294">
        <v>1</v>
      </c>
      <c r="L314" s="299">
        <v>129780</v>
      </c>
      <c r="M314" s="299">
        <v>129780</v>
      </c>
      <c r="N314" s="299">
        <v>72506.5</v>
      </c>
      <c r="O314" s="299">
        <v>96026</v>
      </c>
      <c r="P314" s="299">
        <v>72506.5</v>
      </c>
      <c r="Q314" s="299">
        <v>72506.5</v>
      </c>
      <c r="R314" s="300">
        <f t="shared" si="13"/>
        <v>57273.5</v>
      </c>
      <c r="S314" s="300">
        <f t="shared" si="14"/>
        <v>0</v>
      </c>
      <c r="T314" s="300">
        <f t="shared" si="15"/>
        <v>0</v>
      </c>
    </row>
    <row r="315" spans="1:20">
      <c r="A315" s="294" t="s">
        <v>899</v>
      </c>
      <c r="B315" s="297" t="s">
        <v>523</v>
      </c>
      <c r="C315" s="294">
        <v>232104</v>
      </c>
      <c r="D315" s="294" t="s">
        <v>450</v>
      </c>
      <c r="E315" s="294" t="s">
        <v>546</v>
      </c>
      <c r="F315" s="294">
        <v>1543</v>
      </c>
      <c r="G315" s="294">
        <v>1</v>
      </c>
      <c r="H315" s="294">
        <v>2</v>
      </c>
      <c r="I315" s="294">
        <v>26</v>
      </c>
      <c r="K315" s="294">
        <v>1</v>
      </c>
      <c r="L315" s="299">
        <v>240097</v>
      </c>
      <c r="M315" s="299">
        <v>393957.85</v>
      </c>
      <c r="N315" s="299">
        <f>P315</f>
        <v>0</v>
      </c>
      <c r="O315" s="299">
        <v>393957.85</v>
      </c>
      <c r="P315" s="299">
        <v>0</v>
      </c>
      <c r="R315" s="300">
        <f t="shared" si="13"/>
        <v>393957.85</v>
      </c>
      <c r="S315" s="300">
        <f t="shared" si="14"/>
        <v>0</v>
      </c>
      <c r="T315" s="300">
        <f t="shared" si="15"/>
        <v>0</v>
      </c>
    </row>
    <row r="316" spans="1:20" hidden="1">
      <c r="A316" s="294" t="s">
        <v>900</v>
      </c>
      <c r="B316" s="297" t="s">
        <v>523</v>
      </c>
      <c r="C316" s="294">
        <v>232104</v>
      </c>
      <c r="D316" s="294" t="s">
        <v>450</v>
      </c>
      <c r="E316" s="294" t="s">
        <v>546</v>
      </c>
      <c r="F316" s="294">
        <v>1544</v>
      </c>
      <c r="G316" s="294">
        <v>1</v>
      </c>
      <c r="H316" s="294">
        <v>1</v>
      </c>
      <c r="I316" s="294">
        <v>0</v>
      </c>
      <c r="K316" s="294">
        <v>1</v>
      </c>
      <c r="L316" s="299">
        <v>14031344</v>
      </c>
      <c r="M316" s="299">
        <v>14031344</v>
      </c>
      <c r="N316" s="299">
        <v>4881711.59</v>
      </c>
      <c r="O316" s="299">
        <v>8033175</v>
      </c>
      <c r="P316" s="299">
        <v>4881711.59</v>
      </c>
      <c r="Q316" s="299">
        <v>4781711.59</v>
      </c>
      <c r="R316" s="300">
        <f t="shared" si="13"/>
        <v>9149632.4100000001</v>
      </c>
      <c r="S316" s="300">
        <f t="shared" si="14"/>
        <v>0</v>
      </c>
      <c r="T316" s="300">
        <f t="shared" si="15"/>
        <v>100000</v>
      </c>
    </row>
    <row r="317" spans="1:20" hidden="1">
      <c r="A317" s="294" t="s">
        <v>901</v>
      </c>
      <c r="B317" s="297" t="s">
        <v>523</v>
      </c>
      <c r="C317" s="294">
        <v>232104</v>
      </c>
      <c r="D317" s="294" t="s">
        <v>450</v>
      </c>
      <c r="E317" s="294" t="s">
        <v>546</v>
      </c>
      <c r="F317" s="294">
        <v>1544</v>
      </c>
      <c r="G317" s="294">
        <v>2</v>
      </c>
      <c r="H317" s="294">
        <v>1</v>
      </c>
      <c r="I317" s="294">
        <v>0</v>
      </c>
      <c r="K317" s="294">
        <v>1</v>
      </c>
      <c r="L317" s="299">
        <v>9354230</v>
      </c>
      <c r="M317" s="299">
        <v>9354230</v>
      </c>
      <c r="N317" s="299">
        <v>5338195.83</v>
      </c>
      <c r="O317" s="299">
        <v>5355448</v>
      </c>
      <c r="P317" s="299">
        <v>5338195.83</v>
      </c>
      <c r="Q317" s="299">
        <v>4498373.9000000004</v>
      </c>
      <c r="R317" s="300">
        <f t="shared" si="13"/>
        <v>4016034.17</v>
      </c>
      <c r="S317" s="300">
        <f t="shared" si="14"/>
        <v>0</v>
      </c>
      <c r="T317" s="300">
        <f t="shared" si="15"/>
        <v>839821.9299999997</v>
      </c>
    </row>
    <row r="318" spans="1:20" hidden="1">
      <c r="A318" s="294" t="s">
        <v>902</v>
      </c>
      <c r="B318" s="297" t="s">
        <v>523</v>
      </c>
      <c r="C318" s="294">
        <v>232104</v>
      </c>
      <c r="D318" s="294" t="s">
        <v>450</v>
      </c>
      <c r="E318" s="294" t="s">
        <v>546</v>
      </c>
      <c r="F318" s="294">
        <v>1545</v>
      </c>
      <c r="G318" s="294">
        <v>1</v>
      </c>
      <c r="H318" s="294">
        <v>1</v>
      </c>
      <c r="I318" s="294">
        <v>0</v>
      </c>
      <c r="K318" s="294">
        <v>1</v>
      </c>
      <c r="L318" s="299">
        <v>1832869</v>
      </c>
      <c r="M318" s="299">
        <v>1832869</v>
      </c>
      <c r="N318" s="299">
        <v>365129.97</v>
      </c>
      <c r="O318" s="299">
        <v>1027189</v>
      </c>
      <c r="P318" s="299">
        <v>365129.97</v>
      </c>
      <c r="Q318" s="299">
        <v>354871.86</v>
      </c>
      <c r="R318" s="300">
        <f t="shared" si="13"/>
        <v>1467739.03</v>
      </c>
      <c r="S318" s="300">
        <f t="shared" si="14"/>
        <v>0</v>
      </c>
      <c r="T318" s="300">
        <f t="shared" si="15"/>
        <v>10258.109999999986</v>
      </c>
    </row>
    <row r="319" spans="1:20" hidden="1">
      <c r="A319" s="294" t="s">
        <v>903</v>
      </c>
      <c r="B319" s="297" t="s">
        <v>523</v>
      </c>
      <c r="C319" s="294">
        <v>232104</v>
      </c>
      <c r="D319" s="294" t="s">
        <v>450</v>
      </c>
      <c r="E319" s="294" t="s">
        <v>546</v>
      </c>
      <c r="F319" s="294">
        <v>1545</v>
      </c>
      <c r="G319" s="294">
        <v>1</v>
      </c>
      <c r="H319" s="294">
        <v>1</v>
      </c>
      <c r="I319" s="294">
        <v>8</v>
      </c>
      <c r="K319" s="294">
        <v>1</v>
      </c>
      <c r="L319" s="299">
        <v>545189</v>
      </c>
      <c r="M319" s="299">
        <v>545189</v>
      </c>
      <c r="N319" s="299">
        <v>51060.59</v>
      </c>
      <c r="O319" s="299">
        <v>305051</v>
      </c>
      <c r="P319" s="299">
        <v>51060.59</v>
      </c>
      <c r="Q319" s="299">
        <v>51060.59</v>
      </c>
      <c r="R319" s="300">
        <f t="shared" si="13"/>
        <v>494128.41000000003</v>
      </c>
      <c r="S319" s="300">
        <f t="shared" si="14"/>
        <v>0</v>
      </c>
      <c r="T319" s="300">
        <f t="shared" si="15"/>
        <v>0</v>
      </c>
    </row>
    <row r="320" spans="1:20" hidden="1">
      <c r="A320" s="294" t="s">
        <v>904</v>
      </c>
      <c r="B320" s="297" t="s">
        <v>523</v>
      </c>
      <c r="C320" s="294">
        <v>232104</v>
      </c>
      <c r="D320" s="294" t="s">
        <v>450</v>
      </c>
      <c r="E320" s="294" t="s">
        <v>546</v>
      </c>
      <c r="F320" s="294">
        <v>1545</v>
      </c>
      <c r="G320" s="294">
        <v>1</v>
      </c>
      <c r="H320" s="294">
        <v>1</v>
      </c>
      <c r="I320" s="294">
        <v>9</v>
      </c>
      <c r="K320" s="294">
        <v>1</v>
      </c>
      <c r="L320" s="299">
        <v>8702365</v>
      </c>
      <c r="M320" s="299">
        <v>8702365</v>
      </c>
      <c r="N320" s="299">
        <v>4821711.13</v>
      </c>
      <c r="O320" s="299">
        <v>4856228</v>
      </c>
      <c r="P320" s="299">
        <v>4821711.13</v>
      </c>
      <c r="Q320" s="299">
        <v>4098293.3</v>
      </c>
      <c r="R320" s="300">
        <f t="shared" si="13"/>
        <v>3880653.87</v>
      </c>
      <c r="S320" s="300">
        <f t="shared" si="14"/>
        <v>0</v>
      </c>
      <c r="T320" s="300">
        <f t="shared" si="15"/>
        <v>723417.83000000007</v>
      </c>
    </row>
    <row r="321" spans="1:20" hidden="1">
      <c r="A321" s="294" t="s">
        <v>905</v>
      </c>
      <c r="B321" s="297" t="s">
        <v>523</v>
      </c>
      <c r="C321" s="294">
        <v>232104</v>
      </c>
      <c r="D321" s="294" t="s">
        <v>450</v>
      </c>
      <c r="E321" s="294" t="s">
        <v>546</v>
      </c>
      <c r="F321" s="294">
        <v>1545</v>
      </c>
      <c r="G321" s="294">
        <v>1</v>
      </c>
      <c r="H321" s="294">
        <v>1</v>
      </c>
      <c r="I321" s="294">
        <v>10</v>
      </c>
      <c r="K321" s="294">
        <v>1</v>
      </c>
      <c r="L321" s="299">
        <v>3733220</v>
      </c>
      <c r="M321" s="299">
        <v>3733220</v>
      </c>
      <c r="N321" s="299">
        <v>1693144.98</v>
      </c>
      <c r="O321" s="299">
        <v>2020928</v>
      </c>
      <c r="P321" s="299">
        <v>1693144.98</v>
      </c>
      <c r="Q321" s="299">
        <v>1434130.7300000002</v>
      </c>
      <c r="R321" s="300">
        <f t="shared" si="13"/>
        <v>2040075.02</v>
      </c>
      <c r="S321" s="300">
        <f t="shared" si="14"/>
        <v>0</v>
      </c>
      <c r="T321" s="300">
        <f t="shared" si="15"/>
        <v>259014.24999999977</v>
      </c>
    </row>
    <row r="322" spans="1:20" hidden="1">
      <c r="A322" s="294" t="s">
        <v>906</v>
      </c>
      <c r="B322" s="297" t="s">
        <v>523</v>
      </c>
      <c r="C322" s="294">
        <v>232104</v>
      </c>
      <c r="D322" s="294" t="s">
        <v>450</v>
      </c>
      <c r="E322" s="294" t="s">
        <v>546</v>
      </c>
      <c r="F322" s="294">
        <v>1545</v>
      </c>
      <c r="G322" s="294">
        <v>2</v>
      </c>
      <c r="H322" s="294">
        <v>1</v>
      </c>
      <c r="I322" s="294">
        <v>0</v>
      </c>
      <c r="K322" s="294">
        <v>1</v>
      </c>
      <c r="L322" s="299">
        <v>1221913</v>
      </c>
      <c r="M322" s="299">
        <v>1221913</v>
      </c>
      <c r="N322" s="299">
        <v>680042.52</v>
      </c>
      <c r="O322" s="299">
        <v>684795</v>
      </c>
      <c r="P322" s="299">
        <v>680042.52</v>
      </c>
      <c r="Q322" s="299">
        <v>567858.0199999999</v>
      </c>
      <c r="R322" s="300">
        <f t="shared" si="13"/>
        <v>541870.48</v>
      </c>
      <c r="S322" s="300">
        <f t="shared" si="14"/>
        <v>0</v>
      </c>
      <c r="T322" s="300">
        <f t="shared" si="15"/>
        <v>112184.50000000012</v>
      </c>
    </row>
    <row r="323" spans="1:20" hidden="1">
      <c r="A323" s="294" t="s">
        <v>907</v>
      </c>
      <c r="B323" s="297" t="s">
        <v>523</v>
      </c>
      <c r="C323" s="294">
        <v>232104</v>
      </c>
      <c r="D323" s="294" t="s">
        <v>450</v>
      </c>
      <c r="E323" s="294" t="s">
        <v>546</v>
      </c>
      <c r="F323" s="294">
        <v>1545</v>
      </c>
      <c r="G323" s="294">
        <v>2</v>
      </c>
      <c r="H323" s="294">
        <v>1</v>
      </c>
      <c r="I323" s="294">
        <v>8</v>
      </c>
      <c r="K323" s="294">
        <v>1</v>
      </c>
      <c r="L323" s="299">
        <v>363459</v>
      </c>
      <c r="M323" s="299">
        <v>363459</v>
      </c>
      <c r="N323" s="299">
        <v>214936.29</v>
      </c>
      <c r="O323" s="299">
        <v>219185</v>
      </c>
      <c r="P323" s="299">
        <v>214936.29</v>
      </c>
      <c r="Q323" s="299">
        <v>191774.90000000002</v>
      </c>
      <c r="R323" s="300">
        <f t="shared" si="13"/>
        <v>148522.71</v>
      </c>
      <c r="S323" s="300">
        <f t="shared" si="14"/>
        <v>0</v>
      </c>
      <c r="T323" s="300">
        <f t="shared" si="15"/>
        <v>23161.389999999985</v>
      </c>
    </row>
    <row r="324" spans="1:20" hidden="1">
      <c r="A324" s="294" t="s">
        <v>908</v>
      </c>
      <c r="B324" s="297" t="s">
        <v>523</v>
      </c>
      <c r="C324" s="294">
        <v>232104</v>
      </c>
      <c r="D324" s="294" t="s">
        <v>450</v>
      </c>
      <c r="E324" s="294" t="s">
        <v>546</v>
      </c>
      <c r="F324" s="294">
        <v>1545</v>
      </c>
      <c r="G324" s="294">
        <v>2</v>
      </c>
      <c r="H324" s="294">
        <v>1</v>
      </c>
      <c r="I324" s="294">
        <v>9</v>
      </c>
      <c r="K324" s="294">
        <v>1</v>
      </c>
      <c r="L324" s="299">
        <v>5801576</v>
      </c>
      <c r="M324" s="299">
        <v>5801576</v>
      </c>
      <c r="N324" s="299">
        <v>1592157.38</v>
      </c>
      <c r="O324" s="299">
        <v>3237488</v>
      </c>
      <c r="P324" s="299">
        <v>1303951.25</v>
      </c>
      <c r="Q324" s="299">
        <v>1303951.25</v>
      </c>
      <c r="R324" s="300">
        <f t="shared" si="13"/>
        <v>4209418.62</v>
      </c>
      <c r="S324" s="300">
        <f t="shared" si="14"/>
        <v>288206.12999999989</v>
      </c>
      <c r="T324" s="300">
        <f t="shared" si="15"/>
        <v>0</v>
      </c>
    </row>
    <row r="325" spans="1:20" hidden="1">
      <c r="A325" s="294" t="s">
        <v>909</v>
      </c>
      <c r="B325" s="297" t="s">
        <v>523</v>
      </c>
      <c r="C325" s="294">
        <v>232104</v>
      </c>
      <c r="D325" s="294" t="s">
        <v>450</v>
      </c>
      <c r="E325" s="294" t="s">
        <v>546</v>
      </c>
      <c r="F325" s="294">
        <v>1545</v>
      </c>
      <c r="G325" s="294">
        <v>2</v>
      </c>
      <c r="H325" s="294">
        <v>1</v>
      </c>
      <c r="I325" s="294">
        <v>10</v>
      </c>
      <c r="K325" s="294">
        <v>1</v>
      </c>
      <c r="L325" s="299">
        <v>2488814</v>
      </c>
      <c r="M325" s="299">
        <v>2488814</v>
      </c>
      <c r="N325" s="299">
        <v>1338794.93</v>
      </c>
      <c r="O325" s="299">
        <v>1347288</v>
      </c>
      <c r="P325" s="299">
        <v>1338794.93</v>
      </c>
      <c r="Q325" s="299">
        <v>1138794.93</v>
      </c>
      <c r="R325" s="300">
        <f t="shared" si="13"/>
        <v>1150019.07</v>
      </c>
      <c r="S325" s="300">
        <f t="shared" si="14"/>
        <v>0</v>
      </c>
      <c r="T325" s="300">
        <f t="shared" si="15"/>
        <v>200000</v>
      </c>
    </row>
    <row r="326" spans="1:20" hidden="1">
      <c r="A326" s="294" t="s">
        <v>910</v>
      </c>
      <c r="B326" s="297" t="s">
        <v>523</v>
      </c>
      <c r="C326" s="294">
        <v>232104</v>
      </c>
      <c r="D326" s="294" t="s">
        <v>450</v>
      </c>
      <c r="E326" s="294" t="s">
        <v>546</v>
      </c>
      <c r="F326" s="294">
        <v>1546</v>
      </c>
      <c r="G326" s="294">
        <v>1</v>
      </c>
      <c r="H326" s="294">
        <v>1</v>
      </c>
      <c r="I326" s="294">
        <v>0</v>
      </c>
      <c r="K326" s="294">
        <v>1</v>
      </c>
      <c r="L326" s="299">
        <v>3038650</v>
      </c>
      <c r="M326" s="299">
        <v>3038650</v>
      </c>
      <c r="N326" s="299">
        <v>1371967.22</v>
      </c>
      <c r="O326" s="299">
        <v>1750275</v>
      </c>
      <c r="P326" s="299">
        <v>1371967.22</v>
      </c>
      <c r="Q326" s="299">
        <v>1321895.78</v>
      </c>
      <c r="R326" s="300">
        <f t="shared" ref="R326:R389" si="16">M326-N326</f>
        <v>1666682.78</v>
      </c>
      <c r="S326" s="300">
        <f t="shared" ref="S326:S389" si="17">N326-P326</f>
        <v>0</v>
      </c>
      <c r="T326" s="300">
        <f t="shared" ref="T326:T389" si="18">P326-Q326</f>
        <v>50071.439999999944</v>
      </c>
    </row>
    <row r="327" spans="1:20" hidden="1">
      <c r="A327" s="294" t="s">
        <v>911</v>
      </c>
      <c r="B327" s="297" t="s">
        <v>523</v>
      </c>
      <c r="C327" s="294">
        <v>232104</v>
      </c>
      <c r="D327" s="294" t="s">
        <v>450</v>
      </c>
      <c r="E327" s="294" t="s">
        <v>546</v>
      </c>
      <c r="F327" s="294">
        <v>1546</v>
      </c>
      <c r="G327" s="294">
        <v>1</v>
      </c>
      <c r="H327" s="294">
        <v>1</v>
      </c>
      <c r="I327" s="294">
        <v>6</v>
      </c>
      <c r="K327" s="294">
        <v>1</v>
      </c>
      <c r="L327" s="299">
        <v>74263</v>
      </c>
      <c r="M327" s="299">
        <v>74263</v>
      </c>
      <c r="N327" s="299">
        <v>15000</v>
      </c>
      <c r="O327" s="299">
        <v>74263</v>
      </c>
      <c r="P327" s="299">
        <v>2500</v>
      </c>
      <c r="R327" s="300">
        <f t="shared" si="16"/>
        <v>59263</v>
      </c>
      <c r="S327" s="300">
        <f t="shared" si="17"/>
        <v>12500</v>
      </c>
      <c r="T327" s="300">
        <f t="shared" si="18"/>
        <v>2500</v>
      </c>
    </row>
    <row r="328" spans="1:20" hidden="1">
      <c r="A328" s="294" t="s">
        <v>912</v>
      </c>
      <c r="B328" s="297" t="s">
        <v>523</v>
      </c>
      <c r="C328" s="294">
        <v>232104</v>
      </c>
      <c r="D328" s="294" t="s">
        <v>450</v>
      </c>
      <c r="E328" s="294" t="s">
        <v>546</v>
      </c>
      <c r="F328" s="294">
        <v>1546</v>
      </c>
      <c r="G328" s="294">
        <v>1</v>
      </c>
      <c r="H328" s="294">
        <v>1</v>
      </c>
      <c r="I328" s="294">
        <v>51</v>
      </c>
      <c r="K328" s="294">
        <v>1</v>
      </c>
      <c r="L328" s="299">
        <v>18682009</v>
      </c>
      <c r="M328" s="299">
        <v>18682009</v>
      </c>
      <c r="N328" s="299">
        <v>6278000</v>
      </c>
      <c r="O328" s="299">
        <v>10219989</v>
      </c>
      <c r="P328" s="299">
        <v>6278000</v>
      </c>
      <c r="Q328" s="299">
        <v>6278000</v>
      </c>
      <c r="R328" s="300">
        <f t="shared" si="16"/>
        <v>12404009</v>
      </c>
      <c r="S328" s="300">
        <f t="shared" si="17"/>
        <v>0</v>
      </c>
      <c r="T328" s="300">
        <f t="shared" si="18"/>
        <v>0</v>
      </c>
    </row>
    <row r="329" spans="1:20" hidden="1">
      <c r="A329" s="294" t="s">
        <v>913</v>
      </c>
      <c r="B329" s="297" t="s">
        <v>523</v>
      </c>
      <c r="C329" s="294">
        <v>232104</v>
      </c>
      <c r="D329" s="294" t="s">
        <v>450</v>
      </c>
      <c r="E329" s="294" t="s">
        <v>546</v>
      </c>
      <c r="F329" s="294">
        <v>1546</v>
      </c>
      <c r="G329" s="294">
        <v>2</v>
      </c>
      <c r="H329" s="294">
        <v>1</v>
      </c>
      <c r="I329" s="294">
        <v>0</v>
      </c>
      <c r="K329" s="294">
        <v>1</v>
      </c>
      <c r="L329" s="299">
        <v>2025766</v>
      </c>
      <c r="M329" s="299">
        <v>2025766</v>
      </c>
      <c r="N329" s="299">
        <v>1140236.1200000001</v>
      </c>
      <c r="O329" s="299">
        <v>1166854</v>
      </c>
      <c r="P329" s="299">
        <v>1140236.1200000001</v>
      </c>
      <c r="Q329" s="299">
        <v>984309.94000000018</v>
      </c>
      <c r="R329" s="300">
        <f t="shared" si="16"/>
        <v>885529.87999999989</v>
      </c>
      <c r="S329" s="300">
        <f t="shared" si="17"/>
        <v>0</v>
      </c>
      <c r="T329" s="300">
        <f t="shared" si="18"/>
        <v>155926.17999999993</v>
      </c>
    </row>
    <row r="330" spans="1:20" hidden="1">
      <c r="A330" s="294" t="s">
        <v>914</v>
      </c>
      <c r="B330" s="297" t="s">
        <v>523</v>
      </c>
      <c r="C330" s="294">
        <v>232104</v>
      </c>
      <c r="D330" s="294" t="s">
        <v>450</v>
      </c>
      <c r="E330" s="294" t="s">
        <v>546</v>
      </c>
      <c r="F330" s="294">
        <v>1546</v>
      </c>
      <c r="G330" s="294">
        <v>2</v>
      </c>
      <c r="H330" s="294">
        <v>1</v>
      </c>
      <c r="I330" s="294">
        <v>51</v>
      </c>
      <c r="K330" s="294">
        <v>1</v>
      </c>
      <c r="L330" s="299">
        <v>12454673</v>
      </c>
      <c r="M330" s="299">
        <v>12454673</v>
      </c>
      <c r="N330" s="299">
        <v>5682309.5</v>
      </c>
      <c r="O330" s="299">
        <v>6813326</v>
      </c>
      <c r="P330" s="299">
        <v>5682309.5</v>
      </c>
      <c r="Q330" s="299">
        <v>5682309.5</v>
      </c>
      <c r="R330" s="300">
        <f t="shared" si="16"/>
        <v>6772363.5</v>
      </c>
      <c r="S330" s="300">
        <f t="shared" si="17"/>
        <v>0</v>
      </c>
      <c r="T330" s="300">
        <f t="shared" si="18"/>
        <v>0</v>
      </c>
    </row>
    <row r="331" spans="1:20" hidden="1">
      <c r="A331" s="294" t="s">
        <v>915</v>
      </c>
      <c r="B331" s="297" t="s">
        <v>523</v>
      </c>
      <c r="C331" s="294">
        <v>232104</v>
      </c>
      <c r="D331" s="294" t="s">
        <v>450</v>
      </c>
      <c r="E331" s="294" t="s">
        <v>546</v>
      </c>
      <c r="F331" s="294">
        <v>1547</v>
      </c>
      <c r="G331" s="294">
        <v>1</v>
      </c>
      <c r="H331" s="294">
        <v>1</v>
      </c>
      <c r="I331" s="294">
        <v>0</v>
      </c>
      <c r="K331" s="294">
        <v>1</v>
      </c>
      <c r="L331" s="299">
        <v>1072435</v>
      </c>
      <c r="M331" s="299">
        <v>1072435</v>
      </c>
      <c r="N331" s="299">
        <v>937185.2</v>
      </c>
      <c r="O331" s="299">
        <v>1072435</v>
      </c>
      <c r="P331" s="299">
        <v>407185.2</v>
      </c>
      <c r="Q331" s="299">
        <v>407185.2</v>
      </c>
      <c r="R331" s="300">
        <f t="shared" si="16"/>
        <v>135249.80000000005</v>
      </c>
      <c r="S331" s="300">
        <f t="shared" si="17"/>
        <v>530000</v>
      </c>
      <c r="T331" s="300">
        <f t="shared" si="18"/>
        <v>0</v>
      </c>
    </row>
    <row r="332" spans="1:20" hidden="1">
      <c r="A332" s="294" t="s">
        <v>916</v>
      </c>
      <c r="B332" s="297" t="s">
        <v>523</v>
      </c>
      <c r="C332" s="294">
        <v>232104</v>
      </c>
      <c r="D332" s="294" t="s">
        <v>450</v>
      </c>
      <c r="E332" s="294" t="s">
        <v>546</v>
      </c>
      <c r="F332" s="294">
        <v>1547</v>
      </c>
      <c r="G332" s="294">
        <v>1</v>
      </c>
      <c r="H332" s="294">
        <v>1</v>
      </c>
      <c r="I332" s="294">
        <v>8</v>
      </c>
      <c r="K332" s="294">
        <v>1</v>
      </c>
      <c r="L332" s="299">
        <v>100000</v>
      </c>
      <c r="M332" s="299">
        <v>107000</v>
      </c>
      <c r="N332" s="299">
        <v>107000</v>
      </c>
      <c r="O332" s="299">
        <v>107000</v>
      </c>
      <c r="P332" s="299">
        <v>107000</v>
      </c>
      <c r="Q332" s="299">
        <v>107000</v>
      </c>
      <c r="R332" s="300">
        <f t="shared" si="16"/>
        <v>0</v>
      </c>
      <c r="S332" s="300">
        <f t="shared" si="17"/>
        <v>0</v>
      </c>
      <c r="T332" s="300">
        <f t="shared" si="18"/>
        <v>0</v>
      </c>
    </row>
    <row r="333" spans="1:20" hidden="1">
      <c r="A333" s="294" t="s">
        <v>917</v>
      </c>
      <c r="B333" s="297" t="s">
        <v>523</v>
      </c>
      <c r="C333" s="294">
        <v>232104</v>
      </c>
      <c r="D333" s="294" t="s">
        <v>450</v>
      </c>
      <c r="E333" s="294" t="s">
        <v>546</v>
      </c>
      <c r="F333" s="294">
        <v>1547</v>
      </c>
      <c r="G333" s="294">
        <v>2</v>
      </c>
      <c r="H333" s="294">
        <v>1</v>
      </c>
      <c r="I333" s="294">
        <v>0</v>
      </c>
      <c r="K333" s="294">
        <v>1</v>
      </c>
      <c r="L333" s="299">
        <v>714956</v>
      </c>
      <c r="M333" s="299">
        <v>714956</v>
      </c>
      <c r="N333" s="299">
        <v>708500</v>
      </c>
      <c r="O333" s="299">
        <v>714956</v>
      </c>
      <c r="P333" s="299">
        <v>562500</v>
      </c>
      <c r="Q333" s="299">
        <v>562500</v>
      </c>
      <c r="R333" s="300">
        <f t="shared" si="16"/>
        <v>6456</v>
      </c>
      <c r="S333" s="300">
        <f t="shared" si="17"/>
        <v>146000</v>
      </c>
      <c r="T333" s="300">
        <f t="shared" si="18"/>
        <v>0</v>
      </c>
    </row>
    <row r="334" spans="1:20" hidden="1">
      <c r="A334" s="294" t="s">
        <v>918</v>
      </c>
      <c r="B334" s="297" t="s">
        <v>523</v>
      </c>
      <c r="C334" s="294">
        <v>232104</v>
      </c>
      <c r="D334" s="294" t="s">
        <v>450</v>
      </c>
      <c r="E334" s="294" t="s">
        <v>546</v>
      </c>
      <c r="F334" s="294">
        <v>1548</v>
      </c>
      <c r="G334" s="294">
        <v>1</v>
      </c>
      <c r="H334" s="294">
        <v>1</v>
      </c>
      <c r="I334" s="294">
        <v>0</v>
      </c>
      <c r="K334" s="294">
        <v>1</v>
      </c>
      <c r="L334" s="299">
        <v>17386708</v>
      </c>
      <c r="M334" s="299">
        <v>17386708</v>
      </c>
      <c r="N334" s="299">
        <v>17096843.43</v>
      </c>
      <c r="O334" s="299">
        <v>17386708</v>
      </c>
      <c r="P334" s="299">
        <v>17096843.43</v>
      </c>
      <c r="Q334" s="299">
        <v>17096843.43</v>
      </c>
      <c r="R334" s="300">
        <f t="shared" si="16"/>
        <v>289864.5700000003</v>
      </c>
      <c r="S334" s="300">
        <f t="shared" si="17"/>
        <v>0</v>
      </c>
      <c r="T334" s="300">
        <f t="shared" si="18"/>
        <v>0</v>
      </c>
    </row>
    <row r="335" spans="1:20" hidden="1">
      <c r="A335" s="294" t="s">
        <v>919</v>
      </c>
      <c r="B335" s="297" t="s">
        <v>523</v>
      </c>
      <c r="C335" s="294">
        <v>232104</v>
      </c>
      <c r="D335" s="294" t="s">
        <v>450</v>
      </c>
      <c r="E335" s="294" t="s">
        <v>546</v>
      </c>
      <c r="F335" s="294">
        <v>1548</v>
      </c>
      <c r="G335" s="294">
        <v>2</v>
      </c>
      <c r="H335" s="294">
        <v>1</v>
      </c>
      <c r="I335" s="294">
        <v>0</v>
      </c>
      <c r="K335" s="294">
        <v>1</v>
      </c>
      <c r="L335" s="299">
        <v>11591139</v>
      </c>
      <c r="M335" s="299">
        <v>11591139</v>
      </c>
      <c r="N335" s="299">
        <v>11591139</v>
      </c>
      <c r="O335" s="299">
        <v>11591139</v>
      </c>
      <c r="P335" s="299">
        <v>11591139</v>
      </c>
      <c r="Q335" s="299">
        <v>11591139</v>
      </c>
      <c r="R335" s="300">
        <f t="shared" si="16"/>
        <v>0</v>
      </c>
      <c r="S335" s="300">
        <f t="shared" si="17"/>
        <v>0</v>
      </c>
      <c r="T335" s="300">
        <f t="shared" si="18"/>
        <v>0</v>
      </c>
    </row>
    <row r="336" spans="1:20" hidden="1">
      <c r="A336" s="294" t="s">
        <v>920</v>
      </c>
      <c r="B336" s="297" t="s">
        <v>523</v>
      </c>
      <c r="C336" s="294">
        <v>232104</v>
      </c>
      <c r="D336" s="294" t="s">
        <v>450</v>
      </c>
      <c r="E336" s="294" t="s">
        <v>546</v>
      </c>
      <c r="F336" s="294">
        <v>1549</v>
      </c>
      <c r="G336" s="294">
        <v>1</v>
      </c>
      <c r="H336" s="294">
        <v>1</v>
      </c>
      <c r="I336" s="294">
        <v>6</v>
      </c>
      <c r="K336" s="294">
        <v>1</v>
      </c>
      <c r="L336" s="299">
        <v>11124000</v>
      </c>
      <c r="M336" s="299">
        <v>11124000</v>
      </c>
      <c r="O336" s="299">
        <v>2155000</v>
      </c>
      <c r="P336" s="299">
        <v>0</v>
      </c>
      <c r="R336" s="300">
        <f t="shared" si="16"/>
        <v>11124000</v>
      </c>
      <c r="S336" s="300">
        <f t="shared" si="17"/>
        <v>0</v>
      </c>
      <c r="T336" s="300">
        <f t="shared" si="18"/>
        <v>0</v>
      </c>
    </row>
    <row r="337" spans="1:20" hidden="1">
      <c r="A337" s="294" t="s">
        <v>921</v>
      </c>
      <c r="B337" s="297" t="s">
        <v>523</v>
      </c>
      <c r="C337" s="294">
        <v>232104</v>
      </c>
      <c r="D337" s="294" t="s">
        <v>450</v>
      </c>
      <c r="E337" s="294" t="s">
        <v>546</v>
      </c>
      <c r="F337" s="294">
        <v>1551</v>
      </c>
      <c r="G337" s="294">
        <v>1</v>
      </c>
      <c r="H337" s="294">
        <v>1</v>
      </c>
      <c r="I337" s="294">
        <v>0</v>
      </c>
      <c r="K337" s="294">
        <v>1</v>
      </c>
      <c r="L337" s="299">
        <v>36956</v>
      </c>
      <c r="M337" s="299">
        <v>36956</v>
      </c>
      <c r="N337" s="299">
        <v>5700.01</v>
      </c>
      <c r="O337" s="299">
        <v>36956</v>
      </c>
      <c r="P337" s="299">
        <v>5700</v>
      </c>
      <c r="Q337" s="299">
        <v>5700</v>
      </c>
      <c r="R337" s="300">
        <f t="shared" si="16"/>
        <v>31255.989999999998</v>
      </c>
      <c r="S337" s="300">
        <f t="shared" si="17"/>
        <v>1.0000000000218279E-2</v>
      </c>
      <c r="T337" s="300">
        <f t="shared" si="18"/>
        <v>0</v>
      </c>
    </row>
    <row r="338" spans="1:20" hidden="1">
      <c r="A338" s="294" t="s">
        <v>922</v>
      </c>
      <c r="B338" s="297" t="s">
        <v>523</v>
      </c>
      <c r="C338" s="294">
        <v>232104</v>
      </c>
      <c r="D338" s="294" t="s">
        <v>450</v>
      </c>
      <c r="E338" s="294" t="s">
        <v>546</v>
      </c>
      <c r="F338" s="294">
        <v>1551</v>
      </c>
      <c r="G338" s="294">
        <v>2</v>
      </c>
      <c r="H338" s="294">
        <v>1</v>
      </c>
      <c r="I338" s="294">
        <v>0</v>
      </c>
      <c r="K338" s="294">
        <v>1</v>
      </c>
      <c r="L338" s="299">
        <v>24638</v>
      </c>
      <c r="M338" s="299">
        <v>24638</v>
      </c>
      <c r="N338" s="299">
        <v>14600</v>
      </c>
      <c r="O338" s="299">
        <v>24638</v>
      </c>
      <c r="P338" s="299">
        <v>14600</v>
      </c>
      <c r="Q338" s="299">
        <v>14600</v>
      </c>
      <c r="R338" s="300">
        <f t="shared" si="16"/>
        <v>10038</v>
      </c>
      <c r="S338" s="300">
        <f t="shared" si="17"/>
        <v>0</v>
      </c>
      <c r="T338" s="300">
        <f t="shared" si="18"/>
        <v>0</v>
      </c>
    </row>
    <row r="339" spans="1:20" hidden="1">
      <c r="A339" s="294" t="s">
        <v>923</v>
      </c>
      <c r="B339" s="297" t="s">
        <v>523</v>
      </c>
      <c r="C339" s="294">
        <v>232104</v>
      </c>
      <c r="D339" s="294" t="s">
        <v>450</v>
      </c>
      <c r="E339" s="294" t="s">
        <v>546</v>
      </c>
      <c r="F339" s="294">
        <v>1591</v>
      </c>
      <c r="G339" s="294">
        <v>1</v>
      </c>
      <c r="H339" s="294">
        <v>1</v>
      </c>
      <c r="I339" s="294">
        <v>0</v>
      </c>
      <c r="K339" s="294">
        <v>1</v>
      </c>
      <c r="L339" s="299">
        <v>49146548</v>
      </c>
      <c r="M339" s="299">
        <v>48992687.149999999</v>
      </c>
      <c r="N339" s="299">
        <v>17778619.170000002</v>
      </c>
      <c r="O339" s="299">
        <v>28261672.149999999</v>
      </c>
      <c r="P339" s="299">
        <v>17778619.170000002</v>
      </c>
      <c r="Q339" s="299">
        <v>17378619.170000002</v>
      </c>
      <c r="R339" s="300">
        <f t="shared" si="16"/>
        <v>31214067.979999997</v>
      </c>
      <c r="S339" s="300">
        <f t="shared" si="17"/>
        <v>0</v>
      </c>
      <c r="T339" s="300">
        <f t="shared" si="18"/>
        <v>400000</v>
      </c>
    </row>
    <row r="340" spans="1:20" hidden="1">
      <c r="A340" s="294" t="s">
        <v>924</v>
      </c>
      <c r="B340" s="297" t="s">
        <v>523</v>
      </c>
      <c r="C340" s="294">
        <v>232104</v>
      </c>
      <c r="D340" s="294" t="s">
        <v>450</v>
      </c>
      <c r="E340" s="294" t="s">
        <v>546</v>
      </c>
      <c r="F340" s="294">
        <v>1591</v>
      </c>
      <c r="G340" s="294">
        <v>2</v>
      </c>
      <c r="H340" s="294">
        <v>1</v>
      </c>
      <c r="I340" s="294">
        <v>0</v>
      </c>
      <c r="K340" s="294">
        <v>1</v>
      </c>
      <c r="L340" s="299">
        <v>32764366</v>
      </c>
      <c r="M340" s="299">
        <v>32764366</v>
      </c>
      <c r="N340" s="299">
        <v>18432360.719999999</v>
      </c>
      <c r="O340" s="299">
        <v>18545475</v>
      </c>
      <c r="P340" s="299">
        <v>18432360.719999999</v>
      </c>
      <c r="Q340" s="299">
        <v>15593638.219999999</v>
      </c>
      <c r="R340" s="300">
        <f t="shared" si="16"/>
        <v>14332005.280000001</v>
      </c>
      <c r="S340" s="300">
        <f t="shared" si="17"/>
        <v>0</v>
      </c>
      <c r="T340" s="300">
        <f t="shared" si="18"/>
        <v>2838722.5</v>
      </c>
    </row>
    <row r="341" spans="1:20" hidden="1">
      <c r="A341" s="294" t="s">
        <v>925</v>
      </c>
      <c r="B341" s="297" t="s">
        <v>523</v>
      </c>
      <c r="C341" s="294">
        <v>232104</v>
      </c>
      <c r="D341" s="294" t="s">
        <v>450</v>
      </c>
      <c r="E341" s="294" t="s">
        <v>546</v>
      </c>
      <c r="F341" s="294">
        <v>1593</v>
      </c>
      <c r="G341" s="294">
        <v>1</v>
      </c>
      <c r="H341" s="294">
        <v>1</v>
      </c>
      <c r="I341" s="294">
        <v>0</v>
      </c>
      <c r="K341" s="294">
        <v>1</v>
      </c>
      <c r="L341" s="299">
        <v>1132235</v>
      </c>
      <c r="M341" s="299">
        <v>1132235</v>
      </c>
      <c r="N341" s="299">
        <v>432436.75</v>
      </c>
      <c r="O341" s="299">
        <v>764921</v>
      </c>
      <c r="P341" s="299">
        <v>432436.75</v>
      </c>
      <c r="Q341" s="299">
        <v>432436.75</v>
      </c>
      <c r="R341" s="300">
        <f t="shared" si="16"/>
        <v>699798.25</v>
      </c>
      <c r="S341" s="300">
        <f t="shared" si="17"/>
        <v>0</v>
      </c>
      <c r="T341" s="300">
        <f t="shared" si="18"/>
        <v>0</v>
      </c>
    </row>
    <row r="342" spans="1:20" hidden="1">
      <c r="A342" s="294" t="s">
        <v>926</v>
      </c>
      <c r="B342" s="297" t="s">
        <v>523</v>
      </c>
      <c r="C342" s="294">
        <v>232104</v>
      </c>
      <c r="D342" s="294" t="s">
        <v>450</v>
      </c>
      <c r="E342" s="294" t="s">
        <v>546</v>
      </c>
      <c r="F342" s="294">
        <v>1593</v>
      </c>
      <c r="G342" s="294">
        <v>2</v>
      </c>
      <c r="H342" s="294">
        <v>1</v>
      </c>
      <c r="I342" s="294">
        <v>0</v>
      </c>
      <c r="K342" s="294">
        <v>1</v>
      </c>
      <c r="L342" s="299">
        <v>754823</v>
      </c>
      <c r="M342" s="299">
        <v>754823</v>
      </c>
      <c r="N342" s="299">
        <v>401714.75</v>
      </c>
      <c r="O342" s="299">
        <v>509946</v>
      </c>
      <c r="P342" s="299">
        <v>401714.75</v>
      </c>
      <c r="Q342" s="299">
        <v>401714.75</v>
      </c>
      <c r="R342" s="300">
        <f t="shared" si="16"/>
        <v>353108.25</v>
      </c>
      <c r="S342" s="300">
        <f t="shared" si="17"/>
        <v>0</v>
      </c>
      <c r="T342" s="300">
        <f t="shared" si="18"/>
        <v>0</v>
      </c>
    </row>
    <row r="343" spans="1:20" hidden="1">
      <c r="A343" s="294" t="s">
        <v>927</v>
      </c>
      <c r="B343" s="297" t="s">
        <v>523</v>
      </c>
      <c r="C343" s="294">
        <v>232104</v>
      </c>
      <c r="D343" s="294" t="s">
        <v>450</v>
      </c>
      <c r="E343" s="294" t="s">
        <v>546</v>
      </c>
      <c r="F343" s="294">
        <v>1594</v>
      </c>
      <c r="G343" s="294">
        <v>1</v>
      </c>
      <c r="H343" s="294">
        <v>1</v>
      </c>
      <c r="I343" s="294">
        <v>0</v>
      </c>
      <c r="K343" s="294">
        <v>1</v>
      </c>
      <c r="L343" s="299">
        <v>245693</v>
      </c>
      <c r="M343" s="299">
        <v>245693</v>
      </c>
      <c r="N343" s="299">
        <v>67194</v>
      </c>
      <c r="O343" s="299">
        <v>245693</v>
      </c>
      <c r="P343" s="299">
        <v>67194</v>
      </c>
      <c r="Q343" s="299">
        <v>67194</v>
      </c>
      <c r="R343" s="300">
        <f t="shared" si="16"/>
        <v>178499</v>
      </c>
      <c r="S343" s="300">
        <f t="shared" si="17"/>
        <v>0</v>
      </c>
      <c r="T343" s="300">
        <f t="shared" si="18"/>
        <v>0</v>
      </c>
    </row>
    <row r="344" spans="1:20" hidden="1">
      <c r="A344" s="294" t="s">
        <v>928</v>
      </c>
      <c r="B344" s="297" t="s">
        <v>523</v>
      </c>
      <c r="C344" s="294">
        <v>232104</v>
      </c>
      <c r="D344" s="294" t="s">
        <v>450</v>
      </c>
      <c r="E344" s="294" t="s">
        <v>546</v>
      </c>
      <c r="F344" s="294">
        <v>1594</v>
      </c>
      <c r="G344" s="294">
        <v>2</v>
      </c>
      <c r="H344" s="294">
        <v>1</v>
      </c>
      <c r="I344" s="294">
        <v>0</v>
      </c>
      <c r="K344" s="294">
        <v>1</v>
      </c>
      <c r="L344" s="299">
        <v>163796</v>
      </c>
      <c r="M344" s="299">
        <v>163796</v>
      </c>
      <c r="N344" s="299">
        <v>5599.5</v>
      </c>
      <c r="O344" s="299">
        <v>163796</v>
      </c>
      <c r="P344" s="299">
        <v>5599.5</v>
      </c>
      <c r="Q344" s="299">
        <v>5599.5</v>
      </c>
      <c r="R344" s="300">
        <f t="shared" si="16"/>
        <v>158196.5</v>
      </c>
      <c r="S344" s="300">
        <f t="shared" si="17"/>
        <v>0</v>
      </c>
      <c r="T344" s="300">
        <f t="shared" si="18"/>
        <v>0</v>
      </c>
    </row>
    <row r="345" spans="1:20" hidden="1">
      <c r="A345" s="294" t="s">
        <v>929</v>
      </c>
      <c r="B345" s="297" t="s">
        <v>523</v>
      </c>
      <c r="C345" s="294">
        <v>232104</v>
      </c>
      <c r="D345" s="294" t="s">
        <v>450</v>
      </c>
      <c r="E345" s="294" t="s">
        <v>546</v>
      </c>
      <c r="F345" s="294">
        <v>1711</v>
      </c>
      <c r="G345" s="294">
        <v>1</v>
      </c>
      <c r="H345" s="294">
        <v>1</v>
      </c>
      <c r="I345" s="294">
        <v>0</v>
      </c>
      <c r="K345" s="294">
        <v>1</v>
      </c>
      <c r="L345" s="299">
        <v>246559</v>
      </c>
      <c r="M345" s="299">
        <v>246559</v>
      </c>
      <c r="N345" s="299">
        <v>22800</v>
      </c>
      <c r="O345" s="299">
        <v>84000</v>
      </c>
      <c r="P345" s="299">
        <v>22800</v>
      </c>
      <c r="Q345" s="299">
        <v>22800</v>
      </c>
      <c r="R345" s="300">
        <f t="shared" si="16"/>
        <v>223759</v>
      </c>
      <c r="S345" s="300">
        <f t="shared" si="17"/>
        <v>0</v>
      </c>
      <c r="T345" s="300">
        <f t="shared" si="18"/>
        <v>0</v>
      </c>
    </row>
    <row r="346" spans="1:20" hidden="1">
      <c r="A346" s="294" t="s">
        <v>930</v>
      </c>
      <c r="B346" s="297" t="s">
        <v>523</v>
      </c>
      <c r="C346" s="294">
        <v>232104</v>
      </c>
      <c r="D346" s="294" t="s">
        <v>450</v>
      </c>
      <c r="E346" s="294" t="s">
        <v>546</v>
      </c>
      <c r="F346" s="294">
        <v>1711</v>
      </c>
      <c r="G346" s="294">
        <v>2</v>
      </c>
      <c r="H346" s="294">
        <v>1</v>
      </c>
      <c r="I346" s="294">
        <v>0</v>
      </c>
      <c r="K346" s="294">
        <v>1</v>
      </c>
      <c r="L346" s="299">
        <v>164372</v>
      </c>
      <c r="M346" s="299">
        <v>164372</v>
      </c>
      <c r="N346" s="299">
        <v>41400</v>
      </c>
      <c r="O346" s="299">
        <v>56000</v>
      </c>
      <c r="P346" s="299">
        <v>41400</v>
      </c>
      <c r="Q346" s="299">
        <v>40800</v>
      </c>
      <c r="R346" s="300">
        <f t="shared" si="16"/>
        <v>122972</v>
      </c>
      <c r="S346" s="300">
        <f t="shared" si="17"/>
        <v>0</v>
      </c>
      <c r="T346" s="300">
        <f t="shared" si="18"/>
        <v>600</v>
      </c>
    </row>
    <row r="347" spans="1:20" hidden="1">
      <c r="A347" s="294" t="s">
        <v>931</v>
      </c>
      <c r="B347" s="297" t="s">
        <v>523</v>
      </c>
      <c r="C347" s="294">
        <v>232104</v>
      </c>
      <c r="D347" s="294" t="s">
        <v>450</v>
      </c>
      <c r="E347" s="294" t="s">
        <v>546</v>
      </c>
      <c r="F347" s="294">
        <v>1713</v>
      </c>
      <c r="G347" s="294">
        <v>1</v>
      </c>
      <c r="H347" s="294">
        <v>1</v>
      </c>
      <c r="I347" s="294">
        <v>0</v>
      </c>
      <c r="K347" s="294">
        <v>1</v>
      </c>
      <c r="L347" s="299">
        <v>2048780</v>
      </c>
      <c r="M347" s="299">
        <v>2048780</v>
      </c>
      <c r="O347" s="299">
        <v>0</v>
      </c>
      <c r="P347" s="299">
        <v>0</v>
      </c>
      <c r="R347" s="300">
        <f t="shared" si="16"/>
        <v>2048780</v>
      </c>
      <c r="S347" s="300">
        <f t="shared" si="17"/>
        <v>0</v>
      </c>
      <c r="T347" s="300">
        <f t="shared" si="18"/>
        <v>0</v>
      </c>
    </row>
    <row r="348" spans="1:20" hidden="1">
      <c r="A348" s="294" t="s">
        <v>932</v>
      </c>
      <c r="B348" s="297" t="s">
        <v>523</v>
      </c>
      <c r="C348" s="294">
        <v>232104</v>
      </c>
      <c r="D348" s="294" t="s">
        <v>450</v>
      </c>
      <c r="E348" s="294" t="s">
        <v>546</v>
      </c>
      <c r="F348" s="294">
        <v>1713</v>
      </c>
      <c r="G348" s="294">
        <v>2</v>
      </c>
      <c r="H348" s="294">
        <v>1</v>
      </c>
      <c r="I348" s="294">
        <v>0</v>
      </c>
      <c r="K348" s="294">
        <v>1</v>
      </c>
      <c r="L348" s="299">
        <v>1365853</v>
      </c>
      <c r="M348" s="299">
        <v>1365853</v>
      </c>
      <c r="N348" s="299">
        <v>35158</v>
      </c>
      <c r="O348" s="299">
        <v>365853</v>
      </c>
      <c r="P348" s="299">
        <v>35158</v>
      </c>
      <c r="Q348" s="299">
        <v>35158</v>
      </c>
      <c r="R348" s="300">
        <f t="shared" si="16"/>
        <v>1330695</v>
      </c>
      <c r="S348" s="300">
        <f t="shared" si="17"/>
        <v>0</v>
      </c>
      <c r="T348" s="300">
        <f t="shared" si="18"/>
        <v>0</v>
      </c>
    </row>
    <row r="349" spans="1:20" hidden="1">
      <c r="A349" s="294" t="s">
        <v>933</v>
      </c>
      <c r="B349" s="297" t="s">
        <v>523</v>
      </c>
      <c r="C349" s="294">
        <v>232104</v>
      </c>
      <c r="D349" s="294" t="s">
        <v>450</v>
      </c>
      <c r="E349" s="294" t="s">
        <v>546</v>
      </c>
      <c r="F349" s="294">
        <v>1714</v>
      </c>
      <c r="G349" s="294">
        <v>1</v>
      </c>
      <c r="H349" s="294">
        <v>1</v>
      </c>
      <c r="I349" s="294">
        <v>0</v>
      </c>
      <c r="K349" s="294">
        <v>1</v>
      </c>
      <c r="L349" s="299">
        <v>11187863</v>
      </c>
      <c r="M349" s="299">
        <v>11187863</v>
      </c>
      <c r="N349" s="299">
        <v>2778027.45</v>
      </c>
      <c r="O349" s="299">
        <v>4992949</v>
      </c>
      <c r="P349" s="299">
        <v>2778027.45</v>
      </c>
      <c r="Q349" s="299">
        <v>2778027.45</v>
      </c>
      <c r="R349" s="300">
        <f t="shared" si="16"/>
        <v>8409835.5500000007</v>
      </c>
      <c r="S349" s="300">
        <f t="shared" si="17"/>
        <v>0</v>
      </c>
      <c r="T349" s="300">
        <f t="shared" si="18"/>
        <v>0</v>
      </c>
    </row>
    <row r="350" spans="1:20" hidden="1">
      <c r="A350" s="294" t="s">
        <v>934</v>
      </c>
      <c r="B350" s="297" t="s">
        <v>523</v>
      </c>
      <c r="C350" s="294">
        <v>232104</v>
      </c>
      <c r="D350" s="294" t="s">
        <v>450</v>
      </c>
      <c r="E350" s="294" t="s">
        <v>546</v>
      </c>
      <c r="F350" s="294">
        <v>1714</v>
      </c>
      <c r="G350" s="294">
        <v>2</v>
      </c>
      <c r="H350" s="294">
        <v>1</v>
      </c>
      <c r="I350" s="294">
        <v>0</v>
      </c>
      <c r="K350" s="294">
        <v>1</v>
      </c>
      <c r="L350" s="299">
        <v>7458576</v>
      </c>
      <c r="M350" s="299">
        <v>7458576</v>
      </c>
      <c r="N350" s="299">
        <v>2333319.85</v>
      </c>
      <c r="O350" s="299">
        <v>3328633</v>
      </c>
      <c r="P350" s="299">
        <v>2333319.85</v>
      </c>
      <c r="Q350" s="299">
        <v>2333319.85</v>
      </c>
      <c r="R350" s="300">
        <f t="shared" si="16"/>
        <v>5125256.1500000004</v>
      </c>
      <c r="S350" s="300">
        <f t="shared" si="17"/>
        <v>0</v>
      </c>
      <c r="T350" s="300">
        <f t="shared" si="18"/>
        <v>0</v>
      </c>
    </row>
    <row r="351" spans="1:20" hidden="1">
      <c r="A351" s="294" t="s">
        <v>935</v>
      </c>
      <c r="B351" s="297" t="s">
        <v>523</v>
      </c>
      <c r="C351" s="294">
        <v>232104</v>
      </c>
      <c r="D351" s="294" t="s">
        <v>450</v>
      </c>
      <c r="E351" s="294" t="s">
        <v>546</v>
      </c>
      <c r="F351" s="294">
        <v>1719</v>
      </c>
      <c r="G351" s="294">
        <v>1</v>
      </c>
      <c r="H351" s="294">
        <v>1</v>
      </c>
      <c r="I351" s="294">
        <v>6</v>
      </c>
      <c r="K351" s="294">
        <v>1</v>
      </c>
      <c r="L351" s="299">
        <v>50368</v>
      </c>
      <c r="M351" s="299">
        <v>50368</v>
      </c>
      <c r="N351" s="299">
        <v>7500</v>
      </c>
      <c r="O351" s="299">
        <v>50368</v>
      </c>
      <c r="P351" s="299">
        <v>5000</v>
      </c>
      <c r="Q351" s="299">
        <v>2500</v>
      </c>
      <c r="R351" s="300">
        <f t="shared" si="16"/>
        <v>42868</v>
      </c>
      <c r="S351" s="300">
        <f t="shared" si="17"/>
        <v>2500</v>
      </c>
      <c r="T351" s="300">
        <f t="shared" si="18"/>
        <v>2500</v>
      </c>
    </row>
    <row r="352" spans="1:20" hidden="1">
      <c r="A352" s="294" t="s">
        <v>936</v>
      </c>
      <c r="B352" s="297" t="s">
        <v>1182</v>
      </c>
      <c r="C352" s="294">
        <v>233104</v>
      </c>
      <c r="D352" s="294" t="s">
        <v>450</v>
      </c>
      <c r="E352" s="294" t="s">
        <v>546</v>
      </c>
      <c r="F352" s="294">
        <v>1132</v>
      </c>
      <c r="G352" s="294">
        <v>1</v>
      </c>
      <c r="H352" s="294">
        <v>1</v>
      </c>
      <c r="I352" s="294">
        <v>0</v>
      </c>
      <c r="K352" s="294">
        <v>1</v>
      </c>
      <c r="L352" s="299">
        <v>123421700</v>
      </c>
      <c r="M352" s="299">
        <v>123421700</v>
      </c>
      <c r="N352" s="299">
        <v>45885287.979999997</v>
      </c>
      <c r="O352" s="299">
        <v>72173485</v>
      </c>
      <c r="P352" s="299">
        <v>45885287.979999997</v>
      </c>
      <c r="Q352" s="299">
        <v>43885287.979999997</v>
      </c>
      <c r="R352" s="300">
        <f t="shared" si="16"/>
        <v>77536412.020000011</v>
      </c>
      <c r="S352" s="300">
        <f t="shared" si="17"/>
        <v>0</v>
      </c>
      <c r="T352" s="300">
        <f t="shared" si="18"/>
        <v>2000000</v>
      </c>
    </row>
    <row r="353" spans="1:20" hidden="1">
      <c r="A353" s="294" t="s">
        <v>937</v>
      </c>
      <c r="B353" s="297" t="s">
        <v>1182</v>
      </c>
      <c r="C353" s="294">
        <v>233104</v>
      </c>
      <c r="D353" s="294" t="s">
        <v>450</v>
      </c>
      <c r="E353" s="294" t="s">
        <v>546</v>
      </c>
      <c r="F353" s="294">
        <v>1132</v>
      </c>
      <c r="G353" s="294">
        <v>2</v>
      </c>
      <c r="H353" s="294">
        <v>1</v>
      </c>
      <c r="I353" s="294">
        <v>0</v>
      </c>
      <c r="K353" s="294">
        <v>1</v>
      </c>
      <c r="L353" s="299">
        <v>84396433</v>
      </c>
      <c r="M353" s="299">
        <v>84396433</v>
      </c>
      <c r="N353" s="299">
        <v>47049510.840000004</v>
      </c>
      <c r="O353" s="299">
        <v>48115659</v>
      </c>
      <c r="P353" s="299">
        <v>47049510.840000004</v>
      </c>
      <c r="Q353" s="299">
        <v>40678795.379999995</v>
      </c>
      <c r="R353" s="300">
        <f t="shared" si="16"/>
        <v>37346922.159999996</v>
      </c>
      <c r="S353" s="300">
        <f t="shared" si="17"/>
        <v>0</v>
      </c>
      <c r="T353" s="300">
        <f t="shared" si="18"/>
        <v>6370715.4600000083</v>
      </c>
    </row>
    <row r="354" spans="1:20" hidden="1">
      <c r="A354" s="294" t="s">
        <v>938</v>
      </c>
      <c r="B354" s="297" t="s">
        <v>468</v>
      </c>
      <c r="C354" s="294">
        <v>235064</v>
      </c>
      <c r="D354" s="294" t="s">
        <v>337</v>
      </c>
      <c r="E354" s="294">
        <v>111100</v>
      </c>
      <c r="F354" s="294">
        <v>3511</v>
      </c>
      <c r="G354" s="294">
        <v>1</v>
      </c>
      <c r="H354" s="294">
        <v>1</v>
      </c>
      <c r="I354" s="294">
        <v>0</v>
      </c>
      <c r="K354" s="294">
        <v>3</v>
      </c>
      <c r="L354" s="299">
        <v>1500000</v>
      </c>
      <c r="M354" s="299">
        <v>135100.32</v>
      </c>
      <c r="N354" s="299">
        <v>23356.560000000001</v>
      </c>
      <c r="O354" s="299">
        <v>0</v>
      </c>
      <c r="P354" s="299">
        <v>0</v>
      </c>
      <c r="R354" s="300">
        <f t="shared" si="16"/>
        <v>111743.76000000001</v>
      </c>
      <c r="S354" s="300">
        <f t="shared" si="17"/>
        <v>23356.560000000001</v>
      </c>
      <c r="T354" s="300">
        <f t="shared" si="18"/>
        <v>0</v>
      </c>
    </row>
    <row r="355" spans="1:20" hidden="1">
      <c r="A355" s="294" t="s">
        <v>939</v>
      </c>
      <c r="B355" s="297" t="s">
        <v>468</v>
      </c>
      <c r="C355" s="294">
        <v>235064</v>
      </c>
      <c r="D355" s="294" t="s">
        <v>337</v>
      </c>
      <c r="E355" s="294">
        <v>111100</v>
      </c>
      <c r="F355" s="294">
        <v>3911</v>
      </c>
      <c r="G355" s="294">
        <v>1</v>
      </c>
      <c r="H355" s="294">
        <v>1</v>
      </c>
      <c r="I355" s="294">
        <v>0</v>
      </c>
      <c r="K355" s="294">
        <v>3</v>
      </c>
      <c r="L355" s="299">
        <v>0</v>
      </c>
      <c r="M355" s="299">
        <v>1300000</v>
      </c>
      <c r="N355" s="299">
        <v>1300000</v>
      </c>
      <c r="O355" s="299">
        <v>600000</v>
      </c>
      <c r="P355" s="299">
        <v>0</v>
      </c>
      <c r="R355" s="300">
        <f t="shared" si="16"/>
        <v>0</v>
      </c>
      <c r="S355" s="300">
        <f t="shared" si="17"/>
        <v>1300000</v>
      </c>
      <c r="T355" s="300">
        <f t="shared" si="18"/>
        <v>0</v>
      </c>
    </row>
    <row r="356" spans="1:20" hidden="1">
      <c r="A356" s="294" t="s">
        <v>940</v>
      </c>
      <c r="B356" s="297" t="s">
        <v>468</v>
      </c>
      <c r="C356" s="294">
        <v>235064</v>
      </c>
      <c r="D356" s="294" t="s">
        <v>337</v>
      </c>
      <c r="E356" s="294">
        <v>111100</v>
      </c>
      <c r="F356" s="294">
        <v>5671</v>
      </c>
      <c r="G356" s="294">
        <v>2</v>
      </c>
      <c r="H356" s="294">
        <v>1</v>
      </c>
      <c r="I356" s="294">
        <v>0</v>
      </c>
      <c r="J356" s="294" t="s">
        <v>941</v>
      </c>
      <c r="K356" s="294">
        <v>5</v>
      </c>
      <c r="L356" s="299">
        <v>0</v>
      </c>
      <c r="M356" s="299">
        <v>64899.68</v>
      </c>
      <c r="O356" s="299">
        <v>64899.68</v>
      </c>
      <c r="P356" s="299">
        <v>0</v>
      </c>
      <c r="R356" s="300">
        <f t="shared" si="16"/>
        <v>64899.68</v>
      </c>
      <c r="S356" s="300">
        <f t="shared" si="17"/>
        <v>0</v>
      </c>
      <c r="T356" s="300">
        <f t="shared" si="18"/>
        <v>0</v>
      </c>
    </row>
    <row r="357" spans="1:20" hidden="1">
      <c r="A357" s="294" t="s">
        <v>942</v>
      </c>
      <c r="B357" s="297" t="s">
        <v>468</v>
      </c>
      <c r="C357" s="294">
        <v>235064</v>
      </c>
      <c r="D357" s="294" t="s">
        <v>337</v>
      </c>
      <c r="E357" s="294" t="s">
        <v>552</v>
      </c>
      <c r="F357" s="294">
        <v>4419</v>
      </c>
      <c r="G357" s="294">
        <v>1</v>
      </c>
      <c r="H357" s="294">
        <v>1</v>
      </c>
      <c r="I357" s="294">
        <v>0</v>
      </c>
      <c r="K357" s="294">
        <v>4</v>
      </c>
      <c r="L357" s="299">
        <v>7000000</v>
      </c>
      <c r="M357" s="299">
        <v>7000000</v>
      </c>
      <c r="O357" s="299">
        <v>2800000</v>
      </c>
      <c r="P357" s="299">
        <v>0</v>
      </c>
      <c r="R357" s="300">
        <f t="shared" si="16"/>
        <v>7000000</v>
      </c>
      <c r="S357" s="300">
        <f t="shared" si="17"/>
        <v>0</v>
      </c>
      <c r="T357" s="300">
        <f t="shared" si="18"/>
        <v>0</v>
      </c>
    </row>
    <row r="358" spans="1:20" hidden="1">
      <c r="A358" s="294" t="s">
        <v>943</v>
      </c>
      <c r="B358" s="297" t="s">
        <v>468</v>
      </c>
      <c r="C358" s="294">
        <v>235064</v>
      </c>
      <c r="D358" s="294" t="s">
        <v>337</v>
      </c>
      <c r="E358" s="294" t="s">
        <v>552</v>
      </c>
      <c r="F358" s="294">
        <v>5111</v>
      </c>
      <c r="G358" s="294">
        <v>2</v>
      </c>
      <c r="H358" s="294">
        <v>1</v>
      </c>
      <c r="I358" s="294">
        <v>0</v>
      </c>
      <c r="J358" s="294" t="s">
        <v>944</v>
      </c>
      <c r="K358" s="294">
        <v>5</v>
      </c>
      <c r="L358" s="299">
        <v>40000</v>
      </c>
      <c r="M358" s="299">
        <v>40000</v>
      </c>
      <c r="O358" s="299">
        <v>16000</v>
      </c>
      <c r="P358" s="299">
        <v>0</v>
      </c>
      <c r="R358" s="300">
        <f t="shared" si="16"/>
        <v>40000</v>
      </c>
      <c r="S358" s="300">
        <f t="shared" si="17"/>
        <v>0</v>
      </c>
      <c r="T358" s="300">
        <f t="shared" si="18"/>
        <v>0</v>
      </c>
    </row>
    <row r="359" spans="1:20" hidden="1">
      <c r="A359" s="294" t="s">
        <v>945</v>
      </c>
      <c r="B359" s="297" t="s">
        <v>468</v>
      </c>
      <c r="C359" s="294">
        <v>235064</v>
      </c>
      <c r="D359" s="294" t="s">
        <v>337</v>
      </c>
      <c r="E359" s="294" t="s">
        <v>552</v>
      </c>
      <c r="F359" s="294">
        <v>5151</v>
      </c>
      <c r="G359" s="294">
        <v>2</v>
      </c>
      <c r="H359" s="294">
        <v>1</v>
      </c>
      <c r="I359" s="294">
        <v>0</v>
      </c>
      <c r="J359" s="294" t="s">
        <v>944</v>
      </c>
      <c r="K359" s="294">
        <v>5</v>
      </c>
      <c r="L359" s="299">
        <v>60600</v>
      </c>
      <c r="M359" s="299">
        <v>60600</v>
      </c>
      <c r="O359" s="299">
        <v>24240</v>
      </c>
      <c r="P359" s="299">
        <v>0</v>
      </c>
      <c r="R359" s="300">
        <f t="shared" si="16"/>
        <v>60600</v>
      </c>
      <c r="S359" s="300">
        <f t="shared" si="17"/>
        <v>0</v>
      </c>
      <c r="T359" s="300">
        <f t="shared" si="18"/>
        <v>0</v>
      </c>
    </row>
    <row r="360" spans="1:20" hidden="1">
      <c r="A360" s="294" t="s">
        <v>946</v>
      </c>
      <c r="B360" s="297" t="s">
        <v>468</v>
      </c>
      <c r="C360" s="294">
        <v>235064</v>
      </c>
      <c r="D360" s="294" t="s">
        <v>337</v>
      </c>
      <c r="E360" s="294" t="s">
        <v>552</v>
      </c>
      <c r="F360" s="294">
        <v>5191</v>
      </c>
      <c r="G360" s="294">
        <v>2</v>
      </c>
      <c r="H360" s="294">
        <v>1</v>
      </c>
      <c r="I360" s="294">
        <v>0</v>
      </c>
      <c r="J360" s="294" t="s">
        <v>944</v>
      </c>
      <c r="K360" s="294">
        <v>5</v>
      </c>
      <c r="L360" s="299">
        <v>10800</v>
      </c>
      <c r="M360" s="299">
        <v>10800</v>
      </c>
      <c r="O360" s="299">
        <v>4320</v>
      </c>
      <c r="P360" s="299">
        <v>0</v>
      </c>
      <c r="R360" s="300">
        <f t="shared" si="16"/>
        <v>10800</v>
      </c>
      <c r="S360" s="300">
        <f t="shared" si="17"/>
        <v>0</v>
      </c>
      <c r="T360" s="300">
        <f t="shared" si="18"/>
        <v>0</v>
      </c>
    </row>
    <row r="361" spans="1:20" hidden="1">
      <c r="A361" s="294" t="s">
        <v>947</v>
      </c>
      <c r="B361" s="297" t="s">
        <v>468</v>
      </c>
      <c r="C361" s="294">
        <v>235064</v>
      </c>
      <c r="D361" s="294" t="s">
        <v>337</v>
      </c>
      <c r="E361" s="294" t="s">
        <v>552</v>
      </c>
      <c r="F361" s="294">
        <v>5311</v>
      </c>
      <c r="G361" s="294">
        <v>2</v>
      </c>
      <c r="H361" s="294">
        <v>1</v>
      </c>
      <c r="I361" s="294">
        <v>0</v>
      </c>
      <c r="J361" s="294" t="s">
        <v>944</v>
      </c>
      <c r="K361" s="294">
        <v>5</v>
      </c>
      <c r="L361" s="299">
        <v>2500000</v>
      </c>
      <c r="M361" s="299">
        <v>2500000</v>
      </c>
      <c r="O361" s="299">
        <v>500000</v>
      </c>
      <c r="P361" s="299">
        <v>0</v>
      </c>
      <c r="R361" s="300">
        <f t="shared" si="16"/>
        <v>2500000</v>
      </c>
      <c r="S361" s="300">
        <f t="shared" si="17"/>
        <v>0</v>
      </c>
      <c r="T361" s="300">
        <f t="shared" si="18"/>
        <v>0</v>
      </c>
    </row>
    <row r="362" spans="1:20" hidden="1">
      <c r="A362" s="294" t="s">
        <v>948</v>
      </c>
      <c r="B362" s="297" t="s">
        <v>468</v>
      </c>
      <c r="C362" s="294">
        <v>235064</v>
      </c>
      <c r="D362" s="294" t="s">
        <v>337</v>
      </c>
      <c r="E362" s="294" t="s">
        <v>555</v>
      </c>
      <c r="F362" s="294">
        <v>4419</v>
      </c>
      <c r="G362" s="294">
        <v>1</v>
      </c>
      <c r="H362" s="294">
        <v>1</v>
      </c>
      <c r="I362" s="294">
        <v>0</v>
      </c>
      <c r="K362" s="294">
        <v>4</v>
      </c>
      <c r="L362" s="299">
        <v>3500000</v>
      </c>
      <c r="M362" s="299">
        <v>0</v>
      </c>
      <c r="O362" s="299">
        <v>0</v>
      </c>
      <c r="P362" s="299">
        <v>0</v>
      </c>
      <c r="R362" s="300">
        <f t="shared" si="16"/>
        <v>0</v>
      </c>
      <c r="S362" s="300">
        <f t="shared" si="17"/>
        <v>0</v>
      </c>
      <c r="T362" s="300">
        <f t="shared" si="18"/>
        <v>0</v>
      </c>
    </row>
    <row r="363" spans="1:20" hidden="1">
      <c r="A363" s="294" t="s">
        <v>949</v>
      </c>
      <c r="B363" s="297" t="s">
        <v>468</v>
      </c>
      <c r="C363" s="294">
        <v>235064</v>
      </c>
      <c r="D363" s="294" t="s">
        <v>337</v>
      </c>
      <c r="E363" s="294" t="s">
        <v>548</v>
      </c>
      <c r="F363" s="294">
        <v>2121</v>
      </c>
      <c r="G363" s="294">
        <v>1</v>
      </c>
      <c r="H363" s="294">
        <v>1</v>
      </c>
      <c r="I363" s="294">
        <v>0</v>
      </c>
      <c r="K363" s="294">
        <v>2</v>
      </c>
      <c r="L363" s="299">
        <v>5000</v>
      </c>
      <c r="M363" s="299">
        <v>5000</v>
      </c>
      <c r="O363" s="299">
        <v>5000</v>
      </c>
      <c r="P363" s="299">
        <v>0</v>
      </c>
      <c r="R363" s="300">
        <f t="shared" si="16"/>
        <v>5000</v>
      </c>
      <c r="S363" s="300">
        <f t="shared" si="17"/>
        <v>0</v>
      </c>
      <c r="T363" s="300">
        <f t="shared" si="18"/>
        <v>0</v>
      </c>
    </row>
    <row r="364" spans="1:20" hidden="1">
      <c r="A364" s="294" t="s">
        <v>950</v>
      </c>
      <c r="B364" s="297" t="s">
        <v>468</v>
      </c>
      <c r="C364" s="294">
        <v>235064</v>
      </c>
      <c r="D364" s="294" t="s">
        <v>337</v>
      </c>
      <c r="E364" s="294" t="s">
        <v>548</v>
      </c>
      <c r="F364" s="294">
        <v>2171</v>
      </c>
      <c r="G364" s="294">
        <v>1</v>
      </c>
      <c r="H364" s="294">
        <v>1</v>
      </c>
      <c r="I364" s="294">
        <v>0</v>
      </c>
      <c r="K364" s="294">
        <v>2</v>
      </c>
      <c r="L364" s="299">
        <v>60000</v>
      </c>
      <c r="M364" s="299">
        <v>60000</v>
      </c>
      <c r="O364" s="299">
        <v>24000</v>
      </c>
      <c r="P364" s="299">
        <v>0</v>
      </c>
      <c r="R364" s="300">
        <f t="shared" si="16"/>
        <v>60000</v>
      </c>
      <c r="S364" s="300">
        <f t="shared" si="17"/>
        <v>0</v>
      </c>
      <c r="T364" s="300">
        <f t="shared" si="18"/>
        <v>0</v>
      </c>
    </row>
    <row r="365" spans="1:20" hidden="1">
      <c r="A365" s="294" t="s">
        <v>951</v>
      </c>
      <c r="B365" s="297" t="s">
        <v>468</v>
      </c>
      <c r="C365" s="294">
        <v>235064</v>
      </c>
      <c r="D365" s="294" t="s">
        <v>337</v>
      </c>
      <c r="E365" s="294" t="s">
        <v>548</v>
      </c>
      <c r="F365" s="294">
        <v>2751</v>
      </c>
      <c r="G365" s="294">
        <v>1</v>
      </c>
      <c r="H365" s="294">
        <v>1</v>
      </c>
      <c r="I365" s="294">
        <v>0</v>
      </c>
      <c r="K365" s="294">
        <v>2</v>
      </c>
      <c r="L365" s="299">
        <v>9000</v>
      </c>
      <c r="M365" s="299">
        <v>9000</v>
      </c>
      <c r="O365" s="299">
        <v>3600</v>
      </c>
      <c r="P365" s="299">
        <v>0</v>
      </c>
      <c r="R365" s="300">
        <f t="shared" si="16"/>
        <v>9000</v>
      </c>
      <c r="S365" s="300">
        <f t="shared" si="17"/>
        <v>0</v>
      </c>
      <c r="T365" s="300">
        <f t="shared" si="18"/>
        <v>0</v>
      </c>
    </row>
    <row r="366" spans="1:20" hidden="1">
      <c r="A366" s="294" t="s">
        <v>952</v>
      </c>
      <c r="B366" s="297" t="s">
        <v>468</v>
      </c>
      <c r="C366" s="294">
        <v>235064</v>
      </c>
      <c r="D366" s="294" t="s">
        <v>337</v>
      </c>
      <c r="E366" s="294" t="s">
        <v>548</v>
      </c>
      <c r="F366" s="294">
        <v>3121</v>
      </c>
      <c r="G366" s="294">
        <v>1</v>
      </c>
      <c r="H366" s="294">
        <v>1</v>
      </c>
      <c r="I366" s="294">
        <v>0</v>
      </c>
      <c r="K366" s="294">
        <v>3</v>
      </c>
      <c r="L366" s="299">
        <v>3500000</v>
      </c>
      <c r="M366" s="299">
        <v>3500000</v>
      </c>
      <c r="O366" s="299">
        <v>1400000</v>
      </c>
      <c r="P366" s="299">
        <v>0</v>
      </c>
      <c r="R366" s="300">
        <f t="shared" si="16"/>
        <v>3500000</v>
      </c>
      <c r="S366" s="300">
        <f t="shared" si="17"/>
        <v>0</v>
      </c>
      <c r="T366" s="300">
        <f t="shared" si="18"/>
        <v>0</v>
      </c>
    </row>
    <row r="367" spans="1:20" hidden="1">
      <c r="A367" s="294" t="s">
        <v>953</v>
      </c>
      <c r="B367" s="297" t="s">
        <v>468</v>
      </c>
      <c r="C367" s="294">
        <v>235064</v>
      </c>
      <c r="D367" s="294" t="s">
        <v>337</v>
      </c>
      <c r="E367" s="294" t="s">
        <v>548</v>
      </c>
      <c r="F367" s="294">
        <v>3341</v>
      </c>
      <c r="G367" s="294">
        <v>1</v>
      </c>
      <c r="H367" s="294">
        <v>1</v>
      </c>
      <c r="I367" s="294">
        <v>0</v>
      </c>
      <c r="K367" s="294">
        <v>3</v>
      </c>
      <c r="L367" s="299">
        <v>10000</v>
      </c>
      <c r="M367" s="299">
        <v>10000</v>
      </c>
      <c r="O367" s="299">
        <v>4000</v>
      </c>
      <c r="P367" s="299">
        <v>0</v>
      </c>
      <c r="R367" s="300">
        <f t="shared" si="16"/>
        <v>10000</v>
      </c>
      <c r="S367" s="300">
        <f t="shared" si="17"/>
        <v>0</v>
      </c>
      <c r="T367" s="300">
        <f t="shared" si="18"/>
        <v>0</v>
      </c>
    </row>
    <row r="368" spans="1:20" hidden="1">
      <c r="A368" s="294" t="s">
        <v>954</v>
      </c>
      <c r="B368" s="297" t="s">
        <v>468</v>
      </c>
      <c r="C368" s="294">
        <v>235064</v>
      </c>
      <c r="D368" s="294" t="s">
        <v>337</v>
      </c>
      <c r="E368" s="294" t="s">
        <v>548</v>
      </c>
      <c r="F368" s="294">
        <v>3351</v>
      </c>
      <c r="G368" s="294">
        <v>1</v>
      </c>
      <c r="H368" s="294">
        <v>1</v>
      </c>
      <c r="I368" s="294">
        <v>0</v>
      </c>
      <c r="K368" s="294">
        <v>3</v>
      </c>
      <c r="L368" s="299">
        <v>20000</v>
      </c>
      <c r="M368" s="299">
        <v>20000</v>
      </c>
      <c r="O368" s="299">
        <v>8000</v>
      </c>
      <c r="P368" s="299">
        <v>0</v>
      </c>
      <c r="R368" s="300">
        <f t="shared" si="16"/>
        <v>20000</v>
      </c>
      <c r="S368" s="300">
        <f t="shared" si="17"/>
        <v>0</v>
      </c>
      <c r="T368" s="300">
        <f t="shared" si="18"/>
        <v>0</v>
      </c>
    </row>
    <row r="369" spans="1:20" hidden="1">
      <c r="A369" s="294" t="s">
        <v>955</v>
      </c>
      <c r="B369" s="297" t="s">
        <v>468</v>
      </c>
      <c r="C369" s="294">
        <v>235064</v>
      </c>
      <c r="D369" s="294" t="s">
        <v>337</v>
      </c>
      <c r="E369" s="294" t="s">
        <v>548</v>
      </c>
      <c r="F369" s="294">
        <v>3511</v>
      </c>
      <c r="G369" s="294">
        <v>1</v>
      </c>
      <c r="H369" s="294">
        <v>1</v>
      </c>
      <c r="I369" s="294">
        <v>0</v>
      </c>
      <c r="K369" s="294">
        <v>3</v>
      </c>
      <c r="L369" s="299">
        <v>2000000</v>
      </c>
      <c r="M369" s="299">
        <v>2000000</v>
      </c>
      <c r="O369" s="299">
        <v>800000</v>
      </c>
      <c r="P369" s="299">
        <v>0</v>
      </c>
      <c r="R369" s="300">
        <f t="shared" si="16"/>
        <v>2000000</v>
      </c>
      <c r="S369" s="300">
        <f t="shared" si="17"/>
        <v>0</v>
      </c>
      <c r="T369" s="300">
        <f t="shared" si="18"/>
        <v>0</v>
      </c>
    </row>
    <row r="370" spans="1:20" hidden="1">
      <c r="A370" s="294" t="s">
        <v>956</v>
      </c>
      <c r="B370" s="297" t="s">
        <v>500</v>
      </c>
      <c r="C370" s="294">
        <v>235072</v>
      </c>
      <c r="D370" s="294" t="s">
        <v>340</v>
      </c>
      <c r="E370" s="294" t="s">
        <v>555</v>
      </c>
      <c r="F370" s="294">
        <v>4419</v>
      </c>
      <c r="G370" s="294">
        <v>1</v>
      </c>
      <c r="H370" s="294">
        <v>1</v>
      </c>
      <c r="I370" s="294">
        <v>77</v>
      </c>
      <c r="K370" s="294">
        <v>4</v>
      </c>
      <c r="L370" s="299">
        <v>2000000</v>
      </c>
      <c r="M370" s="299">
        <v>2000000</v>
      </c>
      <c r="N370" s="299">
        <v>2000000</v>
      </c>
      <c r="O370" s="299">
        <v>800000</v>
      </c>
      <c r="P370" s="299">
        <v>595454.4</v>
      </c>
      <c r="R370" s="300">
        <f t="shared" si="16"/>
        <v>0</v>
      </c>
      <c r="S370" s="300">
        <f t="shared" si="17"/>
        <v>1404545.6</v>
      </c>
      <c r="T370" s="300">
        <f t="shared" si="18"/>
        <v>595454.4</v>
      </c>
    </row>
    <row r="371" spans="1:20" hidden="1">
      <c r="A371" s="294" t="s">
        <v>957</v>
      </c>
      <c r="B371" s="297" t="s">
        <v>470</v>
      </c>
      <c r="C371" s="294">
        <v>241046</v>
      </c>
      <c r="D371" s="294" t="s">
        <v>342</v>
      </c>
      <c r="E371" s="294" t="s">
        <v>548</v>
      </c>
      <c r="F371" s="294">
        <v>2561</v>
      </c>
      <c r="G371" s="294">
        <v>1</v>
      </c>
      <c r="H371" s="294">
        <v>1</v>
      </c>
      <c r="I371" s="294">
        <v>0</v>
      </c>
      <c r="K371" s="294">
        <v>2</v>
      </c>
      <c r="L371" s="299">
        <v>5155000</v>
      </c>
      <c r="M371" s="299">
        <v>5155000</v>
      </c>
      <c r="N371" s="299">
        <v>2551814.4</v>
      </c>
      <c r="O371" s="299">
        <v>2062000</v>
      </c>
      <c r="P371" s="299">
        <v>0</v>
      </c>
      <c r="R371" s="300">
        <f t="shared" si="16"/>
        <v>2603185.6</v>
      </c>
      <c r="S371" s="300">
        <f t="shared" si="17"/>
        <v>2551814.4</v>
      </c>
      <c r="T371" s="300">
        <f t="shared" si="18"/>
        <v>0</v>
      </c>
    </row>
    <row r="372" spans="1:20">
      <c r="A372" s="294" t="s">
        <v>958</v>
      </c>
      <c r="B372" s="297" t="s">
        <v>470</v>
      </c>
      <c r="C372" s="294">
        <v>241046</v>
      </c>
      <c r="D372" s="294" t="s">
        <v>342</v>
      </c>
      <c r="E372" s="294" t="s">
        <v>548</v>
      </c>
      <c r="F372" s="294">
        <v>2721</v>
      </c>
      <c r="G372" s="294">
        <v>1</v>
      </c>
      <c r="H372" s="294">
        <v>2</v>
      </c>
      <c r="I372" s="294">
        <v>0</v>
      </c>
      <c r="K372" s="294">
        <v>2</v>
      </c>
      <c r="L372" s="299">
        <v>215000</v>
      </c>
      <c r="M372" s="299">
        <v>215000</v>
      </c>
      <c r="N372" s="299">
        <f>P372</f>
        <v>0</v>
      </c>
      <c r="O372" s="299">
        <v>86000</v>
      </c>
      <c r="P372" s="299">
        <v>0</v>
      </c>
      <c r="R372" s="300">
        <f t="shared" si="16"/>
        <v>215000</v>
      </c>
      <c r="S372" s="300">
        <f t="shared" si="17"/>
        <v>0</v>
      </c>
      <c r="T372" s="300">
        <f t="shared" si="18"/>
        <v>0</v>
      </c>
    </row>
    <row r="373" spans="1:20" hidden="1">
      <c r="A373" s="294" t="s">
        <v>959</v>
      </c>
      <c r="B373" s="297" t="s">
        <v>470</v>
      </c>
      <c r="C373" s="294">
        <v>241046</v>
      </c>
      <c r="D373" s="294" t="s">
        <v>342</v>
      </c>
      <c r="E373" s="294" t="s">
        <v>548</v>
      </c>
      <c r="F373" s="294">
        <v>2911</v>
      </c>
      <c r="G373" s="294">
        <v>1</v>
      </c>
      <c r="H373" s="294">
        <v>1</v>
      </c>
      <c r="I373" s="294">
        <v>0</v>
      </c>
      <c r="K373" s="294">
        <v>2</v>
      </c>
      <c r="L373" s="299">
        <v>720000</v>
      </c>
      <c r="M373" s="299">
        <v>720000</v>
      </c>
      <c r="O373" s="299">
        <v>288000</v>
      </c>
      <c r="P373" s="299">
        <v>0</v>
      </c>
      <c r="R373" s="300">
        <f t="shared" si="16"/>
        <v>720000</v>
      </c>
      <c r="S373" s="300">
        <f t="shared" si="17"/>
        <v>0</v>
      </c>
      <c r="T373" s="300">
        <f t="shared" si="18"/>
        <v>0</v>
      </c>
    </row>
    <row r="374" spans="1:20" hidden="1">
      <c r="A374" s="294" t="s">
        <v>960</v>
      </c>
      <c r="B374" s="297" t="s">
        <v>471</v>
      </c>
      <c r="C374" s="294">
        <v>241046</v>
      </c>
      <c r="D374" s="294" t="s">
        <v>343</v>
      </c>
      <c r="E374" s="294">
        <v>111100</v>
      </c>
      <c r="F374" s="294">
        <v>4412</v>
      </c>
      <c r="G374" s="294">
        <v>1</v>
      </c>
      <c r="H374" s="294">
        <v>1</v>
      </c>
      <c r="I374" s="294">
        <v>77</v>
      </c>
      <c r="K374" s="294">
        <v>4</v>
      </c>
      <c r="L374" s="299">
        <v>1639631</v>
      </c>
      <c r="M374" s="299">
        <v>1639631</v>
      </c>
      <c r="O374" s="299">
        <v>983779</v>
      </c>
      <c r="P374" s="299">
        <v>0</v>
      </c>
      <c r="R374" s="300">
        <f t="shared" si="16"/>
        <v>1639631</v>
      </c>
      <c r="S374" s="300">
        <f t="shared" si="17"/>
        <v>0</v>
      </c>
      <c r="T374" s="300">
        <f t="shared" si="18"/>
        <v>0</v>
      </c>
    </row>
    <row r="375" spans="1:20" hidden="1">
      <c r="A375" s="294" t="s">
        <v>961</v>
      </c>
      <c r="B375" s="297" t="s">
        <v>471</v>
      </c>
      <c r="C375" s="294">
        <v>241046</v>
      </c>
      <c r="D375" s="294" t="s">
        <v>343</v>
      </c>
      <c r="E375" s="294" t="s">
        <v>546</v>
      </c>
      <c r="F375" s="294">
        <v>4412</v>
      </c>
      <c r="G375" s="294">
        <v>1</v>
      </c>
      <c r="H375" s="294">
        <v>1</v>
      </c>
      <c r="I375" s="294">
        <v>77</v>
      </c>
      <c r="K375" s="294">
        <v>4</v>
      </c>
      <c r="L375" s="299">
        <v>3536429</v>
      </c>
      <c r="M375" s="299">
        <v>3536429</v>
      </c>
      <c r="N375" s="299">
        <v>3536429</v>
      </c>
      <c r="O375" s="299">
        <v>2948997</v>
      </c>
      <c r="P375" s="299">
        <v>1651320</v>
      </c>
      <c r="R375" s="300">
        <f t="shared" si="16"/>
        <v>0</v>
      </c>
      <c r="S375" s="300">
        <f t="shared" si="17"/>
        <v>1885109</v>
      </c>
      <c r="T375" s="300">
        <f t="shared" si="18"/>
        <v>1651320</v>
      </c>
    </row>
    <row r="376" spans="1:20" hidden="1">
      <c r="A376" s="294" t="s">
        <v>962</v>
      </c>
      <c r="B376" s="297" t="s">
        <v>471</v>
      </c>
      <c r="C376" s="294">
        <v>241046</v>
      </c>
      <c r="D376" s="294" t="s">
        <v>343</v>
      </c>
      <c r="E376" s="294" t="s">
        <v>552</v>
      </c>
      <c r="F376" s="294">
        <v>4412</v>
      </c>
      <c r="G376" s="294">
        <v>1</v>
      </c>
      <c r="H376" s="294">
        <v>1</v>
      </c>
      <c r="I376" s="294">
        <v>77</v>
      </c>
      <c r="K376" s="294">
        <v>4</v>
      </c>
      <c r="L376" s="299">
        <v>878790</v>
      </c>
      <c r="M376" s="299">
        <v>878790</v>
      </c>
      <c r="O376" s="299">
        <v>351516</v>
      </c>
      <c r="P376" s="299">
        <v>0</v>
      </c>
      <c r="R376" s="300">
        <f t="shared" si="16"/>
        <v>878790</v>
      </c>
      <c r="S376" s="300">
        <f t="shared" si="17"/>
        <v>0</v>
      </c>
      <c r="T376" s="300">
        <f t="shared" si="18"/>
        <v>0</v>
      </c>
    </row>
    <row r="377" spans="1:20" hidden="1">
      <c r="A377" s="294" t="s">
        <v>963</v>
      </c>
      <c r="B377" s="297" t="s">
        <v>1183</v>
      </c>
      <c r="C377" s="294">
        <v>241046</v>
      </c>
      <c r="D377" s="294" t="s">
        <v>344</v>
      </c>
      <c r="E377" s="294">
        <v>111100</v>
      </c>
      <c r="F377" s="294">
        <v>4411</v>
      </c>
      <c r="G377" s="294">
        <v>1</v>
      </c>
      <c r="H377" s="294">
        <v>1</v>
      </c>
      <c r="I377" s="294">
        <v>0</v>
      </c>
      <c r="K377" s="294">
        <v>4</v>
      </c>
      <c r="L377" s="299">
        <v>300000</v>
      </c>
      <c r="M377" s="299">
        <v>0</v>
      </c>
      <c r="O377" s="299">
        <v>0</v>
      </c>
      <c r="P377" s="299">
        <v>0</v>
      </c>
      <c r="R377" s="300">
        <f t="shared" si="16"/>
        <v>0</v>
      </c>
      <c r="S377" s="300">
        <f t="shared" si="17"/>
        <v>0</v>
      </c>
      <c r="T377" s="300">
        <f t="shared" si="18"/>
        <v>0</v>
      </c>
    </row>
    <row r="378" spans="1:20" hidden="1">
      <c r="A378" s="294" t="s">
        <v>964</v>
      </c>
      <c r="B378" s="297" t="s">
        <v>1184</v>
      </c>
      <c r="C378" s="294">
        <v>241046</v>
      </c>
      <c r="D378" s="294" t="s">
        <v>345</v>
      </c>
      <c r="E378" s="294">
        <v>111100</v>
      </c>
      <c r="F378" s="294">
        <v>4412</v>
      </c>
      <c r="G378" s="294">
        <v>1</v>
      </c>
      <c r="H378" s="294">
        <v>1</v>
      </c>
      <c r="I378" s="294">
        <v>77</v>
      </c>
      <c r="K378" s="294">
        <v>4</v>
      </c>
      <c r="L378" s="299">
        <v>1000000</v>
      </c>
      <c r="M378" s="299">
        <v>20000</v>
      </c>
      <c r="N378" s="299">
        <v>20000</v>
      </c>
      <c r="O378" s="299">
        <v>20000</v>
      </c>
      <c r="P378" s="299">
        <v>0</v>
      </c>
      <c r="R378" s="300">
        <f t="shared" si="16"/>
        <v>0</v>
      </c>
      <c r="S378" s="300">
        <f t="shared" si="17"/>
        <v>20000</v>
      </c>
      <c r="T378" s="300">
        <f t="shared" si="18"/>
        <v>0</v>
      </c>
    </row>
    <row r="379" spans="1:20" hidden="1">
      <c r="A379" s="294" t="s">
        <v>965</v>
      </c>
      <c r="B379" s="297" t="s">
        <v>1185</v>
      </c>
      <c r="C379" s="294">
        <v>241046</v>
      </c>
      <c r="D379" s="294" t="s">
        <v>346</v>
      </c>
      <c r="E379" s="294">
        <v>111100</v>
      </c>
      <c r="F379" s="294">
        <v>4411</v>
      </c>
      <c r="G379" s="294">
        <v>1</v>
      </c>
      <c r="H379" s="294">
        <v>1</v>
      </c>
      <c r="I379" s="294">
        <v>0</v>
      </c>
      <c r="K379" s="294">
        <v>4</v>
      </c>
      <c r="L379" s="299">
        <v>100000</v>
      </c>
      <c r="M379" s="299">
        <v>0</v>
      </c>
      <c r="O379" s="299">
        <v>0</v>
      </c>
      <c r="P379" s="299">
        <v>0</v>
      </c>
      <c r="R379" s="300">
        <f t="shared" si="16"/>
        <v>0</v>
      </c>
      <c r="S379" s="300">
        <f t="shared" si="17"/>
        <v>0</v>
      </c>
      <c r="T379" s="300">
        <f t="shared" si="18"/>
        <v>0</v>
      </c>
    </row>
    <row r="380" spans="1:20" hidden="1">
      <c r="A380" s="294" t="s">
        <v>966</v>
      </c>
      <c r="B380" s="297" t="s">
        <v>489</v>
      </c>
      <c r="C380" s="294">
        <v>241101</v>
      </c>
      <c r="D380" s="294" t="s">
        <v>409</v>
      </c>
      <c r="E380" s="294">
        <v>111200</v>
      </c>
      <c r="F380" s="294">
        <v>3521</v>
      </c>
      <c r="G380" s="294">
        <v>2</v>
      </c>
      <c r="H380" s="294">
        <v>1</v>
      </c>
      <c r="I380" s="294">
        <v>0</v>
      </c>
      <c r="K380" s="294">
        <v>3</v>
      </c>
      <c r="L380" s="299">
        <v>0</v>
      </c>
      <c r="M380" s="299">
        <v>4300000</v>
      </c>
      <c r="O380" s="299">
        <v>4300000</v>
      </c>
      <c r="P380" s="299">
        <v>0</v>
      </c>
      <c r="R380" s="300">
        <f t="shared" si="16"/>
        <v>4300000</v>
      </c>
      <c r="S380" s="300">
        <f t="shared" si="17"/>
        <v>0</v>
      </c>
      <c r="T380" s="300">
        <f t="shared" si="18"/>
        <v>0</v>
      </c>
    </row>
    <row r="381" spans="1:20" hidden="1">
      <c r="A381" s="294" t="s">
        <v>967</v>
      </c>
      <c r="B381" s="297" t="s">
        <v>489</v>
      </c>
      <c r="C381" s="294">
        <v>241101</v>
      </c>
      <c r="D381" s="294" t="s">
        <v>409</v>
      </c>
      <c r="E381" s="294" t="s">
        <v>546</v>
      </c>
      <c r="F381" s="294">
        <v>3511</v>
      </c>
      <c r="G381" s="294">
        <v>1</v>
      </c>
      <c r="H381" s="294">
        <v>1</v>
      </c>
      <c r="I381" s="294">
        <v>0</v>
      </c>
      <c r="K381" s="294">
        <v>3</v>
      </c>
      <c r="L381" s="299">
        <v>637345</v>
      </c>
      <c r="M381" s="299">
        <v>637345</v>
      </c>
      <c r="O381" s="299">
        <v>159336</v>
      </c>
      <c r="P381" s="299">
        <v>0</v>
      </c>
      <c r="R381" s="300">
        <f t="shared" si="16"/>
        <v>637345</v>
      </c>
      <c r="S381" s="300">
        <f t="shared" si="17"/>
        <v>0</v>
      </c>
      <c r="T381" s="300">
        <f t="shared" si="18"/>
        <v>0</v>
      </c>
    </row>
    <row r="382" spans="1:20" hidden="1">
      <c r="A382" s="294" t="s">
        <v>968</v>
      </c>
      <c r="B382" s="297" t="s">
        <v>489</v>
      </c>
      <c r="C382" s="294">
        <v>241101</v>
      </c>
      <c r="D382" s="294" t="s">
        <v>409</v>
      </c>
      <c r="E382" s="294" t="s">
        <v>546</v>
      </c>
      <c r="F382" s="294">
        <v>3521</v>
      </c>
      <c r="G382" s="294">
        <v>1</v>
      </c>
      <c r="H382" s="294">
        <v>1</v>
      </c>
      <c r="I382" s="294">
        <v>0</v>
      </c>
      <c r="K382" s="294">
        <v>3</v>
      </c>
      <c r="L382" s="299">
        <v>4016695</v>
      </c>
      <c r="M382" s="299">
        <v>4016695</v>
      </c>
      <c r="O382" s="299">
        <v>465575</v>
      </c>
      <c r="P382" s="299">
        <v>0</v>
      </c>
      <c r="R382" s="300">
        <f t="shared" si="16"/>
        <v>4016695</v>
      </c>
      <c r="S382" s="300">
        <f t="shared" si="17"/>
        <v>0</v>
      </c>
      <c r="T382" s="300">
        <f t="shared" si="18"/>
        <v>0</v>
      </c>
    </row>
    <row r="383" spans="1:20" hidden="1">
      <c r="A383" s="294" t="s">
        <v>969</v>
      </c>
      <c r="B383" s="297" t="s">
        <v>489</v>
      </c>
      <c r="C383" s="294">
        <v>241101</v>
      </c>
      <c r="D383" s="294" t="s">
        <v>409</v>
      </c>
      <c r="E383" s="294" t="s">
        <v>546</v>
      </c>
      <c r="F383" s="294">
        <v>3521</v>
      </c>
      <c r="G383" s="294">
        <v>2</v>
      </c>
      <c r="H383" s="294">
        <v>1</v>
      </c>
      <c r="I383" s="294">
        <v>0</v>
      </c>
      <c r="K383" s="294">
        <v>3</v>
      </c>
      <c r="L383" s="299">
        <v>4370477</v>
      </c>
      <c r="M383" s="299">
        <v>70477</v>
      </c>
      <c r="O383" s="299">
        <v>0</v>
      </c>
      <c r="P383" s="299">
        <v>0</v>
      </c>
      <c r="R383" s="300">
        <f t="shared" si="16"/>
        <v>70477</v>
      </c>
      <c r="S383" s="300">
        <f t="shared" si="17"/>
        <v>0</v>
      </c>
      <c r="T383" s="300">
        <f t="shared" si="18"/>
        <v>0</v>
      </c>
    </row>
    <row r="384" spans="1:20" hidden="1">
      <c r="A384" s="294" t="s">
        <v>970</v>
      </c>
      <c r="B384" s="297" t="s">
        <v>489</v>
      </c>
      <c r="C384" s="294">
        <v>241101</v>
      </c>
      <c r="D384" s="294" t="s">
        <v>409</v>
      </c>
      <c r="E384" s="294" t="s">
        <v>552</v>
      </c>
      <c r="F384" s="294">
        <v>5111</v>
      </c>
      <c r="G384" s="294">
        <v>2</v>
      </c>
      <c r="H384" s="294">
        <v>1</v>
      </c>
      <c r="I384" s="294">
        <v>0</v>
      </c>
      <c r="J384" s="294" t="s">
        <v>971</v>
      </c>
      <c r="K384" s="294">
        <v>5</v>
      </c>
      <c r="L384" s="299">
        <v>750000</v>
      </c>
      <c r="M384" s="299">
        <v>750000</v>
      </c>
      <c r="O384" s="299">
        <v>187500</v>
      </c>
      <c r="P384" s="299">
        <v>0</v>
      </c>
      <c r="R384" s="300">
        <f t="shared" si="16"/>
        <v>750000</v>
      </c>
      <c r="S384" s="300">
        <f t="shared" si="17"/>
        <v>0</v>
      </c>
      <c r="T384" s="300">
        <f t="shared" si="18"/>
        <v>0</v>
      </c>
    </row>
    <row r="385" spans="1:20" hidden="1">
      <c r="A385" s="294" t="s">
        <v>972</v>
      </c>
      <c r="B385" s="297" t="s">
        <v>489</v>
      </c>
      <c r="C385" s="294">
        <v>241101</v>
      </c>
      <c r="D385" s="294" t="s">
        <v>409</v>
      </c>
      <c r="E385" s="294" t="s">
        <v>552</v>
      </c>
      <c r="F385" s="294">
        <v>5311</v>
      </c>
      <c r="G385" s="294">
        <v>2</v>
      </c>
      <c r="H385" s="294">
        <v>1</v>
      </c>
      <c r="I385" s="294">
        <v>0</v>
      </c>
      <c r="J385" s="294" t="s">
        <v>971</v>
      </c>
      <c r="K385" s="294">
        <v>5</v>
      </c>
      <c r="L385" s="299">
        <v>2500000</v>
      </c>
      <c r="M385" s="299">
        <v>2500000</v>
      </c>
      <c r="O385" s="299">
        <v>624999</v>
      </c>
      <c r="P385" s="299">
        <v>0</v>
      </c>
      <c r="R385" s="300">
        <f t="shared" si="16"/>
        <v>2500000</v>
      </c>
      <c r="S385" s="300">
        <f t="shared" si="17"/>
        <v>0</v>
      </c>
      <c r="T385" s="300">
        <f t="shared" si="18"/>
        <v>0</v>
      </c>
    </row>
    <row r="386" spans="1:20" hidden="1">
      <c r="A386" s="294" t="s">
        <v>973</v>
      </c>
      <c r="B386" s="297" t="s">
        <v>489</v>
      </c>
      <c r="C386" s="294">
        <v>241101</v>
      </c>
      <c r="D386" s="294" t="s">
        <v>409</v>
      </c>
      <c r="E386" s="294" t="s">
        <v>548</v>
      </c>
      <c r="F386" s="294">
        <v>2111</v>
      </c>
      <c r="G386" s="294">
        <v>1</v>
      </c>
      <c r="H386" s="294">
        <v>1</v>
      </c>
      <c r="I386" s="294">
        <v>0</v>
      </c>
      <c r="K386" s="294">
        <v>2</v>
      </c>
      <c r="L386" s="299">
        <v>500000</v>
      </c>
      <c r="M386" s="299">
        <v>500000</v>
      </c>
      <c r="O386" s="299">
        <v>166668</v>
      </c>
      <c r="P386" s="299">
        <v>0</v>
      </c>
      <c r="R386" s="300">
        <f t="shared" si="16"/>
        <v>500000</v>
      </c>
      <c r="S386" s="300">
        <f t="shared" si="17"/>
        <v>0</v>
      </c>
      <c r="T386" s="300">
        <f t="shared" si="18"/>
        <v>0</v>
      </c>
    </row>
    <row r="387" spans="1:20" hidden="1">
      <c r="A387" s="294" t="s">
        <v>974</v>
      </c>
      <c r="B387" s="297" t="s">
        <v>489</v>
      </c>
      <c r="C387" s="294">
        <v>241101</v>
      </c>
      <c r="D387" s="294" t="s">
        <v>409</v>
      </c>
      <c r="E387" s="294" t="s">
        <v>548</v>
      </c>
      <c r="F387" s="294">
        <v>2141</v>
      </c>
      <c r="G387" s="294">
        <v>1</v>
      </c>
      <c r="H387" s="294">
        <v>1</v>
      </c>
      <c r="I387" s="294">
        <v>0</v>
      </c>
      <c r="K387" s="294">
        <v>2</v>
      </c>
      <c r="L387" s="299">
        <v>500000</v>
      </c>
      <c r="M387" s="299">
        <v>500000</v>
      </c>
      <c r="O387" s="299">
        <v>166668</v>
      </c>
      <c r="P387" s="299">
        <v>0</v>
      </c>
      <c r="R387" s="300">
        <f t="shared" si="16"/>
        <v>500000</v>
      </c>
      <c r="S387" s="300">
        <f t="shared" si="17"/>
        <v>0</v>
      </c>
      <c r="T387" s="300">
        <f t="shared" si="18"/>
        <v>0</v>
      </c>
    </row>
    <row r="388" spans="1:20" hidden="1">
      <c r="A388" s="294" t="s">
        <v>975</v>
      </c>
      <c r="B388" s="297" t="s">
        <v>489</v>
      </c>
      <c r="C388" s="294">
        <v>241101</v>
      </c>
      <c r="D388" s="294" t="s">
        <v>409</v>
      </c>
      <c r="E388" s="294" t="s">
        <v>548</v>
      </c>
      <c r="F388" s="294">
        <v>2161</v>
      </c>
      <c r="G388" s="294">
        <v>1</v>
      </c>
      <c r="H388" s="294">
        <v>1</v>
      </c>
      <c r="I388" s="294">
        <v>0</v>
      </c>
      <c r="K388" s="294">
        <v>2</v>
      </c>
      <c r="L388" s="299">
        <v>3000000</v>
      </c>
      <c r="M388" s="299">
        <v>3000000</v>
      </c>
      <c r="N388" s="299">
        <v>3000000</v>
      </c>
      <c r="O388" s="299">
        <v>2200000</v>
      </c>
      <c r="P388" s="299">
        <v>899385.82</v>
      </c>
      <c r="Q388" s="299">
        <v>899385.82</v>
      </c>
      <c r="R388" s="300">
        <f t="shared" si="16"/>
        <v>0</v>
      </c>
      <c r="S388" s="300">
        <f t="shared" si="17"/>
        <v>2100614.1800000002</v>
      </c>
      <c r="T388" s="300">
        <f t="shared" si="18"/>
        <v>0</v>
      </c>
    </row>
    <row r="389" spans="1:20" hidden="1">
      <c r="A389" s="294" t="s">
        <v>976</v>
      </c>
      <c r="B389" s="297" t="s">
        <v>489</v>
      </c>
      <c r="C389" s="294">
        <v>241101</v>
      </c>
      <c r="D389" s="294" t="s">
        <v>409</v>
      </c>
      <c r="E389" s="294" t="s">
        <v>548</v>
      </c>
      <c r="F389" s="294">
        <v>2451</v>
      </c>
      <c r="G389" s="294">
        <v>1</v>
      </c>
      <c r="H389" s="294">
        <v>1</v>
      </c>
      <c r="I389" s="294">
        <v>0</v>
      </c>
      <c r="K389" s="294">
        <v>2</v>
      </c>
      <c r="L389" s="299">
        <v>2800000</v>
      </c>
      <c r="M389" s="299">
        <v>2800000</v>
      </c>
      <c r="O389" s="299">
        <v>933333</v>
      </c>
      <c r="P389" s="299">
        <v>0</v>
      </c>
      <c r="R389" s="300">
        <f t="shared" si="16"/>
        <v>2800000</v>
      </c>
      <c r="S389" s="300">
        <f t="shared" si="17"/>
        <v>0</v>
      </c>
      <c r="T389" s="300">
        <f t="shared" si="18"/>
        <v>0</v>
      </c>
    </row>
    <row r="390" spans="1:20" hidden="1">
      <c r="A390" s="294" t="s">
        <v>977</v>
      </c>
      <c r="B390" s="297" t="s">
        <v>489</v>
      </c>
      <c r="C390" s="294">
        <v>241101</v>
      </c>
      <c r="D390" s="294" t="s">
        <v>409</v>
      </c>
      <c r="E390" s="294" t="s">
        <v>548</v>
      </c>
      <c r="F390" s="294">
        <v>2461</v>
      </c>
      <c r="G390" s="294">
        <v>1</v>
      </c>
      <c r="H390" s="294">
        <v>1</v>
      </c>
      <c r="I390" s="294">
        <v>0</v>
      </c>
      <c r="K390" s="294">
        <v>2</v>
      </c>
      <c r="L390" s="299">
        <v>3000000</v>
      </c>
      <c r="M390" s="299">
        <v>3000000</v>
      </c>
      <c r="O390" s="299">
        <v>999999</v>
      </c>
      <c r="P390" s="299">
        <v>0</v>
      </c>
      <c r="R390" s="300">
        <f t="shared" ref="R390:R453" si="19">M390-N390</f>
        <v>3000000</v>
      </c>
      <c r="S390" s="300">
        <f t="shared" ref="S390:S453" si="20">N390-P390</f>
        <v>0</v>
      </c>
      <c r="T390" s="300">
        <f t="shared" ref="T390:T453" si="21">P390-Q390</f>
        <v>0</v>
      </c>
    </row>
    <row r="391" spans="1:20" hidden="1">
      <c r="A391" s="294" t="s">
        <v>978</v>
      </c>
      <c r="B391" s="297" t="s">
        <v>489</v>
      </c>
      <c r="C391" s="294">
        <v>241101</v>
      </c>
      <c r="D391" s="294" t="s">
        <v>409</v>
      </c>
      <c r="E391" s="294" t="s">
        <v>548</v>
      </c>
      <c r="F391" s="294">
        <v>2481</v>
      </c>
      <c r="G391" s="294">
        <v>1</v>
      </c>
      <c r="H391" s="294">
        <v>1</v>
      </c>
      <c r="I391" s="294">
        <v>0</v>
      </c>
      <c r="K391" s="294">
        <v>2</v>
      </c>
      <c r="L391" s="299">
        <v>3000000</v>
      </c>
      <c r="M391" s="299">
        <v>3000000</v>
      </c>
      <c r="N391" s="299">
        <v>351750</v>
      </c>
      <c r="O391" s="299">
        <v>1570365</v>
      </c>
      <c r="P391" s="299">
        <v>0</v>
      </c>
      <c r="R391" s="300">
        <f t="shared" si="19"/>
        <v>2648250</v>
      </c>
      <c r="S391" s="300">
        <f t="shared" si="20"/>
        <v>351750</v>
      </c>
      <c r="T391" s="300">
        <f t="shared" si="21"/>
        <v>0</v>
      </c>
    </row>
    <row r="392" spans="1:20" hidden="1">
      <c r="A392" s="294" t="s">
        <v>979</v>
      </c>
      <c r="B392" s="297" t="s">
        <v>489</v>
      </c>
      <c r="C392" s="294">
        <v>241101</v>
      </c>
      <c r="D392" s="294" t="s">
        <v>409</v>
      </c>
      <c r="E392" s="294" t="s">
        <v>548</v>
      </c>
      <c r="F392" s="294">
        <v>2491</v>
      </c>
      <c r="G392" s="294">
        <v>1</v>
      </c>
      <c r="H392" s="294">
        <v>1</v>
      </c>
      <c r="I392" s="294">
        <v>0</v>
      </c>
      <c r="K392" s="294">
        <v>2</v>
      </c>
      <c r="L392" s="299">
        <v>2000000</v>
      </c>
      <c r="M392" s="299">
        <v>2000000</v>
      </c>
      <c r="O392" s="299">
        <v>666666</v>
      </c>
      <c r="P392" s="299">
        <v>0</v>
      </c>
      <c r="R392" s="300">
        <f t="shared" si="19"/>
        <v>2000000</v>
      </c>
      <c r="S392" s="300">
        <f t="shared" si="20"/>
        <v>0</v>
      </c>
      <c r="T392" s="300">
        <f t="shared" si="21"/>
        <v>0</v>
      </c>
    </row>
    <row r="393" spans="1:20" hidden="1">
      <c r="A393" s="294" t="s">
        <v>980</v>
      </c>
      <c r="B393" s="297" t="s">
        <v>489</v>
      </c>
      <c r="C393" s="294">
        <v>241101</v>
      </c>
      <c r="D393" s="294" t="s">
        <v>409</v>
      </c>
      <c r="E393" s="294" t="s">
        <v>548</v>
      </c>
      <c r="F393" s="294">
        <v>2511</v>
      </c>
      <c r="G393" s="294">
        <v>1</v>
      </c>
      <c r="H393" s="294">
        <v>1</v>
      </c>
      <c r="I393" s="294">
        <v>0</v>
      </c>
      <c r="K393" s="294">
        <v>2</v>
      </c>
      <c r="L393" s="299">
        <v>3500000</v>
      </c>
      <c r="M393" s="299">
        <v>3500000</v>
      </c>
      <c r="O393" s="299">
        <v>1166667</v>
      </c>
      <c r="P393" s="299">
        <v>0</v>
      </c>
      <c r="R393" s="300">
        <f t="shared" si="19"/>
        <v>3500000</v>
      </c>
      <c r="S393" s="300">
        <f t="shared" si="20"/>
        <v>0</v>
      </c>
      <c r="T393" s="300">
        <f t="shared" si="21"/>
        <v>0</v>
      </c>
    </row>
    <row r="394" spans="1:20" hidden="1">
      <c r="A394" s="294" t="s">
        <v>981</v>
      </c>
      <c r="B394" s="297" t="s">
        <v>489</v>
      </c>
      <c r="C394" s="294">
        <v>241101</v>
      </c>
      <c r="D394" s="294" t="s">
        <v>409</v>
      </c>
      <c r="E394" s="294" t="s">
        <v>548</v>
      </c>
      <c r="F394" s="294">
        <v>2541</v>
      </c>
      <c r="G394" s="294">
        <v>1</v>
      </c>
      <c r="H394" s="294">
        <v>1</v>
      </c>
      <c r="I394" s="294">
        <v>0</v>
      </c>
      <c r="K394" s="294">
        <v>2</v>
      </c>
      <c r="L394" s="299">
        <v>1500000</v>
      </c>
      <c r="M394" s="299">
        <v>1500000</v>
      </c>
      <c r="N394" s="299">
        <v>233690</v>
      </c>
      <c r="O394" s="299">
        <v>500001</v>
      </c>
      <c r="P394" s="299">
        <v>18792</v>
      </c>
      <c r="Q394" s="299">
        <v>18792</v>
      </c>
      <c r="R394" s="300">
        <f t="shared" si="19"/>
        <v>1266310</v>
      </c>
      <c r="S394" s="300">
        <f t="shared" si="20"/>
        <v>214898</v>
      </c>
      <c r="T394" s="300">
        <f t="shared" si="21"/>
        <v>0</v>
      </c>
    </row>
    <row r="395" spans="1:20">
      <c r="A395" s="294" t="s">
        <v>982</v>
      </c>
      <c r="B395" s="297" t="s">
        <v>489</v>
      </c>
      <c r="C395" s="294">
        <v>241101</v>
      </c>
      <c r="D395" s="294" t="s">
        <v>409</v>
      </c>
      <c r="E395" s="294" t="s">
        <v>548</v>
      </c>
      <c r="F395" s="294">
        <v>2611</v>
      </c>
      <c r="G395" s="294">
        <v>1</v>
      </c>
      <c r="H395" s="294">
        <v>2</v>
      </c>
      <c r="I395" s="294">
        <v>0</v>
      </c>
      <c r="K395" s="294">
        <v>2</v>
      </c>
      <c r="L395" s="299">
        <v>1300000</v>
      </c>
      <c r="M395" s="299">
        <v>1300000</v>
      </c>
      <c r="N395" s="299">
        <f>P395</f>
        <v>0</v>
      </c>
      <c r="O395" s="299">
        <v>768180</v>
      </c>
      <c r="P395" s="299">
        <v>0</v>
      </c>
      <c r="R395" s="300">
        <f t="shared" si="19"/>
        <v>1300000</v>
      </c>
      <c r="S395" s="300">
        <f t="shared" si="20"/>
        <v>0</v>
      </c>
      <c r="T395" s="300">
        <f t="shared" si="21"/>
        <v>0</v>
      </c>
    </row>
    <row r="396" spans="1:20">
      <c r="A396" s="294" t="s">
        <v>983</v>
      </c>
      <c r="B396" s="297" t="s">
        <v>489</v>
      </c>
      <c r="C396" s="294">
        <v>241101</v>
      </c>
      <c r="D396" s="294" t="s">
        <v>409</v>
      </c>
      <c r="E396" s="294" t="s">
        <v>548</v>
      </c>
      <c r="F396" s="294">
        <v>2711</v>
      </c>
      <c r="G396" s="294">
        <v>1</v>
      </c>
      <c r="H396" s="294">
        <v>2</v>
      </c>
      <c r="I396" s="294">
        <v>0</v>
      </c>
      <c r="K396" s="294">
        <v>2</v>
      </c>
      <c r="L396" s="299">
        <v>300000</v>
      </c>
      <c r="M396" s="299">
        <v>300000</v>
      </c>
      <c r="N396" s="299">
        <f>P396</f>
        <v>0</v>
      </c>
      <c r="O396" s="299">
        <v>177275</v>
      </c>
      <c r="P396" s="299">
        <v>0</v>
      </c>
      <c r="R396" s="300">
        <f t="shared" si="19"/>
        <v>300000</v>
      </c>
      <c r="S396" s="300">
        <f t="shared" si="20"/>
        <v>0</v>
      </c>
      <c r="T396" s="300">
        <f t="shared" si="21"/>
        <v>0</v>
      </c>
    </row>
    <row r="397" spans="1:20">
      <c r="A397" s="294" t="s">
        <v>984</v>
      </c>
      <c r="B397" s="297" t="s">
        <v>489</v>
      </c>
      <c r="C397" s="294">
        <v>241101</v>
      </c>
      <c r="D397" s="294" t="s">
        <v>409</v>
      </c>
      <c r="E397" s="294" t="s">
        <v>548</v>
      </c>
      <c r="F397" s="294">
        <v>2721</v>
      </c>
      <c r="G397" s="294">
        <v>1</v>
      </c>
      <c r="H397" s="294">
        <v>2</v>
      </c>
      <c r="I397" s="294">
        <v>0</v>
      </c>
      <c r="K397" s="294">
        <v>2</v>
      </c>
      <c r="L397" s="299">
        <v>900000</v>
      </c>
      <c r="M397" s="299">
        <v>900000</v>
      </c>
      <c r="N397" s="299">
        <f>P397</f>
        <v>0</v>
      </c>
      <c r="O397" s="299">
        <v>531825</v>
      </c>
      <c r="P397" s="299">
        <v>0</v>
      </c>
      <c r="R397" s="300">
        <f t="shared" si="19"/>
        <v>900000</v>
      </c>
      <c r="S397" s="300">
        <f t="shared" si="20"/>
        <v>0</v>
      </c>
      <c r="T397" s="300">
        <f t="shared" si="21"/>
        <v>0</v>
      </c>
    </row>
    <row r="398" spans="1:20" hidden="1">
      <c r="A398" s="294" t="s">
        <v>985</v>
      </c>
      <c r="B398" s="297" t="s">
        <v>489</v>
      </c>
      <c r="C398" s="294">
        <v>241101</v>
      </c>
      <c r="D398" s="294" t="s">
        <v>409</v>
      </c>
      <c r="E398" s="294" t="s">
        <v>548</v>
      </c>
      <c r="F398" s="294">
        <v>2731</v>
      </c>
      <c r="G398" s="294">
        <v>1</v>
      </c>
      <c r="H398" s="294">
        <v>1</v>
      </c>
      <c r="I398" s="294">
        <v>0</v>
      </c>
      <c r="K398" s="294">
        <v>2</v>
      </c>
      <c r="L398" s="299">
        <v>300000</v>
      </c>
      <c r="M398" s="299">
        <v>300000</v>
      </c>
      <c r="O398" s="299">
        <v>99999</v>
      </c>
      <c r="P398" s="299">
        <v>0</v>
      </c>
      <c r="R398" s="300">
        <f t="shared" si="19"/>
        <v>300000</v>
      </c>
      <c r="S398" s="300">
        <f t="shared" si="20"/>
        <v>0</v>
      </c>
      <c r="T398" s="300">
        <f t="shared" si="21"/>
        <v>0</v>
      </c>
    </row>
    <row r="399" spans="1:20" hidden="1">
      <c r="A399" s="294" t="s">
        <v>986</v>
      </c>
      <c r="B399" s="297" t="s">
        <v>489</v>
      </c>
      <c r="C399" s="294">
        <v>241101</v>
      </c>
      <c r="D399" s="294" t="s">
        <v>409</v>
      </c>
      <c r="E399" s="294" t="s">
        <v>548</v>
      </c>
      <c r="F399" s="294">
        <v>2911</v>
      </c>
      <c r="G399" s="294">
        <v>1</v>
      </c>
      <c r="H399" s="294">
        <v>1</v>
      </c>
      <c r="I399" s="294">
        <v>0</v>
      </c>
      <c r="K399" s="294">
        <v>2</v>
      </c>
      <c r="L399" s="299">
        <v>1200000</v>
      </c>
      <c r="M399" s="299">
        <v>1200000</v>
      </c>
      <c r="O399" s="299">
        <v>399999</v>
      </c>
      <c r="P399" s="299">
        <v>0</v>
      </c>
      <c r="R399" s="300">
        <f t="shared" si="19"/>
        <v>1200000</v>
      </c>
      <c r="S399" s="300">
        <f t="shared" si="20"/>
        <v>0</v>
      </c>
      <c r="T399" s="300">
        <f t="shared" si="21"/>
        <v>0</v>
      </c>
    </row>
    <row r="400" spans="1:20" hidden="1">
      <c r="A400" s="294" t="s">
        <v>987</v>
      </c>
      <c r="B400" s="297" t="s">
        <v>489</v>
      </c>
      <c r="C400" s="294">
        <v>241101</v>
      </c>
      <c r="D400" s="294" t="s">
        <v>409</v>
      </c>
      <c r="E400" s="294" t="s">
        <v>548</v>
      </c>
      <c r="F400" s="294">
        <v>3121</v>
      </c>
      <c r="G400" s="294">
        <v>1</v>
      </c>
      <c r="H400" s="294">
        <v>1</v>
      </c>
      <c r="I400" s="294">
        <v>0</v>
      </c>
      <c r="K400" s="294">
        <v>3</v>
      </c>
      <c r="L400" s="299">
        <v>9000000</v>
      </c>
      <c r="M400" s="299">
        <v>4000000</v>
      </c>
      <c r="N400" s="299">
        <v>3125000</v>
      </c>
      <c r="O400" s="299">
        <v>1241260</v>
      </c>
      <c r="P400" s="299">
        <v>464808.71</v>
      </c>
      <c r="Q400" s="299">
        <v>464808.71</v>
      </c>
      <c r="R400" s="300">
        <f t="shared" si="19"/>
        <v>875000</v>
      </c>
      <c r="S400" s="300">
        <f t="shared" si="20"/>
        <v>2660191.29</v>
      </c>
      <c r="T400" s="300">
        <f t="shared" si="21"/>
        <v>0</v>
      </c>
    </row>
    <row r="401" spans="1:20" hidden="1">
      <c r="A401" s="294" t="s">
        <v>988</v>
      </c>
      <c r="B401" s="297" t="s">
        <v>489</v>
      </c>
      <c r="C401" s="294">
        <v>241101</v>
      </c>
      <c r="D401" s="294" t="s">
        <v>409</v>
      </c>
      <c r="E401" s="294" t="s">
        <v>548</v>
      </c>
      <c r="F401" s="294">
        <v>3511</v>
      </c>
      <c r="G401" s="294">
        <v>1</v>
      </c>
      <c r="H401" s="294">
        <v>1</v>
      </c>
      <c r="I401" s="294">
        <v>0</v>
      </c>
      <c r="K401" s="294">
        <v>3</v>
      </c>
      <c r="L401" s="299">
        <v>25224</v>
      </c>
      <c r="M401" s="299">
        <v>25224</v>
      </c>
      <c r="O401" s="299">
        <v>6306</v>
      </c>
      <c r="P401" s="299">
        <v>0</v>
      </c>
      <c r="R401" s="300">
        <f t="shared" si="19"/>
        <v>25224</v>
      </c>
      <c r="S401" s="300">
        <f t="shared" si="20"/>
        <v>0</v>
      </c>
      <c r="T401" s="300">
        <f t="shared" si="21"/>
        <v>0</v>
      </c>
    </row>
    <row r="402" spans="1:20" hidden="1">
      <c r="A402" s="294" t="s">
        <v>989</v>
      </c>
      <c r="B402" s="297" t="s">
        <v>489</v>
      </c>
      <c r="C402" s="294">
        <v>241101</v>
      </c>
      <c r="D402" s="294" t="s">
        <v>409</v>
      </c>
      <c r="E402" s="294" t="s">
        <v>548</v>
      </c>
      <c r="F402" s="294">
        <v>3571</v>
      </c>
      <c r="G402" s="294">
        <v>1</v>
      </c>
      <c r="H402" s="294">
        <v>1</v>
      </c>
      <c r="I402" s="294">
        <v>0</v>
      </c>
      <c r="K402" s="294">
        <v>3</v>
      </c>
      <c r="L402" s="299">
        <v>9000000</v>
      </c>
      <c r="M402" s="299">
        <v>9000000</v>
      </c>
      <c r="N402" s="299">
        <v>4494000</v>
      </c>
      <c r="O402" s="299">
        <v>3839797</v>
      </c>
      <c r="P402" s="299">
        <v>1634930.36</v>
      </c>
      <c r="Q402" s="299">
        <v>1634930.3599999999</v>
      </c>
      <c r="R402" s="300">
        <f t="shared" si="19"/>
        <v>4506000</v>
      </c>
      <c r="S402" s="300">
        <f t="shared" si="20"/>
        <v>2859069.6399999997</v>
      </c>
      <c r="T402" s="300">
        <f t="shared" si="21"/>
        <v>0</v>
      </c>
    </row>
    <row r="403" spans="1:20" hidden="1">
      <c r="A403" s="294" t="s">
        <v>990</v>
      </c>
      <c r="B403" s="297" t="s">
        <v>489</v>
      </c>
      <c r="C403" s="294">
        <v>241101</v>
      </c>
      <c r="D403" s="294" t="s">
        <v>409</v>
      </c>
      <c r="E403" s="294" t="s">
        <v>548</v>
      </c>
      <c r="F403" s="294">
        <v>3581</v>
      </c>
      <c r="G403" s="294">
        <v>1</v>
      </c>
      <c r="H403" s="294">
        <v>1</v>
      </c>
      <c r="I403" s="294">
        <v>0</v>
      </c>
      <c r="K403" s="294">
        <v>3</v>
      </c>
      <c r="L403" s="299">
        <v>0</v>
      </c>
      <c r="M403" s="299">
        <v>5000000</v>
      </c>
      <c r="O403" s="299">
        <v>2818180</v>
      </c>
      <c r="P403" s="299">
        <v>0</v>
      </c>
      <c r="R403" s="300">
        <f t="shared" si="19"/>
        <v>5000000</v>
      </c>
      <c r="S403" s="300">
        <f t="shared" si="20"/>
        <v>0</v>
      </c>
      <c r="T403" s="300">
        <f t="shared" si="21"/>
        <v>0</v>
      </c>
    </row>
    <row r="404" spans="1:20" hidden="1">
      <c r="A404" s="294" t="s">
        <v>991</v>
      </c>
      <c r="B404" s="297" t="s">
        <v>489</v>
      </c>
      <c r="C404" s="294">
        <v>241101</v>
      </c>
      <c r="D404" s="294" t="s">
        <v>409</v>
      </c>
      <c r="E404" s="294" t="s">
        <v>548</v>
      </c>
      <c r="F404" s="294">
        <v>6121</v>
      </c>
      <c r="G404" s="294">
        <v>2</v>
      </c>
      <c r="H404" s="294">
        <v>1</v>
      </c>
      <c r="I404" s="294">
        <v>0</v>
      </c>
      <c r="J404" s="294" t="s">
        <v>992</v>
      </c>
      <c r="K404" s="294">
        <v>6</v>
      </c>
      <c r="L404" s="299">
        <v>15634798</v>
      </c>
      <c r="M404" s="299">
        <v>15634798</v>
      </c>
      <c r="O404" s="299">
        <v>3908700</v>
      </c>
      <c r="P404" s="299">
        <v>0</v>
      </c>
      <c r="R404" s="300">
        <f t="shared" si="19"/>
        <v>15634798</v>
      </c>
      <c r="S404" s="300">
        <f t="shared" si="20"/>
        <v>0</v>
      </c>
      <c r="T404" s="300">
        <f t="shared" si="21"/>
        <v>0</v>
      </c>
    </row>
    <row r="405" spans="1:20" hidden="1">
      <c r="A405" s="294" t="s">
        <v>993</v>
      </c>
      <c r="B405" s="297" t="s">
        <v>1186</v>
      </c>
      <c r="C405" s="294">
        <v>241244</v>
      </c>
      <c r="D405" s="294" t="s">
        <v>348</v>
      </c>
      <c r="E405" s="294">
        <v>111100</v>
      </c>
      <c r="F405" s="294">
        <v>4412</v>
      </c>
      <c r="G405" s="294">
        <v>1</v>
      </c>
      <c r="H405" s="294">
        <v>1</v>
      </c>
      <c r="I405" s="294">
        <v>77</v>
      </c>
      <c r="K405" s="294">
        <v>4</v>
      </c>
      <c r="L405" s="299">
        <v>200000</v>
      </c>
      <c r="M405" s="299">
        <v>0</v>
      </c>
      <c r="O405" s="299">
        <v>0</v>
      </c>
      <c r="P405" s="299">
        <v>0</v>
      </c>
      <c r="R405" s="300">
        <f t="shared" si="19"/>
        <v>0</v>
      </c>
      <c r="S405" s="300">
        <f t="shared" si="20"/>
        <v>0</v>
      </c>
      <c r="T405" s="300">
        <f t="shared" si="21"/>
        <v>0</v>
      </c>
    </row>
    <row r="406" spans="1:20" hidden="1">
      <c r="A406" s="294" t="s">
        <v>994</v>
      </c>
      <c r="B406" s="297" t="s">
        <v>501</v>
      </c>
      <c r="C406" s="294">
        <v>242040</v>
      </c>
      <c r="D406" s="294" t="s">
        <v>351</v>
      </c>
      <c r="E406" s="294" t="s">
        <v>555</v>
      </c>
      <c r="F406" s="294">
        <v>4419</v>
      </c>
      <c r="G406" s="294">
        <v>1</v>
      </c>
      <c r="H406" s="294">
        <v>1</v>
      </c>
      <c r="I406" s="294">
        <v>77</v>
      </c>
      <c r="K406" s="294">
        <v>4</v>
      </c>
      <c r="L406" s="299">
        <v>4000000</v>
      </c>
      <c r="M406" s="299">
        <v>0</v>
      </c>
      <c r="O406" s="299">
        <v>0</v>
      </c>
      <c r="P406" s="299">
        <v>0</v>
      </c>
      <c r="R406" s="300">
        <f t="shared" si="19"/>
        <v>0</v>
      </c>
      <c r="S406" s="300">
        <f t="shared" si="20"/>
        <v>0</v>
      </c>
      <c r="T406" s="300">
        <f t="shared" si="21"/>
        <v>0</v>
      </c>
    </row>
    <row r="407" spans="1:20" hidden="1">
      <c r="A407" s="294" t="s">
        <v>995</v>
      </c>
      <c r="B407" s="297" t="s">
        <v>496</v>
      </c>
      <c r="C407" s="294">
        <v>242078</v>
      </c>
      <c r="D407" s="294" t="s">
        <v>427</v>
      </c>
      <c r="E407" s="294">
        <v>111100</v>
      </c>
      <c r="F407" s="294">
        <v>4411</v>
      </c>
      <c r="G407" s="294">
        <v>1</v>
      </c>
      <c r="H407" s="294">
        <v>1</v>
      </c>
      <c r="I407" s="294">
        <v>0</v>
      </c>
      <c r="K407" s="294">
        <v>4</v>
      </c>
      <c r="L407" s="299">
        <v>50000</v>
      </c>
      <c r="M407" s="299">
        <v>0</v>
      </c>
      <c r="O407" s="299">
        <v>0</v>
      </c>
      <c r="P407" s="299">
        <v>0</v>
      </c>
      <c r="R407" s="300">
        <f t="shared" si="19"/>
        <v>0</v>
      </c>
      <c r="S407" s="300">
        <f t="shared" si="20"/>
        <v>0</v>
      </c>
      <c r="T407" s="300">
        <f t="shared" si="21"/>
        <v>0</v>
      </c>
    </row>
    <row r="408" spans="1:20" hidden="1">
      <c r="A408" s="294" t="s">
        <v>996</v>
      </c>
      <c r="B408" s="297" t="s">
        <v>496</v>
      </c>
      <c r="C408" s="294">
        <v>242078</v>
      </c>
      <c r="D408" s="294" t="s">
        <v>427</v>
      </c>
      <c r="E408" s="294">
        <v>111200</v>
      </c>
      <c r="F408" s="294">
        <v>4419</v>
      </c>
      <c r="G408" s="294">
        <v>1</v>
      </c>
      <c r="H408" s="294">
        <v>1</v>
      </c>
      <c r="I408" s="294">
        <v>0</v>
      </c>
      <c r="K408" s="294">
        <v>4</v>
      </c>
      <c r="L408" s="299">
        <v>1817857</v>
      </c>
      <c r="M408" s="299">
        <v>1817857</v>
      </c>
      <c r="O408" s="299">
        <v>727144</v>
      </c>
      <c r="P408" s="299">
        <v>0</v>
      </c>
      <c r="R408" s="300">
        <f t="shared" si="19"/>
        <v>1817857</v>
      </c>
      <c r="S408" s="300">
        <f t="shared" si="20"/>
        <v>0</v>
      </c>
      <c r="T408" s="300">
        <f t="shared" si="21"/>
        <v>0</v>
      </c>
    </row>
    <row r="409" spans="1:20" hidden="1">
      <c r="A409" s="294" t="s">
        <v>997</v>
      </c>
      <c r="B409" s="297" t="s">
        <v>496</v>
      </c>
      <c r="C409" s="294">
        <v>242078</v>
      </c>
      <c r="D409" s="294" t="s">
        <v>427</v>
      </c>
      <c r="E409" s="294" t="s">
        <v>552</v>
      </c>
      <c r="F409" s="294">
        <v>5111</v>
      </c>
      <c r="G409" s="294">
        <v>2</v>
      </c>
      <c r="H409" s="294">
        <v>1</v>
      </c>
      <c r="I409" s="294">
        <v>0</v>
      </c>
      <c r="J409" s="294" t="s">
        <v>998</v>
      </c>
      <c r="K409" s="294">
        <v>5</v>
      </c>
      <c r="L409" s="299">
        <v>700000</v>
      </c>
      <c r="M409" s="299">
        <v>700000</v>
      </c>
      <c r="O409" s="299">
        <v>280000</v>
      </c>
      <c r="P409" s="299">
        <v>0</v>
      </c>
      <c r="R409" s="300">
        <f t="shared" si="19"/>
        <v>700000</v>
      </c>
      <c r="S409" s="300">
        <f t="shared" si="20"/>
        <v>0</v>
      </c>
      <c r="T409" s="300">
        <f t="shared" si="21"/>
        <v>0</v>
      </c>
    </row>
    <row r="410" spans="1:20" hidden="1">
      <c r="A410" s="294" t="s">
        <v>999</v>
      </c>
      <c r="B410" s="297" t="s">
        <v>496</v>
      </c>
      <c r="C410" s="294">
        <v>242078</v>
      </c>
      <c r="D410" s="294" t="s">
        <v>427</v>
      </c>
      <c r="E410" s="294" t="s">
        <v>552</v>
      </c>
      <c r="F410" s="294">
        <v>5151</v>
      </c>
      <c r="G410" s="294">
        <v>2</v>
      </c>
      <c r="H410" s="294">
        <v>1</v>
      </c>
      <c r="I410" s="294">
        <v>0</v>
      </c>
      <c r="J410" s="294" t="s">
        <v>998</v>
      </c>
      <c r="K410" s="294">
        <v>5</v>
      </c>
      <c r="L410" s="299">
        <v>1800000</v>
      </c>
      <c r="M410" s="299">
        <v>1800000</v>
      </c>
      <c r="O410" s="299">
        <v>720000</v>
      </c>
      <c r="P410" s="299">
        <v>0</v>
      </c>
      <c r="R410" s="300">
        <f t="shared" si="19"/>
        <v>1800000</v>
      </c>
      <c r="S410" s="300">
        <f t="shared" si="20"/>
        <v>0</v>
      </c>
      <c r="T410" s="300">
        <f t="shared" si="21"/>
        <v>0</v>
      </c>
    </row>
    <row r="411" spans="1:20" hidden="1">
      <c r="A411" s="294" t="s">
        <v>1000</v>
      </c>
      <c r="B411" s="297" t="s">
        <v>496</v>
      </c>
      <c r="C411" s="294">
        <v>242078</v>
      </c>
      <c r="D411" s="294" t="s">
        <v>427</v>
      </c>
      <c r="E411" s="294" t="s">
        <v>552</v>
      </c>
      <c r="F411" s="294">
        <v>5191</v>
      </c>
      <c r="G411" s="294">
        <v>2</v>
      </c>
      <c r="H411" s="294">
        <v>1</v>
      </c>
      <c r="I411" s="294">
        <v>0</v>
      </c>
      <c r="J411" s="294" t="s">
        <v>998</v>
      </c>
      <c r="K411" s="294">
        <v>5</v>
      </c>
      <c r="L411" s="299">
        <v>150000</v>
      </c>
      <c r="M411" s="299">
        <v>150000</v>
      </c>
      <c r="O411" s="299">
        <v>60000</v>
      </c>
      <c r="P411" s="299">
        <v>0</v>
      </c>
      <c r="R411" s="300">
        <f t="shared" si="19"/>
        <v>150000</v>
      </c>
      <c r="S411" s="300">
        <f t="shared" si="20"/>
        <v>0</v>
      </c>
      <c r="T411" s="300">
        <f t="shared" si="21"/>
        <v>0</v>
      </c>
    </row>
    <row r="412" spans="1:20" hidden="1">
      <c r="A412" s="294" t="s">
        <v>1001</v>
      </c>
      <c r="B412" s="297" t="s">
        <v>496</v>
      </c>
      <c r="C412" s="294">
        <v>242078</v>
      </c>
      <c r="D412" s="294" t="s">
        <v>427</v>
      </c>
      <c r="E412" s="294" t="s">
        <v>552</v>
      </c>
      <c r="F412" s="294">
        <v>5211</v>
      </c>
      <c r="G412" s="294">
        <v>2</v>
      </c>
      <c r="H412" s="294">
        <v>1</v>
      </c>
      <c r="I412" s="294">
        <v>0</v>
      </c>
      <c r="J412" s="294" t="s">
        <v>998</v>
      </c>
      <c r="K412" s="294">
        <v>5</v>
      </c>
      <c r="L412" s="299">
        <v>150000</v>
      </c>
      <c r="M412" s="299">
        <v>150000</v>
      </c>
      <c r="O412" s="299">
        <v>60000</v>
      </c>
      <c r="P412" s="299">
        <v>0</v>
      </c>
      <c r="R412" s="300">
        <f t="shared" si="19"/>
        <v>150000</v>
      </c>
      <c r="S412" s="300">
        <f t="shared" si="20"/>
        <v>0</v>
      </c>
      <c r="T412" s="300">
        <f t="shared" si="21"/>
        <v>0</v>
      </c>
    </row>
    <row r="413" spans="1:20" hidden="1">
      <c r="A413" s="294" t="s">
        <v>1002</v>
      </c>
      <c r="B413" s="297" t="s">
        <v>496</v>
      </c>
      <c r="C413" s="294">
        <v>242078</v>
      </c>
      <c r="D413" s="294" t="s">
        <v>427</v>
      </c>
      <c r="E413" s="294" t="s">
        <v>552</v>
      </c>
      <c r="F413" s="294">
        <v>5231</v>
      </c>
      <c r="G413" s="294">
        <v>2</v>
      </c>
      <c r="H413" s="294">
        <v>1</v>
      </c>
      <c r="I413" s="294">
        <v>0</v>
      </c>
      <c r="J413" s="294" t="s">
        <v>998</v>
      </c>
      <c r="K413" s="294">
        <v>5</v>
      </c>
      <c r="L413" s="299">
        <v>150000</v>
      </c>
      <c r="M413" s="299">
        <v>150000</v>
      </c>
      <c r="O413" s="299">
        <v>60000</v>
      </c>
      <c r="P413" s="299">
        <v>0</v>
      </c>
      <c r="R413" s="300">
        <f t="shared" si="19"/>
        <v>150000</v>
      </c>
      <c r="S413" s="300">
        <f t="shared" si="20"/>
        <v>0</v>
      </c>
      <c r="T413" s="300">
        <f t="shared" si="21"/>
        <v>0</v>
      </c>
    </row>
    <row r="414" spans="1:20" hidden="1">
      <c r="A414" s="294" t="s">
        <v>1003</v>
      </c>
      <c r="B414" s="297" t="s">
        <v>496</v>
      </c>
      <c r="C414" s="294">
        <v>242078</v>
      </c>
      <c r="D414" s="294" t="s">
        <v>427</v>
      </c>
      <c r="E414" s="294" t="s">
        <v>552</v>
      </c>
      <c r="F414" s="294">
        <v>5651</v>
      </c>
      <c r="G414" s="294">
        <v>2</v>
      </c>
      <c r="H414" s="294">
        <v>1</v>
      </c>
      <c r="I414" s="294">
        <v>0</v>
      </c>
      <c r="J414" s="294" t="s">
        <v>998</v>
      </c>
      <c r="K414" s="294">
        <v>5</v>
      </c>
      <c r="L414" s="299">
        <v>50000</v>
      </c>
      <c r="M414" s="299">
        <v>50000</v>
      </c>
      <c r="O414" s="299">
        <v>20000</v>
      </c>
      <c r="P414" s="299">
        <v>0</v>
      </c>
      <c r="R414" s="300">
        <f t="shared" si="19"/>
        <v>50000</v>
      </c>
      <c r="S414" s="300">
        <f t="shared" si="20"/>
        <v>0</v>
      </c>
      <c r="T414" s="300">
        <f t="shared" si="21"/>
        <v>0</v>
      </c>
    </row>
    <row r="415" spans="1:20" hidden="1">
      <c r="A415" s="294" t="s">
        <v>1004</v>
      </c>
      <c r="B415" s="297" t="s">
        <v>496</v>
      </c>
      <c r="C415" s="294">
        <v>242078</v>
      </c>
      <c r="D415" s="294" t="s">
        <v>427</v>
      </c>
      <c r="E415" s="294" t="s">
        <v>552</v>
      </c>
      <c r="F415" s="294">
        <v>5661</v>
      </c>
      <c r="G415" s="294">
        <v>2</v>
      </c>
      <c r="H415" s="294">
        <v>1</v>
      </c>
      <c r="I415" s="294">
        <v>0</v>
      </c>
      <c r="J415" s="294" t="s">
        <v>998</v>
      </c>
      <c r="K415" s="294">
        <v>5</v>
      </c>
      <c r="L415" s="299">
        <v>50000</v>
      </c>
      <c r="M415" s="299">
        <v>50000</v>
      </c>
      <c r="O415" s="299">
        <v>20000</v>
      </c>
      <c r="P415" s="299">
        <v>0</v>
      </c>
      <c r="R415" s="300">
        <f t="shared" si="19"/>
        <v>50000</v>
      </c>
      <c r="S415" s="300">
        <f t="shared" si="20"/>
        <v>0</v>
      </c>
      <c r="T415" s="300">
        <f t="shared" si="21"/>
        <v>0</v>
      </c>
    </row>
    <row r="416" spans="1:20" hidden="1">
      <c r="A416" s="294" t="s">
        <v>1005</v>
      </c>
      <c r="B416" s="297" t="s">
        <v>496</v>
      </c>
      <c r="C416" s="294">
        <v>242078</v>
      </c>
      <c r="D416" s="294" t="s">
        <v>427</v>
      </c>
      <c r="E416" s="294" t="s">
        <v>552</v>
      </c>
      <c r="F416" s="294">
        <v>5671</v>
      </c>
      <c r="G416" s="294">
        <v>2</v>
      </c>
      <c r="H416" s="294">
        <v>1</v>
      </c>
      <c r="I416" s="294">
        <v>0</v>
      </c>
      <c r="J416" s="294" t="s">
        <v>998</v>
      </c>
      <c r="K416" s="294">
        <v>5</v>
      </c>
      <c r="L416" s="299">
        <v>400000</v>
      </c>
      <c r="M416" s="299">
        <v>400000</v>
      </c>
      <c r="O416" s="299">
        <v>160000</v>
      </c>
      <c r="P416" s="299">
        <v>0</v>
      </c>
      <c r="R416" s="300">
        <f t="shared" si="19"/>
        <v>400000</v>
      </c>
      <c r="S416" s="300">
        <f t="shared" si="20"/>
        <v>0</v>
      </c>
      <c r="T416" s="300">
        <f t="shared" si="21"/>
        <v>0</v>
      </c>
    </row>
    <row r="417" spans="1:20" hidden="1">
      <c r="A417" s="294" t="s">
        <v>1006</v>
      </c>
      <c r="B417" s="297" t="s">
        <v>496</v>
      </c>
      <c r="C417" s="294">
        <v>242078</v>
      </c>
      <c r="D417" s="294" t="s">
        <v>427</v>
      </c>
      <c r="E417" s="294" t="s">
        <v>552</v>
      </c>
      <c r="F417" s="294">
        <v>5691</v>
      </c>
      <c r="G417" s="294">
        <v>2</v>
      </c>
      <c r="H417" s="294">
        <v>1</v>
      </c>
      <c r="I417" s="294">
        <v>0</v>
      </c>
      <c r="J417" s="294" t="s">
        <v>998</v>
      </c>
      <c r="K417" s="294">
        <v>5</v>
      </c>
      <c r="L417" s="299">
        <v>40000</v>
      </c>
      <c r="M417" s="299">
        <v>40000</v>
      </c>
      <c r="O417" s="299">
        <v>16000</v>
      </c>
      <c r="P417" s="299">
        <v>0</v>
      </c>
      <c r="R417" s="300">
        <f t="shared" si="19"/>
        <v>40000</v>
      </c>
      <c r="S417" s="300">
        <f t="shared" si="20"/>
        <v>0</v>
      </c>
      <c r="T417" s="300">
        <f t="shared" si="21"/>
        <v>0</v>
      </c>
    </row>
    <row r="418" spans="1:20" hidden="1">
      <c r="A418" s="294" t="s">
        <v>1007</v>
      </c>
      <c r="B418" s="297" t="s">
        <v>496</v>
      </c>
      <c r="C418" s="294">
        <v>242078</v>
      </c>
      <c r="D418" s="294" t="s">
        <v>427</v>
      </c>
      <c r="E418" s="294" t="s">
        <v>552</v>
      </c>
      <c r="F418" s="294">
        <v>5911</v>
      </c>
      <c r="G418" s="294">
        <v>2</v>
      </c>
      <c r="H418" s="294">
        <v>1</v>
      </c>
      <c r="I418" s="294">
        <v>0</v>
      </c>
      <c r="J418" s="294" t="s">
        <v>998</v>
      </c>
      <c r="K418" s="294">
        <v>5</v>
      </c>
      <c r="L418" s="299">
        <v>50000</v>
      </c>
      <c r="M418" s="299">
        <v>50000</v>
      </c>
      <c r="O418" s="299">
        <v>20000</v>
      </c>
      <c r="P418" s="299">
        <v>0</v>
      </c>
      <c r="R418" s="300">
        <f t="shared" si="19"/>
        <v>50000</v>
      </c>
      <c r="S418" s="300">
        <f t="shared" si="20"/>
        <v>0</v>
      </c>
      <c r="T418" s="300">
        <f t="shared" si="21"/>
        <v>0</v>
      </c>
    </row>
    <row r="419" spans="1:20" hidden="1">
      <c r="A419" s="294" t="s">
        <v>1008</v>
      </c>
      <c r="B419" s="297" t="s">
        <v>496</v>
      </c>
      <c r="C419" s="294">
        <v>242078</v>
      </c>
      <c r="D419" s="294" t="s">
        <v>427</v>
      </c>
      <c r="E419" s="294" t="s">
        <v>548</v>
      </c>
      <c r="F419" s="294">
        <v>2151</v>
      </c>
      <c r="G419" s="294">
        <v>1</v>
      </c>
      <c r="H419" s="294">
        <v>1</v>
      </c>
      <c r="I419" s="294">
        <v>0</v>
      </c>
      <c r="K419" s="294">
        <v>2</v>
      </c>
      <c r="L419" s="299">
        <v>250000</v>
      </c>
      <c r="M419" s="299">
        <v>250000</v>
      </c>
      <c r="O419" s="299">
        <v>100000</v>
      </c>
      <c r="P419" s="299">
        <v>0</v>
      </c>
      <c r="R419" s="300">
        <f t="shared" si="19"/>
        <v>250000</v>
      </c>
      <c r="S419" s="300">
        <f t="shared" si="20"/>
        <v>0</v>
      </c>
      <c r="T419" s="300">
        <f t="shared" si="21"/>
        <v>0</v>
      </c>
    </row>
    <row r="420" spans="1:20" hidden="1">
      <c r="A420" s="294" t="s">
        <v>1009</v>
      </c>
      <c r="B420" s="297" t="s">
        <v>496</v>
      </c>
      <c r="C420" s="294">
        <v>242078</v>
      </c>
      <c r="D420" s="294" t="s">
        <v>427</v>
      </c>
      <c r="E420" s="294" t="s">
        <v>548</v>
      </c>
      <c r="F420" s="294">
        <v>2171</v>
      </c>
      <c r="G420" s="294">
        <v>1</v>
      </c>
      <c r="H420" s="294">
        <v>1</v>
      </c>
      <c r="I420" s="294">
        <v>0</v>
      </c>
      <c r="K420" s="294">
        <v>2</v>
      </c>
      <c r="L420" s="299">
        <v>150000</v>
      </c>
      <c r="M420" s="299">
        <v>150000</v>
      </c>
      <c r="O420" s="299">
        <v>60000</v>
      </c>
      <c r="P420" s="299">
        <v>0</v>
      </c>
      <c r="R420" s="300">
        <f t="shared" si="19"/>
        <v>150000</v>
      </c>
      <c r="S420" s="300">
        <f t="shared" si="20"/>
        <v>0</v>
      </c>
      <c r="T420" s="300">
        <f t="shared" si="21"/>
        <v>0</v>
      </c>
    </row>
    <row r="421" spans="1:20" hidden="1">
      <c r="A421" s="294" t="s">
        <v>1010</v>
      </c>
      <c r="B421" s="297" t="s">
        <v>496</v>
      </c>
      <c r="C421" s="294">
        <v>242078</v>
      </c>
      <c r="D421" s="294" t="s">
        <v>427</v>
      </c>
      <c r="E421" s="294" t="s">
        <v>548</v>
      </c>
      <c r="F421" s="294">
        <v>2211</v>
      </c>
      <c r="G421" s="294">
        <v>1</v>
      </c>
      <c r="H421" s="294">
        <v>1</v>
      </c>
      <c r="I421" s="294">
        <v>0</v>
      </c>
      <c r="K421" s="294">
        <v>2</v>
      </c>
      <c r="L421" s="299">
        <v>250000</v>
      </c>
      <c r="M421" s="299">
        <v>250000</v>
      </c>
      <c r="O421" s="299">
        <v>100000</v>
      </c>
      <c r="P421" s="299">
        <v>0</v>
      </c>
      <c r="R421" s="300">
        <f t="shared" si="19"/>
        <v>250000</v>
      </c>
      <c r="S421" s="300">
        <f t="shared" si="20"/>
        <v>0</v>
      </c>
      <c r="T421" s="300">
        <f t="shared" si="21"/>
        <v>0</v>
      </c>
    </row>
    <row r="422" spans="1:20" hidden="1">
      <c r="A422" s="294" t="s">
        <v>1011</v>
      </c>
      <c r="B422" s="297" t="s">
        <v>496</v>
      </c>
      <c r="C422" s="294">
        <v>242078</v>
      </c>
      <c r="D422" s="294" t="s">
        <v>427</v>
      </c>
      <c r="E422" s="294" t="s">
        <v>548</v>
      </c>
      <c r="F422" s="294">
        <v>2471</v>
      </c>
      <c r="G422" s="294">
        <v>1</v>
      </c>
      <c r="H422" s="294">
        <v>1</v>
      </c>
      <c r="I422" s="294">
        <v>0</v>
      </c>
      <c r="K422" s="294">
        <v>2</v>
      </c>
      <c r="L422" s="299">
        <v>100000</v>
      </c>
      <c r="M422" s="299">
        <v>100000</v>
      </c>
      <c r="O422" s="299">
        <v>40000</v>
      </c>
      <c r="P422" s="299">
        <v>0</v>
      </c>
      <c r="R422" s="300">
        <f t="shared" si="19"/>
        <v>100000</v>
      </c>
      <c r="S422" s="300">
        <f t="shared" si="20"/>
        <v>0</v>
      </c>
      <c r="T422" s="300">
        <f t="shared" si="21"/>
        <v>0</v>
      </c>
    </row>
    <row r="423" spans="1:20" hidden="1">
      <c r="A423" s="294" t="s">
        <v>1012</v>
      </c>
      <c r="B423" s="297" t="s">
        <v>496</v>
      </c>
      <c r="C423" s="294">
        <v>242078</v>
      </c>
      <c r="D423" s="294" t="s">
        <v>427</v>
      </c>
      <c r="E423" s="294" t="s">
        <v>548</v>
      </c>
      <c r="F423" s="294">
        <v>2481</v>
      </c>
      <c r="G423" s="294">
        <v>1</v>
      </c>
      <c r="H423" s="294">
        <v>1</v>
      </c>
      <c r="I423" s="294">
        <v>0</v>
      </c>
      <c r="K423" s="294">
        <v>2</v>
      </c>
      <c r="L423" s="299">
        <v>100000</v>
      </c>
      <c r="M423" s="299">
        <v>100000</v>
      </c>
      <c r="O423" s="299">
        <v>40000</v>
      </c>
      <c r="P423" s="299">
        <v>0</v>
      </c>
      <c r="R423" s="300">
        <f t="shared" si="19"/>
        <v>100000</v>
      </c>
      <c r="S423" s="300">
        <f t="shared" si="20"/>
        <v>0</v>
      </c>
      <c r="T423" s="300">
        <f t="shared" si="21"/>
        <v>0</v>
      </c>
    </row>
    <row r="424" spans="1:20" hidden="1">
      <c r="A424" s="294" t="s">
        <v>1013</v>
      </c>
      <c r="B424" s="297" t="s">
        <v>496</v>
      </c>
      <c r="C424" s="294">
        <v>242078</v>
      </c>
      <c r="D424" s="294" t="s">
        <v>427</v>
      </c>
      <c r="E424" s="294" t="s">
        <v>548</v>
      </c>
      <c r="F424" s="294">
        <v>2491</v>
      </c>
      <c r="G424" s="294">
        <v>1</v>
      </c>
      <c r="H424" s="294">
        <v>1</v>
      </c>
      <c r="I424" s="294">
        <v>0</v>
      </c>
      <c r="K424" s="294">
        <v>2</v>
      </c>
      <c r="L424" s="299">
        <v>100000</v>
      </c>
      <c r="M424" s="299">
        <v>100000</v>
      </c>
      <c r="O424" s="299">
        <v>40000</v>
      </c>
      <c r="P424" s="299">
        <v>0</v>
      </c>
      <c r="R424" s="300">
        <f t="shared" si="19"/>
        <v>100000</v>
      </c>
      <c r="S424" s="300">
        <f t="shared" si="20"/>
        <v>0</v>
      </c>
      <c r="T424" s="300">
        <f t="shared" si="21"/>
        <v>0</v>
      </c>
    </row>
    <row r="425" spans="1:20" hidden="1">
      <c r="A425" s="294" t="s">
        <v>1014</v>
      </c>
      <c r="B425" s="297" t="s">
        <v>496</v>
      </c>
      <c r="C425" s="294">
        <v>242078</v>
      </c>
      <c r="D425" s="294" t="s">
        <v>427</v>
      </c>
      <c r="E425" s="294" t="s">
        <v>548</v>
      </c>
      <c r="F425" s="294">
        <v>2561</v>
      </c>
      <c r="G425" s="294">
        <v>1</v>
      </c>
      <c r="H425" s="294">
        <v>1</v>
      </c>
      <c r="I425" s="294">
        <v>0</v>
      </c>
      <c r="K425" s="294">
        <v>2</v>
      </c>
      <c r="L425" s="299">
        <v>80000</v>
      </c>
      <c r="M425" s="299">
        <v>80000</v>
      </c>
      <c r="O425" s="299">
        <v>32000</v>
      </c>
      <c r="P425" s="299">
        <v>0</v>
      </c>
      <c r="R425" s="300">
        <f t="shared" si="19"/>
        <v>80000</v>
      </c>
      <c r="S425" s="300">
        <f t="shared" si="20"/>
        <v>0</v>
      </c>
      <c r="T425" s="300">
        <f t="shared" si="21"/>
        <v>0</v>
      </c>
    </row>
    <row r="426" spans="1:20">
      <c r="A426" s="294" t="s">
        <v>1015</v>
      </c>
      <c r="B426" s="297" t="s">
        <v>496</v>
      </c>
      <c r="C426" s="294">
        <v>242078</v>
      </c>
      <c r="D426" s="294" t="s">
        <v>427</v>
      </c>
      <c r="E426" s="294" t="s">
        <v>548</v>
      </c>
      <c r="F426" s="294">
        <v>2721</v>
      </c>
      <c r="G426" s="294">
        <v>1</v>
      </c>
      <c r="H426" s="294">
        <v>2</v>
      </c>
      <c r="I426" s="294">
        <v>0</v>
      </c>
      <c r="K426" s="294">
        <v>2</v>
      </c>
      <c r="L426" s="299">
        <v>50000</v>
      </c>
      <c r="M426" s="299">
        <v>50000</v>
      </c>
      <c r="N426" s="299">
        <f>P426</f>
        <v>0</v>
      </c>
      <c r="O426" s="299">
        <v>20000</v>
      </c>
      <c r="P426" s="299">
        <v>0</v>
      </c>
      <c r="R426" s="300">
        <f t="shared" si="19"/>
        <v>50000</v>
      </c>
      <c r="S426" s="300">
        <f t="shared" si="20"/>
        <v>0</v>
      </c>
      <c r="T426" s="300">
        <f t="shared" si="21"/>
        <v>0</v>
      </c>
    </row>
    <row r="427" spans="1:20" hidden="1">
      <c r="A427" s="294" t="s">
        <v>1016</v>
      </c>
      <c r="B427" s="297" t="s">
        <v>496</v>
      </c>
      <c r="C427" s="294">
        <v>242078</v>
      </c>
      <c r="D427" s="294" t="s">
        <v>427</v>
      </c>
      <c r="E427" s="294" t="s">
        <v>548</v>
      </c>
      <c r="F427" s="294">
        <v>2911</v>
      </c>
      <c r="G427" s="294">
        <v>1</v>
      </c>
      <c r="H427" s="294">
        <v>1</v>
      </c>
      <c r="I427" s="294">
        <v>0</v>
      </c>
      <c r="K427" s="294">
        <v>2</v>
      </c>
      <c r="L427" s="299">
        <v>120000</v>
      </c>
      <c r="M427" s="299">
        <v>120000</v>
      </c>
      <c r="O427" s="299">
        <v>48000</v>
      </c>
      <c r="P427" s="299">
        <v>0</v>
      </c>
      <c r="R427" s="300">
        <f t="shared" si="19"/>
        <v>120000</v>
      </c>
      <c r="S427" s="300">
        <f t="shared" si="20"/>
        <v>0</v>
      </c>
      <c r="T427" s="300">
        <f t="shared" si="21"/>
        <v>0</v>
      </c>
    </row>
    <row r="428" spans="1:20" hidden="1">
      <c r="A428" s="294" t="s">
        <v>1017</v>
      </c>
      <c r="B428" s="297" t="s">
        <v>496</v>
      </c>
      <c r="C428" s="294">
        <v>242078</v>
      </c>
      <c r="D428" s="294" t="s">
        <v>427</v>
      </c>
      <c r="E428" s="294" t="s">
        <v>548</v>
      </c>
      <c r="F428" s="294">
        <v>3371</v>
      </c>
      <c r="G428" s="294">
        <v>1</v>
      </c>
      <c r="H428" s="294">
        <v>1</v>
      </c>
      <c r="I428" s="294">
        <v>87</v>
      </c>
      <c r="K428" s="294">
        <v>3</v>
      </c>
      <c r="L428" s="299">
        <v>0</v>
      </c>
      <c r="M428" s="299">
        <v>4844693.5999999996</v>
      </c>
      <c r="N428" s="299">
        <v>4844693.5999999996</v>
      </c>
      <c r="O428" s="299">
        <v>3900000</v>
      </c>
      <c r="P428" s="299">
        <v>435759.96</v>
      </c>
      <c r="R428" s="300">
        <f t="shared" si="19"/>
        <v>0</v>
      </c>
      <c r="S428" s="300">
        <f t="shared" si="20"/>
        <v>4408933.6399999997</v>
      </c>
      <c r="T428" s="300">
        <f t="shared" si="21"/>
        <v>435759.96</v>
      </c>
    </row>
    <row r="429" spans="1:20" hidden="1">
      <c r="A429" s="294" t="s">
        <v>1018</v>
      </c>
      <c r="B429" s="297" t="s">
        <v>496</v>
      </c>
      <c r="C429" s="294">
        <v>242078</v>
      </c>
      <c r="D429" s="294" t="s">
        <v>427</v>
      </c>
      <c r="E429" s="294" t="s">
        <v>548</v>
      </c>
      <c r="F429" s="294">
        <v>3511</v>
      </c>
      <c r="G429" s="294">
        <v>1</v>
      </c>
      <c r="H429" s="294">
        <v>1</v>
      </c>
      <c r="I429" s="294">
        <v>0</v>
      </c>
      <c r="K429" s="294">
        <v>3</v>
      </c>
      <c r="L429" s="299">
        <v>100000</v>
      </c>
      <c r="M429" s="299">
        <v>100000</v>
      </c>
      <c r="O429" s="299">
        <v>40000</v>
      </c>
      <c r="P429" s="299">
        <v>0</v>
      </c>
      <c r="R429" s="300">
        <f t="shared" si="19"/>
        <v>100000</v>
      </c>
      <c r="S429" s="300">
        <f t="shared" si="20"/>
        <v>0</v>
      </c>
      <c r="T429" s="300">
        <f t="shared" si="21"/>
        <v>0</v>
      </c>
    </row>
    <row r="430" spans="1:20" hidden="1">
      <c r="A430" s="294" t="s">
        <v>1019</v>
      </c>
      <c r="B430" s="297" t="s">
        <v>496</v>
      </c>
      <c r="C430" s="294">
        <v>242078</v>
      </c>
      <c r="D430" s="294" t="s">
        <v>427</v>
      </c>
      <c r="E430" s="294" t="s">
        <v>548</v>
      </c>
      <c r="F430" s="294">
        <v>3651</v>
      </c>
      <c r="G430" s="294">
        <v>1</v>
      </c>
      <c r="H430" s="294">
        <v>1</v>
      </c>
      <c r="I430" s="294">
        <v>0</v>
      </c>
      <c r="K430" s="294">
        <v>3</v>
      </c>
      <c r="L430" s="299">
        <v>80000</v>
      </c>
      <c r="M430" s="299">
        <v>80000</v>
      </c>
      <c r="O430" s="299">
        <v>32000</v>
      </c>
      <c r="P430" s="299">
        <v>0</v>
      </c>
      <c r="R430" s="300">
        <f t="shared" si="19"/>
        <v>80000</v>
      </c>
      <c r="S430" s="300">
        <f t="shared" si="20"/>
        <v>0</v>
      </c>
      <c r="T430" s="300">
        <f t="shared" si="21"/>
        <v>0</v>
      </c>
    </row>
    <row r="431" spans="1:20" hidden="1">
      <c r="A431" s="294" t="s">
        <v>1020</v>
      </c>
      <c r="B431" s="297" t="s">
        <v>496</v>
      </c>
      <c r="C431" s="294">
        <v>242078</v>
      </c>
      <c r="D431" s="294" t="s">
        <v>427</v>
      </c>
      <c r="E431" s="294" t="s">
        <v>548</v>
      </c>
      <c r="F431" s="294">
        <v>3722</v>
      </c>
      <c r="G431" s="294">
        <v>1</v>
      </c>
      <c r="H431" s="294">
        <v>1</v>
      </c>
      <c r="I431" s="294">
        <v>0</v>
      </c>
      <c r="K431" s="294">
        <v>3</v>
      </c>
      <c r="L431" s="299">
        <v>430000</v>
      </c>
      <c r="M431" s="299">
        <v>430000</v>
      </c>
      <c r="N431" s="299">
        <v>430000</v>
      </c>
      <c r="O431" s="299">
        <v>172000</v>
      </c>
      <c r="P431" s="299">
        <v>43000</v>
      </c>
      <c r="Q431" s="299">
        <v>43000</v>
      </c>
      <c r="R431" s="300">
        <f t="shared" si="19"/>
        <v>0</v>
      </c>
      <c r="S431" s="300">
        <f t="shared" si="20"/>
        <v>387000</v>
      </c>
      <c r="T431" s="300">
        <f t="shared" si="21"/>
        <v>0</v>
      </c>
    </row>
    <row r="432" spans="1:20" hidden="1">
      <c r="A432" s="294" t="s">
        <v>1021</v>
      </c>
      <c r="B432" s="297" t="s">
        <v>496</v>
      </c>
      <c r="C432" s="294">
        <v>242078</v>
      </c>
      <c r="D432" s="294" t="s">
        <v>427</v>
      </c>
      <c r="E432" s="294" t="s">
        <v>548</v>
      </c>
      <c r="F432" s="294">
        <v>3821</v>
      </c>
      <c r="G432" s="294">
        <v>1</v>
      </c>
      <c r="H432" s="294">
        <v>1</v>
      </c>
      <c r="I432" s="294">
        <v>0</v>
      </c>
      <c r="K432" s="294">
        <v>3</v>
      </c>
      <c r="L432" s="299">
        <v>13500000</v>
      </c>
      <c r="M432" s="299">
        <v>8655306.4000000004</v>
      </c>
      <c r="O432" s="299">
        <v>0</v>
      </c>
      <c r="P432" s="299">
        <v>0</v>
      </c>
      <c r="R432" s="300">
        <f t="shared" si="19"/>
        <v>8655306.4000000004</v>
      </c>
      <c r="S432" s="300">
        <f t="shared" si="20"/>
        <v>0</v>
      </c>
      <c r="T432" s="300">
        <f t="shared" si="21"/>
        <v>0</v>
      </c>
    </row>
    <row r="433" spans="1:20" hidden="1">
      <c r="A433" s="294" t="s">
        <v>1022</v>
      </c>
      <c r="B433" s="297" t="s">
        <v>490</v>
      </c>
      <c r="C433" s="294">
        <v>242135</v>
      </c>
      <c r="D433" s="294" t="s">
        <v>403</v>
      </c>
      <c r="E433" s="294" t="s">
        <v>552</v>
      </c>
      <c r="F433" s="294">
        <v>2419</v>
      </c>
      <c r="G433" s="294">
        <v>2</v>
      </c>
      <c r="H433" s="294">
        <v>1</v>
      </c>
      <c r="I433" s="294">
        <v>0</v>
      </c>
      <c r="K433" s="294">
        <v>2</v>
      </c>
      <c r="L433" s="299">
        <v>236460</v>
      </c>
      <c r="M433" s="299">
        <v>236460</v>
      </c>
      <c r="O433" s="299">
        <v>78819</v>
      </c>
      <c r="P433" s="299">
        <v>0</v>
      </c>
      <c r="R433" s="300">
        <f t="shared" si="19"/>
        <v>236460</v>
      </c>
      <c r="S433" s="300">
        <f t="shared" si="20"/>
        <v>0</v>
      </c>
      <c r="T433" s="300">
        <f t="shared" si="21"/>
        <v>0</v>
      </c>
    </row>
    <row r="434" spans="1:20" hidden="1">
      <c r="A434" s="294" t="s">
        <v>1023</v>
      </c>
      <c r="B434" s="297" t="s">
        <v>490</v>
      </c>
      <c r="C434" s="294">
        <v>242135</v>
      </c>
      <c r="D434" s="294" t="s">
        <v>403</v>
      </c>
      <c r="E434" s="294" t="s">
        <v>552</v>
      </c>
      <c r="F434" s="294">
        <v>2421</v>
      </c>
      <c r="G434" s="294">
        <v>2</v>
      </c>
      <c r="H434" s="294">
        <v>1</v>
      </c>
      <c r="I434" s="294">
        <v>0</v>
      </c>
      <c r="K434" s="294">
        <v>2</v>
      </c>
      <c r="L434" s="299">
        <v>67800</v>
      </c>
      <c r="M434" s="299">
        <v>67800</v>
      </c>
      <c r="O434" s="299">
        <v>22599</v>
      </c>
      <c r="P434" s="299">
        <v>0</v>
      </c>
      <c r="R434" s="300">
        <f t="shared" si="19"/>
        <v>67800</v>
      </c>
      <c r="S434" s="300">
        <f t="shared" si="20"/>
        <v>0</v>
      </c>
      <c r="T434" s="300">
        <f t="shared" si="21"/>
        <v>0</v>
      </c>
    </row>
    <row r="435" spans="1:20" hidden="1">
      <c r="A435" s="294" t="s">
        <v>1024</v>
      </c>
      <c r="B435" s="297" t="s">
        <v>490</v>
      </c>
      <c r="C435" s="294">
        <v>242135</v>
      </c>
      <c r="D435" s="294" t="s">
        <v>403</v>
      </c>
      <c r="E435" s="294" t="s">
        <v>552</v>
      </c>
      <c r="F435" s="294">
        <v>2431</v>
      </c>
      <c r="G435" s="294">
        <v>2</v>
      </c>
      <c r="H435" s="294">
        <v>1</v>
      </c>
      <c r="I435" s="294">
        <v>0</v>
      </c>
      <c r="K435" s="294">
        <v>2</v>
      </c>
      <c r="L435" s="299">
        <v>4485</v>
      </c>
      <c r="M435" s="299">
        <v>4485</v>
      </c>
      <c r="O435" s="299">
        <v>1494</v>
      </c>
      <c r="P435" s="299">
        <v>0</v>
      </c>
      <c r="R435" s="300">
        <f t="shared" si="19"/>
        <v>4485</v>
      </c>
      <c r="S435" s="300">
        <f t="shared" si="20"/>
        <v>0</v>
      </c>
      <c r="T435" s="300">
        <f t="shared" si="21"/>
        <v>0</v>
      </c>
    </row>
    <row r="436" spans="1:20" hidden="1">
      <c r="A436" s="294" t="s">
        <v>1025</v>
      </c>
      <c r="B436" s="297" t="s">
        <v>490</v>
      </c>
      <c r="C436" s="294">
        <v>242135</v>
      </c>
      <c r="D436" s="294" t="s">
        <v>403</v>
      </c>
      <c r="E436" s="294" t="s">
        <v>552</v>
      </c>
      <c r="F436" s="294">
        <v>2461</v>
      </c>
      <c r="G436" s="294">
        <v>2</v>
      </c>
      <c r="H436" s="294">
        <v>1</v>
      </c>
      <c r="I436" s="294">
        <v>0</v>
      </c>
      <c r="K436" s="294">
        <v>2</v>
      </c>
      <c r="L436" s="299">
        <v>852625</v>
      </c>
      <c r="M436" s="299">
        <v>852625</v>
      </c>
      <c r="O436" s="299">
        <v>284208</v>
      </c>
      <c r="P436" s="299">
        <v>0</v>
      </c>
      <c r="R436" s="300">
        <f t="shared" si="19"/>
        <v>852625</v>
      </c>
      <c r="S436" s="300">
        <f t="shared" si="20"/>
        <v>0</v>
      </c>
      <c r="T436" s="300">
        <f t="shared" si="21"/>
        <v>0</v>
      </c>
    </row>
    <row r="437" spans="1:20" hidden="1">
      <c r="A437" s="294" t="s">
        <v>1026</v>
      </c>
      <c r="B437" s="297" t="s">
        <v>490</v>
      </c>
      <c r="C437" s="294">
        <v>242135</v>
      </c>
      <c r="D437" s="294" t="s">
        <v>403</v>
      </c>
      <c r="E437" s="294" t="s">
        <v>552</v>
      </c>
      <c r="F437" s="294">
        <v>2471</v>
      </c>
      <c r="G437" s="294">
        <v>2</v>
      </c>
      <c r="H437" s="294">
        <v>1</v>
      </c>
      <c r="I437" s="294">
        <v>0</v>
      </c>
      <c r="K437" s="294">
        <v>2</v>
      </c>
      <c r="L437" s="299">
        <v>145500</v>
      </c>
      <c r="M437" s="299">
        <v>145500</v>
      </c>
      <c r="O437" s="299">
        <v>48501</v>
      </c>
      <c r="P437" s="299">
        <v>0</v>
      </c>
      <c r="R437" s="300">
        <f t="shared" si="19"/>
        <v>145500</v>
      </c>
      <c r="S437" s="300">
        <f t="shared" si="20"/>
        <v>0</v>
      </c>
      <c r="T437" s="300">
        <f t="shared" si="21"/>
        <v>0</v>
      </c>
    </row>
    <row r="438" spans="1:20" hidden="1">
      <c r="A438" s="294" t="s">
        <v>1027</v>
      </c>
      <c r="B438" s="297" t="s">
        <v>490</v>
      </c>
      <c r="C438" s="294">
        <v>242135</v>
      </c>
      <c r="D438" s="294" t="s">
        <v>403</v>
      </c>
      <c r="E438" s="294" t="s">
        <v>552</v>
      </c>
      <c r="F438" s="294">
        <v>2491</v>
      </c>
      <c r="G438" s="294">
        <v>2</v>
      </c>
      <c r="H438" s="294">
        <v>1</v>
      </c>
      <c r="I438" s="294">
        <v>0</v>
      </c>
      <c r="K438" s="294">
        <v>2</v>
      </c>
      <c r="L438" s="299">
        <v>1555735</v>
      </c>
      <c r="M438" s="299">
        <v>1555735</v>
      </c>
      <c r="O438" s="299">
        <v>518577</v>
      </c>
      <c r="P438" s="299">
        <v>0</v>
      </c>
      <c r="R438" s="300">
        <f t="shared" si="19"/>
        <v>1555735</v>
      </c>
      <c r="S438" s="300">
        <f t="shared" si="20"/>
        <v>0</v>
      </c>
      <c r="T438" s="300">
        <f t="shared" si="21"/>
        <v>0</v>
      </c>
    </row>
    <row r="439" spans="1:20" hidden="1">
      <c r="A439" s="294" t="s">
        <v>1028</v>
      </c>
      <c r="B439" s="297" t="s">
        <v>490</v>
      </c>
      <c r="C439" s="294">
        <v>242135</v>
      </c>
      <c r="D439" s="294" t="s">
        <v>403</v>
      </c>
      <c r="E439" s="294" t="s">
        <v>552</v>
      </c>
      <c r="F439" s="294">
        <v>2561</v>
      </c>
      <c r="G439" s="294">
        <v>2</v>
      </c>
      <c r="H439" s="294">
        <v>1</v>
      </c>
      <c r="I439" s="294">
        <v>0</v>
      </c>
      <c r="K439" s="294">
        <v>2</v>
      </c>
      <c r="L439" s="299">
        <v>19785</v>
      </c>
      <c r="M439" s="299">
        <v>19785</v>
      </c>
      <c r="O439" s="299">
        <v>6594</v>
      </c>
      <c r="P439" s="299">
        <v>0</v>
      </c>
      <c r="R439" s="300">
        <f t="shared" si="19"/>
        <v>19785</v>
      </c>
      <c r="S439" s="300">
        <f t="shared" si="20"/>
        <v>0</v>
      </c>
      <c r="T439" s="300">
        <f t="shared" si="21"/>
        <v>0</v>
      </c>
    </row>
    <row r="440" spans="1:20" hidden="1">
      <c r="A440" s="294" t="s">
        <v>1029</v>
      </c>
      <c r="B440" s="297" t="s">
        <v>490</v>
      </c>
      <c r="C440" s="294">
        <v>242135</v>
      </c>
      <c r="D440" s="294" t="s">
        <v>403</v>
      </c>
      <c r="E440" s="294" t="s">
        <v>552</v>
      </c>
      <c r="F440" s="294">
        <v>2911</v>
      </c>
      <c r="G440" s="294">
        <v>2</v>
      </c>
      <c r="H440" s="294">
        <v>1</v>
      </c>
      <c r="I440" s="294">
        <v>0</v>
      </c>
      <c r="K440" s="294">
        <v>2</v>
      </c>
      <c r="L440" s="299">
        <v>138620</v>
      </c>
      <c r="M440" s="299">
        <v>138620</v>
      </c>
      <c r="O440" s="299">
        <v>46206</v>
      </c>
      <c r="P440" s="299">
        <v>0</v>
      </c>
      <c r="R440" s="300">
        <f t="shared" si="19"/>
        <v>138620</v>
      </c>
      <c r="S440" s="300">
        <f t="shared" si="20"/>
        <v>0</v>
      </c>
      <c r="T440" s="300">
        <f t="shared" si="21"/>
        <v>0</v>
      </c>
    </row>
    <row r="441" spans="1:20" hidden="1">
      <c r="A441" s="294" t="s">
        <v>1030</v>
      </c>
      <c r="B441" s="297" t="s">
        <v>490</v>
      </c>
      <c r="C441" s="294">
        <v>242135</v>
      </c>
      <c r="D441" s="294" t="s">
        <v>403</v>
      </c>
      <c r="E441" s="294" t="s">
        <v>552</v>
      </c>
      <c r="F441" s="294">
        <v>2921</v>
      </c>
      <c r="G441" s="294">
        <v>2</v>
      </c>
      <c r="H441" s="294">
        <v>1</v>
      </c>
      <c r="I441" s="294">
        <v>0</v>
      </c>
      <c r="K441" s="294">
        <v>2</v>
      </c>
      <c r="L441" s="299">
        <v>12150</v>
      </c>
      <c r="M441" s="299">
        <v>12150</v>
      </c>
      <c r="O441" s="299">
        <v>4050</v>
      </c>
      <c r="P441" s="299">
        <v>0</v>
      </c>
      <c r="R441" s="300">
        <f t="shared" si="19"/>
        <v>12150</v>
      </c>
      <c r="S441" s="300">
        <f t="shared" si="20"/>
        <v>0</v>
      </c>
      <c r="T441" s="300">
        <f t="shared" si="21"/>
        <v>0</v>
      </c>
    </row>
    <row r="442" spans="1:20" hidden="1">
      <c r="A442" s="294" t="s">
        <v>1031</v>
      </c>
      <c r="B442" s="297" t="s">
        <v>490</v>
      </c>
      <c r="C442" s="294">
        <v>242135</v>
      </c>
      <c r="D442" s="294" t="s">
        <v>403</v>
      </c>
      <c r="E442" s="294" t="s">
        <v>552</v>
      </c>
      <c r="F442" s="294">
        <v>2991</v>
      </c>
      <c r="G442" s="294">
        <v>2</v>
      </c>
      <c r="H442" s="294">
        <v>1</v>
      </c>
      <c r="I442" s="294">
        <v>0</v>
      </c>
      <c r="K442" s="294">
        <v>2</v>
      </c>
      <c r="L442" s="299">
        <v>33300</v>
      </c>
      <c r="M442" s="299">
        <v>33300</v>
      </c>
      <c r="O442" s="299">
        <v>11100</v>
      </c>
      <c r="P442" s="299">
        <v>0</v>
      </c>
      <c r="R442" s="300">
        <f t="shared" si="19"/>
        <v>33300</v>
      </c>
      <c r="S442" s="300">
        <f t="shared" si="20"/>
        <v>0</v>
      </c>
      <c r="T442" s="300">
        <f t="shared" si="21"/>
        <v>0</v>
      </c>
    </row>
    <row r="443" spans="1:20" hidden="1">
      <c r="A443" s="294" t="s">
        <v>1032</v>
      </c>
      <c r="B443" s="297" t="s">
        <v>490</v>
      </c>
      <c r="C443" s="294">
        <v>242135</v>
      </c>
      <c r="D443" s="294" t="s">
        <v>403</v>
      </c>
      <c r="E443" s="294" t="s">
        <v>552</v>
      </c>
      <c r="F443" s="294">
        <v>5151</v>
      </c>
      <c r="G443" s="294">
        <v>2</v>
      </c>
      <c r="H443" s="294">
        <v>1</v>
      </c>
      <c r="I443" s="294">
        <v>0</v>
      </c>
      <c r="J443" s="294" t="s">
        <v>1033</v>
      </c>
      <c r="K443" s="294">
        <v>5</v>
      </c>
      <c r="L443" s="299">
        <v>130000</v>
      </c>
      <c r="M443" s="299">
        <v>130000</v>
      </c>
      <c r="O443" s="299">
        <v>32499</v>
      </c>
      <c r="P443" s="299">
        <v>0</v>
      </c>
      <c r="R443" s="300">
        <f t="shared" si="19"/>
        <v>130000</v>
      </c>
      <c r="S443" s="300">
        <f t="shared" si="20"/>
        <v>0</v>
      </c>
      <c r="T443" s="300">
        <f t="shared" si="21"/>
        <v>0</v>
      </c>
    </row>
    <row r="444" spans="1:20" hidden="1">
      <c r="A444" s="294" t="s">
        <v>1034</v>
      </c>
      <c r="B444" s="297" t="s">
        <v>490</v>
      </c>
      <c r="C444" s="294">
        <v>242135</v>
      </c>
      <c r="D444" s="294" t="s">
        <v>403</v>
      </c>
      <c r="E444" s="294" t="s">
        <v>552</v>
      </c>
      <c r="F444" s="294">
        <v>5631</v>
      </c>
      <c r="G444" s="294">
        <v>2</v>
      </c>
      <c r="H444" s="294">
        <v>1</v>
      </c>
      <c r="I444" s="294">
        <v>0</v>
      </c>
      <c r="J444" s="294" t="s">
        <v>1033</v>
      </c>
      <c r="K444" s="294">
        <v>5</v>
      </c>
      <c r="L444" s="299">
        <v>1300000</v>
      </c>
      <c r="M444" s="299">
        <v>1300000</v>
      </c>
      <c r="O444" s="299">
        <v>324999</v>
      </c>
      <c r="P444" s="299">
        <v>0</v>
      </c>
      <c r="R444" s="300">
        <f t="shared" si="19"/>
        <v>1300000</v>
      </c>
      <c r="S444" s="300">
        <f t="shared" si="20"/>
        <v>0</v>
      </c>
      <c r="T444" s="300">
        <f t="shared" si="21"/>
        <v>0</v>
      </c>
    </row>
    <row r="445" spans="1:20" hidden="1">
      <c r="A445" s="294" t="s">
        <v>1035</v>
      </c>
      <c r="B445" s="297" t="s">
        <v>490</v>
      </c>
      <c r="C445" s="294">
        <v>242135</v>
      </c>
      <c r="D445" s="294" t="s">
        <v>403</v>
      </c>
      <c r="E445" s="294" t="s">
        <v>552</v>
      </c>
      <c r="F445" s="294">
        <v>5911</v>
      </c>
      <c r="G445" s="294">
        <v>2</v>
      </c>
      <c r="H445" s="294">
        <v>1</v>
      </c>
      <c r="I445" s="294">
        <v>0</v>
      </c>
      <c r="J445" s="294" t="s">
        <v>1033</v>
      </c>
      <c r="K445" s="294">
        <v>5</v>
      </c>
      <c r="L445" s="299">
        <v>20000</v>
      </c>
      <c r="M445" s="299">
        <v>20000</v>
      </c>
      <c r="O445" s="299">
        <v>10002</v>
      </c>
      <c r="P445" s="299">
        <v>0</v>
      </c>
      <c r="R445" s="300">
        <f t="shared" si="19"/>
        <v>20000</v>
      </c>
      <c r="S445" s="300">
        <f t="shared" si="20"/>
        <v>0</v>
      </c>
      <c r="T445" s="300">
        <f t="shared" si="21"/>
        <v>0</v>
      </c>
    </row>
    <row r="446" spans="1:20" hidden="1">
      <c r="A446" s="294" t="s">
        <v>1036</v>
      </c>
      <c r="B446" s="297" t="s">
        <v>490</v>
      </c>
      <c r="C446" s="294">
        <v>242135</v>
      </c>
      <c r="D446" s="294" t="s">
        <v>403</v>
      </c>
      <c r="E446" s="294" t="s">
        <v>690</v>
      </c>
      <c r="F446" s="294">
        <v>6121</v>
      </c>
      <c r="G446" s="294">
        <v>2</v>
      </c>
      <c r="H446" s="294">
        <v>1</v>
      </c>
      <c r="I446" s="294">
        <v>0</v>
      </c>
      <c r="J446" s="294" t="s">
        <v>1037</v>
      </c>
      <c r="K446" s="294">
        <v>6</v>
      </c>
      <c r="L446" s="299">
        <v>20731415</v>
      </c>
      <c r="M446" s="299">
        <v>20731415</v>
      </c>
      <c r="O446" s="299">
        <v>3886698</v>
      </c>
      <c r="P446" s="299">
        <v>0</v>
      </c>
      <c r="R446" s="300">
        <f t="shared" si="19"/>
        <v>20731415</v>
      </c>
      <c r="S446" s="300">
        <f t="shared" si="20"/>
        <v>0</v>
      </c>
      <c r="T446" s="300">
        <f t="shared" si="21"/>
        <v>0</v>
      </c>
    </row>
    <row r="447" spans="1:20" hidden="1">
      <c r="A447" s="294" t="s">
        <v>1038</v>
      </c>
      <c r="B447" s="297" t="s">
        <v>490</v>
      </c>
      <c r="C447" s="294">
        <v>242135</v>
      </c>
      <c r="D447" s="294" t="s">
        <v>403</v>
      </c>
      <c r="E447" s="294" t="s">
        <v>548</v>
      </c>
      <c r="F447" s="294">
        <v>2419</v>
      </c>
      <c r="G447" s="294">
        <v>1</v>
      </c>
      <c r="H447" s="294">
        <v>1</v>
      </c>
      <c r="I447" s="294">
        <v>0</v>
      </c>
      <c r="K447" s="294">
        <v>2</v>
      </c>
      <c r="L447" s="299">
        <v>360000</v>
      </c>
      <c r="M447" s="299">
        <v>360000</v>
      </c>
      <c r="O447" s="299">
        <v>120000</v>
      </c>
      <c r="P447" s="299">
        <v>0</v>
      </c>
      <c r="R447" s="300">
        <f t="shared" si="19"/>
        <v>360000</v>
      </c>
      <c r="S447" s="300">
        <f t="shared" si="20"/>
        <v>0</v>
      </c>
      <c r="T447" s="300">
        <f t="shared" si="21"/>
        <v>0</v>
      </c>
    </row>
    <row r="448" spans="1:20" hidden="1">
      <c r="A448" s="294" t="s">
        <v>1039</v>
      </c>
      <c r="B448" s="297" t="s">
        <v>490</v>
      </c>
      <c r="C448" s="294">
        <v>242135</v>
      </c>
      <c r="D448" s="294" t="s">
        <v>403</v>
      </c>
      <c r="E448" s="294" t="s">
        <v>548</v>
      </c>
      <c r="F448" s="294">
        <v>2421</v>
      </c>
      <c r="G448" s="294">
        <v>1</v>
      </c>
      <c r="H448" s="294">
        <v>1</v>
      </c>
      <c r="I448" s="294">
        <v>0</v>
      </c>
      <c r="K448" s="294">
        <v>2</v>
      </c>
      <c r="L448" s="299">
        <v>210000</v>
      </c>
      <c r="M448" s="299">
        <v>210000</v>
      </c>
      <c r="N448" s="299">
        <v>200000</v>
      </c>
      <c r="O448" s="299">
        <v>210000</v>
      </c>
      <c r="P448" s="299">
        <v>199553.64</v>
      </c>
      <c r="Q448" s="299">
        <v>199553.64</v>
      </c>
      <c r="R448" s="300">
        <f t="shared" si="19"/>
        <v>10000</v>
      </c>
      <c r="S448" s="300">
        <f t="shared" si="20"/>
        <v>446.35999999998603</v>
      </c>
      <c r="T448" s="300">
        <f t="shared" si="21"/>
        <v>0</v>
      </c>
    </row>
    <row r="449" spans="1:20" hidden="1">
      <c r="A449" s="294" t="s">
        <v>1040</v>
      </c>
      <c r="B449" s="297" t="s">
        <v>490</v>
      </c>
      <c r="C449" s="294">
        <v>242135</v>
      </c>
      <c r="D449" s="294" t="s">
        <v>403</v>
      </c>
      <c r="E449" s="294" t="s">
        <v>548</v>
      </c>
      <c r="F449" s="294">
        <v>2431</v>
      </c>
      <c r="G449" s="294">
        <v>1</v>
      </c>
      <c r="H449" s="294">
        <v>1</v>
      </c>
      <c r="I449" s="294">
        <v>0</v>
      </c>
      <c r="K449" s="294">
        <v>2</v>
      </c>
      <c r="L449" s="299">
        <v>36000</v>
      </c>
      <c r="M449" s="299">
        <v>36000</v>
      </c>
      <c r="O449" s="299">
        <v>12000</v>
      </c>
      <c r="P449" s="299">
        <v>0</v>
      </c>
      <c r="R449" s="300">
        <f t="shared" si="19"/>
        <v>36000</v>
      </c>
      <c r="S449" s="300">
        <f t="shared" si="20"/>
        <v>0</v>
      </c>
      <c r="T449" s="300">
        <f t="shared" si="21"/>
        <v>0</v>
      </c>
    </row>
    <row r="450" spans="1:20" hidden="1">
      <c r="A450" s="294" t="s">
        <v>1041</v>
      </c>
      <c r="B450" s="297" t="s">
        <v>490</v>
      </c>
      <c r="C450" s="294">
        <v>242135</v>
      </c>
      <c r="D450" s="294" t="s">
        <v>403</v>
      </c>
      <c r="E450" s="294" t="s">
        <v>548</v>
      </c>
      <c r="F450" s="294">
        <v>2441</v>
      </c>
      <c r="G450" s="294">
        <v>1</v>
      </c>
      <c r="H450" s="294">
        <v>1</v>
      </c>
      <c r="I450" s="294">
        <v>0</v>
      </c>
      <c r="K450" s="294">
        <v>2</v>
      </c>
      <c r="L450" s="299">
        <v>25000</v>
      </c>
      <c r="M450" s="299">
        <v>25000</v>
      </c>
      <c r="O450" s="299">
        <v>25000</v>
      </c>
      <c r="P450" s="299">
        <v>0</v>
      </c>
      <c r="R450" s="300">
        <f t="shared" si="19"/>
        <v>25000</v>
      </c>
      <c r="S450" s="300">
        <f t="shared" si="20"/>
        <v>0</v>
      </c>
      <c r="T450" s="300">
        <f t="shared" si="21"/>
        <v>0</v>
      </c>
    </row>
    <row r="451" spans="1:20" hidden="1">
      <c r="A451" s="294" t="s">
        <v>1042</v>
      </c>
      <c r="B451" s="297" t="s">
        <v>490</v>
      </c>
      <c r="C451" s="294">
        <v>242135</v>
      </c>
      <c r="D451" s="294" t="s">
        <v>403</v>
      </c>
      <c r="E451" s="294" t="s">
        <v>548</v>
      </c>
      <c r="F451" s="294">
        <v>2461</v>
      </c>
      <c r="G451" s="294">
        <v>1</v>
      </c>
      <c r="H451" s="294">
        <v>1</v>
      </c>
      <c r="I451" s="294">
        <v>0</v>
      </c>
      <c r="K451" s="294">
        <v>2</v>
      </c>
      <c r="L451" s="299">
        <v>100000</v>
      </c>
      <c r="M451" s="299">
        <v>100000</v>
      </c>
      <c r="O451" s="299">
        <v>33333</v>
      </c>
      <c r="P451" s="299">
        <v>0</v>
      </c>
      <c r="R451" s="300">
        <f t="shared" si="19"/>
        <v>100000</v>
      </c>
      <c r="S451" s="300">
        <f t="shared" si="20"/>
        <v>0</v>
      </c>
      <c r="T451" s="300">
        <f t="shared" si="21"/>
        <v>0</v>
      </c>
    </row>
    <row r="452" spans="1:20" hidden="1">
      <c r="A452" s="294" t="s">
        <v>1043</v>
      </c>
      <c r="B452" s="297" t="s">
        <v>490</v>
      </c>
      <c r="C452" s="294">
        <v>242135</v>
      </c>
      <c r="D452" s="294" t="s">
        <v>403</v>
      </c>
      <c r="E452" s="294" t="s">
        <v>548</v>
      </c>
      <c r="F452" s="294">
        <v>2471</v>
      </c>
      <c r="G452" s="294">
        <v>1</v>
      </c>
      <c r="H452" s="294">
        <v>1</v>
      </c>
      <c r="I452" s="294">
        <v>0</v>
      </c>
      <c r="K452" s="294">
        <v>2</v>
      </c>
      <c r="L452" s="299">
        <v>370000</v>
      </c>
      <c r="M452" s="299">
        <v>370000</v>
      </c>
      <c r="O452" s="299">
        <v>123333</v>
      </c>
      <c r="P452" s="299">
        <v>0</v>
      </c>
      <c r="R452" s="300">
        <f t="shared" si="19"/>
        <v>370000</v>
      </c>
      <c r="S452" s="300">
        <f t="shared" si="20"/>
        <v>0</v>
      </c>
      <c r="T452" s="300">
        <f t="shared" si="21"/>
        <v>0</v>
      </c>
    </row>
    <row r="453" spans="1:20" hidden="1">
      <c r="A453" s="294" t="s">
        <v>1044</v>
      </c>
      <c r="B453" s="297" t="s">
        <v>490</v>
      </c>
      <c r="C453" s="294">
        <v>242135</v>
      </c>
      <c r="D453" s="294" t="s">
        <v>403</v>
      </c>
      <c r="E453" s="294" t="s">
        <v>548</v>
      </c>
      <c r="F453" s="294">
        <v>2491</v>
      </c>
      <c r="G453" s="294">
        <v>1</v>
      </c>
      <c r="H453" s="294">
        <v>1</v>
      </c>
      <c r="I453" s="294">
        <v>0</v>
      </c>
      <c r="K453" s="294">
        <v>2</v>
      </c>
      <c r="L453" s="299">
        <v>5165000</v>
      </c>
      <c r="M453" s="299">
        <v>56067</v>
      </c>
      <c r="O453" s="299">
        <v>56067</v>
      </c>
      <c r="P453" s="299">
        <v>0</v>
      </c>
      <c r="R453" s="300">
        <f t="shared" si="19"/>
        <v>56067</v>
      </c>
      <c r="S453" s="300">
        <f t="shared" si="20"/>
        <v>0</v>
      </c>
      <c r="T453" s="300">
        <f t="shared" si="21"/>
        <v>0</v>
      </c>
    </row>
    <row r="454" spans="1:20" hidden="1">
      <c r="A454" s="294" t="s">
        <v>1045</v>
      </c>
      <c r="B454" s="297" t="s">
        <v>490</v>
      </c>
      <c r="C454" s="294">
        <v>242135</v>
      </c>
      <c r="D454" s="294" t="s">
        <v>403</v>
      </c>
      <c r="E454" s="294" t="s">
        <v>548</v>
      </c>
      <c r="F454" s="294">
        <v>2561</v>
      </c>
      <c r="G454" s="294">
        <v>1</v>
      </c>
      <c r="H454" s="294">
        <v>1</v>
      </c>
      <c r="I454" s="294">
        <v>0</v>
      </c>
      <c r="K454" s="294">
        <v>2</v>
      </c>
      <c r="L454" s="299">
        <v>55000</v>
      </c>
      <c r="M454" s="299">
        <v>55000</v>
      </c>
      <c r="O454" s="299">
        <v>18333</v>
      </c>
      <c r="P454" s="299">
        <v>0</v>
      </c>
      <c r="R454" s="300">
        <f t="shared" ref="R454:R517" si="22">M454-N454</f>
        <v>55000</v>
      </c>
      <c r="S454" s="300">
        <f t="shared" ref="S454:S517" si="23">N454-P454</f>
        <v>0</v>
      </c>
      <c r="T454" s="300">
        <f t="shared" ref="T454:T517" si="24">P454-Q454</f>
        <v>0</v>
      </c>
    </row>
    <row r="455" spans="1:20" hidden="1">
      <c r="A455" s="294" t="s">
        <v>1046</v>
      </c>
      <c r="B455" s="297" t="s">
        <v>490</v>
      </c>
      <c r="C455" s="294">
        <v>242135</v>
      </c>
      <c r="D455" s="294" t="s">
        <v>403</v>
      </c>
      <c r="E455" s="294" t="s">
        <v>548</v>
      </c>
      <c r="F455" s="294">
        <v>2911</v>
      </c>
      <c r="G455" s="294">
        <v>1</v>
      </c>
      <c r="H455" s="294">
        <v>1</v>
      </c>
      <c r="I455" s="294">
        <v>0</v>
      </c>
      <c r="K455" s="294">
        <v>2</v>
      </c>
      <c r="L455" s="299">
        <v>835000</v>
      </c>
      <c r="M455" s="299">
        <v>835000</v>
      </c>
      <c r="O455" s="299">
        <v>278334</v>
      </c>
      <c r="P455" s="299">
        <v>0</v>
      </c>
      <c r="R455" s="300">
        <f t="shared" si="22"/>
        <v>835000</v>
      </c>
      <c r="S455" s="300">
        <f t="shared" si="23"/>
        <v>0</v>
      </c>
      <c r="T455" s="300">
        <f t="shared" si="24"/>
        <v>0</v>
      </c>
    </row>
    <row r="456" spans="1:20" hidden="1">
      <c r="A456" s="294" t="s">
        <v>1047</v>
      </c>
      <c r="B456" s="297" t="s">
        <v>490</v>
      </c>
      <c r="C456" s="294">
        <v>242135</v>
      </c>
      <c r="D456" s="294" t="s">
        <v>403</v>
      </c>
      <c r="E456" s="294" t="s">
        <v>548</v>
      </c>
      <c r="F456" s="294">
        <v>2961</v>
      </c>
      <c r="G456" s="294">
        <v>1</v>
      </c>
      <c r="H456" s="294">
        <v>1</v>
      </c>
      <c r="I456" s="294">
        <v>0</v>
      </c>
      <c r="K456" s="294">
        <v>2</v>
      </c>
      <c r="L456" s="299">
        <v>0</v>
      </c>
      <c r="M456" s="299">
        <v>5108933</v>
      </c>
      <c r="O456" s="299">
        <v>2596018</v>
      </c>
      <c r="P456" s="299">
        <v>0</v>
      </c>
      <c r="R456" s="300">
        <f t="shared" si="22"/>
        <v>5108933</v>
      </c>
      <c r="S456" s="300">
        <f t="shared" si="23"/>
        <v>0</v>
      </c>
      <c r="T456" s="300">
        <f t="shared" si="24"/>
        <v>0</v>
      </c>
    </row>
    <row r="457" spans="1:20" hidden="1">
      <c r="A457" s="294" t="s">
        <v>1048</v>
      </c>
      <c r="B457" s="297" t="s">
        <v>490</v>
      </c>
      <c r="C457" s="294">
        <v>242135</v>
      </c>
      <c r="D457" s="294" t="s">
        <v>403</v>
      </c>
      <c r="E457" s="294" t="s">
        <v>548</v>
      </c>
      <c r="F457" s="294">
        <v>6121</v>
      </c>
      <c r="G457" s="294">
        <v>2</v>
      </c>
      <c r="H457" s="294">
        <v>1</v>
      </c>
      <c r="I457" s="294">
        <v>0</v>
      </c>
      <c r="J457" s="294" t="s">
        <v>1049</v>
      </c>
      <c r="K457" s="294">
        <v>6</v>
      </c>
      <c r="L457" s="299">
        <v>2500000</v>
      </c>
      <c r="M457" s="299">
        <v>2500000</v>
      </c>
      <c r="O457" s="299">
        <v>624999</v>
      </c>
      <c r="P457" s="299">
        <v>0</v>
      </c>
      <c r="R457" s="300">
        <f t="shared" si="22"/>
        <v>2500000</v>
      </c>
      <c r="S457" s="300">
        <f t="shared" si="23"/>
        <v>0</v>
      </c>
      <c r="T457" s="300">
        <f t="shared" si="24"/>
        <v>0</v>
      </c>
    </row>
    <row r="458" spans="1:20" hidden="1">
      <c r="A458" s="294" t="s">
        <v>1050</v>
      </c>
      <c r="B458" s="297" t="s">
        <v>490</v>
      </c>
      <c r="C458" s="294">
        <v>242135</v>
      </c>
      <c r="D458" s="294" t="s">
        <v>403</v>
      </c>
      <c r="E458" s="294" t="s">
        <v>548</v>
      </c>
      <c r="F458" s="294">
        <v>6121</v>
      </c>
      <c r="G458" s="294">
        <v>2</v>
      </c>
      <c r="H458" s="294">
        <v>1</v>
      </c>
      <c r="I458" s="294">
        <v>0</v>
      </c>
      <c r="J458" s="294" t="s">
        <v>1051</v>
      </c>
      <c r="K458" s="294">
        <v>6</v>
      </c>
      <c r="L458" s="299">
        <v>3519000</v>
      </c>
      <c r="M458" s="299">
        <v>3519000</v>
      </c>
      <c r="O458" s="299">
        <v>879750</v>
      </c>
      <c r="P458" s="299">
        <v>0</v>
      </c>
      <c r="R458" s="300">
        <f t="shared" si="22"/>
        <v>3519000</v>
      </c>
      <c r="S458" s="300">
        <f t="shared" si="23"/>
        <v>0</v>
      </c>
      <c r="T458" s="300">
        <f t="shared" si="24"/>
        <v>0</v>
      </c>
    </row>
    <row r="459" spans="1:20" hidden="1">
      <c r="A459" s="294" t="s">
        <v>1052</v>
      </c>
      <c r="B459" s="297" t="s">
        <v>490</v>
      </c>
      <c r="C459" s="294">
        <v>242135</v>
      </c>
      <c r="D459" s="294" t="s">
        <v>403</v>
      </c>
      <c r="E459" s="294" t="s">
        <v>548</v>
      </c>
      <c r="F459" s="294">
        <v>6121</v>
      </c>
      <c r="G459" s="294">
        <v>2</v>
      </c>
      <c r="H459" s="294">
        <v>1</v>
      </c>
      <c r="I459" s="294">
        <v>0</v>
      </c>
      <c r="J459" s="294" t="s">
        <v>1053</v>
      </c>
      <c r="K459" s="294">
        <v>6</v>
      </c>
      <c r="L459" s="299">
        <v>19053901</v>
      </c>
      <c r="M459" s="299">
        <v>19053901</v>
      </c>
      <c r="O459" s="299">
        <v>4763475</v>
      </c>
      <c r="P459" s="299">
        <v>0</v>
      </c>
      <c r="R459" s="300">
        <f t="shared" si="22"/>
        <v>19053901</v>
      </c>
      <c r="S459" s="300">
        <f t="shared" si="23"/>
        <v>0</v>
      </c>
      <c r="T459" s="300">
        <f t="shared" si="24"/>
        <v>0</v>
      </c>
    </row>
    <row r="460" spans="1:20" hidden="1">
      <c r="A460" s="294" t="s">
        <v>1054</v>
      </c>
      <c r="B460" s="297" t="s">
        <v>1187</v>
      </c>
      <c r="C460" s="294">
        <v>242135</v>
      </c>
      <c r="D460" s="294" t="s">
        <v>411</v>
      </c>
      <c r="E460" s="294">
        <v>111100</v>
      </c>
      <c r="F460" s="294">
        <v>4419</v>
      </c>
      <c r="G460" s="294">
        <v>1</v>
      </c>
      <c r="H460" s="294">
        <v>1</v>
      </c>
      <c r="I460" s="294">
        <v>77</v>
      </c>
      <c r="K460" s="294">
        <v>4</v>
      </c>
      <c r="L460" s="299">
        <v>3500000</v>
      </c>
      <c r="M460" s="299">
        <v>3500000</v>
      </c>
      <c r="N460" s="299">
        <v>3499998.48</v>
      </c>
      <c r="O460" s="299">
        <v>1590910</v>
      </c>
      <c r="P460" s="299">
        <v>1272726.72</v>
      </c>
      <c r="R460" s="300">
        <f t="shared" si="22"/>
        <v>1.5200000000186265</v>
      </c>
      <c r="S460" s="300">
        <f t="shared" si="23"/>
        <v>2227271.7599999998</v>
      </c>
      <c r="T460" s="300">
        <f t="shared" si="24"/>
        <v>1272726.72</v>
      </c>
    </row>
    <row r="461" spans="1:20" hidden="1">
      <c r="A461" s="294" t="s">
        <v>1055</v>
      </c>
      <c r="B461" s="297" t="s">
        <v>491</v>
      </c>
      <c r="C461" s="294">
        <v>255024</v>
      </c>
      <c r="D461" s="294" t="s">
        <v>414</v>
      </c>
      <c r="E461" s="294" t="s">
        <v>552</v>
      </c>
      <c r="F461" s="294">
        <v>2419</v>
      </c>
      <c r="G461" s="294">
        <v>2</v>
      </c>
      <c r="H461" s="294">
        <v>1</v>
      </c>
      <c r="I461" s="294">
        <v>0</v>
      </c>
      <c r="K461" s="294">
        <v>2</v>
      </c>
      <c r="L461" s="299">
        <v>213200</v>
      </c>
      <c r="M461" s="299">
        <v>213200</v>
      </c>
      <c r="O461" s="299">
        <v>85280</v>
      </c>
      <c r="P461" s="299">
        <v>0</v>
      </c>
      <c r="R461" s="300">
        <f t="shared" si="22"/>
        <v>213200</v>
      </c>
      <c r="S461" s="300">
        <f t="shared" si="23"/>
        <v>0</v>
      </c>
      <c r="T461" s="300">
        <f t="shared" si="24"/>
        <v>0</v>
      </c>
    </row>
    <row r="462" spans="1:20" hidden="1">
      <c r="A462" s="294" t="s">
        <v>1056</v>
      </c>
      <c r="B462" s="297" t="s">
        <v>491</v>
      </c>
      <c r="C462" s="294">
        <v>255024</v>
      </c>
      <c r="D462" s="294" t="s">
        <v>414</v>
      </c>
      <c r="E462" s="294" t="s">
        <v>552</v>
      </c>
      <c r="F462" s="294">
        <v>2461</v>
      </c>
      <c r="G462" s="294">
        <v>2</v>
      </c>
      <c r="H462" s="294">
        <v>1</v>
      </c>
      <c r="I462" s="294">
        <v>0</v>
      </c>
      <c r="K462" s="294">
        <v>2</v>
      </c>
      <c r="L462" s="299">
        <v>694885</v>
      </c>
      <c r="M462" s="299">
        <v>694885</v>
      </c>
      <c r="O462" s="299">
        <v>277956</v>
      </c>
      <c r="P462" s="299">
        <v>0</v>
      </c>
      <c r="R462" s="300">
        <f t="shared" si="22"/>
        <v>694885</v>
      </c>
      <c r="S462" s="300">
        <f t="shared" si="23"/>
        <v>0</v>
      </c>
      <c r="T462" s="300">
        <f t="shared" si="24"/>
        <v>0</v>
      </c>
    </row>
    <row r="463" spans="1:20" hidden="1">
      <c r="A463" s="294" t="s">
        <v>1057</v>
      </c>
      <c r="B463" s="297" t="s">
        <v>491</v>
      </c>
      <c r="C463" s="294">
        <v>255024</v>
      </c>
      <c r="D463" s="294" t="s">
        <v>414</v>
      </c>
      <c r="E463" s="294" t="s">
        <v>552</v>
      </c>
      <c r="F463" s="294">
        <v>2471</v>
      </c>
      <c r="G463" s="294">
        <v>2</v>
      </c>
      <c r="H463" s="294">
        <v>1</v>
      </c>
      <c r="I463" s="294">
        <v>0</v>
      </c>
      <c r="K463" s="294">
        <v>2</v>
      </c>
      <c r="L463" s="299">
        <v>324891</v>
      </c>
      <c r="M463" s="299">
        <v>324891</v>
      </c>
      <c r="O463" s="299">
        <v>129956</v>
      </c>
      <c r="P463" s="299">
        <v>0</v>
      </c>
      <c r="R463" s="300">
        <f t="shared" si="22"/>
        <v>324891</v>
      </c>
      <c r="S463" s="300">
        <f t="shared" si="23"/>
        <v>0</v>
      </c>
      <c r="T463" s="300">
        <f t="shared" si="24"/>
        <v>0</v>
      </c>
    </row>
    <row r="464" spans="1:20" hidden="1">
      <c r="A464" s="294" t="s">
        <v>1058</v>
      </c>
      <c r="B464" s="297" t="s">
        <v>491</v>
      </c>
      <c r="C464" s="294">
        <v>255024</v>
      </c>
      <c r="D464" s="294" t="s">
        <v>414</v>
      </c>
      <c r="E464" s="294" t="s">
        <v>552</v>
      </c>
      <c r="F464" s="294">
        <v>2481</v>
      </c>
      <c r="G464" s="294">
        <v>2</v>
      </c>
      <c r="H464" s="294">
        <v>1</v>
      </c>
      <c r="I464" s="294">
        <v>0</v>
      </c>
      <c r="K464" s="294">
        <v>2</v>
      </c>
      <c r="L464" s="299">
        <v>71250</v>
      </c>
      <c r="M464" s="299">
        <v>71250</v>
      </c>
      <c r="O464" s="299">
        <v>28500</v>
      </c>
      <c r="P464" s="299">
        <v>0</v>
      </c>
      <c r="R464" s="300">
        <f t="shared" si="22"/>
        <v>71250</v>
      </c>
      <c r="S464" s="300">
        <f t="shared" si="23"/>
        <v>0</v>
      </c>
      <c r="T464" s="300">
        <f t="shared" si="24"/>
        <v>0</v>
      </c>
    </row>
    <row r="465" spans="1:20" hidden="1">
      <c r="A465" s="294" t="s">
        <v>1059</v>
      </c>
      <c r="B465" s="297" t="s">
        <v>491</v>
      </c>
      <c r="C465" s="294">
        <v>255024</v>
      </c>
      <c r="D465" s="294" t="s">
        <v>414</v>
      </c>
      <c r="E465" s="294" t="s">
        <v>552</v>
      </c>
      <c r="F465" s="294">
        <v>2491</v>
      </c>
      <c r="G465" s="294">
        <v>2</v>
      </c>
      <c r="H465" s="294">
        <v>1</v>
      </c>
      <c r="I465" s="294">
        <v>0</v>
      </c>
      <c r="K465" s="294">
        <v>2</v>
      </c>
      <c r="L465" s="299">
        <v>493886</v>
      </c>
      <c r="M465" s="299">
        <v>493886</v>
      </c>
      <c r="O465" s="299">
        <v>197556</v>
      </c>
      <c r="P465" s="299">
        <v>0</v>
      </c>
      <c r="R465" s="300">
        <f t="shared" si="22"/>
        <v>493886</v>
      </c>
      <c r="S465" s="300">
        <f t="shared" si="23"/>
        <v>0</v>
      </c>
      <c r="T465" s="300">
        <f t="shared" si="24"/>
        <v>0</v>
      </c>
    </row>
    <row r="466" spans="1:20" hidden="1">
      <c r="A466" s="294" t="s">
        <v>1060</v>
      </c>
      <c r="B466" s="297" t="s">
        <v>491</v>
      </c>
      <c r="C466" s="294">
        <v>255024</v>
      </c>
      <c r="D466" s="294" t="s">
        <v>414</v>
      </c>
      <c r="E466" s="294" t="s">
        <v>552</v>
      </c>
      <c r="F466" s="294">
        <v>2561</v>
      </c>
      <c r="G466" s="294">
        <v>2</v>
      </c>
      <c r="H466" s="294">
        <v>1</v>
      </c>
      <c r="I466" s="294">
        <v>0</v>
      </c>
      <c r="K466" s="294">
        <v>2</v>
      </c>
      <c r="L466" s="299">
        <v>33000</v>
      </c>
      <c r="M466" s="299">
        <v>33000</v>
      </c>
      <c r="N466" s="299">
        <v>29000</v>
      </c>
      <c r="O466" s="299">
        <v>13200</v>
      </c>
      <c r="P466" s="299">
        <v>0</v>
      </c>
      <c r="R466" s="300">
        <f t="shared" si="22"/>
        <v>4000</v>
      </c>
      <c r="S466" s="300">
        <f t="shared" si="23"/>
        <v>29000</v>
      </c>
      <c r="T466" s="300">
        <f t="shared" si="24"/>
        <v>0</v>
      </c>
    </row>
    <row r="467" spans="1:20" hidden="1">
      <c r="A467" s="294" t="s">
        <v>1061</v>
      </c>
      <c r="B467" s="297" t="s">
        <v>491</v>
      </c>
      <c r="C467" s="294">
        <v>255024</v>
      </c>
      <c r="D467" s="294" t="s">
        <v>414</v>
      </c>
      <c r="E467" s="294" t="s">
        <v>552</v>
      </c>
      <c r="F467" s="294">
        <v>2911</v>
      </c>
      <c r="G467" s="294">
        <v>2</v>
      </c>
      <c r="H467" s="294">
        <v>1</v>
      </c>
      <c r="I467" s="294">
        <v>0</v>
      </c>
      <c r="K467" s="294">
        <v>2</v>
      </c>
      <c r="L467" s="299">
        <v>52519</v>
      </c>
      <c r="M467" s="299">
        <v>52519</v>
      </c>
      <c r="O467" s="299">
        <v>21008</v>
      </c>
      <c r="P467" s="299">
        <v>0</v>
      </c>
      <c r="R467" s="300">
        <f t="shared" si="22"/>
        <v>52519</v>
      </c>
      <c r="S467" s="300">
        <f t="shared" si="23"/>
        <v>0</v>
      </c>
      <c r="T467" s="300">
        <f t="shared" si="24"/>
        <v>0</v>
      </c>
    </row>
    <row r="468" spans="1:20" hidden="1">
      <c r="A468" s="294" t="s">
        <v>1062</v>
      </c>
      <c r="B468" s="297" t="s">
        <v>491</v>
      </c>
      <c r="C468" s="294">
        <v>255024</v>
      </c>
      <c r="D468" s="294" t="s">
        <v>414</v>
      </c>
      <c r="E468" s="294" t="s">
        <v>552</v>
      </c>
      <c r="F468" s="294">
        <v>2991</v>
      </c>
      <c r="G468" s="294">
        <v>2</v>
      </c>
      <c r="H468" s="294">
        <v>1</v>
      </c>
      <c r="I468" s="294">
        <v>0</v>
      </c>
      <c r="K468" s="294">
        <v>2</v>
      </c>
      <c r="L468" s="299">
        <v>15525</v>
      </c>
      <c r="M468" s="299">
        <v>15525</v>
      </c>
      <c r="O468" s="299">
        <v>6212</v>
      </c>
      <c r="P468" s="299">
        <v>0</v>
      </c>
      <c r="R468" s="300">
        <f t="shared" si="22"/>
        <v>15525</v>
      </c>
      <c r="S468" s="300">
        <f t="shared" si="23"/>
        <v>0</v>
      </c>
      <c r="T468" s="300">
        <f t="shared" si="24"/>
        <v>0</v>
      </c>
    </row>
    <row r="469" spans="1:20" hidden="1">
      <c r="A469" s="294" t="s">
        <v>1063</v>
      </c>
      <c r="B469" s="297" t="s">
        <v>491</v>
      </c>
      <c r="C469" s="294">
        <v>255024</v>
      </c>
      <c r="D469" s="294" t="s">
        <v>414</v>
      </c>
      <c r="E469" s="294" t="s">
        <v>690</v>
      </c>
      <c r="F469" s="294">
        <v>6121</v>
      </c>
      <c r="G469" s="294">
        <v>2</v>
      </c>
      <c r="H469" s="294">
        <v>1</v>
      </c>
      <c r="I469" s="294">
        <v>0</v>
      </c>
      <c r="J469" s="294" t="s">
        <v>1064</v>
      </c>
      <c r="K469" s="294">
        <v>6</v>
      </c>
      <c r="L469" s="299">
        <v>27839808</v>
      </c>
      <c r="M469" s="299">
        <v>27839808</v>
      </c>
      <c r="O469" s="299">
        <v>5567962</v>
      </c>
      <c r="P469" s="299">
        <v>0</v>
      </c>
      <c r="R469" s="300">
        <f t="shared" si="22"/>
        <v>27839808</v>
      </c>
      <c r="S469" s="300">
        <f t="shared" si="23"/>
        <v>0</v>
      </c>
      <c r="T469" s="300">
        <f t="shared" si="24"/>
        <v>0</v>
      </c>
    </row>
    <row r="470" spans="1:20" hidden="1">
      <c r="A470" s="294" t="s">
        <v>1065</v>
      </c>
      <c r="B470" s="297" t="s">
        <v>1188</v>
      </c>
      <c r="C470" s="294">
        <v>255129</v>
      </c>
      <c r="D470" s="294" t="s">
        <v>353</v>
      </c>
      <c r="E470" s="294">
        <v>111100</v>
      </c>
      <c r="F470" s="294">
        <v>4419</v>
      </c>
      <c r="G470" s="294">
        <v>1</v>
      </c>
      <c r="H470" s="294">
        <v>1</v>
      </c>
      <c r="I470" s="294">
        <v>77</v>
      </c>
      <c r="K470" s="294">
        <v>4</v>
      </c>
      <c r="L470" s="299">
        <v>1000000</v>
      </c>
      <c r="M470" s="299">
        <v>0</v>
      </c>
      <c r="O470" s="299">
        <v>0</v>
      </c>
      <c r="P470" s="299">
        <v>0</v>
      </c>
      <c r="R470" s="300">
        <f t="shared" si="22"/>
        <v>0</v>
      </c>
      <c r="S470" s="300">
        <f t="shared" si="23"/>
        <v>0</v>
      </c>
      <c r="T470" s="300">
        <f t="shared" si="24"/>
        <v>0</v>
      </c>
    </row>
    <row r="471" spans="1:20" hidden="1">
      <c r="A471" s="294" t="s">
        <v>1066</v>
      </c>
      <c r="B471" s="297" t="s">
        <v>1189</v>
      </c>
      <c r="C471" s="294">
        <v>255129</v>
      </c>
      <c r="D471" s="294" t="s">
        <v>354</v>
      </c>
      <c r="E471" s="294">
        <v>111100</v>
      </c>
      <c r="F471" s="294">
        <v>4419</v>
      </c>
      <c r="G471" s="294">
        <v>1</v>
      </c>
      <c r="H471" s="294">
        <v>1</v>
      </c>
      <c r="I471" s="294">
        <v>77</v>
      </c>
      <c r="K471" s="294">
        <v>4</v>
      </c>
      <c r="L471" s="299">
        <v>1000000</v>
      </c>
      <c r="M471" s="299">
        <v>0</v>
      </c>
      <c r="O471" s="299">
        <v>0</v>
      </c>
      <c r="P471" s="299">
        <v>0</v>
      </c>
      <c r="R471" s="300">
        <f t="shared" si="22"/>
        <v>0</v>
      </c>
      <c r="S471" s="300">
        <f t="shared" si="23"/>
        <v>0</v>
      </c>
      <c r="T471" s="300">
        <f t="shared" si="24"/>
        <v>0</v>
      </c>
    </row>
    <row r="472" spans="1:20" hidden="1">
      <c r="A472" s="294" t="s">
        <v>1067</v>
      </c>
      <c r="B472" s="297" t="s">
        <v>1190</v>
      </c>
      <c r="C472" s="294">
        <v>255129</v>
      </c>
      <c r="D472" s="294" t="s">
        <v>355</v>
      </c>
      <c r="E472" s="294">
        <v>111100</v>
      </c>
      <c r="F472" s="294">
        <v>4419</v>
      </c>
      <c r="G472" s="294">
        <v>1</v>
      </c>
      <c r="H472" s="294">
        <v>1</v>
      </c>
      <c r="I472" s="294">
        <v>77</v>
      </c>
      <c r="K472" s="294">
        <v>4</v>
      </c>
      <c r="L472" s="299">
        <v>7000000</v>
      </c>
      <c r="M472" s="299">
        <v>7000000</v>
      </c>
      <c r="O472" s="299">
        <v>0</v>
      </c>
      <c r="P472" s="299">
        <v>0</v>
      </c>
      <c r="R472" s="300">
        <f t="shared" si="22"/>
        <v>7000000</v>
      </c>
      <c r="S472" s="300">
        <f t="shared" si="23"/>
        <v>0</v>
      </c>
      <c r="T472" s="300">
        <f t="shared" si="24"/>
        <v>0</v>
      </c>
    </row>
    <row r="473" spans="1:20" hidden="1">
      <c r="A473" s="294" t="s">
        <v>1068</v>
      </c>
      <c r="B473" s="297" t="s">
        <v>1191</v>
      </c>
      <c r="C473" s="294">
        <v>255129</v>
      </c>
      <c r="D473" s="294" t="s">
        <v>356</v>
      </c>
      <c r="E473" s="294">
        <v>111100</v>
      </c>
      <c r="F473" s="294">
        <v>4419</v>
      </c>
      <c r="G473" s="294">
        <v>1</v>
      </c>
      <c r="H473" s="294">
        <v>1</v>
      </c>
      <c r="I473" s="294">
        <v>77</v>
      </c>
      <c r="K473" s="294">
        <v>4</v>
      </c>
      <c r="L473" s="299">
        <v>1500000</v>
      </c>
      <c r="M473" s="299">
        <v>1500000</v>
      </c>
      <c r="N473" s="299">
        <v>1500000</v>
      </c>
      <c r="O473" s="299">
        <v>1416250</v>
      </c>
      <c r="P473" s="299">
        <v>1078750</v>
      </c>
      <c r="R473" s="300">
        <f t="shared" si="22"/>
        <v>0</v>
      </c>
      <c r="S473" s="300">
        <f t="shared" si="23"/>
        <v>421250</v>
      </c>
      <c r="T473" s="300">
        <f t="shared" si="24"/>
        <v>1078750</v>
      </c>
    </row>
    <row r="474" spans="1:20" hidden="1">
      <c r="A474" s="294" t="s">
        <v>1069</v>
      </c>
      <c r="B474" s="297" t="s">
        <v>502</v>
      </c>
      <c r="C474" s="294">
        <v>255129</v>
      </c>
      <c r="D474" s="294" t="s">
        <v>357</v>
      </c>
      <c r="E474" s="294" t="s">
        <v>552</v>
      </c>
      <c r="F474" s="294">
        <v>4419</v>
      </c>
      <c r="G474" s="294">
        <v>1</v>
      </c>
      <c r="H474" s="294">
        <v>1</v>
      </c>
      <c r="I474" s="294">
        <v>77</v>
      </c>
      <c r="K474" s="294">
        <v>4</v>
      </c>
      <c r="L474" s="299">
        <v>13000000</v>
      </c>
      <c r="M474" s="299">
        <v>13000000</v>
      </c>
      <c r="N474" s="299">
        <v>13000000</v>
      </c>
      <c r="O474" s="299">
        <v>5200000</v>
      </c>
      <c r="P474" s="299">
        <v>3900000</v>
      </c>
      <c r="R474" s="300">
        <f t="shared" si="22"/>
        <v>0</v>
      </c>
      <c r="S474" s="300">
        <f t="shared" si="23"/>
        <v>9100000</v>
      </c>
      <c r="T474" s="300">
        <f t="shared" si="24"/>
        <v>3900000</v>
      </c>
    </row>
    <row r="475" spans="1:20" hidden="1">
      <c r="A475" s="294" t="s">
        <v>1070</v>
      </c>
      <c r="B475" s="297" t="s">
        <v>503</v>
      </c>
      <c r="C475" s="294">
        <v>255129</v>
      </c>
      <c r="D475" s="294" t="s">
        <v>358</v>
      </c>
      <c r="E475" s="294" t="s">
        <v>552</v>
      </c>
      <c r="F475" s="294">
        <v>4419</v>
      </c>
      <c r="G475" s="294">
        <v>1</v>
      </c>
      <c r="H475" s="294">
        <v>1</v>
      </c>
      <c r="I475" s="294">
        <v>77</v>
      </c>
      <c r="K475" s="294">
        <v>4</v>
      </c>
      <c r="L475" s="299">
        <v>17000000</v>
      </c>
      <c r="M475" s="299">
        <v>13276</v>
      </c>
      <c r="O475" s="299">
        <v>13276</v>
      </c>
      <c r="P475" s="299">
        <v>0</v>
      </c>
      <c r="R475" s="300">
        <f t="shared" si="22"/>
        <v>13276</v>
      </c>
      <c r="S475" s="300">
        <f t="shared" si="23"/>
        <v>0</v>
      </c>
      <c r="T475" s="300">
        <f t="shared" si="24"/>
        <v>0</v>
      </c>
    </row>
    <row r="476" spans="1:20" hidden="1">
      <c r="A476" s="294" t="s">
        <v>1071</v>
      </c>
      <c r="B476" s="297" t="s">
        <v>503</v>
      </c>
      <c r="C476" s="294">
        <v>255129</v>
      </c>
      <c r="D476" s="294" t="s">
        <v>358</v>
      </c>
      <c r="E476" s="294" t="s">
        <v>555</v>
      </c>
      <c r="F476" s="294">
        <v>4419</v>
      </c>
      <c r="G476" s="294">
        <v>1</v>
      </c>
      <c r="H476" s="294">
        <v>1</v>
      </c>
      <c r="I476" s="294">
        <v>77</v>
      </c>
      <c r="K476" s="294">
        <v>4</v>
      </c>
      <c r="L476" s="299">
        <v>0</v>
      </c>
      <c r="M476" s="299">
        <v>16986724</v>
      </c>
      <c r="O476" s="299">
        <v>388408</v>
      </c>
      <c r="P476" s="299">
        <v>0</v>
      </c>
      <c r="R476" s="300">
        <f t="shared" si="22"/>
        <v>16986724</v>
      </c>
      <c r="S476" s="300">
        <f t="shared" si="23"/>
        <v>0</v>
      </c>
      <c r="T476" s="300">
        <f t="shared" si="24"/>
        <v>0</v>
      </c>
    </row>
    <row r="477" spans="1:20" hidden="1">
      <c r="A477" s="294" t="s">
        <v>1072</v>
      </c>
      <c r="B477" s="297" t="s">
        <v>504</v>
      </c>
      <c r="C477" s="294">
        <v>255129</v>
      </c>
      <c r="D477" s="294" t="s">
        <v>359</v>
      </c>
      <c r="E477" s="294" t="s">
        <v>555</v>
      </c>
      <c r="F477" s="294">
        <v>4419</v>
      </c>
      <c r="G477" s="294">
        <v>1</v>
      </c>
      <c r="H477" s="294">
        <v>1</v>
      </c>
      <c r="I477" s="294">
        <v>77</v>
      </c>
      <c r="K477" s="294">
        <v>4</v>
      </c>
      <c r="L477" s="299">
        <v>1000000</v>
      </c>
      <c r="M477" s="299">
        <v>1000000</v>
      </c>
      <c r="N477" s="299">
        <v>1000000</v>
      </c>
      <c r="O477" s="299">
        <v>400000</v>
      </c>
      <c r="P477" s="299">
        <v>300000</v>
      </c>
      <c r="R477" s="300">
        <f t="shared" si="22"/>
        <v>0</v>
      </c>
      <c r="S477" s="300">
        <f t="shared" si="23"/>
        <v>700000</v>
      </c>
      <c r="T477" s="300">
        <f t="shared" si="24"/>
        <v>300000</v>
      </c>
    </row>
    <row r="478" spans="1:20" hidden="1">
      <c r="A478" s="294" t="s">
        <v>1073</v>
      </c>
      <c r="B478" s="297" t="s">
        <v>505</v>
      </c>
      <c r="C478" s="294">
        <v>255129</v>
      </c>
      <c r="D478" s="294" t="s">
        <v>360</v>
      </c>
      <c r="E478" s="294" t="s">
        <v>555</v>
      </c>
      <c r="F478" s="294">
        <v>4419</v>
      </c>
      <c r="G478" s="294">
        <v>1</v>
      </c>
      <c r="H478" s="294">
        <v>1</v>
      </c>
      <c r="I478" s="294">
        <v>77</v>
      </c>
      <c r="K478" s="294">
        <v>4</v>
      </c>
      <c r="L478" s="299">
        <v>4000000</v>
      </c>
      <c r="M478" s="299">
        <v>4000000</v>
      </c>
      <c r="N478" s="299">
        <v>4000000</v>
      </c>
      <c r="O478" s="299">
        <v>2366500</v>
      </c>
      <c r="P478" s="299">
        <v>816750</v>
      </c>
      <c r="R478" s="300">
        <f t="shared" si="22"/>
        <v>0</v>
      </c>
      <c r="S478" s="300">
        <f t="shared" si="23"/>
        <v>3183250</v>
      </c>
      <c r="T478" s="300">
        <f t="shared" si="24"/>
        <v>816750</v>
      </c>
    </row>
    <row r="479" spans="1:20" hidden="1">
      <c r="A479" s="294" t="s">
        <v>1074</v>
      </c>
      <c r="B479" s="297" t="s">
        <v>506</v>
      </c>
      <c r="C479" s="294">
        <v>255129</v>
      </c>
      <c r="D479" s="294" t="s">
        <v>361</v>
      </c>
      <c r="E479" s="294" t="s">
        <v>555</v>
      </c>
      <c r="F479" s="294">
        <v>4419</v>
      </c>
      <c r="G479" s="294">
        <v>1</v>
      </c>
      <c r="H479" s="294">
        <v>1</v>
      </c>
      <c r="I479" s="294">
        <v>77</v>
      </c>
      <c r="K479" s="294">
        <v>4</v>
      </c>
      <c r="L479" s="299">
        <v>5000000</v>
      </c>
      <c r="M479" s="299">
        <v>0</v>
      </c>
      <c r="O479" s="299">
        <v>0</v>
      </c>
      <c r="P479" s="299">
        <v>0</v>
      </c>
      <c r="R479" s="300">
        <f t="shared" si="22"/>
        <v>0</v>
      </c>
      <c r="S479" s="300">
        <f t="shared" si="23"/>
        <v>0</v>
      </c>
      <c r="T479" s="300">
        <f t="shared" si="24"/>
        <v>0</v>
      </c>
    </row>
    <row r="480" spans="1:20" hidden="1">
      <c r="A480" s="294" t="s">
        <v>1075</v>
      </c>
      <c r="B480" s="297" t="s">
        <v>507</v>
      </c>
      <c r="C480" s="294">
        <v>255129</v>
      </c>
      <c r="D480" s="294" t="s">
        <v>362</v>
      </c>
      <c r="E480" s="294" t="s">
        <v>555</v>
      </c>
      <c r="F480" s="294">
        <v>4419</v>
      </c>
      <c r="G480" s="294">
        <v>1</v>
      </c>
      <c r="H480" s="294">
        <v>1</v>
      </c>
      <c r="I480" s="294">
        <v>77</v>
      </c>
      <c r="K480" s="294">
        <v>4</v>
      </c>
      <c r="L480" s="299">
        <v>13500000</v>
      </c>
      <c r="M480" s="299">
        <v>13500000</v>
      </c>
      <c r="N480" s="299">
        <v>13500000</v>
      </c>
      <c r="O480" s="299">
        <v>6000000</v>
      </c>
      <c r="P480" s="299">
        <v>4740000</v>
      </c>
      <c r="R480" s="300">
        <f t="shared" si="22"/>
        <v>0</v>
      </c>
      <c r="S480" s="300">
        <f t="shared" si="23"/>
        <v>8760000</v>
      </c>
      <c r="T480" s="300">
        <f t="shared" si="24"/>
        <v>4740000</v>
      </c>
    </row>
    <row r="481" spans="1:20" hidden="1">
      <c r="A481" s="294" t="s">
        <v>1076</v>
      </c>
      <c r="B481" s="297" t="s">
        <v>472</v>
      </c>
      <c r="C481" s="294">
        <v>255129</v>
      </c>
      <c r="D481" s="294" t="s">
        <v>363</v>
      </c>
      <c r="E481" s="294">
        <v>111100</v>
      </c>
      <c r="F481" s="294">
        <v>4411</v>
      </c>
      <c r="G481" s="294">
        <v>1</v>
      </c>
      <c r="H481" s="294">
        <v>1</v>
      </c>
      <c r="I481" s="294">
        <v>0</v>
      </c>
      <c r="K481" s="294">
        <v>4</v>
      </c>
      <c r="L481" s="299">
        <v>50000</v>
      </c>
      <c r="M481" s="299">
        <v>0</v>
      </c>
      <c r="O481" s="299">
        <v>0</v>
      </c>
      <c r="P481" s="299">
        <v>0</v>
      </c>
      <c r="R481" s="300">
        <f t="shared" si="22"/>
        <v>0</v>
      </c>
      <c r="S481" s="300">
        <f t="shared" si="23"/>
        <v>0</v>
      </c>
      <c r="T481" s="300">
        <f t="shared" si="24"/>
        <v>0</v>
      </c>
    </row>
    <row r="482" spans="1:20" hidden="1">
      <c r="A482" s="294" t="s">
        <v>1077</v>
      </c>
      <c r="B482" s="297" t="s">
        <v>472</v>
      </c>
      <c r="C482" s="294">
        <v>255129</v>
      </c>
      <c r="D482" s="294" t="s">
        <v>363</v>
      </c>
      <c r="E482" s="294" t="s">
        <v>552</v>
      </c>
      <c r="F482" s="294">
        <v>5111</v>
      </c>
      <c r="G482" s="294">
        <v>2</v>
      </c>
      <c r="H482" s="294">
        <v>1</v>
      </c>
      <c r="I482" s="294">
        <v>0</v>
      </c>
      <c r="J482" s="294" t="s">
        <v>1078</v>
      </c>
      <c r="K482" s="294">
        <v>5</v>
      </c>
      <c r="L482" s="299">
        <v>300000</v>
      </c>
      <c r="M482" s="299">
        <v>300000</v>
      </c>
      <c r="O482" s="299">
        <v>300000</v>
      </c>
      <c r="P482" s="299">
        <v>0</v>
      </c>
      <c r="R482" s="300">
        <f t="shared" si="22"/>
        <v>300000</v>
      </c>
      <c r="S482" s="300">
        <f t="shared" si="23"/>
        <v>0</v>
      </c>
      <c r="T482" s="300">
        <f t="shared" si="24"/>
        <v>0</v>
      </c>
    </row>
    <row r="483" spans="1:20" hidden="1">
      <c r="A483" s="294" t="s">
        <v>1079</v>
      </c>
      <c r="B483" s="297" t="s">
        <v>472</v>
      </c>
      <c r="C483" s="294">
        <v>255129</v>
      </c>
      <c r="D483" s="294" t="s">
        <v>363</v>
      </c>
      <c r="E483" s="294" t="s">
        <v>552</v>
      </c>
      <c r="F483" s="294">
        <v>5151</v>
      </c>
      <c r="G483" s="294">
        <v>2</v>
      </c>
      <c r="H483" s="294">
        <v>1</v>
      </c>
      <c r="I483" s="294">
        <v>0</v>
      </c>
      <c r="J483" s="294" t="s">
        <v>1078</v>
      </c>
      <c r="K483" s="294">
        <v>5</v>
      </c>
      <c r="L483" s="299">
        <v>1000000</v>
      </c>
      <c r="M483" s="299">
        <v>1000000</v>
      </c>
      <c r="O483" s="299">
        <v>0</v>
      </c>
      <c r="P483" s="299">
        <v>0</v>
      </c>
      <c r="R483" s="300">
        <f t="shared" si="22"/>
        <v>1000000</v>
      </c>
      <c r="S483" s="300">
        <f t="shared" si="23"/>
        <v>0</v>
      </c>
      <c r="T483" s="300">
        <f t="shared" si="24"/>
        <v>0</v>
      </c>
    </row>
    <row r="484" spans="1:20" hidden="1">
      <c r="A484" s="294" t="s">
        <v>1080</v>
      </c>
      <c r="B484" s="297" t="s">
        <v>472</v>
      </c>
      <c r="C484" s="294">
        <v>255129</v>
      </c>
      <c r="D484" s="294" t="s">
        <v>363</v>
      </c>
      <c r="E484" s="294" t="s">
        <v>552</v>
      </c>
      <c r="F484" s="294">
        <v>5291</v>
      </c>
      <c r="G484" s="294">
        <v>2</v>
      </c>
      <c r="H484" s="294">
        <v>1</v>
      </c>
      <c r="I484" s="294">
        <v>0</v>
      </c>
      <c r="J484" s="294" t="s">
        <v>1078</v>
      </c>
      <c r="K484" s="294">
        <v>5</v>
      </c>
      <c r="L484" s="299">
        <v>35000</v>
      </c>
      <c r="M484" s="299">
        <v>35000</v>
      </c>
      <c r="O484" s="299">
        <v>35000</v>
      </c>
      <c r="P484" s="299">
        <v>0</v>
      </c>
      <c r="R484" s="300">
        <f t="shared" si="22"/>
        <v>35000</v>
      </c>
      <c r="S484" s="300">
        <f t="shared" si="23"/>
        <v>0</v>
      </c>
      <c r="T484" s="300">
        <f t="shared" si="24"/>
        <v>0</v>
      </c>
    </row>
    <row r="485" spans="1:20" hidden="1">
      <c r="A485" s="294" t="s">
        <v>1081</v>
      </c>
      <c r="B485" s="297" t="s">
        <v>472</v>
      </c>
      <c r="C485" s="294">
        <v>255129</v>
      </c>
      <c r="D485" s="294" t="s">
        <v>363</v>
      </c>
      <c r="E485" s="294" t="s">
        <v>552</v>
      </c>
      <c r="F485" s="294">
        <v>5651</v>
      </c>
      <c r="G485" s="294">
        <v>2</v>
      </c>
      <c r="H485" s="294">
        <v>1</v>
      </c>
      <c r="I485" s="294">
        <v>0</v>
      </c>
      <c r="J485" s="294" t="s">
        <v>1078</v>
      </c>
      <c r="K485" s="294">
        <v>5</v>
      </c>
      <c r="L485" s="299">
        <v>45500</v>
      </c>
      <c r="M485" s="299">
        <v>45500</v>
      </c>
      <c r="O485" s="299">
        <v>45500</v>
      </c>
      <c r="P485" s="299">
        <v>0</v>
      </c>
      <c r="R485" s="300">
        <f t="shared" si="22"/>
        <v>45500</v>
      </c>
      <c r="S485" s="300">
        <f t="shared" si="23"/>
        <v>0</v>
      </c>
      <c r="T485" s="300">
        <f t="shared" si="24"/>
        <v>0</v>
      </c>
    </row>
    <row r="486" spans="1:20" hidden="1">
      <c r="A486" s="294" t="s">
        <v>1082</v>
      </c>
      <c r="B486" s="297" t="s">
        <v>472</v>
      </c>
      <c r="C486" s="294">
        <v>255129</v>
      </c>
      <c r="D486" s="294" t="s">
        <v>363</v>
      </c>
      <c r="E486" s="294" t="s">
        <v>552</v>
      </c>
      <c r="F486" s="294">
        <v>5691</v>
      </c>
      <c r="G486" s="294">
        <v>2</v>
      </c>
      <c r="H486" s="294">
        <v>1</v>
      </c>
      <c r="I486" s="294">
        <v>0</v>
      </c>
      <c r="J486" s="294" t="s">
        <v>1078</v>
      </c>
      <c r="K486" s="294">
        <v>5</v>
      </c>
      <c r="L486" s="299">
        <v>80000</v>
      </c>
      <c r="M486" s="299">
        <v>80000</v>
      </c>
      <c r="O486" s="299">
        <v>80000</v>
      </c>
      <c r="P486" s="299">
        <v>0</v>
      </c>
      <c r="R486" s="300">
        <f t="shared" si="22"/>
        <v>80000</v>
      </c>
      <c r="S486" s="300">
        <f t="shared" si="23"/>
        <v>0</v>
      </c>
      <c r="T486" s="300">
        <f t="shared" si="24"/>
        <v>0</v>
      </c>
    </row>
    <row r="487" spans="1:20" hidden="1">
      <c r="A487" s="294" t="s">
        <v>1083</v>
      </c>
      <c r="B487" s="297" t="s">
        <v>472</v>
      </c>
      <c r="C487" s="294">
        <v>255129</v>
      </c>
      <c r="D487" s="294" t="s">
        <v>363</v>
      </c>
      <c r="E487" s="294" t="s">
        <v>548</v>
      </c>
      <c r="F487" s="294">
        <v>2151</v>
      </c>
      <c r="G487" s="294">
        <v>1</v>
      </c>
      <c r="H487" s="294">
        <v>1</v>
      </c>
      <c r="I487" s="294">
        <v>0</v>
      </c>
      <c r="K487" s="294">
        <v>2</v>
      </c>
      <c r="L487" s="299">
        <v>80000</v>
      </c>
      <c r="M487" s="299">
        <v>80000</v>
      </c>
      <c r="O487" s="299">
        <v>40000</v>
      </c>
      <c r="P487" s="299">
        <v>0</v>
      </c>
      <c r="R487" s="300">
        <f t="shared" si="22"/>
        <v>80000</v>
      </c>
      <c r="S487" s="300">
        <f t="shared" si="23"/>
        <v>0</v>
      </c>
      <c r="T487" s="300">
        <f t="shared" si="24"/>
        <v>0</v>
      </c>
    </row>
    <row r="488" spans="1:20" hidden="1">
      <c r="A488" s="294" t="s">
        <v>1084</v>
      </c>
      <c r="B488" s="297" t="s">
        <v>472</v>
      </c>
      <c r="C488" s="294">
        <v>255129</v>
      </c>
      <c r="D488" s="294" t="s">
        <v>363</v>
      </c>
      <c r="E488" s="294" t="s">
        <v>548</v>
      </c>
      <c r="F488" s="294">
        <v>2171</v>
      </c>
      <c r="G488" s="294">
        <v>1</v>
      </c>
      <c r="H488" s="294">
        <v>1</v>
      </c>
      <c r="I488" s="294">
        <v>0</v>
      </c>
      <c r="K488" s="294">
        <v>2</v>
      </c>
      <c r="L488" s="299">
        <v>200000</v>
      </c>
      <c r="M488" s="299">
        <v>200000</v>
      </c>
      <c r="O488" s="299">
        <v>200000</v>
      </c>
      <c r="P488" s="299">
        <v>0</v>
      </c>
      <c r="R488" s="300">
        <f t="shared" si="22"/>
        <v>200000</v>
      </c>
      <c r="S488" s="300">
        <f t="shared" si="23"/>
        <v>0</v>
      </c>
      <c r="T488" s="300">
        <f t="shared" si="24"/>
        <v>0</v>
      </c>
    </row>
    <row r="489" spans="1:20" hidden="1">
      <c r="A489" s="294" t="s">
        <v>1085</v>
      </c>
      <c r="B489" s="297" t="s">
        <v>472</v>
      </c>
      <c r="C489" s="294">
        <v>255129</v>
      </c>
      <c r="D489" s="294" t="s">
        <v>363</v>
      </c>
      <c r="E489" s="294" t="s">
        <v>548</v>
      </c>
      <c r="F489" s="294">
        <v>2211</v>
      </c>
      <c r="G489" s="294">
        <v>1</v>
      </c>
      <c r="H489" s="294">
        <v>1</v>
      </c>
      <c r="I489" s="294">
        <v>0</v>
      </c>
      <c r="K489" s="294">
        <v>2</v>
      </c>
      <c r="L489" s="299">
        <v>200000</v>
      </c>
      <c r="M489" s="299">
        <v>200000</v>
      </c>
      <c r="O489" s="299">
        <v>150000</v>
      </c>
      <c r="P489" s="299">
        <v>0</v>
      </c>
      <c r="R489" s="300">
        <f t="shared" si="22"/>
        <v>200000</v>
      </c>
      <c r="S489" s="300">
        <f t="shared" si="23"/>
        <v>0</v>
      </c>
      <c r="T489" s="300">
        <f t="shared" si="24"/>
        <v>0</v>
      </c>
    </row>
    <row r="490" spans="1:20" hidden="1">
      <c r="A490" s="294" t="s">
        <v>1086</v>
      </c>
      <c r="B490" s="297" t="s">
        <v>472</v>
      </c>
      <c r="C490" s="294">
        <v>255129</v>
      </c>
      <c r="D490" s="294" t="s">
        <v>363</v>
      </c>
      <c r="E490" s="294" t="s">
        <v>548</v>
      </c>
      <c r="F490" s="294">
        <v>2471</v>
      </c>
      <c r="G490" s="294">
        <v>1</v>
      </c>
      <c r="H490" s="294">
        <v>1</v>
      </c>
      <c r="I490" s="294">
        <v>0</v>
      </c>
      <c r="K490" s="294">
        <v>2</v>
      </c>
      <c r="L490" s="299">
        <v>80000</v>
      </c>
      <c r="M490" s="299">
        <v>80000</v>
      </c>
      <c r="O490" s="299">
        <v>40000</v>
      </c>
      <c r="P490" s="299">
        <v>0</v>
      </c>
      <c r="R490" s="300">
        <f t="shared" si="22"/>
        <v>80000</v>
      </c>
      <c r="S490" s="300">
        <f t="shared" si="23"/>
        <v>0</v>
      </c>
      <c r="T490" s="300">
        <f t="shared" si="24"/>
        <v>0</v>
      </c>
    </row>
    <row r="491" spans="1:20" hidden="1">
      <c r="A491" s="294" t="s">
        <v>1087</v>
      </c>
      <c r="B491" s="297" t="s">
        <v>472</v>
      </c>
      <c r="C491" s="294">
        <v>255129</v>
      </c>
      <c r="D491" s="294" t="s">
        <v>363</v>
      </c>
      <c r="E491" s="294" t="s">
        <v>548</v>
      </c>
      <c r="F491" s="294">
        <v>2481</v>
      </c>
      <c r="G491" s="294">
        <v>1</v>
      </c>
      <c r="H491" s="294">
        <v>1</v>
      </c>
      <c r="I491" s="294">
        <v>0</v>
      </c>
      <c r="K491" s="294">
        <v>2</v>
      </c>
      <c r="L491" s="299">
        <v>100000</v>
      </c>
      <c r="M491" s="299">
        <v>100000</v>
      </c>
      <c r="O491" s="299">
        <v>60000</v>
      </c>
      <c r="P491" s="299">
        <v>0</v>
      </c>
      <c r="R491" s="300">
        <f t="shared" si="22"/>
        <v>100000</v>
      </c>
      <c r="S491" s="300">
        <f t="shared" si="23"/>
        <v>0</v>
      </c>
      <c r="T491" s="300">
        <f t="shared" si="24"/>
        <v>0</v>
      </c>
    </row>
    <row r="492" spans="1:20" hidden="1">
      <c r="A492" s="294" t="s">
        <v>1088</v>
      </c>
      <c r="B492" s="297" t="s">
        <v>472</v>
      </c>
      <c r="C492" s="294">
        <v>255129</v>
      </c>
      <c r="D492" s="294" t="s">
        <v>363</v>
      </c>
      <c r="E492" s="294" t="s">
        <v>548</v>
      </c>
      <c r="F492" s="294">
        <v>2491</v>
      </c>
      <c r="G492" s="294">
        <v>1</v>
      </c>
      <c r="H492" s="294">
        <v>1</v>
      </c>
      <c r="I492" s="294">
        <v>0</v>
      </c>
      <c r="K492" s="294">
        <v>2</v>
      </c>
      <c r="L492" s="299">
        <v>100000</v>
      </c>
      <c r="M492" s="299">
        <v>100000</v>
      </c>
      <c r="O492" s="299">
        <v>60000</v>
      </c>
      <c r="P492" s="299">
        <v>0</v>
      </c>
      <c r="R492" s="300">
        <f t="shared" si="22"/>
        <v>100000</v>
      </c>
      <c r="S492" s="300">
        <f t="shared" si="23"/>
        <v>0</v>
      </c>
      <c r="T492" s="300">
        <f t="shared" si="24"/>
        <v>0</v>
      </c>
    </row>
    <row r="493" spans="1:20" hidden="1">
      <c r="A493" s="294" t="s">
        <v>1089</v>
      </c>
      <c r="B493" s="297" t="s">
        <v>472</v>
      </c>
      <c r="C493" s="294">
        <v>255129</v>
      </c>
      <c r="D493" s="294" t="s">
        <v>363</v>
      </c>
      <c r="E493" s="294" t="s">
        <v>548</v>
      </c>
      <c r="F493" s="294">
        <v>2731</v>
      </c>
      <c r="G493" s="294">
        <v>1</v>
      </c>
      <c r="H493" s="294">
        <v>1</v>
      </c>
      <c r="I493" s="294">
        <v>0</v>
      </c>
      <c r="K493" s="294">
        <v>2</v>
      </c>
      <c r="L493" s="299">
        <v>30000</v>
      </c>
      <c r="M493" s="299">
        <v>30000</v>
      </c>
      <c r="O493" s="299">
        <v>30000</v>
      </c>
      <c r="P493" s="299">
        <v>0</v>
      </c>
      <c r="R493" s="300">
        <f t="shared" si="22"/>
        <v>30000</v>
      </c>
      <c r="S493" s="300">
        <f t="shared" si="23"/>
        <v>0</v>
      </c>
      <c r="T493" s="300">
        <f t="shared" si="24"/>
        <v>0</v>
      </c>
    </row>
    <row r="494" spans="1:20" hidden="1">
      <c r="A494" s="294" t="s">
        <v>1090</v>
      </c>
      <c r="B494" s="297" t="s">
        <v>472</v>
      </c>
      <c r="C494" s="294">
        <v>255129</v>
      </c>
      <c r="D494" s="294" t="s">
        <v>363</v>
      </c>
      <c r="E494" s="294" t="s">
        <v>548</v>
      </c>
      <c r="F494" s="294">
        <v>3511</v>
      </c>
      <c r="G494" s="294">
        <v>1</v>
      </c>
      <c r="H494" s="294">
        <v>1</v>
      </c>
      <c r="I494" s="294">
        <v>0</v>
      </c>
      <c r="K494" s="294">
        <v>3</v>
      </c>
      <c r="L494" s="299">
        <v>146275</v>
      </c>
      <c r="M494" s="299">
        <v>146275</v>
      </c>
      <c r="O494" s="299">
        <v>73140</v>
      </c>
      <c r="P494" s="299">
        <v>0</v>
      </c>
      <c r="R494" s="300">
        <f t="shared" si="22"/>
        <v>146275</v>
      </c>
      <c r="S494" s="300">
        <f t="shared" si="23"/>
        <v>0</v>
      </c>
      <c r="T494" s="300">
        <f t="shared" si="24"/>
        <v>0</v>
      </c>
    </row>
    <row r="495" spans="1:20" hidden="1">
      <c r="A495" s="294" t="s">
        <v>1091</v>
      </c>
      <c r="B495" s="297" t="s">
        <v>472</v>
      </c>
      <c r="C495" s="294">
        <v>255129</v>
      </c>
      <c r="D495" s="294" t="s">
        <v>363</v>
      </c>
      <c r="E495" s="294" t="s">
        <v>548</v>
      </c>
      <c r="F495" s="294">
        <v>3722</v>
      </c>
      <c r="G495" s="294">
        <v>1</v>
      </c>
      <c r="H495" s="294">
        <v>1</v>
      </c>
      <c r="I495" s="294">
        <v>0</v>
      </c>
      <c r="K495" s="294">
        <v>3</v>
      </c>
      <c r="L495" s="299">
        <v>228000</v>
      </c>
      <c r="M495" s="299">
        <v>228000</v>
      </c>
      <c r="N495" s="299">
        <v>228000</v>
      </c>
      <c r="O495" s="299">
        <v>95000</v>
      </c>
      <c r="P495" s="299">
        <v>38000</v>
      </c>
      <c r="Q495" s="299">
        <v>38000</v>
      </c>
      <c r="R495" s="300">
        <f t="shared" si="22"/>
        <v>0</v>
      </c>
      <c r="S495" s="300">
        <f t="shared" si="23"/>
        <v>190000</v>
      </c>
      <c r="T495" s="300">
        <f t="shared" si="24"/>
        <v>0</v>
      </c>
    </row>
    <row r="496" spans="1:20" hidden="1">
      <c r="A496" s="294" t="s">
        <v>1092</v>
      </c>
      <c r="B496" s="297" t="s">
        <v>473</v>
      </c>
      <c r="C496" s="294">
        <v>262122</v>
      </c>
      <c r="D496" s="294" t="s">
        <v>366</v>
      </c>
      <c r="E496" s="294" t="s">
        <v>548</v>
      </c>
      <c r="F496" s="294">
        <v>2171</v>
      </c>
      <c r="G496" s="294">
        <v>1</v>
      </c>
      <c r="H496" s="294">
        <v>1</v>
      </c>
      <c r="I496" s="294">
        <v>0</v>
      </c>
      <c r="K496" s="294">
        <v>2</v>
      </c>
      <c r="L496" s="299">
        <v>100000</v>
      </c>
      <c r="M496" s="299">
        <v>100000</v>
      </c>
      <c r="O496" s="299">
        <v>75000</v>
      </c>
      <c r="P496" s="299">
        <v>0</v>
      </c>
      <c r="R496" s="300">
        <f t="shared" si="22"/>
        <v>100000</v>
      </c>
      <c r="S496" s="300">
        <f t="shared" si="23"/>
        <v>0</v>
      </c>
      <c r="T496" s="300">
        <f t="shared" si="24"/>
        <v>0</v>
      </c>
    </row>
    <row r="497" spans="1:20" hidden="1">
      <c r="A497" s="294" t="s">
        <v>1093</v>
      </c>
      <c r="B497" s="297" t="s">
        <v>473</v>
      </c>
      <c r="C497" s="294">
        <v>262122</v>
      </c>
      <c r="D497" s="294" t="s">
        <v>366</v>
      </c>
      <c r="E497" s="294" t="s">
        <v>548</v>
      </c>
      <c r="F497" s="294">
        <v>3252</v>
      </c>
      <c r="G497" s="294">
        <v>1</v>
      </c>
      <c r="H497" s="294">
        <v>1</v>
      </c>
      <c r="I497" s="294">
        <v>0</v>
      </c>
      <c r="K497" s="294">
        <v>3</v>
      </c>
      <c r="L497" s="299">
        <v>500000</v>
      </c>
      <c r="M497" s="299">
        <v>500000</v>
      </c>
      <c r="N497" s="299">
        <v>415000</v>
      </c>
      <c r="O497" s="299">
        <v>250000</v>
      </c>
      <c r="P497" s="299">
        <v>0</v>
      </c>
      <c r="R497" s="300">
        <f t="shared" si="22"/>
        <v>85000</v>
      </c>
      <c r="S497" s="300">
        <f t="shared" si="23"/>
        <v>415000</v>
      </c>
      <c r="T497" s="300">
        <f t="shared" si="24"/>
        <v>0</v>
      </c>
    </row>
    <row r="498" spans="1:20" hidden="1">
      <c r="A498" s="294" t="s">
        <v>1094</v>
      </c>
      <c r="B498" s="297" t="s">
        <v>473</v>
      </c>
      <c r="C498" s="294">
        <v>262122</v>
      </c>
      <c r="D498" s="294" t="s">
        <v>366</v>
      </c>
      <c r="E498" s="294" t="s">
        <v>548</v>
      </c>
      <c r="F498" s="294">
        <v>3291</v>
      </c>
      <c r="G498" s="294">
        <v>1</v>
      </c>
      <c r="H498" s="294">
        <v>1</v>
      </c>
      <c r="I498" s="294">
        <v>0</v>
      </c>
      <c r="K498" s="294">
        <v>3</v>
      </c>
      <c r="L498" s="299">
        <v>310000</v>
      </c>
      <c r="M498" s="299">
        <v>310000</v>
      </c>
      <c r="O498" s="299">
        <v>310000</v>
      </c>
      <c r="P498" s="299">
        <v>0</v>
      </c>
      <c r="R498" s="300">
        <f t="shared" si="22"/>
        <v>310000</v>
      </c>
      <c r="S498" s="300">
        <f t="shared" si="23"/>
        <v>0</v>
      </c>
      <c r="T498" s="300">
        <f t="shared" si="24"/>
        <v>0</v>
      </c>
    </row>
    <row r="499" spans="1:20" hidden="1">
      <c r="A499" s="294" t="s">
        <v>1095</v>
      </c>
      <c r="B499" s="297" t="s">
        <v>473</v>
      </c>
      <c r="C499" s="294">
        <v>262122</v>
      </c>
      <c r="D499" s="294" t="s">
        <v>366</v>
      </c>
      <c r="E499" s="294" t="s">
        <v>548</v>
      </c>
      <c r="F499" s="294">
        <v>3581</v>
      </c>
      <c r="G499" s="294">
        <v>1</v>
      </c>
      <c r="H499" s="294">
        <v>1</v>
      </c>
      <c r="I499" s="294">
        <v>0</v>
      </c>
      <c r="K499" s="294">
        <v>3</v>
      </c>
      <c r="L499" s="299">
        <v>0</v>
      </c>
      <c r="M499" s="299">
        <v>500000</v>
      </c>
      <c r="O499" s="299">
        <v>0</v>
      </c>
      <c r="P499" s="299">
        <v>0</v>
      </c>
      <c r="R499" s="300">
        <f t="shared" si="22"/>
        <v>500000</v>
      </c>
      <c r="S499" s="300">
        <f t="shared" si="23"/>
        <v>0</v>
      </c>
      <c r="T499" s="300">
        <f t="shared" si="24"/>
        <v>0</v>
      </c>
    </row>
    <row r="500" spans="1:20" hidden="1">
      <c r="A500" s="294" t="s">
        <v>1096</v>
      </c>
      <c r="B500" s="297" t="s">
        <v>473</v>
      </c>
      <c r="C500" s="294">
        <v>262122</v>
      </c>
      <c r="D500" s="294" t="s">
        <v>366</v>
      </c>
      <c r="E500" s="294" t="s">
        <v>548</v>
      </c>
      <c r="F500" s="294">
        <v>3722</v>
      </c>
      <c r="G500" s="294">
        <v>1</v>
      </c>
      <c r="H500" s="294">
        <v>1</v>
      </c>
      <c r="I500" s="294">
        <v>0</v>
      </c>
      <c r="K500" s="294">
        <v>3</v>
      </c>
      <c r="L500" s="299">
        <v>250000</v>
      </c>
      <c r="M500" s="299">
        <v>250000</v>
      </c>
      <c r="N500" s="299">
        <v>250000</v>
      </c>
      <c r="O500" s="299">
        <v>125000</v>
      </c>
      <c r="P500" s="299">
        <v>50000</v>
      </c>
      <c r="Q500" s="299">
        <v>50000</v>
      </c>
      <c r="R500" s="300">
        <f t="shared" si="22"/>
        <v>0</v>
      </c>
      <c r="S500" s="300">
        <f t="shared" si="23"/>
        <v>200000</v>
      </c>
      <c r="T500" s="300">
        <f t="shared" si="24"/>
        <v>0</v>
      </c>
    </row>
    <row r="501" spans="1:20" hidden="1">
      <c r="A501" s="294" t="s">
        <v>1097</v>
      </c>
      <c r="B501" s="297" t="s">
        <v>473</v>
      </c>
      <c r="C501" s="294">
        <v>262122</v>
      </c>
      <c r="D501" s="294" t="s">
        <v>366</v>
      </c>
      <c r="E501" s="294" t="s">
        <v>548</v>
      </c>
      <c r="F501" s="294">
        <v>3821</v>
      </c>
      <c r="G501" s="294">
        <v>1</v>
      </c>
      <c r="H501" s="294">
        <v>1</v>
      </c>
      <c r="I501" s="294">
        <v>0</v>
      </c>
      <c r="K501" s="294">
        <v>3</v>
      </c>
      <c r="L501" s="299">
        <v>500000</v>
      </c>
      <c r="M501" s="299">
        <v>0</v>
      </c>
      <c r="O501" s="299">
        <v>0</v>
      </c>
      <c r="P501" s="299">
        <v>0</v>
      </c>
      <c r="R501" s="300">
        <f t="shared" si="22"/>
        <v>0</v>
      </c>
      <c r="S501" s="300">
        <f t="shared" si="23"/>
        <v>0</v>
      </c>
      <c r="T501" s="300">
        <f t="shared" si="24"/>
        <v>0</v>
      </c>
    </row>
    <row r="502" spans="1:20" hidden="1">
      <c r="A502" s="294" t="s">
        <v>1098</v>
      </c>
      <c r="B502" s="297" t="s">
        <v>1192</v>
      </c>
      <c r="C502" s="294">
        <v>262122</v>
      </c>
      <c r="D502" s="294" t="s">
        <v>367</v>
      </c>
      <c r="E502" s="294">
        <v>111100</v>
      </c>
      <c r="F502" s="294">
        <v>4412</v>
      </c>
      <c r="G502" s="294">
        <v>1</v>
      </c>
      <c r="H502" s="294">
        <v>1</v>
      </c>
      <c r="I502" s="294">
        <v>77</v>
      </c>
      <c r="K502" s="294">
        <v>4</v>
      </c>
      <c r="L502" s="299">
        <v>1066050</v>
      </c>
      <c r="M502" s="299">
        <v>1035000</v>
      </c>
      <c r="N502" s="299">
        <v>1035000</v>
      </c>
      <c r="O502" s="299">
        <v>982050</v>
      </c>
      <c r="P502" s="299">
        <v>56000</v>
      </c>
      <c r="R502" s="300">
        <f t="shared" si="22"/>
        <v>0</v>
      </c>
      <c r="S502" s="300">
        <f t="shared" si="23"/>
        <v>979000</v>
      </c>
      <c r="T502" s="300">
        <f t="shared" si="24"/>
        <v>56000</v>
      </c>
    </row>
    <row r="503" spans="1:20" hidden="1">
      <c r="A503" s="294" t="s">
        <v>1099</v>
      </c>
      <c r="B503" s="297" t="s">
        <v>508</v>
      </c>
      <c r="C503" s="294">
        <v>264105</v>
      </c>
      <c r="D503" s="294" t="s">
        <v>369</v>
      </c>
      <c r="E503" s="294">
        <v>111100</v>
      </c>
      <c r="F503" s="294">
        <v>4481</v>
      </c>
      <c r="G503" s="294">
        <v>1</v>
      </c>
      <c r="H503" s="294">
        <v>1</v>
      </c>
      <c r="I503" s="294">
        <v>87</v>
      </c>
      <c r="K503" s="294">
        <v>4</v>
      </c>
      <c r="L503" s="299">
        <v>0</v>
      </c>
      <c r="M503" s="299">
        <v>9381230</v>
      </c>
      <c r="N503" s="299">
        <v>9381230</v>
      </c>
      <c r="O503" s="299">
        <v>9381230</v>
      </c>
      <c r="P503" s="299">
        <v>7827673.3099999996</v>
      </c>
      <c r="Q503" s="299">
        <v>0</v>
      </c>
      <c r="R503" s="300">
        <f t="shared" si="22"/>
        <v>0</v>
      </c>
      <c r="S503" s="300">
        <f t="shared" si="23"/>
        <v>1553556.6900000004</v>
      </c>
      <c r="T503" s="300">
        <f t="shared" si="24"/>
        <v>7827673.3099999996</v>
      </c>
    </row>
    <row r="504" spans="1:20" hidden="1">
      <c r="A504" s="294" t="s">
        <v>1100</v>
      </c>
      <c r="B504" s="297" t="s">
        <v>508</v>
      </c>
      <c r="C504" s="294">
        <v>264105</v>
      </c>
      <c r="D504" s="294" t="s">
        <v>369</v>
      </c>
      <c r="E504" s="294" t="s">
        <v>552</v>
      </c>
      <c r="F504" s="294">
        <v>4412</v>
      </c>
      <c r="G504" s="294">
        <v>1</v>
      </c>
      <c r="H504" s="294">
        <v>1</v>
      </c>
      <c r="I504" s="294">
        <v>0</v>
      </c>
      <c r="K504" s="294">
        <v>4</v>
      </c>
      <c r="L504" s="299">
        <v>13000000</v>
      </c>
      <c r="M504" s="299">
        <v>12739213</v>
      </c>
      <c r="N504" s="299">
        <v>9935999.9199999999</v>
      </c>
      <c r="O504" s="299">
        <v>4516365</v>
      </c>
      <c r="P504" s="299">
        <v>3613090.88</v>
      </c>
      <c r="R504" s="300">
        <f t="shared" si="22"/>
        <v>2803213.08</v>
      </c>
      <c r="S504" s="300">
        <f t="shared" si="23"/>
        <v>6322909.04</v>
      </c>
      <c r="T504" s="300">
        <f t="shared" si="24"/>
        <v>3613090.88</v>
      </c>
    </row>
    <row r="505" spans="1:20" hidden="1">
      <c r="A505" s="294" t="s">
        <v>1101</v>
      </c>
      <c r="B505" s="297" t="s">
        <v>508</v>
      </c>
      <c r="C505" s="294">
        <v>264105</v>
      </c>
      <c r="D505" s="294" t="s">
        <v>369</v>
      </c>
      <c r="E505" s="294" t="s">
        <v>552</v>
      </c>
      <c r="F505" s="294">
        <v>4481</v>
      </c>
      <c r="G505" s="294">
        <v>1</v>
      </c>
      <c r="H505" s="294">
        <v>1</v>
      </c>
      <c r="I505" s="294">
        <v>87</v>
      </c>
      <c r="K505" s="294">
        <v>4</v>
      </c>
      <c r="L505" s="299">
        <v>0</v>
      </c>
      <c r="M505" s="299">
        <v>22697320</v>
      </c>
      <c r="N505" s="299">
        <v>22697320</v>
      </c>
      <c r="O505" s="299">
        <v>22697320</v>
      </c>
      <c r="P505" s="299">
        <v>22697320</v>
      </c>
      <c r="R505" s="300">
        <f t="shared" si="22"/>
        <v>0</v>
      </c>
      <c r="S505" s="300">
        <f t="shared" si="23"/>
        <v>0</v>
      </c>
      <c r="T505" s="300">
        <f t="shared" si="24"/>
        <v>22697320</v>
      </c>
    </row>
    <row r="506" spans="1:20" hidden="1">
      <c r="A506" s="294" t="s">
        <v>1102</v>
      </c>
      <c r="B506" s="297" t="s">
        <v>508</v>
      </c>
      <c r="C506" s="294">
        <v>264105</v>
      </c>
      <c r="D506" s="294" t="s">
        <v>369</v>
      </c>
      <c r="E506" s="294" t="s">
        <v>552</v>
      </c>
      <c r="F506" s="294">
        <v>5111</v>
      </c>
      <c r="G506" s="294">
        <v>2</v>
      </c>
      <c r="H506" s="294">
        <v>1</v>
      </c>
      <c r="I506" s="294">
        <v>0</v>
      </c>
      <c r="J506" s="294" t="s">
        <v>1103</v>
      </c>
      <c r="K506" s="294">
        <v>5</v>
      </c>
      <c r="L506" s="299">
        <v>480435</v>
      </c>
      <c r="M506" s="299">
        <v>480435</v>
      </c>
      <c r="O506" s="299">
        <v>150000</v>
      </c>
      <c r="P506" s="299">
        <v>0</v>
      </c>
      <c r="R506" s="300">
        <f t="shared" si="22"/>
        <v>480435</v>
      </c>
      <c r="S506" s="300">
        <f t="shared" si="23"/>
        <v>0</v>
      </c>
      <c r="T506" s="300">
        <f t="shared" si="24"/>
        <v>0</v>
      </c>
    </row>
    <row r="507" spans="1:20" hidden="1">
      <c r="A507" s="294" t="s">
        <v>1104</v>
      </c>
      <c r="B507" s="297" t="s">
        <v>508</v>
      </c>
      <c r="C507" s="294">
        <v>264105</v>
      </c>
      <c r="D507" s="294" t="s">
        <v>369</v>
      </c>
      <c r="E507" s="294" t="s">
        <v>552</v>
      </c>
      <c r="F507" s="294">
        <v>5151</v>
      </c>
      <c r="G507" s="294">
        <v>2</v>
      </c>
      <c r="H507" s="294">
        <v>1</v>
      </c>
      <c r="I507" s="294">
        <v>0</v>
      </c>
      <c r="J507" s="294" t="s">
        <v>1103</v>
      </c>
      <c r="K507" s="294">
        <v>5</v>
      </c>
      <c r="L507" s="299">
        <v>300000</v>
      </c>
      <c r="M507" s="299">
        <v>300000</v>
      </c>
      <c r="O507" s="299">
        <v>100000</v>
      </c>
      <c r="P507" s="299">
        <v>0</v>
      </c>
      <c r="R507" s="300">
        <f t="shared" si="22"/>
        <v>300000</v>
      </c>
      <c r="S507" s="300">
        <f t="shared" si="23"/>
        <v>0</v>
      </c>
      <c r="T507" s="300">
        <f t="shared" si="24"/>
        <v>0</v>
      </c>
    </row>
    <row r="508" spans="1:20" hidden="1">
      <c r="A508" s="294" t="s">
        <v>1105</v>
      </c>
      <c r="B508" s="297" t="s">
        <v>508</v>
      </c>
      <c r="C508" s="294">
        <v>264105</v>
      </c>
      <c r="D508" s="294" t="s">
        <v>369</v>
      </c>
      <c r="E508" s="294" t="s">
        <v>552</v>
      </c>
      <c r="F508" s="294">
        <v>5191</v>
      </c>
      <c r="G508" s="294">
        <v>2</v>
      </c>
      <c r="H508" s="294">
        <v>1</v>
      </c>
      <c r="I508" s="294">
        <v>0</v>
      </c>
      <c r="J508" s="294" t="s">
        <v>1103</v>
      </c>
      <c r="K508" s="294">
        <v>5</v>
      </c>
      <c r="L508" s="299">
        <v>90000</v>
      </c>
      <c r="M508" s="299">
        <v>90000</v>
      </c>
      <c r="O508" s="299">
        <v>30000</v>
      </c>
      <c r="P508" s="299">
        <v>0</v>
      </c>
      <c r="R508" s="300">
        <f t="shared" si="22"/>
        <v>90000</v>
      </c>
      <c r="S508" s="300">
        <f t="shared" si="23"/>
        <v>0</v>
      </c>
      <c r="T508" s="300">
        <f t="shared" si="24"/>
        <v>0</v>
      </c>
    </row>
    <row r="509" spans="1:20" hidden="1">
      <c r="A509" s="294" t="s">
        <v>1106</v>
      </c>
      <c r="B509" s="297" t="s">
        <v>508</v>
      </c>
      <c r="C509" s="294">
        <v>264105</v>
      </c>
      <c r="D509" s="294" t="s">
        <v>369</v>
      </c>
      <c r="E509" s="294" t="s">
        <v>552</v>
      </c>
      <c r="F509" s="294">
        <v>5211</v>
      </c>
      <c r="G509" s="294">
        <v>2</v>
      </c>
      <c r="H509" s="294">
        <v>1</v>
      </c>
      <c r="I509" s="294">
        <v>0</v>
      </c>
      <c r="J509" s="294" t="s">
        <v>1103</v>
      </c>
      <c r="K509" s="294">
        <v>5</v>
      </c>
      <c r="L509" s="299">
        <v>50000</v>
      </c>
      <c r="M509" s="299">
        <v>50000</v>
      </c>
      <c r="O509" s="299">
        <v>25000</v>
      </c>
      <c r="P509" s="299">
        <v>0</v>
      </c>
      <c r="R509" s="300">
        <f t="shared" si="22"/>
        <v>50000</v>
      </c>
      <c r="S509" s="300">
        <f t="shared" si="23"/>
        <v>0</v>
      </c>
      <c r="T509" s="300">
        <f t="shared" si="24"/>
        <v>0</v>
      </c>
    </row>
    <row r="510" spans="1:20" hidden="1">
      <c r="A510" s="294" t="s">
        <v>1107</v>
      </c>
      <c r="B510" s="297" t="s">
        <v>508</v>
      </c>
      <c r="C510" s="294">
        <v>264105</v>
      </c>
      <c r="D510" s="294" t="s">
        <v>369</v>
      </c>
      <c r="E510" s="294" t="s">
        <v>552</v>
      </c>
      <c r="F510" s="294">
        <v>5221</v>
      </c>
      <c r="G510" s="294">
        <v>2</v>
      </c>
      <c r="H510" s="294">
        <v>1</v>
      </c>
      <c r="I510" s="294">
        <v>0</v>
      </c>
      <c r="J510" s="294" t="s">
        <v>1103</v>
      </c>
      <c r="K510" s="294">
        <v>5</v>
      </c>
      <c r="L510" s="299">
        <v>30000</v>
      </c>
      <c r="M510" s="299">
        <v>30000</v>
      </c>
      <c r="O510" s="299">
        <v>10000</v>
      </c>
      <c r="P510" s="299">
        <v>0</v>
      </c>
      <c r="R510" s="300">
        <f t="shared" si="22"/>
        <v>30000</v>
      </c>
      <c r="S510" s="300">
        <f t="shared" si="23"/>
        <v>0</v>
      </c>
      <c r="T510" s="300">
        <f t="shared" si="24"/>
        <v>0</v>
      </c>
    </row>
    <row r="511" spans="1:20" hidden="1">
      <c r="A511" s="294" t="s">
        <v>1108</v>
      </c>
      <c r="B511" s="297" t="s">
        <v>508</v>
      </c>
      <c r="C511" s="294">
        <v>264105</v>
      </c>
      <c r="D511" s="294" t="s">
        <v>369</v>
      </c>
      <c r="E511" s="294" t="s">
        <v>552</v>
      </c>
      <c r="F511" s="294">
        <v>5291</v>
      </c>
      <c r="G511" s="294">
        <v>2</v>
      </c>
      <c r="H511" s="294">
        <v>1</v>
      </c>
      <c r="I511" s="294">
        <v>0</v>
      </c>
      <c r="J511" s="294" t="s">
        <v>1103</v>
      </c>
      <c r="K511" s="294">
        <v>5</v>
      </c>
      <c r="L511" s="299">
        <v>119600</v>
      </c>
      <c r="M511" s="299">
        <v>119600</v>
      </c>
      <c r="O511" s="299">
        <v>40000</v>
      </c>
      <c r="P511" s="299">
        <v>0</v>
      </c>
      <c r="R511" s="300">
        <f t="shared" si="22"/>
        <v>119600</v>
      </c>
      <c r="S511" s="300">
        <f t="shared" si="23"/>
        <v>0</v>
      </c>
      <c r="T511" s="300">
        <f t="shared" si="24"/>
        <v>0</v>
      </c>
    </row>
    <row r="512" spans="1:20">
      <c r="A512" s="294" t="s">
        <v>1109</v>
      </c>
      <c r="B512" s="297" t="s">
        <v>508</v>
      </c>
      <c r="C512" s="294">
        <v>264105</v>
      </c>
      <c r="D512" s="294" t="s">
        <v>369</v>
      </c>
      <c r="E512" s="294" t="s">
        <v>552</v>
      </c>
      <c r="F512" s="294">
        <v>5413</v>
      </c>
      <c r="G512" s="294">
        <v>2</v>
      </c>
      <c r="H512" s="294">
        <v>2</v>
      </c>
      <c r="I512" s="294">
        <v>0</v>
      </c>
      <c r="J512" s="294" t="s">
        <v>1103</v>
      </c>
      <c r="K512" s="294">
        <v>5</v>
      </c>
      <c r="L512" s="299">
        <v>200000</v>
      </c>
      <c r="M512" s="299">
        <v>200000</v>
      </c>
      <c r="N512" s="299">
        <f>P512</f>
        <v>0</v>
      </c>
      <c r="O512" s="299">
        <v>75000</v>
      </c>
      <c r="P512" s="299">
        <v>0</v>
      </c>
      <c r="R512" s="300">
        <f t="shared" si="22"/>
        <v>200000</v>
      </c>
      <c r="S512" s="300">
        <f t="shared" si="23"/>
        <v>0</v>
      </c>
      <c r="T512" s="300">
        <f t="shared" si="24"/>
        <v>0</v>
      </c>
    </row>
    <row r="513" spans="1:20" hidden="1">
      <c r="A513" s="294" t="s">
        <v>1110</v>
      </c>
      <c r="B513" s="297" t="s">
        <v>508</v>
      </c>
      <c r="C513" s="294">
        <v>264105</v>
      </c>
      <c r="D513" s="294" t="s">
        <v>369</v>
      </c>
      <c r="E513" s="294" t="s">
        <v>555</v>
      </c>
      <c r="F513" s="294">
        <v>4481</v>
      </c>
      <c r="G513" s="294">
        <v>1</v>
      </c>
      <c r="H513" s="294">
        <v>1</v>
      </c>
      <c r="I513" s="294">
        <v>87</v>
      </c>
      <c r="K513" s="294">
        <v>4</v>
      </c>
      <c r="L513" s="299">
        <v>0</v>
      </c>
      <c r="M513" s="299">
        <v>0</v>
      </c>
      <c r="O513" s="299">
        <v>0</v>
      </c>
      <c r="P513" s="299">
        <v>0</v>
      </c>
      <c r="Q513" s="299">
        <v>0</v>
      </c>
      <c r="R513" s="300">
        <f t="shared" si="22"/>
        <v>0</v>
      </c>
      <c r="S513" s="300">
        <f t="shared" si="23"/>
        <v>0</v>
      </c>
      <c r="T513" s="300">
        <f t="shared" si="24"/>
        <v>0</v>
      </c>
    </row>
    <row r="514" spans="1:20" hidden="1">
      <c r="A514" s="294" t="s">
        <v>1111</v>
      </c>
      <c r="B514" s="297" t="s">
        <v>508</v>
      </c>
      <c r="C514" s="294">
        <v>264105</v>
      </c>
      <c r="D514" s="294" t="s">
        <v>369</v>
      </c>
      <c r="E514" s="294" t="s">
        <v>548</v>
      </c>
      <c r="F514" s="294">
        <v>2111</v>
      </c>
      <c r="G514" s="294">
        <v>1</v>
      </c>
      <c r="H514" s="294">
        <v>1</v>
      </c>
      <c r="I514" s="294">
        <v>0</v>
      </c>
      <c r="K514" s="294">
        <v>2</v>
      </c>
      <c r="L514" s="299">
        <v>90000</v>
      </c>
      <c r="M514" s="299">
        <v>90000</v>
      </c>
      <c r="O514" s="299">
        <v>60000</v>
      </c>
      <c r="P514" s="299">
        <v>0</v>
      </c>
      <c r="R514" s="300">
        <f t="shared" si="22"/>
        <v>90000</v>
      </c>
      <c r="S514" s="300">
        <f t="shared" si="23"/>
        <v>0</v>
      </c>
      <c r="T514" s="300">
        <f t="shared" si="24"/>
        <v>0</v>
      </c>
    </row>
    <row r="515" spans="1:20" hidden="1">
      <c r="A515" s="294" t="s">
        <v>1112</v>
      </c>
      <c r="B515" s="297" t="s">
        <v>508</v>
      </c>
      <c r="C515" s="294">
        <v>264105</v>
      </c>
      <c r="D515" s="294" t="s">
        <v>369</v>
      </c>
      <c r="E515" s="294" t="s">
        <v>548</v>
      </c>
      <c r="F515" s="294">
        <v>2121</v>
      </c>
      <c r="G515" s="294">
        <v>1</v>
      </c>
      <c r="H515" s="294">
        <v>1</v>
      </c>
      <c r="I515" s="294">
        <v>0</v>
      </c>
      <c r="K515" s="294">
        <v>2</v>
      </c>
      <c r="L515" s="299">
        <v>84000</v>
      </c>
      <c r="M515" s="299">
        <v>84000</v>
      </c>
      <c r="O515" s="299">
        <v>60000</v>
      </c>
      <c r="P515" s="299">
        <v>0</v>
      </c>
      <c r="R515" s="300">
        <f t="shared" si="22"/>
        <v>84000</v>
      </c>
      <c r="S515" s="300">
        <f t="shared" si="23"/>
        <v>0</v>
      </c>
      <c r="T515" s="300">
        <f t="shared" si="24"/>
        <v>0</v>
      </c>
    </row>
    <row r="516" spans="1:20" hidden="1">
      <c r="A516" s="294" t="s">
        <v>1113</v>
      </c>
      <c r="B516" s="297" t="s">
        <v>508</v>
      </c>
      <c r="C516" s="294">
        <v>264105</v>
      </c>
      <c r="D516" s="294" t="s">
        <v>369</v>
      </c>
      <c r="E516" s="294" t="s">
        <v>548</v>
      </c>
      <c r="F516" s="294">
        <v>2161</v>
      </c>
      <c r="G516" s="294">
        <v>1</v>
      </c>
      <c r="H516" s="294">
        <v>1</v>
      </c>
      <c r="I516" s="294">
        <v>0</v>
      </c>
      <c r="K516" s="294">
        <v>2</v>
      </c>
      <c r="L516" s="299">
        <v>500000</v>
      </c>
      <c r="M516" s="299">
        <v>500000</v>
      </c>
      <c r="O516" s="299">
        <v>350000</v>
      </c>
      <c r="P516" s="299">
        <v>0</v>
      </c>
      <c r="R516" s="300">
        <f t="shared" si="22"/>
        <v>500000</v>
      </c>
      <c r="S516" s="300">
        <f t="shared" si="23"/>
        <v>0</v>
      </c>
      <c r="T516" s="300">
        <f t="shared" si="24"/>
        <v>0</v>
      </c>
    </row>
    <row r="517" spans="1:20" hidden="1">
      <c r="A517" s="294" t="s">
        <v>1114</v>
      </c>
      <c r="B517" s="297" t="s">
        <v>508</v>
      </c>
      <c r="C517" s="294">
        <v>264105</v>
      </c>
      <c r="D517" s="294" t="s">
        <v>369</v>
      </c>
      <c r="E517" s="294" t="s">
        <v>548</v>
      </c>
      <c r="F517" s="294">
        <v>2171</v>
      </c>
      <c r="G517" s="294">
        <v>1</v>
      </c>
      <c r="H517" s="294">
        <v>1</v>
      </c>
      <c r="I517" s="294">
        <v>0</v>
      </c>
      <c r="K517" s="294">
        <v>2</v>
      </c>
      <c r="L517" s="299">
        <v>120000</v>
      </c>
      <c r="M517" s="299">
        <v>120000</v>
      </c>
      <c r="O517" s="299">
        <v>60000</v>
      </c>
      <c r="P517" s="299">
        <v>0</v>
      </c>
      <c r="R517" s="300">
        <f t="shared" si="22"/>
        <v>120000</v>
      </c>
      <c r="S517" s="300">
        <f t="shared" si="23"/>
        <v>0</v>
      </c>
      <c r="T517" s="300">
        <f t="shared" si="24"/>
        <v>0</v>
      </c>
    </row>
    <row r="518" spans="1:20" hidden="1">
      <c r="A518" s="294" t="s">
        <v>1115</v>
      </c>
      <c r="B518" s="297" t="s">
        <v>508</v>
      </c>
      <c r="C518" s="294">
        <v>264105</v>
      </c>
      <c r="D518" s="294" t="s">
        <v>369</v>
      </c>
      <c r="E518" s="294" t="s">
        <v>548</v>
      </c>
      <c r="F518" s="294">
        <v>2451</v>
      </c>
      <c r="G518" s="294">
        <v>1</v>
      </c>
      <c r="H518" s="294">
        <v>1</v>
      </c>
      <c r="I518" s="294">
        <v>0</v>
      </c>
      <c r="K518" s="294">
        <v>2</v>
      </c>
      <c r="L518" s="299">
        <v>52500</v>
      </c>
      <c r="M518" s="299">
        <v>52500</v>
      </c>
      <c r="O518" s="299">
        <v>52500</v>
      </c>
      <c r="P518" s="299">
        <v>0</v>
      </c>
      <c r="R518" s="300">
        <f t="shared" ref="R518:R577" si="25">M518-N518</f>
        <v>52500</v>
      </c>
      <c r="S518" s="300">
        <f t="shared" ref="S518:S577" si="26">N518-P518</f>
        <v>0</v>
      </c>
      <c r="T518" s="300">
        <f t="shared" ref="T518:T577" si="27">P518-Q518</f>
        <v>0</v>
      </c>
    </row>
    <row r="519" spans="1:20" hidden="1">
      <c r="A519" s="294" t="s">
        <v>1116</v>
      </c>
      <c r="B519" s="297" t="s">
        <v>508</v>
      </c>
      <c r="C519" s="294">
        <v>264105</v>
      </c>
      <c r="D519" s="294" t="s">
        <v>369</v>
      </c>
      <c r="E519" s="294" t="s">
        <v>548</v>
      </c>
      <c r="F519" s="294">
        <v>2751</v>
      </c>
      <c r="G519" s="294">
        <v>1</v>
      </c>
      <c r="H519" s="294">
        <v>1</v>
      </c>
      <c r="I519" s="294">
        <v>0</v>
      </c>
      <c r="K519" s="294">
        <v>2</v>
      </c>
      <c r="L519" s="299">
        <v>100000</v>
      </c>
      <c r="M519" s="299">
        <v>100000</v>
      </c>
      <c r="O519" s="299">
        <v>75000</v>
      </c>
      <c r="P519" s="299">
        <v>0</v>
      </c>
      <c r="R519" s="300">
        <f t="shared" si="25"/>
        <v>100000</v>
      </c>
      <c r="S519" s="300">
        <f t="shared" si="26"/>
        <v>0</v>
      </c>
      <c r="T519" s="300">
        <f t="shared" si="27"/>
        <v>0</v>
      </c>
    </row>
    <row r="520" spans="1:20" hidden="1">
      <c r="A520" s="294" t="s">
        <v>1117</v>
      </c>
      <c r="B520" s="297" t="s">
        <v>508</v>
      </c>
      <c r="C520" s="294">
        <v>264105</v>
      </c>
      <c r="D520" s="294" t="s">
        <v>369</v>
      </c>
      <c r="E520" s="294" t="s">
        <v>548</v>
      </c>
      <c r="F520" s="294">
        <v>2921</v>
      </c>
      <c r="G520" s="294">
        <v>1</v>
      </c>
      <c r="H520" s="294">
        <v>1</v>
      </c>
      <c r="I520" s="294">
        <v>0</v>
      </c>
      <c r="K520" s="294">
        <v>2</v>
      </c>
      <c r="L520" s="299">
        <v>40000</v>
      </c>
      <c r="M520" s="299">
        <v>40000</v>
      </c>
      <c r="O520" s="299">
        <v>30000</v>
      </c>
      <c r="P520" s="299">
        <v>0</v>
      </c>
      <c r="R520" s="300">
        <f t="shared" si="25"/>
        <v>40000</v>
      </c>
      <c r="S520" s="300">
        <f t="shared" si="26"/>
        <v>0</v>
      </c>
      <c r="T520" s="300">
        <f t="shared" si="27"/>
        <v>0</v>
      </c>
    </row>
    <row r="521" spans="1:20" hidden="1">
      <c r="A521" s="294" t="s">
        <v>1118</v>
      </c>
      <c r="B521" s="297" t="s">
        <v>508</v>
      </c>
      <c r="C521" s="294">
        <v>264105</v>
      </c>
      <c r="D521" s="294" t="s">
        <v>369</v>
      </c>
      <c r="E521" s="294" t="s">
        <v>548</v>
      </c>
      <c r="F521" s="294">
        <v>3291</v>
      </c>
      <c r="G521" s="294">
        <v>1</v>
      </c>
      <c r="H521" s="294">
        <v>1</v>
      </c>
      <c r="I521" s="294">
        <v>0</v>
      </c>
      <c r="K521" s="294">
        <v>3</v>
      </c>
      <c r="L521" s="299">
        <v>90000</v>
      </c>
      <c r="M521" s="299">
        <v>90000</v>
      </c>
      <c r="O521" s="299">
        <v>45000</v>
      </c>
      <c r="P521" s="299">
        <v>0</v>
      </c>
      <c r="R521" s="300">
        <f t="shared" si="25"/>
        <v>90000</v>
      </c>
      <c r="S521" s="300">
        <f t="shared" si="26"/>
        <v>0</v>
      </c>
      <c r="T521" s="300">
        <f t="shared" si="27"/>
        <v>0</v>
      </c>
    </row>
    <row r="522" spans="1:20" hidden="1">
      <c r="A522" s="294" t="s">
        <v>1119</v>
      </c>
      <c r="B522" s="297" t="s">
        <v>475</v>
      </c>
      <c r="C522" s="294">
        <v>264105</v>
      </c>
      <c r="D522" s="294" t="s">
        <v>370</v>
      </c>
      <c r="E522" s="294">
        <v>111100</v>
      </c>
      <c r="F522" s="294">
        <v>4419</v>
      </c>
      <c r="G522" s="294">
        <v>1</v>
      </c>
      <c r="H522" s="294">
        <v>1</v>
      </c>
      <c r="I522" s="294">
        <v>77</v>
      </c>
      <c r="K522" s="294">
        <v>4</v>
      </c>
      <c r="L522" s="299">
        <v>6000000</v>
      </c>
      <c r="M522" s="299">
        <v>6000000</v>
      </c>
      <c r="N522" s="299">
        <v>6000000</v>
      </c>
      <c r="O522" s="299">
        <v>6000000</v>
      </c>
      <c r="P522" s="299">
        <v>165000</v>
      </c>
      <c r="R522" s="300">
        <f t="shared" si="25"/>
        <v>0</v>
      </c>
      <c r="S522" s="300">
        <f t="shared" si="26"/>
        <v>5835000</v>
      </c>
      <c r="T522" s="300">
        <f t="shared" si="27"/>
        <v>165000</v>
      </c>
    </row>
    <row r="523" spans="1:20" hidden="1">
      <c r="A523" s="294" t="s">
        <v>1120</v>
      </c>
      <c r="B523" s="297" t="s">
        <v>476</v>
      </c>
      <c r="C523" s="294">
        <v>264105</v>
      </c>
      <c r="D523" s="294" t="s">
        <v>371</v>
      </c>
      <c r="E523" s="294">
        <v>111200</v>
      </c>
      <c r="F523" s="294">
        <v>4419</v>
      </c>
      <c r="G523" s="294">
        <v>1</v>
      </c>
      <c r="H523" s="294">
        <v>1</v>
      </c>
      <c r="I523" s="294">
        <v>0</v>
      </c>
      <c r="K523" s="294">
        <v>4</v>
      </c>
      <c r="L523" s="299">
        <v>900000</v>
      </c>
      <c r="M523" s="299">
        <v>900000</v>
      </c>
      <c r="O523" s="299">
        <v>450000</v>
      </c>
      <c r="P523" s="299">
        <v>0</v>
      </c>
      <c r="R523" s="300">
        <f t="shared" si="25"/>
        <v>900000</v>
      </c>
      <c r="S523" s="300">
        <f t="shared" si="26"/>
        <v>0</v>
      </c>
      <c r="T523" s="300">
        <f t="shared" si="27"/>
        <v>0</v>
      </c>
    </row>
    <row r="524" spans="1:20" hidden="1">
      <c r="A524" s="294" t="s">
        <v>1121</v>
      </c>
      <c r="B524" s="297" t="s">
        <v>476</v>
      </c>
      <c r="C524" s="294">
        <v>264105</v>
      </c>
      <c r="D524" s="294" t="s">
        <v>371</v>
      </c>
      <c r="E524" s="294" t="s">
        <v>555</v>
      </c>
      <c r="F524" s="294">
        <v>4419</v>
      </c>
      <c r="G524" s="294">
        <v>1</v>
      </c>
      <c r="H524" s="294">
        <v>1</v>
      </c>
      <c r="I524" s="294">
        <v>77</v>
      </c>
      <c r="K524" s="294">
        <v>4</v>
      </c>
      <c r="L524" s="299">
        <v>2000000</v>
      </c>
      <c r="M524" s="299">
        <v>1900000</v>
      </c>
      <c r="N524" s="299">
        <v>1900000</v>
      </c>
      <c r="O524" s="299">
        <v>760000</v>
      </c>
      <c r="P524" s="299">
        <v>570000</v>
      </c>
      <c r="R524" s="300">
        <f t="shared" si="25"/>
        <v>0</v>
      </c>
      <c r="S524" s="300">
        <f t="shared" si="26"/>
        <v>1330000</v>
      </c>
      <c r="T524" s="300">
        <f t="shared" si="27"/>
        <v>570000</v>
      </c>
    </row>
    <row r="525" spans="1:20" hidden="1">
      <c r="A525" s="294" t="s">
        <v>1122</v>
      </c>
      <c r="B525" s="297" t="s">
        <v>477</v>
      </c>
      <c r="C525" s="294">
        <v>264127</v>
      </c>
      <c r="D525" s="294" t="s">
        <v>374</v>
      </c>
      <c r="E525" s="294">
        <v>111100</v>
      </c>
      <c r="F525" s="294">
        <v>4451</v>
      </c>
      <c r="G525" s="294">
        <v>1</v>
      </c>
      <c r="H525" s="294">
        <v>1</v>
      </c>
      <c r="I525" s="294">
        <v>0</v>
      </c>
      <c r="K525" s="294">
        <v>4</v>
      </c>
      <c r="L525" s="299">
        <v>800000</v>
      </c>
      <c r="M525" s="299">
        <v>0</v>
      </c>
      <c r="O525" s="299">
        <v>0</v>
      </c>
      <c r="P525" s="299">
        <v>0</v>
      </c>
      <c r="R525" s="300">
        <f t="shared" si="25"/>
        <v>0</v>
      </c>
      <c r="S525" s="300">
        <f t="shared" si="26"/>
        <v>0</v>
      </c>
      <c r="T525" s="300">
        <f t="shared" si="27"/>
        <v>0</v>
      </c>
    </row>
    <row r="526" spans="1:20" hidden="1">
      <c r="A526" s="294" t="s">
        <v>1123</v>
      </c>
      <c r="B526" s="297" t="s">
        <v>477</v>
      </c>
      <c r="C526" s="294">
        <v>264127</v>
      </c>
      <c r="D526" s="294" t="s">
        <v>374</v>
      </c>
      <c r="E526" s="294" t="s">
        <v>552</v>
      </c>
      <c r="F526" s="294">
        <v>4412</v>
      </c>
      <c r="G526" s="294">
        <v>1</v>
      </c>
      <c r="H526" s="294">
        <v>1</v>
      </c>
      <c r="I526" s="294">
        <v>0</v>
      </c>
      <c r="K526" s="294">
        <v>4</v>
      </c>
      <c r="L526" s="299">
        <v>15522000</v>
      </c>
      <c r="M526" s="299">
        <v>13572217</v>
      </c>
      <c r="O526" s="299">
        <v>5882973</v>
      </c>
      <c r="P526" s="299">
        <v>0</v>
      </c>
      <c r="R526" s="300">
        <f t="shared" si="25"/>
        <v>13572217</v>
      </c>
      <c r="S526" s="300">
        <f t="shared" si="26"/>
        <v>0</v>
      </c>
      <c r="T526" s="300">
        <f t="shared" si="27"/>
        <v>0</v>
      </c>
    </row>
    <row r="527" spans="1:20" hidden="1">
      <c r="A527" s="294" t="s">
        <v>1124</v>
      </c>
      <c r="B527" s="297" t="s">
        <v>477</v>
      </c>
      <c r="C527" s="294">
        <v>264127</v>
      </c>
      <c r="D527" s="294" t="s">
        <v>374</v>
      </c>
      <c r="E527" s="294" t="s">
        <v>552</v>
      </c>
      <c r="F527" s="294">
        <v>5111</v>
      </c>
      <c r="G527" s="294">
        <v>2</v>
      </c>
      <c r="H527" s="294">
        <v>1</v>
      </c>
      <c r="I527" s="294">
        <v>0</v>
      </c>
      <c r="J527" s="294" t="s">
        <v>1125</v>
      </c>
      <c r="K527" s="294">
        <v>5</v>
      </c>
      <c r="L527" s="299">
        <v>60000</v>
      </c>
      <c r="M527" s="299">
        <v>60000</v>
      </c>
      <c r="O527" s="299">
        <v>20000</v>
      </c>
      <c r="P527" s="299">
        <v>0</v>
      </c>
      <c r="R527" s="300">
        <f t="shared" si="25"/>
        <v>60000</v>
      </c>
      <c r="S527" s="300">
        <f t="shared" si="26"/>
        <v>0</v>
      </c>
      <c r="T527" s="300">
        <f t="shared" si="27"/>
        <v>0</v>
      </c>
    </row>
    <row r="528" spans="1:20" hidden="1">
      <c r="A528" s="294" t="s">
        <v>1126</v>
      </c>
      <c r="B528" s="297" t="s">
        <v>477</v>
      </c>
      <c r="C528" s="294">
        <v>264127</v>
      </c>
      <c r="D528" s="294" t="s">
        <v>374</v>
      </c>
      <c r="E528" s="294" t="s">
        <v>552</v>
      </c>
      <c r="F528" s="294">
        <v>5121</v>
      </c>
      <c r="G528" s="294">
        <v>2</v>
      </c>
      <c r="H528" s="294">
        <v>1</v>
      </c>
      <c r="I528" s="294">
        <v>0</v>
      </c>
      <c r="J528" s="294" t="s">
        <v>1125</v>
      </c>
      <c r="K528" s="294">
        <v>5</v>
      </c>
      <c r="L528" s="299">
        <v>40000</v>
      </c>
      <c r="M528" s="299">
        <v>40000</v>
      </c>
      <c r="O528" s="299">
        <v>10000</v>
      </c>
      <c r="P528" s="299">
        <v>0</v>
      </c>
      <c r="R528" s="300">
        <f t="shared" si="25"/>
        <v>40000</v>
      </c>
      <c r="S528" s="300">
        <f t="shared" si="26"/>
        <v>0</v>
      </c>
      <c r="T528" s="300">
        <f t="shared" si="27"/>
        <v>0</v>
      </c>
    </row>
    <row r="529" spans="1:20" hidden="1">
      <c r="A529" s="294" t="s">
        <v>1127</v>
      </c>
      <c r="B529" s="297" t="s">
        <v>477</v>
      </c>
      <c r="C529" s="294">
        <v>264127</v>
      </c>
      <c r="D529" s="294" t="s">
        <v>374</v>
      </c>
      <c r="E529" s="294" t="s">
        <v>552</v>
      </c>
      <c r="F529" s="294">
        <v>5151</v>
      </c>
      <c r="G529" s="294">
        <v>2</v>
      </c>
      <c r="H529" s="294">
        <v>1</v>
      </c>
      <c r="I529" s="294">
        <v>0</v>
      </c>
      <c r="J529" s="294" t="s">
        <v>1125</v>
      </c>
      <c r="K529" s="294">
        <v>5</v>
      </c>
      <c r="L529" s="299">
        <v>100000</v>
      </c>
      <c r="M529" s="299">
        <v>100000</v>
      </c>
      <c r="O529" s="299">
        <v>35000</v>
      </c>
      <c r="P529" s="299">
        <v>0</v>
      </c>
      <c r="R529" s="300">
        <f t="shared" si="25"/>
        <v>100000</v>
      </c>
      <c r="S529" s="300">
        <f t="shared" si="26"/>
        <v>0</v>
      </c>
      <c r="T529" s="300">
        <f t="shared" si="27"/>
        <v>0</v>
      </c>
    </row>
    <row r="530" spans="1:20" hidden="1">
      <c r="A530" s="294" t="s">
        <v>1128</v>
      </c>
      <c r="B530" s="297" t="s">
        <v>477</v>
      </c>
      <c r="C530" s="294">
        <v>264127</v>
      </c>
      <c r="D530" s="294" t="s">
        <v>374</v>
      </c>
      <c r="E530" s="294" t="s">
        <v>552</v>
      </c>
      <c r="F530" s="294">
        <v>5191</v>
      </c>
      <c r="G530" s="294">
        <v>2</v>
      </c>
      <c r="H530" s="294">
        <v>1</v>
      </c>
      <c r="I530" s="294">
        <v>0</v>
      </c>
      <c r="J530" s="294" t="s">
        <v>1125</v>
      </c>
      <c r="K530" s="294">
        <v>5</v>
      </c>
      <c r="L530" s="299">
        <v>60000</v>
      </c>
      <c r="M530" s="299">
        <v>60000</v>
      </c>
      <c r="O530" s="299">
        <v>20000</v>
      </c>
      <c r="P530" s="299">
        <v>0</v>
      </c>
      <c r="R530" s="300">
        <f t="shared" si="25"/>
        <v>60000</v>
      </c>
      <c r="S530" s="300">
        <f t="shared" si="26"/>
        <v>0</v>
      </c>
      <c r="T530" s="300">
        <f t="shared" si="27"/>
        <v>0</v>
      </c>
    </row>
    <row r="531" spans="1:20" hidden="1">
      <c r="A531" s="294" t="s">
        <v>1129</v>
      </c>
      <c r="B531" s="297" t="s">
        <v>477</v>
      </c>
      <c r="C531" s="294">
        <v>264127</v>
      </c>
      <c r="D531" s="294" t="s">
        <v>374</v>
      </c>
      <c r="E531" s="294" t="s">
        <v>552</v>
      </c>
      <c r="F531" s="294">
        <v>5211</v>
      </c>
      <c r="G531" s="294">
        <v>2</v>
      </c>
      <c r="H531" s="294">
        <v>1</v>
      </c>
      <c r="I531" s="294">
        <v>0</v>
      </c>
      <c r="J531" s="294" t="s">
        <v>1125</v>
      </c>
      <c r="K531" s="294">
        <v>5</v>
      </c>
      <c r="L531" s="299">
        <v>85000</v>
      </c>
      <c r="M531" s="299">
        <v>85000</v>
      </c>
      <c r="O531" s="299">
        <v>30000</v>
      </c>
      <c r="P531" s="299">
        <v>0</v>
      </c>
      <c r="R531" s="300">
        <f t="shared" si="25"/>
        <v>85000</v>
      </c>
      <c r="S531" s="300">
        <f t="shared" si="26"/>
        <v>0</v>
      </c>
      <c r="T531" s="300">
        <f t="shared" si="27"/>
        <v>0</v>
      </c>
    </row>
    <row r="532" spans="1:20" hidden="1">
      <c r="A532" s="294" t="s">
        <v>1130</v>
      </c>
      <c r="B532" s="297" t="s">
        <v>477</v>
      </c>
      <c r="C532" s="294">
        <v>264127</v>
      </c>
      <c r="D532" s="294" t="s">
        <v>374</v>
      </c>
      <c r="E532" s="294" t="s">
        <v>552</v>
      </c>
      <c r="F532" s="294">
        <v>5291</v>
      </c>
      <c r="G532" s="294">
        <v>2</v>
      </c>
      <c r="H532" s="294">
        <v>1</v>
      </c>
      <c r="I532" s="294">
        <v>0</v>
      </c>
      <c r="J532" s="294" t="s">
        <v>1125</v>
      </c>
      <c r="K532" s="294">
        <v>5</v>
      </c>
      <c r="L532" s="299">
        <v>50000</v>
      </c>
      <c r="M532" s="299">
        <v>50000</v>
      </c>
      <c r="O532" s="299">
        <v>15000</v>
      </c>
      <c r="P532" s="299">
        <v>0</v>
      </c>
      <c r="R532" s="300">
        <f t="shared" si="25"/>
        <v>50000</v>
      </c>
      <c r="S532" s="300">
        <f t="shared" si="26"/>
        <v>0</v>
      </c>
      <c r="T532" s="300">
        <f t="shared" si="27"/>
        <v>0</v>
      </c>
    </row>
    <row r="533" spans="1:20">
      <c r="A533" s="294" t="s">
        <v>1131</v>
      </c>
      <c r="B533" s="297" t="s">
        <v>477</v>
      </c>
      <c r="C533" s="294">
        <v>264127</v>
      </c>
      <c r="D533" s="294" t="s">
        <v>374</v>
      </c>
      <c r="E533" s="294" t="s">
        <v>552</v>
      </c>
      <c r="F533" s="294">
        <v>5412</v>
      </c>
      <c r="G533" s="294">
        <v>2</v>
      </c>
      <c r="H533" s="294">
        <v>2</v>
      </c>
      <c r="I533" s="294">
        <v>0</v>
      </c>
      <c r="J533" s="294" t="s">
        <v>1125</v>
      </c>
      <c r="K533" s="294">
        <v>5</v>
      </c>
      <c r="L533" s="299">
        <v>300000</v>
      </c>
      <c r="M533" s="299">
        <v>300000</v>
      </c>
      <c r="N533" s="299">
        <f>P533</f>
        <v>0</v>
      </c>
      <c r="O533" s="299">
        <v>100000</v>
      </c>
      <c r="P533" s="299">
        <v>0</v>
      </c>
      <c r="R533" s="300">
        <f t="shared" si="25"/>
        <v>300000</v>
      </c>
      <c r="S533" s="300">
        <f t="shared" si="26"/>
        <v>0</v>
      </c>
      <c r="T533" s="300">
        <f t="shared" si="27"/>
        <v>0</v>
      </c>
    </row>
    <row r="534" spans="1:20" hidden="1">
      <c r="A534" s="294" t="s">
        <v>1132</v>
      </c>
      <c r="B534" s="297" t="s">
        <v>477</v>
      </c>
      <c r="C534" s="294">
        <v>264127</v>
      </c>
      <c r="D534" s="294" t="s">
        <v>374</v>
      </c>
      <c r="E534" s="294" t="s">
        <v>548</v>
      </c>
      <c r="F534" s="294">
        <v>2121</v>
      </c>
      <c r="G534" s="294">
        <v>1</v>
      </c>
      <c r="H534" s="294">
        <v>1</v>
      </c>
      <c r="I534" s="294">
        <v>0</v>
      </c>
      <c r="K534" s="294">
        <v>2</v>
      </c>
      <c r="L534" s="299">
        <v>19000</v>
      </c>
      <c r="M534" s="299">
        <v>19000</v>
      </c>
      <c r="O534" s="299">
        <v>14250</v>
      </c>
      <c r="P534" s="299">
        <v>0</v>
      </c>
      <c r="R534" s="300">
        <f t="shared" si="25"/>
        <v>19000</v>
      </c>
      <c r="S534" s="300">
        <f t="shared" si="26"/>
        <v>0</v>
      </c>
      <c r="T534" s="300">
        <f t="shared" si="27"/>
        <v>0</v>
      </c>
    </row>
    <row r="535" spans="1:20" hidden="1">
      <c r="A535" s="294" t="s">
        <v>1133</v>
      </c>
      <c r="B535" s="297" t="s">
        <v>477</v>
      </c>
      <c r="C535" s="294">
        <v>264127</v>
      </c>
      <c r="D535" s="294" t="s">
        <v>374</v>
      </c>
      <c r="E535" s="294" t="s">
        <v>548</v>
      </c>
      <c r="F535" s="294">
        <v>2151</v>
      </c>
      <c r="G535" s="294">
        <v>1</v>
      </c>
      <c r="H535" s="294">
        <v>1</v>
      </c>
      <c r="I535" s="294">
        <v>0</v>
      </c>
      <c r="K535" s="294">
        <v>2</v>
      </c>
      <c r="L535" s="299">
        <v>80000</v>
      </c>
      <c r="M535" s="299">
        <v>80000</v>
      </c>
      <c r="O535" s="299">
        <v>60000</v>
      </c>
      <c r="P535" s="299">
        <v>0</v>
      </c>
      <c r="R535" s="300">
        <f t="shared" si="25"/>
        <v>80000</v>
      </c>
      <c r="S535" s="300">
        <f t="shared" si="26"/>
        <v>0</v>
      </c>
      <c r="T535" s="300">
        <f t="shared" si="27"/>
        <v>0</v>
      </c>
    </row>
    <row r="536" spans="1:20" hidden="1">
      <c r="A536" s="294" t="s">
        <v>1134</v>
      </c>
      <c r="B536" s="297" t="s">
        <v>477</v>
      </c>
      <c r="C536" s="294">
        <v>264127</v>
      </c>
      <c r="D536" s="294" t="s">
        <v>374</v>
      </c>
      <c r="E536" s="294" t="s">
        <v>548</v>
      </c>
      <c r="F536" s="294">
        <v>2171</v>
      </c>
      <c r="G536" s="294">
        <v>1</v>
      </c>
      <c r="H536" s="294">
        <v>1</v>
      </c>
      <c r="I536" s="294">
        <v>0</v>
      </c>
      <c r="K536" s="294">
        <v>2</v>
      </c>
      <c r="L536" s="299">
        <v>30000</v>
      </c>
      <c r="M536" s="299">
        <v>30000</v>
      </c>
      <c r="O536" s="299">
        <v>20000</v>
      </c>
      <c r="P536" s="299">
        <v>0</v>
      </c>
      <c r="R536" s="300">
        <f t="shared" si="25"/>
        <v>30000</v>
      </c>
      <c r="S536" s="300">
        <f t="shared" si="26"/>
        <v>0</v>
      </c>
      <c r="T536" s="300">
        <f t="shared" si="27"/>
        <v>0</v>
      </c>
    </row>
    <row r="537" spans="1:20" hidden="1">
      <c r="A537" s="294" t="s">
        <v>1135</v>
      </c>
      <c r="B537" s="297" t="s">
        <v>477</v>
      </c>
      <c r="C537" s="294">
        <v>264127</v>
      </c>
      <c r="D537" s="294" t="s">
        <v>374</v>
      </c>
      <c r="E537" s="294" t="s">
        <v>548</v>
      </c>
      <c r="F537" s="294">
        <v>2211</v>
      </c>
      <c r="G537" s="294">
        <v>1</v>
      </c>
      <c r="H537" s="294">
        <v>1</v>
      </c>
      <c r="I537" s="294">
        <v>0</v>
      </c>
      <c r="K537" s="294">
        <v>2</v>
      </c>
      <c r="L537" s="299">
        <v>460000</v>
      </c>
      <c r="M537" s="299">
        <v>460000</v>
      </c>
      <c r="O537" s="299">
        <v>230000</v>
      </c>
      <c r="P537" s="299">
        <v>0</v>
      </c>
      <c r="R537" s="300">
        <f t="shared" si="25"/>
        <v>460000</v>
      </c>
      <c r="S537" s="300">
        <f t="shared" si="26"/>
        <v>0</v>
      </c>
      <c r="T537" s="300">
        <f t="shared" si="27"/>
        <v>0</v>
      </c>
    </row>
    <row r="538" spans="1:20" hidden="1">
      <c r="A538" s="294" t="s">
        <v>1136</v>
      </c>
      <c r="B538" s="297" t="s">
        <v>477</v>
      </c>
      <c r="C538" s="294">
        <v>264127</v>
      </c>
      <c r="D538" s="294" t="s">
        <v>374</v>
      </c>
      <c r="E538" s="294" t="s">
        <v>548</v>
      </c>
      <c r="F538" s="294">
        <v>2231</v>
      </c>
      <c r="G538" s="294">
        <v>1</v>
      </c>
      <c r="H538" s="294">
        <v>1</v>
      </c>
      <c r="I538" s="294">
        <v>0</v>
      </c>
      <c r="K538" s="294">
        <v>2</v>
      </c>
      <c r="L538" s="299">
        <v>4000</v>
      </c>
      <c r="M538" s="299">
        <v>4000</v>
      </c>
      <c r="O538" s="299">
        <v>4000</v>
      </c>
      <c r="P538" s="299">
        <v>0</v>
      </c>
      <c r="R538" s="300">
        <f t="shared" si="25"/>
        <v>4000</v>
      </c>
      <c r="S538" s="300">
        <f t="shared" si="26"/>
        <v>0</v>
      </c>
      <c r="T538" s="300">
        <f t="shared" si="27"/>
        <v>0</v>
      </c>
    </row>
    <row r="539" spans="1:20" hidden="1">
      <c r="A539" s="294" t="s">
        <v>1137</v>
      </c>
      <c r="B539" s="297" t="s">
        <v>477</v>
      </c>
      <c r="C539" s="294">
        <v>264127</v>
      </c>
      <c r="D539" s="294" t="s">
        <v>374</v>
      </c>
      <c r="E539" s="294" t="s">
        <v>548</v>
      </c>
      <c r="F539" s="294">
        <v>2541</v>
      </c>
      <c r="G539" s="294">
        <v>1</v>
      </c>
      <c r="H539" s="294">
        <v>1</v>
      </c>
      <c r="I539" s="294">
        <v>0</v>
      </c>
      <c r="K539" s="294">
        <v>2</v>
      </c>
      <c r="L539" s="299">
        <v>5000</v>
      </c>
      <c r="M539" s="299">
        <v>5000</v>
      </c>
      <c r="O539" s="299">
        <v>5000</v>
      </c>
      <c r="P539" s="299">
        <v>0</v>
      </c>
      <c r="R539" s="300">
        <f t="shared" si="25"/>
        <v>5000</v>
      </c>
      <c r="S539" s="300">
        <f t="shared" si="26"/>
        <v>0</v>
      </c>
      <c r="T539" s="300">
        <f t="shared" si="27"/>
        <v>0</v>
      </c>
    </row>
    <row r="540" spans="1:20">
      <c r="A540" s="294" t="s">
        <v>1138</v>
      </c>
      <c r="B540" s="297" t="s">
        <v>477</v>
      </c>
      <c r="C540" s="294">
        <v>264127</v>
      </c>
      <c r="D540" s="294" t="s">
        <v>374</v>
      </c>
      <c r="E540" s="294" t="s">
        <v>548</v>
      </c>
      <c r="F540" s="294">
        <v>3361</v>
      </c>
      <c r="G540" s="294">
        <v>1</v>
      </c>
      <c r="H540" s="294">
        <v>2</v>
      </c>
      <c r="I540" s="294">
        <v>0</v>
      </c>
      <c r="K540" s="294">
        <v>3</v>
      </c>
      <c r="L540" s="299">
        <v>20000</v>
      </c>
      <c r="M540" s="299">
        <v>20000</v>
      </c>
      <c r="N540" s="299">
        <f>P540</f>
        <v>0</v>
      </c>
      <c r="O540" s="299">
        <v>15000</v>
      </c>
      <c r="P540" s="299">
        <v>0</v>
      </c>
      <c r="R540" s="300">
        <f t="shared" si="25"/>
        <v>20000</v>
      </c>
      <c r="S540" s="300">
        <f t="shared" si="26"/>
        <v>0</v>
      </c>
      <c r="T540" s="300">
        <f t="shared" si="27"/>
        <v>0</v>
      </c>
    </row>
    <row r="541" spans="1:20" hidden="1">
      <c r="A541" s="294" t="s">
        <v>1139</v>
      </c>
      <c r="B541" s="297" t="s">
        <v>477</v>
      </c>
      <c r="C541" s="294">
        <v>264127</v>
      </c>
      <c r="D541" s="294" t="s">
        <v>374</v>
      </c>
      <c r="E541" s="294" t="s">
        <v>548</v>
      </c>
      <c r="F541" s="294">
        <v>3821</v>
      </c>
      <c r="G541" s="294">
        <v>1</v>
      </c>
      <c r="H541" s="294">
        <v>1</v>
      </c>
      <c r="I541" s="294">
        <v>0</v>
      </c>
      <c r="K541" s="294">
        <v>3</v>
      </c>
      <c r="L541" s="299">
        <v>1500000</v>
      </c>
      <c r="M541" s="299">
        <v>1500000</v>
      </c>
      <c r="O541" s="299">
        <v>700000</v>
      </c>
      <c r="P541" s="299">
        <v>0</v>
      </c>
      <c r="R541" s="300">
        <f t="shared" si="25"/>
        <v>1500000</v>
      </c>
      <c r="S541" s="300">
        <f t="shared" si="26"/>
        <v>0</v>
      </c>
      <c r="T541" s="300">
        <f t="shared" si="27"/>
        <v>0</v>
      </c>
    </row>
    <row r="542" spans="1:20" hidden="1">
      <c r="A542" s="294" t="s">
        <v>1140</v>
      </c>
      <c r="B542" s="297" t="s">
        <v>477</v>
      </c>
      <c r="C542" s="294">
        <v>264127</v>
      </c>
      <c r="D542" s="294" t="s">
        <v>374</v>
      </c>
      <c r="E542" s="294" t="s">
        <v>548</v>
      </c>
      <c r="F542" s="294">
        <v>3822</v>
      </c>
      <c r="G542" s="294">
        <v>1</v>
      </c>
      <c r="H542" s="294">
        <v>1</v>
      </c>
      <c r="I542" s="294">
        <v>0</v>
      </c>
      <c r="K542" s="294">
        <v>3</v>
      </c>
      <c r="L542" s="299">
        <v>200000</v>
      </c>
      <c r="M542" s="299">
        <v>200000</v>
      </c>
      <c r="O542" s="299">
        <v>100000</v>
      </c>
      <c r="P542" s="299">
        <v>0</v>
      </c>
      <c r="R542" s="300">
        <f t="shared" si="25"/>
        <v>200000</v>
      </c>
      <c r="S542" s="300">
        <f t="shared" si="26"/>
        <v>0</v>
      </c>
      <c r="T542" s="300">
        <f t="shared" si="27"/>
        <v>0</v>
      </c>
    </row>
    <row r="543" spans="1:20" hidden="1">
      <c r="A543" s="294" t="s">
        <v>1141</v>
      </c>
      <c r="B543" s="297" t="s">
        <v>509</v>
      </c>
      <c r="C543" s="294">
        <v>265143</v>
      </c>
      <c r="D543" s="294" t="s">
        <v>377</v>
      </c>
      <c r="E543" s="294">
        <v>111100</v>
      </c>
      <c r="F543" s="294">
        <v>4412</v>
      </c>
      <c r="G543" s="294">
        <v>1</v>
      </c>
      <c r="H543" s="294">
        <v>1</v>
      </c>
      <c r="I543" s="294">
        <v>0</v>
      </c>
      <c r="K543" s="294">
        <v>4</v>
      </c>
      <c r="L543" s="299">
        <v>1239947</v>
      </c>
      <c r="M543" s="299">
        <v>0</v>
      </c>
      <c r="O543" s="299">
        <v>0</v>
      </c>
      <c r="P543" s="299">
        <v>0</v>
      </c>
      <c r="R543" s="300">
        <f t="shared" si="25"/>
        <v>0</v>
      </c>
      <c r="S543" s="300">
        <f t="shared" si="26"/>
        <v>0</v>
      </c>
      <c r="T543" s="300">
        <f t="shared" si="27"/>
        <v>0</v>
      </c>
    </row>
    <row r="544" spans="1:20" hidden="1">
      <c r="A544" s="294" t="s">
        <v>1142</v>
      </c>
      <c r="B544" s="297" t="s">
        <v>509</v>
      </c>
      <c r="C544" s="294">
        <v>265143</v>
      </c>
      <c r="D544" s="294" t="s">
        <v>377</v>
      </c>
      <c r="E544" s="294">
        <v>111100</v>
      </c>
      <c r="F544" s="294">
        <v>4419</v>
      </c>
      <c r="G544" s="294">
        <v>1</v>
      </c>
      <c r="H544" s="294">
        <v>1</v>
      </c>
      <c r="I544" s="294">
        <v>0</v>
      </c>
      <c r="K544" s="294">
        <v>4</v>
      </c>
      <c r="L544" s="299">
        <v>2354456</v>
      </c>
      <c r="M544" s="299">
        <v>0</v>
      </c>
      <c r="O544" s="299">
        <v>0</v>
      </c>
      <c r="P544" s="299">
        <v>0</v>
      </c>
      <c r="R544" s="300">
        <f t="shared" si="25"/>
        <v>0</v>
      </c>
      <c r="S544" s="300">
        <f t="shared" si="26"/>
        <v>0</v>
      </c>
      <c r="T544" s="300">
        <f t="shared" si="27"/>
        <v>0</v>
      </c>
    </row>
    <row r="545" spans="1:20" hidden="1">
      <c r="A545" s="294" t="s">
        <v>1143</v>
      </c>
      <c r="B545" s="297" t="s">
        <v>509</v>
      </c>
      <c r="C545" s="294">
        <v>265143</v>
      </c>
      <c r="D545" s="294" t="s">
        <v>377</v>
      </c>
      <c r="E545" s="294" t="s">
        <v>552</v>
      </c>
      <c r="F545" s="294">
        <v>4412</v>
      </c>
      <c r="G545" s="294">
        <v>1</v>
      </c>
      <c r="H545" s="294">
        <v>1</v>
      </c>
      <c r="I545" s="294">
        <v>0</v>
      </c>
      <c r="K545" s="294">
        <v>4</v>
      </c>
      <c r="L545" s="299">
        <v>2580053</v>
      </c>
      <c r="M545" s="299">
        <v>1507500</v>
      </c>
      <c r="O545" s="299">
        <v>860019</v>
      </c>
      <c r="P545" s="299">
        <v>0</v>
      </c>
      <c r="R545" s="300">
        <f t="shared" si="25"/>
        <v>1507500</v>
      </c>
      <c r="S545" s="300">
        <f t="shared" si="26"/>
        <v>0</v>
      </c>
      <c r="T545" s="300">
        <f t="shared" si="27"/>
        <v>0</v>
      </c>
    </row>
    <row r="546" spans="1:20" hidden="1">
      <c r="A546" s="294" t="s">
        <v>1144</v>
      </c>
      <c r="B546" s="297" t="s">
        <v>509</v>
      </c>
      <c r="C546" s="294">
        <v>265143</v>
      </c>
      <c r="D546" s="294" t="s">
        <v>377</v>
      </c>
      <c r="E546" s="294" t="s">
        <v>552</v>
      </c>
      <c r="F546" s="294">
        <v>5111</v>
      </c>
      <c r="G546" s="294">
        <v>2</v>
      </c>
      <c r="H546" s="294">
        <v>1</v>
      </c>
      <c r="I546" s="294">
        <v>0</v>
      </c>
      <c r="J546" s="294" t="s">
        <v>1145</v>
      </c>
      <c r="K546" s="294">
        <v>5</v>
      </c>
      <c r="L546" s="299">
        <v>55000</v>
      </c>
      <c r="M546" s="299">
        <v>55000</v>
      </c>
      <c r="O546" s="299">
        <v>20000</v>
      </c>
      <c r="P546" s="299">
        <v>0</v>
      </c>
      <c r="R546" s="300">
        <f t="shared" si="25"/>
        <v>55000</v>
      </c>
      <c r="S546" s="300">
        <f t="shared" si="26"/>
        <v>0</v>
      </c>
      <c r="T546" s="300">
        <f t="shared" si="27"/>
        <v>0</v>
      </c>
    </row>
    <row r="547" spans="1:20" hidden="1">
      <c r="A547" s="294" t="s">
        <v>1146</v>
      </c>
      <c r="B547" s="297" t="s">
        <v>509</v>
      </c>
      <c r="C547" s="294">
        <v>265143</v>
      </c>
      <c r="D547" s="294" t="s">
        <v>377</v>
      </c>
      <c r="E547" s="294" t="s">
        <v>552</v>
      </c>
      <c r="F547" s="294">
        <v>5151</v>
      </c>
      <c r="G547" s="294">
        <v>2</v>
      </c>
      <c r="H547" s="294">
        <v>1</v>
      </c>
      <c r="I547" s="294">
        <v>0</v>
      </c>
      <c r="J547" s="294" t="s">
        <v>1145</v>
      </c>
      <c r="K547" s="294">
        <v>5</v>
      </c>
      <c r="L547" s="299">
        <v>60600</v>
      </c>
      <c r="M547" s="299">
        <v>60600</v>
      </c>
      <c r="O547" s="299">
        <v>20000</v>
      </c>
      <c r="P547" s="299">
        <v>0</v>
      </c>
      <c r="R547" s="300">
        <f t="shared" si="25"/>
        <v>60600</v>
      </c>
      <c r="S547" s="300">
        <f t="shared" si="26"/>
        <v>0</v>
      </c>
      <c r="T547" s="300">
        <f t="shared" si="27"/>
        <v>0</v>
      </c>
    </row>
    <row r="548" spans="1:20" hidden="1">
      <c r="A548" s="294" t="s">
        <v>1147</v>
      </c>
      <c r="B548" s="297" t="s">
        <v>509</v>
      </c>
      <c r="C548" s="294">
        <v>265143</v>
      </c>
      <c r="D548" s="294" t="s">
        <v>377</v>
      </c>
      <c r="E548" s="294" t="s">
        <v>552</v>
      </c>
      <c r="F548" s="294">
        <v>5191</v>
      </c>
      <c r="G548" s="294">
        <v>2</v>
      </c>
      <c r="H548" s="294">
        <v>1</v>
      </c>
      <c r="I548" s="294">
        <v>0</v>
      </c>
      <c r="J548" s="294" t="s">
        <v>1145</v>
      </c>
      <c r="K548" s="294">
        <v>5</v>
      </c>
      <c r="L548" s="299">
        <v>10800</v>
      </c>
      <c r="M548" s="299">
        <v>10800</v>
      </c>
      <c r="O548" s="299">
        <v>10800</v>
      </c>
      <c r="P548" s="299">
        <v>0</v>
      </c>
      <c r="R548" s="300">
        <f t="shared" si="25"/>
        <v>10800</v>
      </c>
      <c r="S548" s="300">
        <f t="shared" si="26"/>
        <v>0</v>
      </c>
      <c r="T548" s="300">
        <f t="shared" si="27"/>
        <v>0</v>
      </c>
    </row>
    <row r="549" spans="1:20" hidden="1">
      <c r="A549" s="294" t="s">
        <v>1148</v>
      </c>
      <c r="B549" s="297" t="s">
        <v>509</v>
      </c>
      <c r="C549" s="294">
        <v>265143</v>
      </c>
      <c r="D549" s="294" t="s">
        <v>377</v>
      </c>
      <c r="E549" s="294" t="s">
        <v>552</v>
      </c>
      <c r="F549" s="294">
        <v>5321</v>
      </c>
      <c r="G549" s="294">
        <v>2</v>
      </c>
      <c r="H549" s="294">
        <v>1</v>
      </c>
      <c r="I549" s="294">
        <v>0</v>
      </c>
      <c r="J549" s="294" t="s">
        <v>1145</v>
      </c>
      <c r="K549" s="294">
        <v>5</v>
      </c>
      <c r="L549" s="299">
        <v>2500000</v>
      </c>
      <c r="M549" s="299">
        <v>2500000</v>
      </c>
      <c r="O549" s="299">
        <v>1000000</v>
      </c>
      <c r="P549" s="299">
        <v>0</v>
      </c>
      <c r="R549" s="300">
        <f t="shared" si="25"/>
        <v>2500000</v>
      </c>
      <c r="S549" s="300">
        <f t="shared" si="26"/>
        <v>0</v>
      </c>
      <c r="T549" s="300">
        <f t="shared" si="27"/>
        <v>0</v>
      </c>
    </row>
    <row r="550" spans="1:20" hidden="1">
      <c r="A550" s="294" t="s">
        <v>1149</v>
      </c>
      <c r="B550" s="297" t="s">
        <v>509</v>
      </c>
      <c r="C550" s="294">
        <v>265143</v>
      </c>
      <c r="D550" s="294" t="s">
        <v>377</v>
      </c>
      <c r="E550" s="294" t="s">
        <v>555</v>
      </c>
      <c r="F550" s="294">
        <v>4419</v>
      </c>
      <c r="G550" s="294">
        <v>1</v>
      </c>
      <c r="H550" s="294">
        <v>1</v>
      </c>
      <c r="I550" s="294">
        <v>0</v>
      </c>
      <c r="K550" s="294">
        <v>4</v>
      </c>
      <c r="L550" s="299">
        <v>3986724</v>
      </c>
      <c r="M550" s="299">
        <v>0</v>
      </c>
      <c r="O550" s="299">
        <v>0</v>
      </c>
      <c r="P550" s="299">
        <v>0</v>
      </c>
      <c r="R550" s="300">
        <f t="shared" si="25"/>
        <v>0</v>
      </c>
      <c r="S550" s="300">
        <f t="shared" si="26"/>
        <v>0</v>
      </c>
      <c r="T550" s="300">
        <f t="shared" si="27"/>
        <v>0</v>
      </c>
    </row>
    <row r="551" spans="1:20" hidden="1">
      <c r="A551" s="294" t="s">
        <v>1150</v>
      </c>
      <c r="B551" s="297" t="s">
        <v>509</v>
      </c>
      <c r="C551" s="294">
        <v>265143</v>
      </c>
      <c r="D551" s="294" t="s">
        <v>377</v>
      </c>
      <c r="E551" s="294" t="s">
        <v>548</v>
      </c>
      <c r="F551" s="294">
        <v>2121</v>
      </c>
      <c r="G551" s="294">
        <v>1</v>
      </c>
      <c r="H551" s="294">
        <v>1</v>
      </c>
      <c r="I551" s="294">
        <v>0</v>
      </c>
      <c r="K551" s="294">
        <v>2</v>
      </c>
      <c r="L551" s="299">
        <v>10000</v>
      </c>
      <c r="M551" s="299">
        <v>10000</v>
      </c>
      <c r="O551" s="299">
        <v>10000</v>
      </c>
      <c r="P551" s="299">
        <v>0</v>
      </c>
      <c r="R551" s="300">
        <f t="shared" si="25"/>
        <v>10000</v>
      </c>
      <c r="S551" s="300">
        <f t="shared" si="26"/>
        <v>0</v>
      </c>
      <c r="T551" s="300">
        <f t="shared" si="27"/>
        <v>0</v>
      </c>
    </row>
    <row r="552" spans="1:20" hidden="1">
      <c r="A552" s="294" t="s">
        <v>1151</v>
      </c>
      <c r="B552" s="297" t="s">
        <v>509</v>
      </c>
      <c r="C552" s="294">
        <v>265143</v>
      </c>
      <c r="D552" s="294" t="s">
        <v>377</v>
      </c>
      <c r="E552" s="294" t="s">
        <v>548</v>
      </c>
      <c r="F552" s="294">
        <v>2171</v>
      </c>
      <c r="G552" s="294">
        <v>1</v>
      </c>
      <c r="H552" s="294">
        <v>1</v>
      </c>
      <c r="I552" s="294">
        <v>0</v>
      </c>
      <c r="K552" s="294">
        <v>2</v>
      </c>
      <c r="L552" s="299">
        <v>155000</v>
      </c>
      <c r="M552" s="299">
        <v>155000</v>
      </c>
      <c r="O552" s="299">
        <v>105000</v>
      </c>
      <c r="P552" s="299">
        <v>0</v>
      </c>
      <c r="R552" s="300">
        <f t="shared" si="25"/>
        <v>155000</v>
      </c>
      <c r="S552" s="300">
        <f t="shared" si="26"/>
        <v>0</v>
      </c>
      <c r="T552" s="300">
        <f t="shared" si="27"/>
        <v>0</v>
      </c>
    </row>
    <row r="553" spans="1:20" hidden="1">
      <c r="A553" s="294" t="s">
        <v>1152</v>
      </c>
      <c r="B553" s="297" t="s">
        <v>509</v>
      </c>
      <c r="C553" s="294">
        <v>265143</v>
      </c>
      <c r="D553" s="294" t="s">
        <v>377</v>
      </c>
      <c r="E553" s="294" t="s">
        <v>548</v>
      </c>
      <c r="F553" s="294">
        <v>2751</v>
      </c>
      <c r="G553" s="294">
        <v>1</v>
      </c>
      <c r="H553" s="294">
        <v>1</v>
      </c>
      <c r="I553" s="294">
        <v>0</v>
      </c>
      <c r="K553" s="294">
        <v>2</v>
      </c>
      <c r="L553" s="299">
        <v>18000</v>
      </c>
      <c r="M553" s="299">
        <v>18000</v>
      </c>
      <c r="O553" s="299">
        <v>18000</v>
      </c>
      <c r="P553" s="299">
        <v>0</v>
      </c>
      <c r="R553" s="300">
        <f t="shared" si="25"/>
        <v>18000</v>
      </c>
      <c r="S553" s="300">
        <f t="shared" si="26"/>
        <v>0</v>
      </c>
      <c r="T553" s="300">
        <f t="shared" si="27"/>
        <v>0</v>
      </c>
    </row>
    <row r="554" spans="1:20" hidden="1">
      <c r="A554" s="294" t="s">
        <v>1153</v>
      </c>
      <c r="B554" s="297" t="s">
        <v>509</v>
      </c>
      <c r="C554" s="294">
        <v>265143</v>
      </c>
      <c r="D554" s="294" t="s">
        <v>377</v>
      </c>
      <c r="E554" s="294" t="s">
        <v>548</v>
      </c>
      <c r="F554" s="294">
        <v>3351</v>
      </c>
      <c r="G554" s="294">
        <v>1</v>
      </c>
      <c r="H554" s="294">
        <v>1</v>
      </c>
      <c r="I554" s="294">
        <v>0</v>
      </c>
      <c r="K554" s="294">
        <v>3</v>
      </c>
      <c r="L554" s="299">
        <v>20000</v>
      </c>
      <c r="M554" s="299">
        <v>20000</v>
      </c>
      <c r="O554" s="299">
        <v>20000</v>
      </c>
      <c r="P554" s="299">
        <v>0</v>
      </c>
      <c r="R554" s="300">
        <f t="shared" si="25"/>
        <v>20000</v>
      </c>
      <c r="S554" s="300">
        <f t="shared" si="26"/>
        <v>0</v>
      </c>
      <c r="T554" s="300">
        <f t="shared" si="27"/>
        <v>0</v>
      </c>
    </row>
    <row r="555" spans="1:20" hidden="1">
      <c r="A555" s="294" t="s">
        <v>1154</v>
      </c>
      <c r="B555" s="297" t="s">
        <v>516</v>
      </c>
      <c r="C555" s="294">
        <v>268117</v>
      </c>
      <c r="D555" s="294" t="s">
        <v>438</v>
      </c>
      <c r="E555" s="294" t="s">
        <v>552</v>
      </c>
      <c r="F555" s="294">
        <v>4419</v>
      </c>
      <c r="G555" s="294">
        <v>1</v>
      </c>
      <c r="H555" s="294">
        <v>1</v>
      </c>
      <c r="I555" s="294">
        <v>77</v>
      </c>
      <c r="K555" s="294">
        <v>4</v>
      </c>
      <c r="L555" s="299">
        <v>12150000</v>
      </c>
      <c r="M555" s="299">
        <v>12150000</v>
      </c>
      <c r="N555" s="299">
        <v>12149808</v>
      </c>
      <c r="O555" s="299">
        <v>6075000</v>
      </c>
      <c r="P555" s="299">
        <v>4418112</v>
      </c>
      <c r="R555" s="300">
        <f t="shared" si="25"/>
        <v>192</v>
      </c>
      <c r="S555" s="300">
        <f t="shared" si="26"/>
        <v>7731696</v>
      </c>
      <c r="T555" s="300">
        <f t="shared" si="27"/>
        <v>4418112</v>
      </c>
    </row>
    <row r="556" spans="1:20" hidden="1">
      <c r="A556" s="294" t="s">
        <v>1155</v>
      </c>
      <c r="B556" s="297" t="s">
        <v>478</v>
      </c>
      <c r="C556" s="294">
        <v>268149</v>
      </c>
      <c r="D556" s="294" t="s">
        <v>380</v>
      </c>
      <c r="E556" s="294" t="s">
        <v>548</v>
      </c>
      <c r="F556" s="294">
        <v>3391</v>
      </c>
      <c r="G556" s="294">
        <v>1</v>
      </c>
      <c r="H556" s="294">
        <v>1</v>
      </c>
      <c r="I556" s="294">
        <v>0</v>
      </c>
      <c r="K556" s="294">
        <v>3</v>
      </c>
      <c r="L556" s="299">
        <v>180000</v>
      </c>
      <c r="M556" s="299">
        <v>180000</v>
      </c>
      <c r="O556" s="299">
        <v>60000</v>
      </c>
      <c r="P556" s="299">
        <v>0</v>
      </c>
      <c r="R556" s="300">
        <f t="shared" si="25"/>
        <v>180000</v>
      </c>
      <c r="S556" s="300">
        <f t="shared" si="26"/>
        <v>0</v>
      </c>
      <c r="T556" s="300">
        <f t="shared" si="27"/>
        <v>0</v>
      </c>
    </row>
    <row r="557" spans="1:20" hidden="1">
      <c r="A557" s="294" t="s">
        <v>1156</v>
      </c>
      <c r="B557" s="297" t="s">
        <v>479</v>
      </c>
      <c r="C557" s="294">
        <v>268149</v>
      </c>
      <c r="D557" s="294" t="s">
        <v>381</v>
      </c>
      <c r="E557" s="294">
        <v>111100</v>
      </c>
      <c r="F557" s="294">
        <v>2711</v>
      </c>
      <c r="G557" s="294">
        <v>1</v>
      </c>
      <c r="H557" s="294">
        <v>1</v>
      </c>
      <c r="I557" s="294">
        <v>0</v>
      </c>
      <c r="K557" s="294">
        <v>2</v>
      </c>
      <c r="L557" s="299">
        <v>100000</v>
      </c>
      <c r="M557" s="299">
        <v>100000</v>
      </c>
      <c r="O557" s="299">
        <v>59100</v>
      </c>
      <c r="P557" s="299">
        <v>0</v>
      </c>
      <c r="R557" s="300">
        <f t="shared" si="25"/>
        <v>100000</v>
      </c>
      <c r="S557" s="300">
        <f t="shared" si="26"/>
        <v>0</v>
      </c>
      <c r="T557" s="300">
        <f t="shared" si="27"/>
        <v>0</v>
      </c>
    </row>
    <row r="558" spans="1:20">
      <c r="A558" s="294" t="s">
        <v>1157</v>
      </c>
      <c r="B558" s="297" t="s">
        <v>479</v>
      </c>
      <c r="C558" s="294">
        <v>268149</v>
      </c>
      <c r="D558" s="294" t="s">
        <v>381</v>
      </c>
      <c r="E558" s="294" t="s">
        <v>546</v>
      </c>
      <c r="F558" s="294">
        <v>2611</v>
      </c>
      <c r="G558" s="294">
        <v>1</v>
      </c>
      <c r="H558" s="294">
        <v>2</v>
      </c>
      <c r="I558" s="294">
        <v>0</v>
      </c>
      <c r="K558" s="294">
        <v>2</v>
      </c>
      <c r="L558" s="299">
        <v>9319643</v>
      </c>
      <c r="M558" s="299">
        <v>9319643</v>
      </c>
      <c r="N558" s="299">
        <f>P558</f>
        <v>0</v>
      </c>
      <c r="O558" s="299">
        <v>5507061</v>
      </c>
      <c r="P558" s="299">
        <v>0</v>
      </c>
      <c r="R558" s="300">
        <f t="shared" si="25"/>
        <v>9319643</v>
      </c>
      <c r="S558" s="300">
        <f t="shared" si="26"/>
        <v>0</v>
      </c>
      <c r="T558" s="300">
        <f t="shared" si="27"/>
        <v>0</v>
      </c>
    </row>
    <row r="559" spans="1:20">
      <c r="A559" s="294" t="s">
        <v>1158</v>
      </c>
      <c r="B559" s="297" t="s">
        <v>479</v>
      </c>
      <c r="C559" s="294">
        <v>268149</v>
      </c>
      <c r="D559" s="294" t="s">
        <v>381</v>
      </c>
      <c r="E559" s="294" t="s">
        <v>546</v>
      </c>
      <c r="F559" s="294">
        <v>2711</v>
      </c>
      <c r="G559" s="294">
        <v>1</v>
      </c>
      <c r="H559" s="294">
        <v>2</v>
      </c>
      <c r="I559" s="294">
        <v>0</v>
      </c>
      <c r="K559" s="294">
        <v>2</v>
      </c>
      <c r="L559" s="299">
        <v>14201864</v>
      </c>
      <c r="M559" s="299">
        <v>14201864</v>
      </c>
      <c r="N559" s="299">
        <f>P559</f>
        <v>0</v>
      </c>
      <c r="O559" s="299">
        <v>8392016</v>
      </c>
      <c r="P559" s="299">
        <v>0</v>
      </c>
      <c r="R559" s="300">
        <f t="shared" si="25"/>
        <v>14201864</v>
      </c>
      <c r="S559" s="300">
        <f t="shared" si="26"/>
        <v>0</v>
      </c>
      <c r="T559" s="300">
        <f t="shared" si="27"/>
        <v>0</v>
      </c>
    </row>
    <row r="560" spans="1:20" hidden="1">
      <c r="A560" s="294" t="s">
        <v>1159</v>
      </c>
      <c r="B560" s="297" t="s">
        <v>479</v>
      </c>
      <c r="C560" s="294">
        <v>268149</v>
      </c>
      <c r="D560" s="294" t="s">
        <v>381</v>
      </c>
      <c r="E560" s="294" t="s">
        <v>552</v>
      </c>
      <c r="F560" s="294">
        <v>2211</v>
      </c>
      <c r="G560" s="294">
        <v>1</v>
      </c>
      <c r="H560" s="294">
        <v>1</v>
      </c>
      <c r="I560" s="294">
        <v>26</v>
      </c>
      <c r="K560" s="294">
        <v>2</v>
      </c>
      <c r="L560" s="299">
        <v>0</v>
      </c>
      <c r="M560" s="299">
        <v>5000000</v>
      </c>
      <c r="O560" s="299">
        <v>2727300</v>
      </c>
      <c r="P560" s="299">
        <v>0</v>
      </c>
      <c r="R560" s="300">
        <f t="shared" si="25"/>
        <v>5000000</v>
      </c>
      <c r="S560" s="300">
        <f t="shared" si="26"/>
        <v>0</v>
      </c>
      <c r="T560" s="300">
        <f t="shared" si="27"/>
        <v>0</v>
      </c>
    </row>
    <row r="561" spans="1:20" hidden="1">
      <c r="A561" s="294" t="s">
        <v>1160</v>
      </c>
      <c r="B561" s="297" t="s">
        <v>479</v>
      </c>
      <c r="C561" s="294">
        <v>268149</v>
      </c>
      <c r="D561" s="294" t="s">
        <v>381</v>
      </c>
      <c r="E561" s="294" t="s">
        <v>552</v>
      </c>
      <c r="F561" s="294">
        <v>4412</v>
      </c>
      <c r="G561" s="294">
        <v>1</v>
      </c>
      <c r="H561" s="294">
        <v>1</v>
      </c>
      <c r="I561" s="294">
        <v>0</v>
      </c>
      <c r="K561" s="294">
        <v>4</v>
      </c>
      <c r="L561" s="299">
        <v>8000000</v>
      </c>
      <c r="M561" s="299">
        <v>3000000</v>
      </c>
      <c r="O561" s="299">
        <v>1636338</v>
      </c>
      <c r="P561" s="299">
        <v>0</v>
      </c>
      <c r="R561" s="300">
        <f t="shared" si="25"/>
        <v>3000000</v>
      </c>
      <c r="S561" s="300">
        <f t="shared" si="26"/>
        <v>0</v>
      </c>
      <c r="T561" s="300">
        <f t="shared" si="27"/>
        <v>0</v>
      </c>
    </row>
    <row r="562" spans="1:20" hidden="1">
      <c r="A562" s="294" t="s">
        <v>1161</v>
      </c>
      <c r="B562" s="297" t="s">
        <v>479</v>
      </c>
      <c r="C562" s="294">
        <v>268149</v>
      </c>
      <c r="D562" s="294" t="s">
        <v>381</v>
      </c>
      <c r="E562" s="294" t="s">
        <v>552</v>
      </c>
      <c r="F562" s="294">
        <v>5321</v>
      </c>
      <c r="G562" s="294">
        <v>2</v>
      </c>
      <c r="H562" s="294">
        <v>1</v>
      </c>
      <c r="I562" s="294">
        <v>0</v>
      </c>
      <c r="J562" s="294" t="s">
        <v>1162</v>
      </c>
      <c r="K562" s="294">
        <v>5</v>
      </c>
      <c r="L562" s="299">
        <v>500000</v>
      </c>
      <c r="M562" s="299">
        <v>500000</v>
      </c>
      <c r="O562" s="299">
        <v>0</v>
      </c>
      <c r="P562" s="299">
        <v>0</v>
      </c>
      <c r="R562" s="300">
        <f t="shared" si="25"/>
        <v>500000</v>
      </c>
      <c r="S562" s="300">
        <f t="shared" si="26"/>
        <v>0</v>
      </c>
      <c r="T562" s="300">
        <f t="shared" si="27"/>
        <v>0</v>
      </c>
    </row>
    <row r="563" spans="1:20" hidden="1">
      <c r="A563" s="294" t="s">
        <v>1163</v>
      </c>
      <c r="B563" s="297" t="s">
        <v>479</v>
      </c>
      <c r="C563" s="294">
        <v>268149</v>
      </c>
      <c r="D563" s="294" t="s">
        <v>381</v>
      </c>
      <c r="E563" s="294" t="s">
        <v>555</v>
      </c>
      <c r="F563" s="294">
        <v>3581</v>
      </c>
      <c r="G563" s="294">
        <v>1</v>
      </c>
      <c r="H563" s="294">
        <v>1</v>
      </c>
      <c r="I563" s="294">
        <v>0</v>
      </c>
      <c r="K563" s="294">
        <v>3</v>
      </c>
      <c r="L563" s="299">
        <v>0</v>
      </c>
      <c r="M563" s="299">
        <v>3500000</v>
      </c>
      <c r="O563" s="299">
        <v>1400000</v>
      </c>
      <c r="P563" s="299">
        <v>0</v>
      </c>
      <c r="R563" s="300">
        <f t="shared" si="25"/>
        <v>3500000</v>
      </c>
      <c r="S563" s="300">
        <f t="shared" si="26"/>
        <v>0</v>
      </c>
      <c r="T563" s="300">
        <f t="shared" si="27"/>
        <v>0</v>
      </c>
    </row>
    <row r="564" spans="1:20" hidden="1">
      <c r="A564" s="294" t="s">
        <v>1164</v>
      </c>
      <c r="B564" s="297" t="s">
        <v>479</v>
      </c>
      <c r="C564" s="294">
        <v>268149</v>
      </c>
      <c r="D564" s="294" t="s">
        <v>381</v>
      </c>
      <c r="E564" s="294" t="s">
        <v>555</v>
      </c>
      <c r="F564" s="294">
        <v>4419</v>
      </c>
      <c r="G564" s="294">
        <v>1</v>
      </c>
      <c r="H564" s="294">
        <v>1</v>
      </c>
      <c r="I564" s="294">
        <v>0</v>
      </c>
      <c r="K564" s="294">
        <v>4</v>
      </c>
      <c r="L564" s="299">
        <v>3500000</v>
      </c>
      <c r="M564" s="299">
        <v>0</v>
      </c>
      <c r="O564" s="299">
        <v>0</v>
      </c>
      <c r="P564" s="299">
        <v>0</v>
      </c>
      <c r="R564" s="300">
        <f t="shared" si="25"/>
        <v>0</v>
      </c>
      <c r="S564" s="300">
        <f t="shared" si="26"/>
        <v>0</v>
      </c>
      <c r="T564" s="300">
        <f t="shared" si="27"/>
        <v>0</v>
      </c>
    </row>
    <row r="565" spans="1:20" hidden="1">
      <c r="A565" s="294" t="s">
        <v>1165</v>
      </c>
      <c r="B565" s="297" t="s">
        <v>479</v>
      </c>
      <c r="C565" s="294">
        <v>268149</v>
      </c>
      <c r="D565" s="294" t="s">
        <v>381</v>
      </c>
      <c r="E565" s="294" t="s">
        <v>548</v>
      </c>
      <c r="F565" s="294">
        <v>2171</v>
      </c>
      <c r="G565" s="294">
        <v>1</v>
      </c>
      <c r="H565" s="294">
        <v>1</v>
      </c>
      <c r="I565" s="294">
        <v>0</v>
      </c>
      <c r="K565" s="294">
        <v>2</v>
      </c>
      <c r="L565" s="299">
        <v>1000000</v>
      </c>
      <c r="M565" s="299">
        <v>1000000</v>
      </c>
      <c r="O565" s="299">
        <v>499998</v>
      </c>
      <c r="P565" s="299">
        <v>0</v>
      </c>
      <c r="R565" s="300">
        <f t="shared" si="25"/>
        <v>1000000</v>
      </c>
      <c r="S565" s="300">
        <f t="shared" si="26"/>
        <v>0</v>
      </c>
      <c r="T565" s="300">
        <f t="shared" si="27"/>
        <v>0</v>
      </c>
    </row>
    <row r="566" spans="1:20" hidden="1">
      <c r="A566" s="294" t="s">
        <v>1166</v>
      </c>
      <c r="B566" s="297" t="s">
        <v>479</v>
      </c>
      <c r="C566" s="294">
        <v>268149</v>
      </c>
      <c r="D566" s="294" t="s">
        <v>381</v>
      </c>
      <c r="E566" s="294" t="s">
        <v>548</v>
      </c>
      <c r="F566" s="294">
        <v>3821</v>
      </c>
      <c r="G566" s="294">
        <v>1</v>
      </c>
      <c r="H566" s="294">
        <v>1</v>
      </c>
      <c r="I566" s="294">
        <v>0</v>
      </c>
      <c r="K566" s="294">
        <v>3</v>
      </c>
      <c r="L566" s="299">
        <v>1500000</v>
      </c>
      <c r="M566" s="299">
        <v>1500000</v>
      </c>
      <c r="N566" s="299">
        <v>116000</v>
      </c>
      <c r="O566" s="299">
        <v>750000</v>
      </c>
      <c r="P566" s="299">
        <v>116000</v>
      </c>
      <c r="R566" s="300">
        <f t="shared" si="25"/>
        <v>1384000</v>
      </c>
      <c r="S566" s="300">
        <f t="shared" si="26"/>
        <v>0</v>
      </c>
      <c r="T566" s="300">
        <f t="shared" si="27"/>
        <v>116000</v>
      </c>
    </row>
    <row r="567" spans="1:20" hidden="1">
      <c r="A567" s="294" t="s">
        <v>1167</v>
      </c>
      <c r="B567" s="297" t="s">
        <v>510</v>
      </c>
      <c r="C567" s="294">
        <v>268149</v>
      </c>
      <c r="D567" s="294" t="s">
        <v>382</v>
      </c>
      <c r="E567" s="294" t="s">
        <v>546</v>
      </c>
      <c r="F567" s="294">
        <v>4421</v>
      </c>
      <c r="G567" s="294">
        <v>1</v>
      </c>
      <c r="H567" s="294">
        <v>1</v>
      </c>
      <c r="I567" s="294">
        <v>77</v>
      </c>
      <c r="K567" s="294">
        <v>4</v>
      </c>
      <c r="L567" s="299">
        <v>5000000</v>
      </c>
      <c r="M567" s="299">
        <v>5000000</v>
      </c>
      <c r="N567" s="299">
        <v>4999999</v>
      </c>
      <c r="O567" s="299">
        <v>2054545</v>
      </c>
      <c r="P567" s="299">
        <v>1163636</v>
      </c>
      <c r="R567" s="300">
        <f t="shared" si="25"/>
        <v>1</v>
      </c>
      <c r="S567" s="300">
        <f t="shared" si="26"/>
        <v>3836363</v>
      </c>
      <c r="T567" s="300">
        <f t="shared" si="27"/>
        <v>1163636</v>
      </c>
    </row>
    <row r="568" spans="1:20" hidden="1">
      <c r="A568" s="294" t="s">
        <v>1168</v>
      </c>
      <c r="B568" s="297" t="s">
        <v>1193</v>
      </c>
      <c r="C568" s="294">
        <v>268244</v>
      </c>
      <c r="D568" s="294" t="s">
        <v>439</v>
      </c>
      <c r="E568" s="294">
        <v>111100</v>
      </c>
      <c r="F568" s="294">
        <v>4481</v>
      </c>
      <c r="G568" s="294">
        <v>1</v>
      </c>
      <c r="H568" s="294">
        <v>1</v>
      </c>
      <c r="I568" s="294">
        <v>0</v>
      </c>
      <c r="K568" s="294">
        <v>4</v>
      </c>
      <c r="L568" s="299">
        <v>300000</v>
      </c>
      <c r="M568" s="299">
        <v>300000</v>
      </c>
      <c r="O568" s="299">
        <v>150000</v>
      </c>
      <c r="P568" s="299">
        <v>0</v>
      </c>
      <c r="R568" s="300">
        <f t="shared" si="25"/>
        <v>300000</v>
      </c>
      <c r="S568" s="300">
        <f t="shared" si="26"/>
        <v>0</v>
      </c>
      <c r="T568" s="300">
        <f t="shared" si="27"/>
        <v>0</v>
      </c>
    </row>
    <row r="569" spans="1:20" hidden="1">
      <c r="A569" s="294" t="s">
        <v>1169</v>
      </c>
      <c r="B569" s="297" t="s">
        <v>525</v>
      </c>
      <c r="C569" s="294">
        <v>271117</v>
      </c>
      <c r="D569" s="294" t="s">
        <v>384</v>
      </c>
      <c r="E569" s="294">
        <v>111100</v>
      </c>
      <c r="F569" s="294">
        <v>4451</v>
      </c>
      <c r="G569" s="294">
        <v>1</v>
      </c>
      <c r="H569" s="294">
        <v>1</v>
      </c>
      <c r="I569" s="294">
        <v>0</v>
      </c>
      <c r="K569" s="294">
        <v>4</v>
      </c>
      <c r="L569" s="299">
        <v>2500000</v>
      </c>
      <c r="M569" s="299">
        <v>2000000</v>
      </c>
      <c r="N569" s="299">
        <v>1999999.95</v>
      </c>
      <c r="O569" s="299">
        <v>1727275</v>
      </c>
      <c r="P569" s="299">
        <v>136363.65</v>
      </c>
      <c r="R569" s="300">
        <f t="shared" si="25"/>
        <v>5.0000000046566129E-2</v>
      </c>
      <c r="S569" s="300">
        <f t="shared" si="26"/>
        <v>1863636.3</v>
      </c>
      <c r="T569" s="300">
        <f t="shared" si="27"/>
        <v>136363.65</v>
      </c>
    </row>
    <row r="570" spans="1:20" hidden="1">
      <c r="A570" s="294" t="s">
        <v>1170</v>
      </c>
      <c r="B570" s="297" t="s">
        <v>525</v>
      </c>
      <c r="C570" s="294">
        <v>271117</v>
      </c>
      <c r="D570" s="294" t="s">
        <v>384</v>
      </c>
      <c r="E570" s="294" t="s">
        <v>548</v>
      </c>
      <c r="F570" s="294">
        <v>3821</v>
      </c>
      <c r="G570" s="294">
        <v>1</v>
      </c>
      <c r="H570" s="294">
        <v>1</v>
      </c>
      <c r="I570" s="294">
        <v>0</v>
      </c>
      <c r="K570" s="294">
        <v>3</v>
      </c>
      <c r="L570" s="299">
        <v>2062500</v>
      </c>
      <c r="M570" s="299">
        <v>2062500</v>
      </c>
      <c r="O570" s="299">
        <v>0</v>
      </c>
      <c r="P570" s="299">
        <v>0</v>
      </c>
      <c r="R570" s="300">
        <f t="shared" si="25"/>
        <v>2062500</v>
      </c>
      <c r="S570" s="300">
        <f t="shared" si="26"/>
        <v>0</v>
      </c>
      <c r="T570" s="300">
        <f t="shared" si="27"/>
        <v>0</v>
      </c>
    </row>
    <row r="571" spans="1:20" hidden="1">
      <c r="A571" s="294" t="s">
        <v>1171</v>
      </c>
      <c r="B571" s="297" t="s">
        <v>492</v>
      </c>
      <c r="C571" s="294">
        <v>321102</v>
      </c>
      <c r="D571" s="294" t="s">
        <v>417</v>
      </c>
      <c r="E571" s="294" t="s">
        <v>552</v>
      </c>
      <c r="F571" s="294">
        <v>4419</v>
      </c>
      <c r="G571" s="294">
        <v>1</v>
      </c>
      <c r="H571" s="294">
        <v>1</v>
      </c>
      <c r="I571" s="294">
        <v>0</v>
      </c>
      <c r="K571" s="294">
        <v>4</v>
      </c>
      <c r="L571" s="299">
        <v>12300000</v>
      </c>
      <c r="M571" s="299">
        <v>12300000</v>
      </c>
      <c r="N571" s="299">
        <v>12000000</v>
      </c>
      <c r="O571" s="299">
        <v>4436000</v>
      </c>
      <c r="P571" s="299">
        <v>4181000</v>
      </c>
      <c r="R571" s="300">
        <f t="shared" si="25"/>
        <v>300000</v>
      </c>
      <c r="S571" s="300">
        <f t="shared" si="26"/>
        <v>7819000</v>
      </c>
      <c r="T571" s="300">
        <f t="shared" si="27"/>
        <v>4181000</v>
      </c>
    </row>
    <row r="572" spans="1:20" hidden="1">
      <c r="A572" s="294" t="s">
        <v>1172</v>
      </c>
      <c r="B572" s="297" t="s">
        <v>492</v>
      </c>
      <c r="C572" s="294">
        <v>321102</v>
      </c>
      <c r="D572" s="294" t="s">
        <v>417</v>
      </c>
      <c r="E572" s="294" t="s">
        <v>548</v>
      </c>
      <c r="F572" s="294">
        <v>2161</v>
      </c>
      <c r="G572" s="294">
        <v>1</v>
      </c>
      <c r="H572" s="294">
        <v>1</v>
      </c>
      <c r="I572" s="294">
        <v>0</v>
      </c>
      <c r="K572" s="294">
        <v>2</v>
      </c>
      <c r="L572" s="299">
        <v>3050000</v>
      </c>
      <c r="M572" s="299">
        <v>693194</v>
      </c>
      <c r="N572" s="299">
        <v>693194</v>
      </c>
      <c r="O572" s="299">
        <v>693194</v>
      </c>
      <c r="P572" s="299">
        <v>0</v>
      </c>
      <c r="R572" s="300">
        <f t="shared" si="25"/>
        <v>0</v>
      </c>
      <c r="S572" s="300">
        <f t="shared" si="26"/>
        <v>693194</v>
      </c>
      <c r="T572" s="300">
        <f t="shared" si="27"/>
        <v>0</v>
      </c>
    </row>
    <row r="573" spans="1:20" hidden="1">
      <c r="A573" s="294" t="s">
        <v>1173</v>
      </c>
      <c r="B573" s="297" t="s">
        <v>492</v>
      </c>
      <c r="C573" s="294">
        <v>321102</v>
      </c>
      <c r="D573" s="294" t="s">
        <v>417</v>
      </c>
      <c r="E573" s="294" t="s">
        <v>548</v>
      </c>
      <c r="F573" s="294">
        <v>3391</v>
      </c>
      <c r="G573" s="294">
        <v>1</v>
      </c>
      <c r="H573" s="294">
        <v>1</v>
      </c>
      <c r="I573" s="294">
        <v>0</v>
      </c>
      <c r="K573" s="294">
        <v>3</v>
      </c>
      <c r="L573" s="299">
        <v>400000</v>
      </c>
      <c r="M573" s="299">
        <v>400000</v>
      </c>
      <c r="O573" s="299">
        <v>200000</v>
      </c>
      <c r="P573" s="299">
        <v>0</v>
      </c>
      <c r="R573" s="300">
        <f t="shared" si="25"/>
        <v>400000</v>
      </c>
      <c r="S573" s="300">
        <f t="shared" si="26"/>
        <v>0</v>
      </c>
      <c r="T573" s="300">
        <f t="shared" si="27"/>
        <v>0</v>
      </c>
    </row>
    <row r="574" spans="1:20" hidden="1">
      <c r="A574" s="294" t="s">
        <v>1174</v>
      </c>
      <c r="B574" s="297" t="s">
        <v>492</v>
      </c>
      <c r="C574" s="294">
        <v>321102</v>
      </c>
      <c r="D574" s="294" t="s">
        <v>417</v>
      </c>
      <c r="E574" s="294" t="s">
        <v>548</v>
      </c>
      <c r="F574" s="294">
        <v>3581</v>
      </c>
      <c r="G574" s="294">
        <v>1</v>
      </c>
      <c r="H574" s="294">
        <v>1</v>
      </c>
      <c r="I574" s="294">
        <v>0</v>
      </c>
      <c r="K574" s="294">
        <v>3</v>
      </c>
      <c r="L574" s="299">
        <v>0</v>
      </c>
      <c r="M574" s="299">
        <v>2356806</v>
      </c>
      <c r="O574" s="299">
        <v>831816</v>
      </c>
      <c r="P574" s="299">
        <v>0</v>
      </c>
      <c r="R574" s="300">
        <f t="shared" si="25"/>
        <v>2356806</v>
      </c>
      <c r="S574" s="300">
        <f t="shared" si="26"/>
        <v>0</v>
      </c>
      <c r="T574" s="300">
        <f t="shared" si="27"/>
        <v>0</v>
      </c>
    </row>
    <row r="575" spans="1:20" hidden="1">
      <c r="A575" s="294" t="s">
        <v>1175</v>
      </c>
      <c r="B575" s="297" t="s">
        <v>492</v>
      </c>
      <c r="C575" s="294">
        <v>321102</v>
      </c>
      <c r="D575" s="294" t="s">
        <v>417</v>
      </c>
      <c r="E575" s="294" t="s">
        <v>548</v>
      </c>
      <c r="F575" s="294">
        <v>3831</v>
      </c>
      <c r="G575" s="294">
        <v>1</v>
      </c>
      <c r="H575" s="294">
        <v>1</v>
      </c>
      <c r="I575" s="294">
        <v>0</v>
      </c>
      <c r="K575" s="294">
        <v>3</v>
      </c>
      <c r="L575" s="299">
        <v>300000</v>
      </c>
      <c r="M575" s="299">
        <v>300000</v>
      </c>
      <c r="O575" s="299">
        <v>150000</v>
      </c>
      <c r="P575" s="299">
        <v>0</v>
      </c>
      <c r="R575" s="300">
        <f t="shared" si="25"/>
        <v>300000</v>
      </c>
      <c r="S575" s="300">
        <f t="shared" si="26"/>
        <v>0</v>
      </c>
      <c r="T575" s="300">
        <f t="shared" si="27"/>
        <v>0</v>
      </c>
    </row>
    <row r="576" spans="1:20" hidden="1">
      <c r="A576" s="294" t="s">
        <v>1176</v>
      </c>
      <c r="B576" s="297" t="s">
        <v>493</v>
      </c>
      <c r="C576" s="294">
        <v>321275</v>
      </c>
      <c r="D576" s="294" t="s">
        <v>420</v>
      </c>
      <c r="E576" s="294" t="s">
        <v>548</v>
      </c>
      <c r="F576" s="294">
        <v>3351</v>
      </c>
      <c r="G576" s="294">
        <v>1</v>
      </c>
      <c r="H576" s="294">
        <v>1</v>
      </c>
      <c r="I576" s="294">
        <v>0</v>
      </c>
      <c r="K576" s="294">
        <v>3</v>
      </c>
      <c r="L576" s="299">
        <v>580000</v>
      </c>
      <c r="M576" s="299">
        <v>580000</v>
      </c>
      <c r="O576" s="299">
        <v>290000</v>
      </c>
      <c r="P576" s="299">
        <v>0</v>
      </c>
      <c r="R576" s="300">
        <f t="shared" si="25"/>
        <v>580000</v>
      </c>
      <c r="S576" s="300">
        <f t="shared" si="26"/>
        <v>0</v>
      </c>
      <c r="T576" s="300">
        <f t="shared" si="27"/>
        <v>0</v>
      </c>
    </row>
    <row r="577" spans="1:20" hidden="1">
      <c r="A577" s="294" t="s">
        <v>1177</v>
      </c>
      <c r="B577" s="297" t="s">
        <v>511</v>
      </c>
      <c r="C577" s="294">
        <v>321275</v>
      </c>
      <c r="D577" s="294" t="s">
        <v>421</v>
      </c>
      <c r="E577" s="294" t="s">
        <v>552</v>
      </c>
      <c r="F577" s="294">
        <v>4419</v>
      </c>
      <c r="G577" s="294">
        <v>1</v>
      </c>
      <c r="H577" s="294">
        <v>1</v>
      </c>
      <c r="I577" s="294">
        <v>77</v>
      </c>
      <c r="K577" s="294">
        <v>4</v>
      </c>
      <c r="L577" s="299">
        <v>15000000</v>
      </c>
      <c r="M577" s="299">
        <v>14500000</v>
      </c>
      <c r="N577" s="299">
        <v>12000000</v>
      </c>
      <c r="O577" s="299">
        <v>11946300</v>
      </c>
      <c r="P577" s="299">
        <v>3022763</v>
      </c>
      <c r="R577" s="300">
        <f t="shared" si="25"/>
        <v>2500000</v>
      </c>
      <c r="S577" s="300">
        <f t="shared" si="26"/>
        <v>8977237</v>
      </c>
      <c r="T577" s="300">
        <f t="shared" si="27"/>
        <v>3022763</v>
      </c>
    </row>
    <row r="578" spans="1:20" hidden="1">
      <c r="A578" s="294" t="s">
        <v>1178</v>
      </c>
      <c r="C578" s="294" t="s">
        <v>1179</v>
      </c>
      <c r="D578" s="294" t="s">
        <v>1180</v>
      </c>
      <c r="E578" s="294" t="s">
        <v>1181</v>
      </c>
      <c r="L578" s="299">
        <f>SUM(L5:L577)</f>
        <v>2769993470</v>
      </c>
      <c r="M578" s="299">
        <f t="shared" ref="M578:T578" si="28">SUM(M5:M577)</f>
        <v>2768023181.5999999</v>
      </c>
      <c r="N578" s="299">
        <f t="shared" si="28"/>
        <v>1033238457.4700003</v>
      </c>
      <c r="O578" s="299">
        <f t="shared" si="28"/>
        <v>1290477160.6000001</v>
      </c>
      <c r="P578" s="299">
        <f t="shared" si="28"/>
        <v>730022399.45000029</v>
      </c>
      <c r="Q578" s="299">
        <f t="shared" si="28"/>
        <v>553667508.4799999</v>
      </c>
      <c r="R578" s="299">
        <f t="shared" si="28"/>
        <v>1734784724.1299996</v>
      </c>
      <c r="S578" s="299">
        <f>SUM(S5:S577)</f>
        <v>303216058.01999992</v>
      </c>
      <c r="T578" s="299">
        <f t="shared" si="28"/>
        <v>176354890.97</v>
      </c>
    </row>
    <row r="579" spans="1:20">
      <c r="O579" s="299">
        <f>SUBTOTAL(9,O5:O559)</f>
        <v>301163913.85000002</v>
      </c>
    </row>
  </sheetData>
  <autoFilter ref="A4:AJ578">
    <filterColumn colId="7">
      <filters>
        <filter val="2"/>
      </filters>
    </filterColumn>
  </autoFilter>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2</v>
      </c>
      <c r="B7" s="1372" t="s">
        <v>472</v>
      </c>
      <c r="C7" s="1373"/>
      <c r="D7" s="1373"/>
      <c r="E7" s="1374"/>
      <c r="F7" s="1406" t="s">
        <v>1652</v>
      </c>
      <c r="G7" s="1376"/>
      <c r="H7" s="1376"/>
      <c r="I7" s="1377"/>
      <c r="J7" s="274" t="s">
        <v>349</v>
      </c>
      <c r="K7" s="544" t="s">
        <v>349</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846" t="s">
        <v>1309</v>
      </c>
      <c r="B11" s="846" t="s">
        <v>1309</v>
      </c>
      <c r="C11" s="814">
        <v>1</v>
      </c>
      <c r="D11" s="815">
        <f>(C11/B11)*100</f>
        <v>100</v>
      </c>
      <c r="E11" s="816">
        <v>2674775</v>
      </c>
      <c r="F11" s="816">
        <v>1208640</v>
      </c>
      <c r="G11" s="816">
        <v>38000</v>
      </c>
      <c r="H11" s="816">
        <v>38000</v>
      </c>
      <c r="I11" s="816">
        <v>38000</v>
      </c>
      <c r="J11" s="815">
        <f>(G11/F11)*100</f>
        <v>3.1440296531638863</v>
      </c>
      <c r="K11" s="835">
        <f>(D11/J11)*100</f>
        <v>3180.6315789473688</v>
      </c>
    </row>
    <row r="12" spans="1:11" ht="8.25" customHeight="1">
      <c r="A12" s="1378"/>
      <c r="B12" s="1379"/>
      <c r="C12" s="1379"/>
      <c r="D12" s="1379"/>
      <c r="E12" s="1379"/>
      <c r="F12" s="1379"/>
      <c r="G12" s="1379"/>
      <c r="H12" s="1379"/>
      <c r="I12" s="1379"/>
      <c r="J12" s="1379"/>
      <c r="K12" s="1380"/>
    </row>
    <row r="13" spans="1:11">
      <c r="A13" s="1521" t="s">
        <v>1339</v>
      </c>
      <c r="B13" s="1522"/>
      <c r="C13" s="1522"/>
      <c r="D13" s="1522"/>
      <c r="E13" s="1522"/>
      <c r="F13" s="1522"/>
      <c r="G13" s="1522"/>
      <c r="H13" s="1522"/>
      <c r="I13" s="1522"/>
      <c r="J13" s="1522"/>
      <c r="K13" s="1523"/>
    </row>
    <row r="14" spans="1:11">
      <c r="A14" s="1509" t="s">
        <v>1609</v>
      </c>
      <c r="B14" s="1510"/>
      <c r="C14" s="1510"/>
      <c r="D14" s="1510"/>
      <c r="E14" s="1510"/>
      <c r="F14" s="1510"/>
      <c r="G14" s="1510"/>
      <c r="H14" s="1510"/>
      <c r="I14" s="1510"/>
      <c r="J14" s="1510"/>
      <c r="K14" s="1511"/>
    </row>
    <row r="15" spans="1:11">
      <c r="A15" s="738"/>
      <c r="B15" s="739"/>
      <c r="C15" s="739"/>
      <c r="D15" s="739"/>
      <c r="E15" s="739"/>
      <c r="F15" s="739"/>
      <c r="G15" s="739"/>
      <c r="H15" s="739"/>
      <c r="I15" s="739"/>
      <c r="J15" s="739"/>
      <c r="K15" s="740"/>
    </row>
    <row r="16" spans="1:11">
      <c r="A16" s="738"/>
      <c r="B16" s="739"/>
      <c r="C16" s="739"/>
      <c r="D16" s="739"/>
      <c r="E16" s="739"/>
      <c r="F16" s="739"/>
      <c r="G16" s="739"/>
      <c r="H16" s="739"/>
      <c r="I16" s="739"/>
      <c r="J16" s="739"/>
      <c r="K16" s="740"/>
    </row>
    <row r="17" spans="1:12">
      <c r="A17" s="1518" t="s">
        <v>1610</v>
      </c>
      <c r="B17" s="1519"/>
      <c r="C17" s="1519"/>
      <c r="D17" s="1519"/>
      <c r="E17" s="1519"/>
      <c r="F17" s="1519"/>
      <c r="G17" s="1519"/>
      <c r="H17" s="1519"/>
      <c r="I17" s="1519"/>
      <c r="J17" s="1519"/>
      <c r="K17" s="1520"/>
    </row>
    <row r="18" spans="1:12">
      <c r="A18" s="1509" t="s">
        <v>1611</v>
      </c>
      <c r="B18" s="1510"/>
      <c r="C18" s="1510"/>
      <c r="D18" s="1510"/>
      <c r="E18" s="1510"/>
      <c r="F18" s="1510"/>
      <c r="G18" s="1510"/>
      <c r="H18" s="1510"/>
      <c r="I18" s="1510"/>
      <c r="J18" s="1510"/>
      <c r="K18" s="1511"/>
    </row>
    <row r="19" spans="1:12" ht="63.75" customHeight="1">
      <c r="A19" s="1509" t="s">
        <v>1612</v>
      </c>
      <c r="B19" s="1510"/>
      <c r="C19" s="1510"/>
      <c r="D19" s="1510"/>
      <c r="E19" s="1510"/>
      <c r="F19" s="1510"/>
      <c r="G19" s="1510"/>
      <c r="H19" s="1510"/>
      <c r="I19" s="1510"/>
      <c r="J19" s="1510"/>
      <c r="K19" s="1511"/>
      <c r="L19" s="1" t="s">
        <v>1413</v>
      </c>
    </row>
    <row r="20" spans="1:12" ht="57.75" customHeight="1">
      <c r="A20" s="1512" t="s">
        <v>1613</v>
      </c>
      <c r="B20" s="1513"/>
      <c r="C20" s="1513"/>
      <c r="D20" s="1513"/>
      <c r="E20" s="1513"/>
      <c r="F20" s="1513"/>
      <c r="G20" s="1513"/>
      <c r="H20" s="1513"/>
      <c r="I20" s="1513"/>
      <c r="J20" s="1513"/>
      <c r="K20" s="1514"/>
    </row>
    <row r="21" spans="1:12" ht="69" customHeight="1">
      <c r="A21" s="1512" t="s">
        <v>1614</v>
      </c>
      <c r="B21" s="1513"/>
      <c r="C21" s="1513"/>
      <c r="D21" s="1513"/>
      <c r="E21" s="1513"/>
      <c r="F21" s="1513"/>
      <c r="G21" s="1513"/>
      <c r="H21" s="1513"/>
      <c r="I21" s="1513"/>
      <c r="J21" s="1513"/>
      <c r="K21" s="1514"/>
    </row>
    <row r="22" spans="1:12" ht="54.75" customHeight="1">
      <c r="A22" s="1512" t="s">
        <v>1615</v>
      </c>
      <c r="B22" s="1513"/>
      <c r="C22" s="1513"/>
      <c r="D22" s="1513"/>
      <c r="E22" s="1513"/>
      <c r="F22" s="1513"/>
      <c r="G22" s="1513"/>
      <c r="H22" s="1513"/>
      <c r="I22" s="1513"/>
      <c r="J22" s="1513"/>
      <c r="K22" s="1514"/>
    </row>
    <row r="23" spans="1:12" ht="72.75" customHeight="1">
      <c r="A23" s="1512" t="s">
        <v>1616</v>
      </c>
      <c r="B23" s="1513"/>
      <c r="C23" s="1513"/>
      <c r="D23" s="1513"/>
      <c r="E23" s="1513"/>
      <c r="F23" s="1513"/>
      <c r="G23" s="1513"/>
      <c r="H23" s="1513"/>
      <c r="I23" s="1513"/>
      <c r="J23" s="1513"/>
      <c r="K23" s="1514"/>
    </row>
    <row r="24" spans="1:12" ht="51.75" customHeight="1">
      <c r="A24" s="1512" t="s">
        <v>1617</v>
      </c>
      <c r="B24" s="1513"/>
      <c r="C24" s="1513"/>
      <c r="D24" s="1513"/>
      <c r="E24" s="1513"/>
      <c r="F24" s="1513"/>
      <c r="G24" s="1513"/>
      <c r="H24" s="1513"/>
      <c r="I24" s="1513"/>
      <c r="J24" s="1513"/>
      <c r="K24" s="1514"/>
    </row>
    <row r="25" spans="1:12">
      <c r="A25" s="532"/>
      <c r="B25" s="533"/>
      <c r="C25" s="533"/>
      <c r="D25" s="533"/>
      <c r="E25" s="533"/>
      <c r="F25" s="533"/>
      <c r="G25" s="533"/>
      <c r="H25" s="533"/>
      <c r="I25" s="533"/>
      <c r="J25" s="533"/>
      <c r="K25" s="534"/>
    </row>
    <row r="26" spans="1:12">
      <c r="A26" s="1518"/>
      <c r="B26" s="1519"/>
      <c r="C26" s="1519"/>
      <c r="D26" s="1519"/>
      <c r="E26" s="1519"/>
      <c r="F26" s="1519"/>
      <c r="G26" s="1519"/>
      <c r="H26" s="1519"/>
      <c r="I26" s="1519"/>
      <c r="J26" s="1519"/>
      <c r="K26" s="1520"/>
    </row>
    <row r="27" spans="1:12" ht="13.8">
      <c r="A27" s="738" t="s">
        <v>287</v>
      </c>
      <c r="B27" s="739"/>
      <c r="C27" s="739"/>
      <c r="D27" s="739"/>
      <c r="E27" s="739"/>
      <c r="F27" s="739"/>
      <c r="G27" s="739"/>
      <c r="H27" s="739"/>
      <c r="I27" s="739"/>
      <c r="J27" s="739"/>
      <c r="K27" s="740"/>
    </row>
    <row r="28" spans="1:12">
      <c r="A28" s="711"/>
      <c r="B28" s="712"/>
      <c r="C28" s="712"/>
      <c r="D28" s="712"/>
      <c r="E28" s="712"/>
      <c r="F28" s="712"/>
      <c r="G28" s="712"/>
      <c r="H28" s="712"/>
      <c r="I28" s="712"/>
      <c r="J28" s="712"/>
      <c r="K28" s="713"/>
    </row>
    <row r="29" spans="1:12" ht="37.5" customHeight="1">
      <c r="A29" s="1403" t="s">
        <v>1829</v>
      </c>
      <c r="B29" s="1404"/>
      <c r="C29" s="1404"/>
      <c r="D29" s="1404"/>
      <c r="E29" s="1404"/>
      <c r="F29" s="1404"/>
      <c r="G29" s="1404"/>
      <c r="H29" s="1404"/>
      <c r="I29" s="1404"/>
      <c r="J29" s="1404"/>
      <c r="K29" s="1405"/>
    </row>
    <row r="30" spans="1:12">
      <c r="A30" s="723"/>
      <c r="B30" s="741"/>
      <c r="C30" s="741"/>
      <c r="D30" s="741"/>
      <c r="E30" s="741"/>
      <c r="F30" s="741"/>
      <c r="G30" s="741"/>
      <c r="H30" s="741"/>
      <c r="I30" s="741"/>
      <c r="J30" s="741"/>
      <c r="K30" s="742"/>
    </row>
    <row r="31" spans="1:12">
      <c r="A31" s="723"/>
      <c r="B31" s="741"/>
      <c r="C31" s="741"/>
      <c r="D31" s="741"/>
      <c r="E31" s="741"/>
      <c r="F31" s="741"/>
      <c r="G31" s="741"/>
      <c r="H31" s="741"/>
      <c r="I31" s="741"/>
      <c r="J31" s="741"/>
      <c r="K31" s="742"/>
    </row>
    <row r="32" spans="1:12">
      <c r="A32" s="723"/>
      <c r="B32" s="741"/>
      <c r="C32" s="741"/>
      <c r="D32" s="741"/>
      <c r="E32" s="741"/>
      <c r="F32" s="741"/>
      <c r="G32" s="741"/>
      <c r="H32" s="741"/>
      <c r="I32" s="741"/>
      <c r="J32" s="741"/>
      <c r="K32" s="742"/>
    </row>
    <row r="33" spans="1:11">
      <c r="A33" s="723"/>
      <c r="B33" s="741"/>
      <c r="C33" s="741"/>
      <c r="D33" s="741"/>
      <c r="E33" s="741"/>
      <c r="F33" s="741"/>
      <c r="G33" s="741"/>
      <c r="H33" s="741"/>
      <c r="I33" s="741"/>
      <c r="J33" s="741"/>
      <c r="K33" s="742"/>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7">
    <mergeCell ref="A36:K36"/>
    <mergeCell ref="A39:K39"/>
    <mergeCell ref="A22:K22"/>
    <mergeCell ref="A23:K23"/>
    <mergeCell ref="A24:K24"/>
    <mergeCell ref="A26:K26"/>
    <mergeCell ref="A29:K29"/>
    <mergeCell ref="A1:K1"/>
    <mergeCell ref="A3:K3"/>
    <mergeCell ref="A4:K4"/>
    <mergeCell ref="A5:A6"/>
    <mergeCell ref="B5:E6"/>
    <mergeCell ref="F5:I6"/>
    <mergeCell ref="J5:J6"/>
    <mergeCell ref="K5:K6"/>
    <mergeCell ref="B7:E7"/>
    <mergeCell ref="F7:I7"/>
    <mergeCell ref="A9:D9"/>
    <mergeCell ref="E9:K9"/>
    <mergeCell ref="A21:K21"/>
    <mergeCell ref="A14:K14"/>
    <mergeCell ref="A17:K17"/>
    <mergeCell ref="A18:K18"/>
    <mergeCell ref="A19:K19"/>
    <mergeCell ref="A20:K20"/>
    <mergeCell ref="A12:K12"/>
    <mergeCell ref="A13:K13"/>
  </mergeCells>
  <printOptions horizontalCentered="1"/>
  <pageMargins left="0.62992125984251968" right="1.0236220472440944" top="1.1417322834645669" bottom="0.74803149606299213" header="0.31496062992125984" footer="0.31496062992125984"/>
  <pageSetup scale="55" orientation="landscape" r:id="rId1"/>
  <headerFooter scaleWithDoc="0">
    <oddHeader>&amp;L&amp;G&amp;R&amp;G</oddHeader>
    <oddFooter>&amp;R&amp;G</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topLeftCell="A4"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273">
        <v>2</v>
      </c>
      <c r="B7" s="1375" t="s">
        <v>492</v>
      </c>
      <c r="C7" s="1376"/>
      <c r="D7" s="1376"/>
      <c r="E7" s="1377"/>
      <c r="F7" s="1375" t="s">
        <v>1840</v>
      </c>
      <c r="G7" s="1376"/>
      <c r="H7" s="1376"/>
      <c r="I7" s="1377"/>
      <c r="J7" s="374" t="s">
        <v>412</v>
      </c>
      <c r="K7" s="544" t="s">
        <v>412</v>
      </c>
    </row>
    <row r="8" spans="1:11" s="356" customFormat="1" ht="15" customHeight="1">
      <c r="A8" s="386"/>
      <c r="B8" s="387"/>
      <c r="C8" s="387"/>
      <c r="D8" s="387"/>
      <c r="E8" s="387"/>
      <c r="F8" s="387"/>
      <c r="G8" s="387"/>
      <c r="H8" s="387"/>
      <c r="I8" s="387"/>
      <c r="J8" s="387"/>
      <c r="K8" s="388"/>
    </row>
    <row r="9" spans="1:11" s="356" customFormat="1" ht="15" customHeight="1">
      <c r="A9" s="1363" t="s">
        <v>232</v>
      </c>
      <c r="B9" s="1364"/>
      <c r="C9" s="1364"/>
      <c r="D9" s="1365"/>
      <c r="E9" s="1363" t="s">
        <v>309</v>
      </c>
      <c r="F9" s="1364"/>
      <c r="G9" s="1364"/>
      <c r="H9" s="1364"/>
      <c r="I9" s="1364"/>
      <c r="J9" s="1364"/>
      <c r="K9" s="1365"/>
    </row>
    <row r="10" spans="1:11"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357" customFormat="1" ht="20.7" customHeight="1">
      <c r="A11" s="814">
        <v>4670</v>
      </c>
      <c r="B11" s="814">
        <v>2880</v>
      </c>
      <c r="C11" s="814">
        <v>1332</v>
      </c>
      <c r="D11" s="815">
        <f>(C11/B11)*100</f>
        <v>46.25</v>
      </c>
      <c r="E11" s="816">
        <v>16050000</v>
      </c>
      <c r="F11" s="816">
        <v>6311010</v>
      </c>
      <c r="G11" s="816">
        <v>4200758.28</v>
      </c>
      <c r="H11" s="816">
        <v>4200758.28</v>
      </c>
      <c r="I11" s="816">
        <v>19758.28</v>
      </c>
      <c r="J11" s="815">
        <f>(G11/F11)*100</f>
        <v>66.562377178930149</v>
      </c>
      <c r="K11" s="835">
        <f>(D11/J11)*100</f>
        <v>69.483696286376187</v>
      </c>
    </row>
    <row r="12" spans="1:11" ht="8.25" customHeight="1">
      <c r="A12" s="1378"/>
      <c r="B12" s="1379"/>
      <c r="C12" s="1379"/>
      <c r="D12" s="1379"/>
      <c r="E12" s="1379"/>
      <c r="F12" s="1379"/>
      <c r="G12" s="1379"/>
      <c r="H12" s="1379"/>
      <c r="I12" s="1379"/>
      <c r="J12" s="1379"/>
      <c r="K12" s="1380"/>
    </row>
    <row r="13" spans="1:11">
      <c r="A13" s="1525" t="s">
        <v>1339</v>
      </c>
      <c r="B13" s="1484"/>
      <c r="C13" s="1484"/>
      <c r="D13" s="1484"/>
      <c r="E13" s="1484"/>
      <c r="F13" s="1484"/>
      <c r="G13" s="1484"/>
      <c r="H13" s="1484"/>
      <c r="I13" s="1484"/>
      <c r="J13" s="1484"/>
      <c r="K13" s="1526"/>
    </row>
    <row r="14" spans="1:11" ht="13.5" customHeight="1">
      <c r="A14" s="1392" t="s">
        <v>1398</v>
      </c>
      <c r="B14" s="1483"/>
      <c r="C14" s="1483"/>
      <c r="D14" s="1483"/>
      <c r="E14" s="1483"/>
      <c r="F14" s="1483"/>
      <c r="G14" s="1483"/>
      <c r="H14" s="1483"/>
      <c r="I14" s="1483"/>
      <c r="J14" s="1483"/>
      <c r="K14" s="1524"/>
    </row>
    <row r="15" spans="1:11">
      <c r="A15" s="734"/>
      <c r="B15" s="743"/>
      <c r="C15" s="743"/>
      <c r="D15" s="743"/>
      <c r="E15" s="743"/>
      <c r="F15" s="743"/>
      <c r="G15" s="743"/>
      <c r="H15" s="743"/>
      <c r="I15" s="743"/>
      <c r="J15" s="743"/>
      <c r="K15" s="744"/>
    </row>
    <row r="16" spans="1:11">
      <c r="A16" s="734"/>
      <c r="B16" s="743"/>
      <c r="C16" s="743"/>
      <c r="D16" s="743"/>
      <c r="E16" s="743"/>
      <c r="F16" s="743"/>
      <c r="G16" s="743"/>
      <c r="H16" s="743"/>
      <c r="I16" s="743"/>
      <c r="J16" s="743"/>
      <c r="K16" s="744"/>
    </row>
    <row r="17" spans="1:12">
      <c r="A17" s="734"/>
      <c r="B17" s="743"/>
      <c r="C17" s="743"/>
      <c r="D17" s="743"/>
      <c r="E17" s="743"/>
      <c r="F17" s="743"/>
      <c r="G17" s="743"/>
      <c r="H17" s="743"/>
      <c r="I17" s="743"/>
      <c r="J17" s="743"/>
      <c r="K17" s="744"/>
    </row>
    <row r="18" spans="1:12">
      <c r="A18" s="1525" t="s">
        <v>1328</v>
      </c>
      <c r="B18" s="1484"/>
      <c r="C18" s="1484"/>
      <c r="D18" s="1484"/>
      <c r="E18" s="1484"/>
      <c r="F18" s="1484"/>
      <c r="G18" s="1484"/>
      <c r="H18" s="1484"/>
      <c r="I18" s="1484"/>
      <c r="J18" s="1484"/>
      <c r="K18" s="1526"/>
    </row>
    <row r="19" spans="1:12" ht="13.5" customHeight="1">
      <c r="A19" s="1392" t="s">
        <v>1399</v>
      </c>
      <c r="B19" s="1483"/>
      <c r="C19" s="1483"/>
      <c r="D19" s="1483"/>
      <c r="E19" s="1483"/>
      <c r="F19" s="1483"/>
      <c r="G19" s="1483"/>
      <c r="H19" s="1483"/>
      <c r="I19" s="1483"/>
      <c r="J19" s="1483"/>
      <c r="K19" s="1524"/>
      <c r="L19" s="355" t="s">
        <v>1413</v>
      </c>
    </row>
    <row r="20" spans="1:12">
      <c r="A20" s="723"/>
      <c r="B20" s="743"/>
      <c r="C20" s="743"/>
      <c r="D20" s="743"/>
      <c r="E20" s="743"/>
      <c r="F20" s="743"/>
      <c r="G20" s="743"/>
      <c r="H20" s="743"/>
      <c r="I20" s="743"/>
      <c r="J20" s="743"/>
      <c r="K20" s="744"/>
    </row>
    <row r="21" spans="1:12">
      <c r="A21" s="723"/>
      <c r="B21" s="743"/>
      <c r="C21" s="743"/>
      <c r="D21" s="743"/>
      <c r="E21" s="743"/>
      <c r="F21" s="743"/>
      <c r="G21" s="743"/>
      <c r="H21" s="743"/>
      <c r="I21" s="743"/>
      <c r="J21" s="743"/>
      <c r="K21" s="744"/>
    </row>
    <row r="22" spans="1:12">
      <c r="A22" s="723"/>
      <c r="B22" s="743"/>
      <c r="C22" s="743"/>
      <c r="D22" s="743"/>
      <c r="E22" s="743"/>
      <c r="F22" s="743"/>
      <c r="G22" s="743"/>
      <c r="H22" s="743"/>
      <c r="I22" s="743"/>
      <c r="J22" s="743"/>
      <c r="K22" s="744"/>
    </row>
    <row r="23" spans="1:12" ht="13.5" customHeight="1">
      <c r="A23" s="1525" t="s">
        <v>1342</v>
      </c>
      <c r="B23" s="1484"/>
      <c r="C23" s="1484"/>
      <c r="D23" s="1484"/>
      <c r="E23" s="1484"/>
      <c r="F23" s="1484"/>
      <c r="G23" s="1484"/>
      <c r="H23" s="1484"/>
      <c r="I23" s="1484"/>
      <c r="J23" s="1484"/>
      <c r="K23" s="1526"/>
    </row>
    <row r="24" spans="1:12" ht="13.5" customHeight="1">
      <c r="A24" s="1525" t="s">
        <v>1400</v>
      </c>
      <c r="B24" s="1484"/>
      <c r="C24" s="1484"/>
      <c r="D24" s="1484"/>
      <c r="E24" s="1484"/>
      <c r="F24" s="1484"/>
      <c r="G24" s="1484"/>
      <c r="H24" s="1484"/>
      <c r="I24" s="1484"/>
      <c r="J24" s="1484"/>
      <c r="K24" s="1526"/>
    </row>
    <row r="25" spans="1:12">
      <c r="A25" s="711"/>
      <c r="B25" s="712"/>
      <c r="C25" s="712"/>
      <c r="D25" s="712"/>
      <c r="E25" s="712"/>
      <c r="F25" s="712"/>
      <c r="G25" s="712"/>
      <c r="H25" s="712"/>
      <c r="I25" s="712"/>
      <c r="J25" s="712"/>
      <c r="K25" s="713"/>
    </row>
    <row r="26" spans="1:12">
      <c r="A26" s="711"/>
      <c r="B26" s="712"/>
      <c r="C26" s="712"/>
      <c r="D26" s="712"/>
      <c r="E26" s="712"/>
      <c r="F26" s="712"/>
      <c r="G26" s="712"/>
      <c r="H26" s="712"/>
      <c r="I26" s="712"/>
      <c r="J26" s="712"/>
      <c r="K26" s="713"/>
    </row>
    <row r="27" spans="1:12">
      <c r="A27" s="1366"/>
      <c r="B27" s="1367"/>
      <c r="C27" s="1367"/>
      <c r="D27" s="1367"/>
      <c r="E27" s="1367"/>
      <c r="F27" s="1367"/>
      <c r="G27" s="1367"/>
      <c r="H27" s="1367"/>
      <c r="I27" s="1367"/>
      <c r="J27" s="1367"/>
      <c r="K27" s="1368"/>
    </row>
    <row r="28" spans="1:12" ht="13.8">
      <c r="A28" s="711" t="s">
        <v>287</v>
      </c>
      <c r="B28" s="712"/>
      <c r="C28" s="712"/>
      <c r="D28" s="712"/>
      <c r="E28" s="712"/>
      <c r="F28" s="712"/>
      <c r="G28" s="712"/>
      <c r="H28" s="712"/>
      <c r="I28" s="712"/>
      <c r="J28" s="712"/>
      <c r="K28" s="713"/>
    </row>
    <row r="29" spans="1:12">
      <c r="A29" s="723"/>
      <c r="B29" s="741"/>
      <c r="C29" s="741"/>
      <c r="D29" s="741"/>
      <c r="E29" s="741"/>
      <c r="F29" s="741"/>
      <c r="G29" s="741"/>
      <c r="H29" s="741"/>
      <c r="I29" s="741"/>
      <c r="J29" s="741"/>
      <c r="K29" s="742"/>
    </row>
    <row r="30" spans="1:12">
      <c r="A30" s="1403" t="s">
        <v>1829</v>
      </c>
      <c r="B30" s="1404"/>
      <c r="C30" s="1404"/>
      <c r="D30" s="1404"/>
      <c r="E30" s="1404"/>
      <c r="F30" s="1404"/>
      <c r="G30" s="1404"/>
      <c r="H30" s="1404"/>
      <c r="I30" s="1404"/>
      <c r="J30" s="1404"/>
      <c r="K30" s="1405"/>
    </row>
    <row r="31" spans="1:12">
      <c r="A31" s="723"/>
      <c r="B31" s="741"/>
      <c r="C31" s="741"/>
      <c r="D31" s="741"/>
      <c r="E31" s="741"/>
      <c r="F31" s="741"/>
      <c r="G31" s="741"/>
      <c r="H31" s="741"/>
      <c r="I31" s="741"/>
      <c r="J31" s="741"/>
      <c r="K31" s="742"/>
    </row>
    <row r="32" spans="1:12">
      <c r="A32" s="723"/>
      <c r="B32" s="741"/>
      <c r="C32" s="741"/>
      <c r="D32" s="741"/>
      <c r="E32" s="741"/>
      <c r="F32" s="741"/>
      <c r="G32" s="741"/>
      <c r="H32" s="741"/>
      <c r="I32" s="741"/>
      <c r="J32" s="741"/>
      <c r="K32" s="742"/>
    </row>
    <row r="33" spans="1:11">
      <c r="A33" s="723"/>
      <c r="B33" s="741"/>
      <c r="C33" s="741"/>
      <c r="D33" s="741"/>
      <c r="E33" s="741"/>
      <c r="F33" s="741"/>
      <c r="G33" s="741"/>
      <c r="H33" s="741"/>
      <c r="I33" s="741"/>
      <c r="J33" s="741"/>
      <c r="K33" s="742"/>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3">
    <mergeCell ref="A36:K36"/>
    <mergeCell ref="A39:K39"/>
    <mergeCell ref="A23:K23"/>
    <mergeCell ref="A24:K24"/>
    <mergeCell ref="A27:K27"/>
    <mergeCell ref="A14:K14"/>
    <mergeCell ref="A18:K18"/>
    <mergeCell ref="A19:K19"/>
    <mergeCell ref="A13:K13"/>
    <mergeCell ref="A30:K30"/>
    <mergeCell ref="B7:E7"/>
    <mergeCell ref="F7:I7"/>
    <mergeCell ref="A9:D9"/>
    <mergeCell ref="E9:K9"/>
    <mergeCell ref="A12:K12"/>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7"/>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18.600000000000001" customHeight="1">
      <c r="A7" s="405">
        <v>3</v>
      </c>
      <c r="B7" s="1457" t="s">
        <v>495</v>
      </c>
      <c r="C7" s="1458"/>
      <c r="D7" s="1458"/>
      <c r="E7" s="1459"/>
      <c r="F7" s="1472" t="s">
        <v>1361</v>
      </c>
      <c r="G7" s="1473"/>
      <c r="H7" s="1473"/>
      <c r="I7" s="1474"/>
      <c r="J7" s="406" t="s">
        <v>1313</v>
      </c>
      <c r="K7" s="406" t="s">
        <v>425</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384">
        <v>1000003</v>
      </c>
      <c r="B11" s="384">
        <v>500003</v>
      </c>
      <c r="C11" s="384">
        <v>500003</v>
      </c>
      <c r="D11" s="815">
        <f>(C11/B11)*100</f>
        <v>100</v>
      </c>
      <c r="E11" s="127">
        <v>112911047</v>
      </c>
      <c r="F11" s="127">
        <v>44326018</v>
      </c>
      <c r="G11" s="127">
        <v>4589847.0999999996</v>
      </c>
      <c r="H11" s="127">
        <v>4589847.0999999996</v>
      </c>
      <c r="I11" s="127">
        <v>4218307.0999999996</v>
      </c>
      <c r="J11" s="815">
        <f>(G11/F11)*100</f>
        <v>10.354747182568937</v>
      </c>
      <c r="K11" s="835">
        <f>(D11/J11)*100</f>
        <v>965.74062347305642</v>
      </c>
    </row>
    <row r="12" spans="1:11" ht="8.25" customHeight="1">
      <c r="A12" s="1527"/>
      <c r="B12" s="1528"/>
      <c r="C12" s="1528"/>
      <c r="D12" s="1528"/>
      <c r="E12" s="1528"/>
      <c r="F12" s="1528"/>
      <c r="G12" s="1528"/>
      <c r="H12" s="1528"/>
      <c r="I12" s="1528"/>
      <c r="J12" s="1528"/>
      <c r="K12" s="1529"/>
    </row>
    <row r="13" spans="1:11" ht="13.8">
      <c r="A13" s="1530" t="s">
        <v>285</v>
      </c>
      <c r="B13" s="1531"/>
      <c r="C13" s="1531"/>
      <c r="D13" s="1531"/>
      <c r="E13" s="1531"/>
      <c r="F13" s="1531"/>
      <c r="G13" s="1531"/>
      <c r="H13" s="1531"/>
      <c r="I13" s="1531"/>
      <c r="J13" s="1531"/>
      <c r="K13" s="1532"/>
    </row>
    <row r="14" spans="1:11">
      <c r="A14" s="1485" t="s">
        <v>1360</v>
      </c>
      <c r="B14" s="1461"/>
      <c r="C14" s="1461"/>
      <c r="D14" s="1461"/>
      <c r="E14" s="1461"/>
      <c r="F14" s="1461"/>
      <c r="G14" s="1461"/>
      <c r="H14" s="1461"/>
      <c r="I14" s="1461"/>
      <c r="J14" s="1461"/>
      <c r="K14" s="1486"/>
    </row>
    <row r="15" spans="1:11">
      <c r="A15" s="1485"/>
      <c r="B15" s="1461"/>
      <c r="C15" s="1461"/>
      <c r="D15" s="1461"/>
      <c r="E15" s="1461"/>
      <c r="F15" s="1461"/>
      <c r="G15" s="1461"/>
      <c r="H15" s="1461"/>
      <c r="I15" s="1461"/>
      <c r="J15" s="1461"/>
      <c r="K15" s="1486"/>
    </row>
    <row r="16" spans="1:11">
      <c r="A16" s="731"/>
      <c r="B16" s="732"/>
      <c r="C16" s="732"/>
      <c r="D16" s="732"/>
      <c r="E16" s="732"/>
      <c r="F16" s="732"/>
      <c r="G16" s="732"/>
      <c r="H16" s="732"/>
      <c r="I16" s="732"/>
      <c r="J16" s="732"/>
      <c r="K16" s="733"/>
    </row>
    <row r="17" spans="1:12">
      <c r="A17" s="731"/>
      <c r="B17" s="732"/>
      <c r="C17" s="732"/>
      <c r="D17" s="732"/>
      <c r="E17" s="732"/>
      <c r="F17" s="732"/>
      <c r="G17" s="732"/>
      <c r="H17" s="732"/>
      <c r="I17" s="732"/>
      <c r="J17" s="732"/>
      <c r="K17" s="733"/>
    </row>
    <row r="18" spans="1:12">
      <c r="A18" s="731"/>
      <c r="B18" s="732"/>
      <c r="C18" s="732"/>
      <c r="D18" s="732"/>
      <c r="E18" s="732"/>
      <c r="F18" s="732"/>
      <c r="G18" s="732"/>
      <c r="H18" s="732"/>
      <c r="I18" s="732"/>
      <c r="J18" s="732"/>
      <c r="K18" s="733"/>
    </row>
    <row r="19" spans="1:12">
      <c r="A19" s="731"/>
      <c r="B19" s="732"/>
      <c r="C19" s="732"/>
      <c r="D19" s="732"/>
      <c r="E19" s="732"/>
      <c r="F19" s="732"/>
      <c r="G19" s="732"/>
      <c r="H19" s="732"/>
      <c r="I19" s="732"/>
      <c r="J19" s="732"/>
      <c r="K19" s="733"/>
      <c r="L19" s="355" t="s">
        <v>1413</v>
      </c>
    </row>
    <row r="20" spans="1:12">
      <c r="A20" s="1487" t="s">
        <v>1328</v>
      </c>
      <c r="B20" s="1464"/>
      <c r="C20" s="1464"/>
      <c r="D20" s="1464"/>
      <c r="E20" s="1464"/>
      <c r="F20" s="1464"/>
      <c r="G20" s="1464"/>
      <c r="H20" s="1464"/>
      <c r="I20" s="1464"/>
      <c r="J20" s="1464"/>
      <c r="K20" s="1488"/>
    </row>
    <row r="21" spans="1:12" ht="218.25" customHeight="1">
      <c r="A21" s="1497" t="s">
        <v>1359</v>
      </c>
      <c r="B21" s="1502"/>
      <c r="C21" s="1502"/>
      <c r="D21" s="1502"/>
      <c r="E21" s="1502"/>
      <c r="F21" s="1502"/>
      <c r="G21" s="1502"/>
      <c r="H21" s="1502"/>
      <c r="I21" s="1502"/>
      <c r="J21" s="1502"/>
      <c r="K21" s="1503"/>
    </row>
    <row r="22" spans="1:12">
      <c r="A22" s="407"/>
      <c r="B22" s="408"/>
      <c r="C22" s="408"/>
      <c r="D22" s="408"/>
      <c r="E22" s="408"/>
      <c r="F22" s="408"/>
      <c r="G22" s="408"/>
      <c r="H22" s="408"/>
      <c r="I22" s="408"/>
      <c r="J22" s="408"/>
      <c r="K22" s="409"/>
    </row>
    <row r="23" spans="1:12">
      <c r="A23" s="1504"/>
      <c r="B23" s="1467"/>
      <c r="C23" s="1467"/>
      <c r="D23" s="1467"/>
      <c r="E23" s="1467"/>
      <c r="F23" s="1467"/>
      <c r="G23" s="1467"/>
      <c r="H23" s="1467"/>
      <c r="I23" s="1467"/>
      <c r="J23" s="1467"/>
      <c r="K23" s="1505"/>
    </row>
    <row r="24" spans="1:12">
      <c r="A24" s="1500"/>
      <c r="B24" s="1478"/>
      <c r="C24" s="1478"/>
      <c r="D24" s="1478"/>
      <c r="E24" s="1478"/>
      <c r="F24" s="1478"/>
      <c r="G24" s="1478"/>
      <c r="H24" s="1478"/>
      <c r="I24" s="1478"/>
      <c r="J24" s="1478"/>
      <c r="K24" s="1501"/>
    </row>
    <row r="25" spans="1:12">
      <c r="A25" s="731"/>
      <c r="B25" s="732"/>
      <c r="C25" s="732"/>
      <c r="D25" s="732"/>
      <c r="E25" s="732"/>
      <c r="F25" s="732"/>
      <c r="G25" s="732"/>
      <c r="H25" s="732"/>
      <c r="I25" s="732"/>
      <c r="J25" s="732"/>
      <c r="K25" s="733"/>
    </row>
    <row r="26" spans="1:12">
      <c r="A26" s="731"/>
      <c r="B26" s="732"/>
      <c r="C26" s="732"/>
      <c r="D26" s="732"/>
      <c r="E26" s="732"/>
      <c r="F26" s="732"/>
      <c r="G26" s="732"/>
      <c r="H26" s="732"/>
      <c r="I26" s="732"/>
      <c r="J26" s="732"/>
      <c r="K26" s="733"/>
    </row>
    <row r="27" spans="1:12">
      <c r="A27" s="1487"/>
      <c r="B27" s="1464"/>
      <c r="C27" s="1464"/>
      <c r="D27" s="1464"/>
      <c r="E27" s="1464"/>
      <c r="F27" s="1464"/>
      <c r="G27" s="1464"/>
      <c r="H27" s="1464"/>
      <c r="I27" s="1464"/>
      <c r="J27" s="1464"/>
      <c r="K27" s="1488"/>
    </row>
    <row r="28" spans="1:12">
      <c r="A28" s="731" t="s">
        <v>1342</v>
      </c>
      <c r="B28" s="732"/>
      <c r="C28" s="732"/>
      <c r="D28" s="732"/>
      <c r="E28" s="732"/>
      <c r="F28" s="732"/>
      <c r="G28" s="732"/>
      <c r="H28" s="732"/>
      <c r="I28" s="732"/>
      <c r="J28" s="732"/>
      <c r="K28" s="733"/>
    </row>
    <row r="29" spans="1:12">
      <c r="A29" s="1485" t="s">
        <v>1358</v>
      </c>
      <c r="B29" s="1461"/>
      <c r="C29" s="1461"/>
      <c r="D29" s="1461"/>
      <c r="E29" s="1461"/>
      <c r="F29" s="1461"/>
      <c r="G29" s="1461"/>
      <c r="H29" s="1461"/>
      <c r="I29" s="1461"/>
      <c r="J29" s="1461"/>
      <c r="K29" s="1486"/>
    </row>
    <row r="30" spans="1:12">
      <c r="A30" s="1485"/>
      <c r="B30" s="1461"/>
      <c r="C30" s="1461"/>
      <c r="D30" s="1461"/>
      <c r="E30" s="1461"/>
      <c r="F30" s="1461"/>
      <c r="G30" s="1461"/>
      <c r="H30" s="1461"/>
      <c r="I30" s="1461"/>
      <c r="J30" s="1461"/>
      <c r="K30" s="1486"/>
    </row>
    <row r="31" spans="1:12">
      <c r="A31" s="1485"/>
      <c r="B31" s="1461"/>
      <c r="C31" s="1461"/>
      <c r="D31" s="1461"/>
      <c r="E31" s="1461"/>
      <c r="F31" s="1461"/>
      <c r="G31" s="1461"/>
      <c r="H31" s="1461"/>
      <c r="I31" s="1461"/>
      <c r="J31" s="1461"/>
      <c r="K31" s="1486"/>
    </row>
    <row r="32" spans="1:12" ht="3" customHeight="1">
      <c r="A32" s="1485"/>
      <c r="B32" s="1461"/>
      <c r="C32" s="1461"/>
      <c r="D32" s="1461"/>
      <c r="E32" s="1461"/>
      <c r="F32" s="1461"/>
      <c r="G32" s="1461"/>
      <c r="H32" s="1461"/>
      <c r="I32" s="1461"/>
      <c r="J32" s="1461"/>
      <c r="K32" s="1486"/>
    </row>
    <row r="33" spans="1:11" hidden="1">
      <c r="A33" s="731"/>
      <c r="B33" s="732"/>
      <c r="C33" s="732"/>
      <c r="D33" s="732"/>
      <c r="E33" s="732"/>
      <c r="F33" s="732"/>
      <c r="G33" s="732"/>
      <c r="H33" s="732"/>
      <c r="I33" s="732"/>
      <c r="J33" s="732"/>
      <c r="K33" s="733"/>
    </row>
    <row r="34" spans="1:11" hidden="1">
      <c r="A34" s="735"/>
      <c r="B34" s="736"/>
      <c r="C34" s="736"/>
      <c r="D34" s="736"/>
      <c r="E34" s="736"/>
      <c r="F34" s="736"/>
      <c r="G34" s="736"/>
      <c r="H34" s="736"/>
      <c r="I34" s="736"/>
      <c r="J34" s="736"/>
      <c r="K34" s="737"/>
    </row>
    <row r="35" spans="1:11" hidden="1">
      <c r="A35" s="1487"/>
      <c r="B35" s="1464"/>
      <c r="C35" s="1464"/>
      <c r="D35" s="1464"/>
      <c r="E35" s="1464"/>
      <c r="F35" s="1464"/>
      <c r="G35" s="1464"/>
      <c r="H35" s="1464"/>
      <c r="I35" s="1464"/>
      <c r="J35" s="1464"/>
      <c r="K35" s="1488"/>
    </row>
    <row r="36" spans="1:11" hidden="1">
      <c r="A36" s="731"/>
      <c r="B36" s="732"/>
      <c r="C36" s="732"/>
      <c r="D36" s="732"/>
      <c r="E36" s="732"/>
      <c r="F36" s="732"/>
      <c r="G36" s="732"/>
      <c r="H36" s="732"/>
      <c r="I36" s="732"/>
      <c r="J36" s="732"/>
      <c r="K36" s="733"/>
    </row>
    <row r="37" spans="1:11" hidden="1">
      <c r="A37" s="731"/>
      <c r="B37" s="732"/>
      <c r="C37" s="732"/>
      <c r="D37" s="732"/>
      <c r="E37" s="732"/>
      <c r="F37" s="732"/>
      <c r="G37" s="732"/>
      <c r="H37" s="732"/>
      <c r="I37" s="732"/>
      <c r="J37" s="732"/>
      <c r="K37" s="733"/>
    </row>
    <row r="38" spans="1:11" hidden="1">
      <c r="A38" s="1527"/>
      <c r="B38" s="1528"/>
      <c r="C38" s="1528"/>
      <c r="D38" s="1528"/>
      <c r="E38" s="1528"/>
      <c r="F38" s="1528"/>
      <c r="G38" s="1528"/>
      <c r="H38" s="1528"/>
      <c r="I38" s="1528"/>
      <c r="J38" s="1528"/>
      <c r="K38" s="1529"/>
    </row>
    <row r="39" spans="1:11">
      <c r="A39" s="1403" t="s">
        <v>1829</v>
      </c>
      <c r="B39" s="1404"/>
      <c r="C39" s="1404"/>
      <c r="D39" s="1404"/>
      <c r="E39" s="1404"/>
      <c r="F39" s="1404"/>
      <c r="G39" s="1404"/>
      <c r="H39" s="1404"/>
      <c r="I39" s="1404"/>
      <c r="J39" s="1404"/>
      <c r="K39" s="1405"/>
    </row>
    <row r="40" spans="1:11">
      <c r="A40" s="323"/>
      <c r="B40" s="323"/>
      <c r="C40" s="323"/>
      <c r="D40" s="323"/>
      <c r="E40" s="323"/>
      <c r="F40" s="323"/>
      <c r="G40" s="323"/>
      <c r="H40" s="323"/>
      <c r="I40" s="323"/>
      <c r="J40" s="323"/>
      <c r="K40" s="323"/>
    </row>
    <row r="41" spans="1:11">
      <c r="A41" s="323"/>
      <c r="B41" s="323"/>
      <c r="C41" s="323"/>
      <c r="D41" s="323"/>
      <c r="E41" s="323"/>
      <c r="F41" s="323"/>
      <c r="G41" s="323"/>
      <c r="H41" s="323"/>
      <c r="I41" s="323"/>
      <c r="J41" s="323"/>
      <c r="K41" s="323"/>
    </row>
    <row r="42" spans="1:11">
      <c r="A42" s="323"/>
      <c r="B42" s="323"/>
      <c r="C42" s="323"/>
      <c r="D42" s="323"/>
      <c r="E42" s="323"/>
      <c r="F42" s="323"/>
      <c r="G42" s="323"/>
      <c r="H42" s="323"/>
      <c r="I42" s="323"/>
      <c r="J42" s="323"/>
      <c r="K42" s="323"/>
    </row>
    <row r="43" spans="1:11">
      <c r="A43" s="323"/>
      <c r="B43" s="323"/>
      <c r="C43" s="323"/>
      <c r="D43" s="323"/>
      <c r="E43" s="323"/>
      <c r="F43" s="323"/>
      <c r="G43" s="323"/>
      <c r="H43" s="323"/>
      <c r="I43" s="323"/>
      <c r="J43" s="323"/>
      <c r="K43" s="323"/>
    </row>
    <row r="44" spans="1:11">
      <c r="A44" s="323"/>
      <c r="B44" s="323"/>
      <c r="C44" s="323"/>
      <c r="D44" s="323"/>
      <c r="E44" s="323"/>
      <c r="F44" s="323"/>
      <c r="G44" s="323"/>
      <c r="H44" s="323"/>
      <c r="I44" s="323"/>
      <c r="J44" s="323"/>
      <c r="K44" s="323"/>
    </row>
    <row r="45" spans="1:11">
      <c r="A45" s="323"/>
      <c r="B45" s="323"/>
      <c r="C45" s="323"/>
      <c r="D45" s="323"/>
      <c r="E45" s="323"/>
      <c r="F45" s="323"/>
      <c r="G45" s="323"/>
      <c r="H45" s="323"/>
      <c r="I45" s="323"/>
      <c r="J45" s="323"/>
      <c r="K45" s="323"/>
    </row>
    <row r="46" spans="1:11">
      <c r="A46" s="323"/>
      <c r="B46" s="323"/>
      <c r="C46" s="323"/>
      <c r="D46" s="323"/>
      <c r="E46" s="323"/>
      <c r="F46" s="323"/>
      <c r="G46" s="323"/>
      <c r="H46" s="323"/>
      <c r="I46" s="323"/>
      <c r="J46" s="323"/>
      <c r="K46" s="323"/>
    </row>
    <row r="47" spans="1:11">
      <c r="A47" s="323"/>
      <c r="B47" s="323"/>
      <c r="C47" s="323"/>
      <c r="D47" s="323"/>
      <c r="E47" s="323"/>
      <c r="F47" s="323"/>
      <c r="G47" s="323"/>
      <c r="H47" s="323"/>
      <c r="I47" s="323"/>
      <c r="J47" s="323"/>
      <c r="K47" s="323"/>
    </row>
    <row r="48" spans="1:11">
      <c r="A48" s="323"/>
      <c r="B48" s="323"/>
      <c r="C48" s="323"/>
      <c r="D48" s="323"/>
      <c r="E48" s="323"/>
      <c r="F48" s="323"/>
      <c r="G48" s="323"/>
      <c r="H48" s="323"/>
      <c r="I48" s="323"/>
      <c r="J48" s="323"/>
      <c r="K48" s="323"/>
    </row>
    <row r="49" spans="1:11">
      <c r="A49" s="323"/>
      <c r="B49" s="323"/>
      <c r="C49" s="323"/>
      <c r="D49" s="323"/>
      <c r="E49" s="323"/>
      <c r="F49" s="323"/>
      <c r="G49" s="323"/>
      <c r="H49" s="323"/>
      <c r="I49" s="323"/>
      <c r="J49" s="323"/>
      <c r="K49" s="323"/>
    </row>
    <row r="50" spans="1:11">
      <c r="A50" s="323"/>
      <c r="B50" s="323"/>
      <c r="C50" s="323"/>
      <c r="D50" s="323"/>
      <c r="E50" s="323"/>
      <c r="F50" s="323"/>
      <c r="G50" s="323"/>
      <c r="H50" s="323"/>
      <c r="I50" s="323"/>
      <c r="J50" s="323"/>
      <c r="K50" s="323"/>
    </row>
    <row r="51" spans="1:11">
      <c r="A51" s="323"/>
      <c r="B51" s="323"/>
      <c r="C51" s="323"/>
      <c r="D51" s="323"/>
      <c r="E51" s="323"/>
      <c r="F51" s="323"/>
      <c r="G51" s="323"/>
      <c r="H51" s="323"/>
      <c r="I51" s="323"/>
      <c r="J51" s="323"/>
      <c r="K51" s="323"/>
    </row>
    <row r="52" spans="1:11">
      <c r="A52" s="323"/>
      <c r="B52" s="323"/>
      <c r="C52" s="323"/>
      <c r="D52" s="323"/>
      <c r="E52" s="323"/>
      <c r="F52" s="323"/>
      <c r="G52" s="323"/>
      <c r="H52" s="323"/>
      <c r="I52" s="323"/>
      <c r="J52" s="323"/>
      <c r="K52" s="323"/>
    </row>
    <row r="53" spans="1:11">
      <c r="A53" s="323"/>
      <c r="B53" s="323"/>
      <c r="C53" s="323"/>
      <c r="D53" s="323"/>
      <c r="E53" s="323"/>
      <c r="F53" s="323"/>
      <c r="G53" s="323"/>
      <c r="H53" s="323"/>
      <c r="I53" s="323"/>
      <c r="J53" s="323"/>
      <c r="K53" s="323"/>
    </row>
    <row r="54" spans="1:11">
      <c r="A54" s="323"/>
      <c r="B54" s="323"/>
      <c r="C54" s="323"/>
      <c r="D54" s="323"/>
      <c r="E54" s="323"/>
      <c r="F54" s="323"/>
      <c r="G54" s="323"/>
      <c r="H54" s="323"/>
      <c r="I54" s="323"/>
      <c r="J54" s="323"/>
      <c r="K54" s="323"/>
    </row>
    <row r="55" spans="1:11">
      <c r="A55" s="323"/>
      <c r="B55" s="323"/>
      <c r="C55" s="323"/>
      <c r="D55" s="323"/>
      <c r="E55" s="323"/>
      <c r="F55" s="323"/>
      <c r="G55" s="323"/>
      <c r="H55" s="323"/>
      <c r="I55" s="323"/>
      <c r="J55" s="323"/>
      <c r="K55" s="323"/>
    </row>
    <row r="56" spans="1:11">
      <c r="A56" s="323"/>
      <c r="B56" s="323"/>
      <c r="C56" s="323"/>
      <c r="D56" s="323"/>
      <c r="E56" s="323"/>
      <c r="F56" s="323"/>
      <c r="G56" s="323"/>
      <c r="H56" s="323"/>
      <c r="I56" s="323"/>
      <c r="J56" s="323"/>
      <c r="K56" s="323"/>
    </row>
    <row r="57" spans="1:11">
      <c r="A57" s="323"/>
      <c r="B57" s="323"/>
      <c r="C57" s="323"/>
      <c r="D57" s="323"/>
      <c r="E57" s="323"/>
      <c r="F57" s="323"/>
      <c r="G57" s="323"/>
      <c r="H57" s="323"/>
      <c r="I57" s="323"/>
      <c r="J57" s="323"/>
      <c r="K57" s="323"/>
    </row>
    <row r="58" spans="1:11">
      <c r="A58" s="323"/>
      <c r="B58" s="323"/>
      <c r="C58" s="323"/>
      <c r="D58" s="323"/>
      <c r="E58" s="323"/>
      <c r="F58" s="323"/>
      <c r="G58" s="323"/>
      <c r="H58" s="323"/>
      <c r="I58" s="323"/>
      <c r="J58" s="323"/>
      <c r="K58" s="323"/>
    </row>
    <row r="59" spans="1:11">
      <c r="A59" s="323"/>
      <c r="B59" s="323"/>
      <c r="C59" s="323"/>
      <c r="D59" s="323"/>
      <c r="E59" s="323"/>
      <c r="F59" s="323"/>
      <c r="G59" s="323"/>
      <c r="H59" s="323"/>
      <c r="I59" s="323"/>
      <c r="J59" s="323"/>
      <c r="K59" s="323"/>
    </row>
    <row r="60" spans="1:11">
      <c r="A60" s="323"/>
      <c r="B60" s="323"/>
      <c r="C60" s="323"/>
      <c r="D60" s="323"/>
      <c r="E60" s="323"/>
      <c r="F60" s="323"/>
      <c r="G60" s="323"/>
      <c r="H60" s="323"/>
      <c r="I60" s="323"/>
      <c r="J60" s="323"/>
      <c r="K60" s="323"/>
    </row>
    <row r="61" spans="1:11">
      <c r="A61" s="323"/>
      <c r="B61" s="323"/>
      <c r="C61" s="323"/>
      <c r="D61" s="323"/>
      <c r="E61" s="323"/>
      <c r="F61" s="323"/>
      <c r="G61" s="323"/>
      <c r="H61" s="323"/>
      <c r="I61" s="323"/>
      <c r="J61" s="323"/>
      <c r="K61" s="323"/>
    </row>
    <row r="62" spans="1:11">
      <c r="A62" s="323"/>
      <c r="B62" s="323"/>
      <c r="C62" s="323"/>
      <c r="D62" s="323"/>
      <c r="E62" s="323"/>
      <c r="F62" s="323"/>
      <c r="G62" s="323"/>
      <c r="H62" s="323"/>
      <c r="I62" s="323"/>
      <c r="J62" s="323"/>
      <c r="K62" s="323"/>
    </row>
    <row r="63" spans="1:11">
      <c r="A63" s="323"/>
      <c r="B63" s="323"/>
      <c r="C63" s="323"/>
      <c r="D63" s="323"/>
      <c r="E63" s="323"/>
      <c r="F63" s="323"/>
      <c r="G63" s="323"/>
      <c r="H63" s="323"/>
      <c r="I63" s="323"/>
      <c r="J63" s="323"/>
      <c r="K63" s="323"/>
    </row>
    <row r="64" spans="1:11">
      <c r="A64" s="323"/>
      <c r="B64" s="323"/>
      <c r="C64" s="323"/>
      <c r="D64" s="323"/>
      <c r="E64" s="323"/>
      <c r="F64" s="323"/>
      <c r="G64" s="323"/>
      <c r="H64" s="323"/>
      <c r="I64" s="323"/>
      <c r="J64" s="323"/>
      <c r="K64" s="323"/>
    </row>
    <row r="65" spans="1:11">
      <c r="A65" s="323"/>
      <c r="B65" s="323"/>
      <c r="C65" s="323"/>
      <c r="D65" s="323"/>
      <c r="E65" s="323"/>
      <c r="F65" s="323"/>
      <c r="G65" s="323"/>
      <c r="H65" s="323"/>
      <c r="I65" s="323"/>
      <c r="J65" s="323"/>
      <c r="K65" s="323"/>
    </row>
    <row r="66" spans="1:11">
      <c r="A66" s="323"/>
      <c r="B66" s="323"/>
      <c r="C66" s="323"/>
      <c r="D66" s="323"/>
      <c r="E66" s="323"/>
      <c r="F66" s="323"/>
      <c r="G66" s="323"/>
      <c r="H66" s="323"/>
      <c r="I66" s="323"/>
      <c r="J66" s="323"/>
      <c r="K66" s="323"/>
    </row>
    <row r="67" spans="1:11">
      <c r="A67" s="323"/>
      <c r="B67" s="323"/>
      <c r="C67" s="323"/>
      <c r="D67" s="323"/>
      <c r="E67" s="323"/>
      <c r="F67" s="323"/>
      <c r="G67" s="323"/>
      <c r="H67" s="323"/>
      <c r="I67" s="323"/>
      <c r="J67" s="323"/>
      <c r="K67" s="323"/>
    </row>
    <row r="68" spans="1:11">
      <c r="A68" s="323"/>
      <c r="B68" s="323"/>
      <c r="C68" s="323"/>
      <c r="D68" s="323"/>
      <c r="E68" s="323"/>
      <c r="F68" s="323"/>
      <c r="G68" s="323"/>
      <c r="H68" s="323"/>
      <c r="I68" s="323"/>
      <c r="J68" s="323"/>
      <c r="K68" s="323"/>
    </row>
    <row r="69" spans="1:11">
      <c r="A69" s="323"/>
      <c r="B69" s="323"/>
      <c r="C69" s="323"/>
      <c r="D69" s="323"/>
      <c r="E69" s="323"/>
      <c r="F69" s="323"/>
      <c r="G69" s="323"/>
      <c r="H69" s="323"/>
      <c r="I69" s="323"/>
      <c r="J69" s="323"/>
      <c r="K69" s="323"/>
    </row>
    <row r="70" spans="1:11">
      <c r="A70" s="323"/>
      <c r="B70" s="323"/>
      <c r="C70" s="323"/>
      <c r="D70" s="323"/>
      <c r="E70" s="323"/>
      <c r="F70" s="323"/>
      <c r="G70" s="323"/>
      <c r="H70" s="323"/>
      <c r="I70" s="323"/>
      <c r="J70" s="323"/>
      <c r="K70" s="323"/>
    </row>
    <row r="71" spans="1:11">
      <c r="A71" s="323"/>
      <c r="B71" s="323"/>
      <c r="C71" s="323"/>
      <c r="D71" s="323"/>
      <c r="E71" s="323"/>
      <c r="F71" s="323"/>
      <c r="G71" s="323"/>
      <c r="H71" s="323"/>
      <c r="I71" s="323"/>
      <c r="J71" s="323"/>
      <c r="K71" s="323"/>
    </row>
    <row r="72" spans="1:11">
      <c r="A72" s="323"/>
      <c r="B72" s="323"/>
      <c r="C72" s="323"/>
      <c r="D72" s="323"/>
      <c r="E72" s="323"/>
      <c r="F72" s="323"/>
      <c r="G72" s="323"/>
      <c r="H72" s="323"/>
      <c r="I72" s="323"/>
      <c r="J72" s="323"/>
      <c r="K72" s="323"/>
    </row>
    <row r="73" spans="1:11">
      <c r="A73" s="323"/>
      <c r="B73" s="323"/>
      <c r="C73" s="323"/>
      <c r="D73" s="323"/>
      <c r="E73" s="323"/>
      <c r="F73" s="323"/>
      <c r="G73" s="323"/>
      <c r="H73" s="323"/>
      <c r="I73" s="323"/>
      <c r="J73" s="323"/>
      <c r="K73" s="323"/>
    </row>
    <row r="74" spans="1:11">
      <c r="A74" s="323"/>
      <c r="B74" s="323"/>
      <c r="C74" s="323"/>
      <c r="D74" s="323"/>
      <c r="E74" s="323"/>
      <c r="F74" s="323"/>
      <c r="G74" s="323"/>
      <c r="H74" s="323"/>
      <c r="I74" s="323"/>
      <c r="J74" s="323"/>
      <c r="K74" s="323"/>
    </row>
    <row r="75" spans="1:11">
      <c r="A75" s="323"/>
      <c r="B75" s="323"/>
      <c r="C75" s="323"/>
      <c r="D75" s="323"/>
      <c r="E75" s="323"/>
      <c r="F75" s="323"/>
      <c r="G75" s="323"/>
      <c r="H75" s="323"/>
      <c r="I75" s="323"/>
      <c r="J75" s="323"/>
      <c r="K75" s="323"/>
    </row>
    <row r="76" spans="1:11">
      <c r="A76" s="323"/>
      <c r="B76" s="323"/>
      <c r="C76" s="323"/>
      <c r="D76" s="323"/>
      <c r="E76" s="323"/>
      <c r="F76" s="323"/>
      <c r="G76" s="323"/>
      <c r="H76" s="323"/>
      <c r="I76" s="323"/>
      <c r="J76" s="323"/>
      <c r="K76" s="323"/>
    </row>
    <row r="77" spans="1:11">
      <c r="A77" s="323"/>
      <c r="B77" s="323"/>
      <c r="C77" s="323"/>
      <c r="D77" s="323"/>
      <c r="E77" s="323"/>
      <c r="F77" s="323"/>
      <c r="G77" s="323"/>
      <c r="H77" s="323"/>
      <c r="I77" s="323"/>
      <c r="J77" s="323"/>
      <c r="K77" s="323"/>
    </row>
    <row r="78" spans="1:11">
      <c r="A78" s="323"/>
      <c r="B78" s="323"/>
      <c r="C78" s="323"/>
      <c r="D78" s="323"/>
      <c r="E78" s="323"/>
      <c r="F78" s="323"/>
      <c r="G78" s="323"/>
      <c r="H78" s="323"/>
      <c r="I78" s="323"/>
      <c r="J78" s="323"/>
      <c r="K78" s="323"/>
    </row>
    <row r="79" spans="1:11">
      <c r="A79" s="323"/>
      <c r="B79" s="323"/>
      <c r="C79" s="323"/>
      <c r="D79" s="323"/>
      <c r="E79" s="323"/>
      <c r="F79" s="323"/>
      <c r="G79" s="323"/>
      <c r="H79" s="323"/>
      <c r="I79" s="323"/>
      <c r="J79" s="323"/>
      <c r="K79" s="323"/>
    </row>
    <row r="80" spans="1:11">
      <c r="A80" s="323"/>
      <c r="B80" s="323"/>
      <c r="C80" s="323"/>
      <c r="D80" s="323"/>
      <c r="E80" s="323"/>
      <c r="F80" s="323"/>
      <c r="G80" s="323"/>
      <c r="H80" s="323"/>
      <c r="I80" s="323"/>
      <c r="J80" s="323"/>
      <c r="K80" s="323"/>
    </row>
    <row r="81" spans="1:11">
      <c r="A81" s="323"/>
      <c r="B81" s="323"/>
      <c r="C81" s="323"/>
      <c r="D81" s="323"/>
      <c r="E81" s="323"/>
      <c r="F81" s="323"/>
      <c r="G81" s="323"/>
      <c r="H81" s="323"/>
      <c r="I81" s="323"/>
      <c r="J81" s="323"/>
      <c r="K81" s="323"/>
    </row>
    <row r="82" spans="1:11">
      <c r="A82" s="323"/>
      <c r="B82" s="323"/>
      <c r="C82" s="323"/>
      <c r="D82" s="323"/>
      <c r="E82" s="323"/>
      <c r="F82" s="323"/>
      <c r="G82" s="323"/>
      <c r="H82" s="323"/>
      <c r="I82" s="323"/>
      <c r="J82" s="323"/>
      <c r="K82" s="323"/>
    </row>
    <row r="83" spans="1:11">
      <c r="A83" s="323"/>
      <c r="B83" s="323"/>
      <c r="C83" s="323"/>
      <c r="D83" s="323"/>
      <c r="E83" s="323"/>
      <c r="F83" s="323"/>
      <c r="G83" s="323"/>
      <c r="H83" s="323"/>
      <c r="I83" s="323"/>
      <c r="J83" s="323"/>
      <c r="K83" s="323"/>
    </row>
    <row r="84" spans="1:11">
      <c r="A84" s="323"/>
      <c r="B84" s="323"/>
      <c r="C84" s="323"/>
      <c r="D84" s="323"/>
      <c r="E84" s="323"/>
      <c r="F84" s="323"/>
      <c r="G84" s="323"/>
      <c r="H84" s="323"/>
      <c r="I84" s="323"/>
      <c r="J84" s="323"/>
      <c r="K84" s="323"/>
    </row>
    <row r="85" spans="1:11">
      <c r="A85" s="323"/>
      <c r="B85" s="323"/>
      <c r="C85" s="323"/>
      <c r="D85" s="323"/>
      <c r="E85" s="323"/>
      <c r="F85" s="323"/>
      <c r="G85" s="323"/>
      <c r="H85" s="323"/>
      <c r="I85" s="323"/>
      <c r="J85" s="323"/>
      <c r="K85" s="323"/>
    </row>
    <row r="86" spans="1:11">
      <c r="A86" s="323"/>
      <c r="B86" s="323"/>
      <c r="C86" s="323"/>
      <c r="D86" s="323"/>
      <c r="E86" s="323"/>
      <c r="F86" s="323"/>
      <c r="G86" s="323"/>
      <c r="H86" s="323"/>
      <c r="I86" s="323"/>
      <c r="J86" s="323"/>
      <c r="K86" s="323"/>
    </row>
    <row r="87" spans="1:11">
      <c r="A87" s="323"/>
      <c r="B87" s="323"/>
      <c r="C87" s="323"/>
      <c r="D87" s="323"/>
      <c r="E87" s="323"/>
      <c r="F87" s="323"/>
      <c r="G87" s="323"/>
      <c r="H87" s="323"/>
      <c r="I87" s="323"/>
      <c r="J87" s="323"/>
      <c r="K87" s="323"/>
    </row>
    <row r="88" spans="1:11">
      <c r="A88" s="323"/>
      <c r="B88" s="323"/>
      <c r="C88" s="323"/>
      <c r="D88" s="323"/>
      <c r="E88" s="323"/>
      <c r="F88" s="323"/>
      <c r="G88" s="323"/>
      <c r="H88" s="323"/>
      <c r="I88" s="323"/>
      <c r="J88" s="323"/>
      <c r="K88" s="323"/>
    </row>
    <row r="89" spans="1:11">
      <c r="A89" s="323"/>
      <c r="B89" s="323"/>
      <c r="C89" s="323"/>
      <c r="D89" s="323"/>
      <c r="E89" s="323"/>
      <c r="F89" s="323"/>
      <c r="G89" s="323"/>
      <c r="H89" s="323"/>
      <c r="I89" s="323"/>
      <c r="J89" s="323"/>
      <c r="K89" s="323"/>
    </row>
    <row r="90" spans="1:11">
      <c r="A90" s="323"/>
      <c r="B90" s="323"/>
      <c r="C90" s="323"/>
      <c r="D90" s="323"/>
      <c r="E90" s="323"/>
      <c r="F90" s="323"/>
      <c r="G90" s="323"/>
      <c r="H90" s="323"/>
      <c r="I90" s="323"/>
      <c r="J90" s="323"/>
      <c r="K90" s="323"/>
    </row>
    <row r="91" spans="1:11">
      <c r="A91" s="323"/>
      <c r="B91" s="323"/>
      <c r="C91" s="323"/>
      <c r="D91" s="323"/>
      <c r="E91" s="323"/>
      <c r="F91" s="323"/>
      <c r="G91" s="323"/>
      <c r="H91" s="323"/>
      <c r="I91" s="323"/>
      <c r="J91" s="323"/>
      <c r="K91" s="323"/>
    </row>
    <row r="92" spans="1:11">
      <c r="A92" s="323"/>
      <c r="B92" s="323"/>
      <c r="C92" s="323"/>
      <c r="D92" s="323"/>
      <c r="E92" s="323"/>
      <c r="F92" s="323"/>
      <c r="G92" s="323"/>
      <c r="H92" s="323"/>
      <c r="I92" s="323"/>
      <c r="J92" s="323"/>
      <c r="K92" s="323"/>
    </row>
    <row r="93" spans="1:11">
      <c r="A93" s="323"/>
      <c r="B93" s="323"/>
      <c r="C93" s="323"/>
      <c r="D93" s="323"/>
      <c r="E93" s="323"/>
      <c r="F93" s="323"/>
      <c r="G93" s="323"/>
      <c r="H93" s="323"/>
      <c r="I93" s="323"/>
      <c r="J93" s="323"/>
      <c r="K93" s="323"/>
    </row>
    <row r="94" spans="1:11">
      <c r="A94" s="323"/>
      <c r="B94" s="323"/>
      <c r="C94" s="323"/>
      <c r="D94" s="323"/>
      <c r="E94" s="323"/>
      <c r="F94" s="323"/>
      <c r="G94" s="323"/>
      <c r="H94" s="323"/>
      <c r="I94" s="323"/>
      <c r="J94" s="323"/>
      <c r="K94" s="323"/>
    </row>
    <row r="95" spans="1:11">
      <c r="A95" s="323"/>
      <c r="B95" s="323"/>
      <c r="C95" s="323"/>
      <c r="D95" s="323"/>
      <c r="E95" s="323"/>
      <c r="F95" s="323"/>
      <c r="G95" s="323"/>
      <c r="H95" s="323"/>
      <c r="I95" s="323"/>
      <c r="J95" s="323"/>
      <c r="K95" s="323"/>
    </row>
    <row r="96" spans="1:11">
      <c r="A96" s="323"/>
      <c r="B96" s="323"/>
      <c r="C96" s="323"/>
      <c r="D96" s="323"/>
      <c r="E96" s="323"/>
      <c r="F96" s="323"/>
      <c r="G96" s="323"/>
      <c r="H96" s="323"/>
      <c r="I96" s="323"/>
      <c r="J96" s="323"/>
      <c r="K96" s="323"/>
    </row>
    <row r="97" spans="1:11">
      <c r="A97" s="323"/>
      <c r="B97" s="323"/>
      <c r="C97" s="323"/>
      <c r="D97" s="323"/>
      <c r="E97" s="323"/>
      <c r="F97" s="323"/>
      <c r="G97" s="323"/>
      <c r="H97" s="323"/>
      <c r="I97" s="323"/>
      <c r="J97" s="323"/>
      <c r="K97" s="323"/>
    </row>
    <row r="98" spans="1:11">
      <c r="A98" s="323"/>
      <c r="B98" s="323"/>
      <c r="C98" s="323"/>
      <c r="D98" s="323"/>
      <c r="E98" s="323"/>
      <c r="F98" s="323"/>
      <c r="G98" s="323"/>
      <c r="H98" s="323"/>
      <c r="I98" s="323"/>
      <c r="J98" s="323"/>
      <c r="K98" s="323"/>
    </row>
    <row r="99" spans="1:11">
      <c r="A99" s="323"/>
      <c r="B99" s="323"/>
      <c r="C99" s="323"/>
      <c r="D99" s="323"/>
      <c r="E99" s="323"/>
      <c r="F99" s="323"/>
      <c r="G99" s="323"/>
      <c r="H99" s="323"/>
      <c r="I99" s="323"/>
      <c r="J99" s="323"/>
      <c r="K99" s="323"/>
    </row>
    <row r="100" spans="1:11">
      <c r="A100" s="323"/>
      <c r="B100" s="323"/>
      <c r="C100" s="323"/>
      <c r="D100" s="323"/>
      <c r="E100" s="323"/>
      <c r="F100" s="323"/>
      <c r="G100" s="323"/>
      <c r="H100" s="323"/>
      <c r="I100" s="323"/>
      <c r="J100" s="323"/>
      <c r="K100" s="323"/>
    </row>
    <row r="101" spans="1:11">
      <c r="A101" s="323"/>
      <c r="B101" s="323"/>
      <c r="C101" s="323"/>
      <c r="D101" s="323"/>
      <c r="E101" s="323"/>
      <c r="F101" s="323"/>
      <c r="G101" s="323"/>
      <c r="H101" s="323"/>
      <c r="I101" s="323"/>
      <c r="J101" s="323"/>
      <c r="K101" s="323"/>
    </row>
    <row r="102" spans="1:11">
      <c r="A102" s="323"/>
      <c r="B102" s="323"/>
      <c r="C102" s="323"/>
      <c r="D102" s="323"/>
      <c r="E102" s="323"/>
      <c r="F102" s="323"/>
      <c r="G102" s="323"/>
      <c r="H102" s="323"/>
      <c r="I102" s="323"/>
      <c r="J102" s="323"/>
      <c r="K102" s="323"/>
    </row>
    <row r="103" spans="1:11">
      <c r="A103" s="323"/>
      <c r="B103" s="323"/>
      <c r="C103" s="323"/>
      <c r="D103" s="323"/>
      <c r="E103" s="323"/>
      <c r="F103" s="323"/>
      <c r="G103" s="323"/>
      <c r="H103" s="323"/>
      <c r="I103" s="323"/>
      <c r="J103" s="323"/>
      <c r="K103" s="323"/>
    </row>
    <row r="104" spans="1:11">
      <c r="A104" s="323"/>
      <c r="B104" s="323"/>
      <c r="C104" s="323"/>
      <c r="D104" s="323"/>
      <c r="E104" s="323"/>
      <c r="F104" s="323"/>
      <c r="G104" s="323"/>
      <c r="H104" s="323"/>
      <c r="I104" s="323"/>
      <c r="J104" s="323"/>
      <c r="K104" s="323"/>
    </row>
    <row r="105" spans="1:11">
      <c r="A105" s="323"/>
      <c r="B105" s="323"/>
      <c r="C105" s="323"/>
      <c r="D105" s="323"/>
      <c r="E105" s="323"/>
      <c r="F105" s="323"/>
      <c r="G105" s="323"/>
      <c r="H105" s="323"/>
      <c r="I105" s="323"/>
      <c r="J105" s="323"/>
      <c r="K105" s="323"/>
    </row>
    <row r="106" spans="1:11">
      <c r="A106" s="323"/>
      <c r="B106" s="323"/>
      <c r="C106" s="323"/>
      <c r="D106" s="323"/>
      <c r="E106" s="323"/>
      <c r="F106" s="323"/>
      <c r="G106" s="323"/>
      <c r="H106" s="323"/>
      <c r="I106" s="323"/>
      <c r="J106" s="323"/>
      <c r="K106" s="323"/>
    </row>
    <row r="107" spans="1:11">
      <c r="A107" s="323"/>
      <c r="B107" s="323"/>
      <c r="C107" s="323"/>
      <c r="D107" s="323"/>
      <c r="E107" s="323"/>
      <c r="F107" s="323"/>
      <c r="G107" s="323"/>
      <c r="H107" s="323"/>
      <c r="I107" s="323"/>
      <c r="J107" s="323"/>
      <c r="K107" s="323"/>
    </row>
    <row r="108" spans="1:11">
      <c r="A108" s="323"/>
      <c r="B108" s="323"/>
      <c r="C108" s="323"/>
      <c r="D108" s="323"/>
      <c r="E108" s="323"/>
      <c r="F108" s="323"/>
      <c r="G108" s="323"/>
      <c r="H108" s="323"/>
      <c r="I108" s="323"/>
      <c r="J108" s="323"/>
      <c r="K108" s="323"/>
    </row>
    <row r="109" spans="1:11">
      <c r="A109" s="323"/>
      <c r="B109" s="323"/>
      <c r="C109" s="323"/>
      <c r="D109" s="323"/>
      <c r="E109" s="323"/>
      <c r="F109" s="323"/>
      <c r="G109" s="323"/>
      <c r="H109" s="323"/>
      <c r="I109" s="323"/>
      <c r="J109" s="323"/>
      <c r="K109" s="323"/>
    </row>
    <row r="110" spans="1:11">
      <c r="A110" s="323"/>
      <c r="B110" s="323"/>
      <c r="C110" s="323"/>
      <c r="D110" s="323"/>
      <c r="E110" s="323"/>
      <c r="F110" s="323"/>
      <c r="G110" s="323"/>
      <c r="H110" s="323"/>
      <c r="I110" s="323"/>
      <c r="J110" s="323"/>
      <c r="K110" s="323"/>
    </row>
    <row r="111" spans="1:11">
      <c r="A111" s="323"/>
      <c r="B111" s="323"/>
      <c r="C111" s="323"/>
      <c r="D111" s="323"/>
      <c r="E111" s="323"/>
      <c r="F111" s="323"/>
      <c r="G111" s="323"/>
      <c r="H111" s="323"/>
      <c r="I111" s="323"/>
      <c r="J111" s="323"/>
      <c r="K111" s="323"/>
    </row>
    <row r="112" spans="1:11">
      <c r="A112" s="323"/>
      <c r="B112" s="323"/>
      <c r="C112" s="323"/>
      <c r="D112" s="323"/>
      <c r="E112" s="323"/>
      <c r="F112" s="323"/>
      <c r="G112" s="323"/>
      <c r="H112" s="323"/>
      <c r="I112" s="323"/>
      <c r="J112" s="323"/>
      <c r="K112" s="323"/>
    </row>
    <row r="113" spans="1:11">
      <c r="A113" s="323"/>
      <c r="B113" s="323"/>
      <c r="C113" s="323"/>
      <c r="D113" s="323"/>
      <c r="E113" s="323"/>
      <c r="F113" s="323"/>
      <c r="G113" s="323"/>
      <c r="H113" s="323"/>
      <c r="I113" s="323"/>
      <c r="J113" s="323"/>
      <c r="K113" s="323"/>
    </row>
    <row r="114" spans="1:11">
      <c r="A114" s="323"/>
      <c r="B114" s="323"/>
      <c r="C114" s="323"/>
      <c r="D114" s="323"/>
      <c r="E114" s="323"/>
      <c r="F114" s="323"/>
      <c r="G114" s="323"/>
      <c r="H114" s="323"/>
      <c r="I114" s="323"/>
      <c r="J114" s="323"/>
      <c r="K114" s="323"/>
    </row>
    <row r="115" spans="1:11">
      <c r="A115" s="323"/>
      <c r="B115" s="323"/>
      <c r="C115" s="323"/>
      <c r="D115" s="323"/>
      <c r="E115" s="323"/>
      <c r="F115" s="323"/>
      <c r="G115" s="323"/>
      <c r="H115" s="323"/>
      <c r="I115" s="323"/>
      <c r="J115" s="323"/>
      <c r="K115" s="323"/>
    </row>
    <row r="116" spans="1:11">
      <c r="A116" s="323"/>
      <c r="B116" s="323"/>
      <c r="C116" s="323"/>
      <c r="D116" s="323"/>
      <c r="E116" s="323"/>
      <c r="F116" s="323"/>
      <c r="G116" s="323"/>
      <c r="H116" s="323"/>
      <c r="I116" s="323"/>
      <c r="J116" s="323"/>
      <c r="K116" s="323"/>
    </row>
    <row r="117" spans="1:11">
      <c r="A117" s="323"/>
      <c r="B117" s="323"/>
      <c r="C117" s="323"/>
      <c r="D117" s="323"/>
      <c r="E117" s="323"/>
      <c r="F117" s="323"/>
      <c r="G117" s="323"/>
      <c r="H117" s="323"/>
      <c r="I117" s="323"/>
      <c r="J117" s="323"/>
      <c r="K117" s="323"/>
    </row>
    <row r="118" spans="1:11">
      <c r="A118" s="323"/>
      <c r="B118" s="323"/>
      <c r="C118" s="323"/>
      <c r="D118" s="323"/>
      <c r="E118" s="323"/>
      <c r="F118" s="323"/>
      <c r="G118" s="323"/>
      <c r="H118" s="323"/>
      <c r="I118" s="323"/>
      <c r="J118" s="323"/>
      <c r="K118" s="323"/>
    </row>
    <row r="119" spans="1:11">
      <c r="A119" s="323"/>
      <c r="B119" s="323"/>
      <c r="C119" s="323"/>
      <c r="D119" s="323"/>
      <c r="E119" s="323"/>
      <c r="F119" s="323"/>
      <c r="G119" s="323"/>
      <c r="H119" s="323"/>
      <c r="I119" s="323"/>
      <c r="J119" s="323"/>
      <c r="K119" s="323"/>
    </row>
    <row r="120" spans="1:11">
      <c r="A120" s="323"/>
      <c r="B120" s="323"/>
      <c r="C120" s="323"/>
      <c r="D120" s="323"/>
      <c r="E120" s="323"/>
      <c r="F120" s="323"/>
      <c r="G120" s="323"/>
      <c r="H120" s="323"/>
      <c r="I120" s="323"/>
      <c r="J120" s="323"/>
      <c r="K120" s="323"/>
    </row>
    <row r="121" spans="1:11">
      <c r="A121" s="323"/>
      <c r="B121" s="323"/>
      <c r="C121" s="323"/>
      <c r="D121" s="323"/>
      <c r="E121" s="323"/>
      <c r="F121" s="323"/>
      <c r="G121" s="323"/>
      <c r="H121" s="323"/>
      <c r="I121" s="323"/>
      <c r="J121" s="323"/>
      <c r="K121" s="323"/>
    </row>
    <row r="122" spans="1:11">
      <c r="A122" s="323"/>
      <c r="B122" s="323"/>
      <c r="C122" s="323"/>
      <c r="D122" s="323"/>
      <c r="E122" s="323"/>
      <c r="F122" s="323"/>
      <c r="G122" s="323"/>
      <c r="H122" s="323"/>
      <c r="I122" s="323"/>
      <c r="J122" s="323"/>
      <c r="K122" s="323"/>
    </row>
    <row r="123" spans="1:11">
      <c r="A123" s="323"/>
      <c r="B123" s="323"/>
      <c r="C123" s="323"/>
      <c r="D123" s="323"/>
      <c r="E123" s="323"/>
      <c r="F123" s="323"/>
      <c r="G123" s="323"/>
      <c r="H123" s="323"/>
      <c r="I123" s="323"/>
      <c r="J123" s="323"/>
      <c r="K123" s="323"/>
    </row>
    <row r="124" spans="1:11">
      <c r="A124" s="323"/>
      <c r="B124" s="323"/>
      <c r="C124" s="323"/>
      <c r="D124" s="323"/>
      <c r="E124" s="323"/>
      <c r="F124" s="323"/>
      <c r="G124" s="323"/>
      <c r="H124" s="323"/>
      <c r="I124" s="323"/>
      <c r="J124" s="323"/>
      <c r="K124" s="323"/>
    </row>
    <row r="125" spans="1:11">
      <c r="A125" s="323"/>
      <c r="B125" s="323"/>
      <c r="C125" s="323"/>
      <c r="D125" s="323"/>
      <c r="E125" s="323"/>
      <c r="F125" s="323"/>
      <c r="G125" s="323"/>
      <c r="H125" s="323"/>
      <c r="I125" s="323"/>
      <c r="J125" s="323"/>
      <c r="K125" s="323"/>
    </row>
    <row r="126" spans="1:11">
      <c r="A126" s="323"/>
      <c r="B126" s="323"/>
      <c r="C126" s="323"/>
      <c r="D126" s="323"/>
      <c r="E126" s="323"/>
      <c r="F126" s="323"/>
      <c r="G126" s="323"/>
      <c r="H126" s="323"/>
      <c r="I126" s="323"/>
      <c r="J126" s="323"/>
      <c r="K126" s="323"/>
    </row>
    <row r="127" spans="1:11">
      <c r="A127" s="323"/>
      <c r="B127" s="323"/>
      <c r="C127" s="323"/>
      <c r="D127" s="323"/>
      <c r="E127" s="323"/>
      <c r="F127" s="323"/>
      <c r="G127" s="323"/>
      <c r="H127" s="323"/>
      <c r="I127" s="323"/>
      <c r="J127" s="323"/>
      <c r="K127" s="323"/>
    </row>
    <row r="128" spans="1:11">
      <c r="A128" s="323"/>
      <c r="B128" s="323"/>
      <c r="C128" s="323"/>
      <c r="D128" s="323"/>
      <c r="E128" s="323"/>
      <c r="F128" s="323"/>
      <c r="G128" s="323"/>
      <c r="H128" s="323"/>
      <c r="I128" s="323"/>
      <c r="J128" s="323"/>
      <c r="K128" s="323"/>
    </row>
    <row r="129" spans="1:11">
      <c r="A129" s="323"/>
      <c r="B129" s="323"/>
      <c r="C129" s="323"/>
      <c r="D129" s="323"/>
      <c r="E129" s="323"/>
      <c r="F129" s="323"/>
      <c r="G129" s="323"/>
      <c r="H129" s="323"/>
      <c r="I129" s="323"/>
      <c r="J129" s="323"/>
      <c r="K129" s="323"/>
    </row>
    <row r="130" spans="1:11">
      <c r="A130" s="323"/>
      <c r="B130" s="323"/>
      <c r="C130" s="323"/>
      <c r="D130" s="323"/>
      <c r="E130" s="323"/>
      <c r="F130" s="323"/>
      <c r="G130" s="323"/>
      <c r="H130" s="323"/>
      <c r="I130" s="323"/>
      <c r="J130" s="323"/>
      <c r="K130" s="323"/>
    </row>
    <row r="131" spans="1:11">
      <c r="A131" s="323"/>
      <c r="B131" s="323"/>
      <c r="C131" s="323"/>
      <c r="D131" s="323"/>
      <c r="E131" s="323"/>
      <c r="F131" s="323"/>
      <c r="G131" s="323"/>
      <c r="H131" s="323"/>
      <c r="I131" s="323"/>
      <c r="J131" s="323"/>
      <c r="K131" s="323"/>
    </row>
    <row r="132" spans="1:11">
      <c r="A132" s="323"/>
      <c r="B132" s="323"/>
      <c r="C132" s="323"/>
      <c r="D132" s="323"/>
      <c r="E132" s="323"/>
      <c r="F132" s="323"/>
      <c r="G132" s="323"/>
      <c r="H132" s="323"/>
      <c r="I132" s="323"/>
      <c r="J132" s="323"/>
      <c r="K132" s="323"/>
    </row>
    <row r="133" spans="1:11">
      <c r="A133" s="323"/>
      <c r="B133" s="323"/>
      <c r="C133" s="323"/>
      <c r="D133" s="323"/>
      <c r="E133" s="323"/>
      <c r="F133" s="323"/>
      <c r="G133" s="323"/>
      <c r="H133" s="323"/>
      <c r="I133" s="323"/>
      <c r="J133" s="323"/>
      <c r="K133" s="323"/>
    </row>
    <row r="134" spans="1:11">
      <c r="A134" s="323"/>
      <c r="B134" s="323"/>
      <c r="C134" s="323"/>
      <c r="D134" s="323"/>
      <c r="E134" s="323"/>
      <c r="F134" s="323"/>
      <c r="G134" s="323"/>
      <c r="H134" s="323"/>
      <c r="I134" s="323"/>
      <c r="J134" s="323"/>
      <c r="K134" s="323"/>
    </row>
    <row r="135" spans="1:11">
      <c r="A135" s="323"/>
      <c r="B135" s="323"/>
      <c r="C135" s="323"/>
      <c r="D135" s="323"/>
      <c r="E135" s="323"/>
      <c r="F135" s="323"/>
      <c r="G135" s="323"/>
      <c r="H135" s="323"/>
      <c r="I135" s="323"/>
      <c r="J135" s="323"/>
      <c r="K135" s="323"/>
    </row>
    <row r="136" spans="1:11">
      <c r="A136" s="323"/>
      <c r="B136" s="323"/>
      <c r="C136" s="323"/>
      <c r="D136" s="323"/>
      <c r="E136" s="323"/>
      <c r="F136" s="323"/>
      <c r="G136" s="323"/>
      <c r="H136" s="323"/>
      <c r="I136" s="323"/>
      <c r="J136" s="323"/>
      <c r="K136" s="323"/>
    </row>
    <row r="137" spans="1:11">
      <c r="A137" s="323"/>
      <c r="B137" s="323"/>
      <c r="C137" s="323"/>
      <c r="D137" s="323"/>
      <c r="E137" s="323"/>
      <c r="F137" s="323"/>
      <c r="G137" s="323"/>
      <c r="H137" s="323"/>
      <c r="I137" s="323"/>
      <c r="J137" s="323"/>
      <c r="K137" s="323"/>
    </row>
    <row r="138" spans="1:11">
      <c r="A138" s="323"/>
      <c r="B138" s="323"/>
      <c r="C138" s="323"/>
      <c r="D138" s="323"/>
      <c r="E138" s="323"/>
      <c r="F138" s="323"/>
      <c r="G138" s="323"/>
      <c r="H138" s="323"/>
      <c r="I138" s="323"/>
      <c r="J138" s="323"/>
      <c r="K138" s="323"/>
    </row>
    <row r="139" spans="1:11">
      <c r="A139" s="323"/>
      <c r="B139" s="323"/>
      <c r="C139" s="323"/>
      <c r="D139" s="323"/>
      <c r="E139" s="323"/>
      <c r="F139" s="323"/>
      <c r="G139" s="323"/>
      <c r="H139" s="323"/>
      <c r="I139" s="323"/>
      <c r="J139" s="323"/>
      <c r="K139" s="323"/>
    </row>
    <row r="140" spans="1:11">
      <c r="A140" s="323"/>
      <c r="B140" s="323"/>
      <c r="C140" s="323"/>
      <c r="D140" s="323"/>
      <c r="E140" s="323"/>
      <c r="F140" s="323"/>
      <c r="G140" s="323"/>
      <c r="H140" s="323"/>
      <c r="I140" s="323"/>
      <c r="J140" s="323"/>
      <c r="K140" s="323"/>
    </row>
    <row r="141" spans="1:11">
      <c r="A141" s="323"/>
      <c r="B141" s="323"/>
      <c r="C141" s="323"/>
      <c r="D141" s="323"/>
      <c r="E141" s="323"/>
      <c r="F141" s="323"/>
      <c r="G141" s="323"/>
      <c r="H141" s="323"/>
      <c r="I141" s="323"/>
      <c r="J141" s="323"/>
      <c r="K141" s="323"/>
    </row>
    <row r="142" spans="1:11">
      <c r="A142" s="323"/>
      <c r="B142" s="323"/>
      <c r="C142" s="323"/>
      <c r="D142" s="323"/>
      <c r="E142" s="323"/>
      <c r="F142" s="323"/>
      <c r="G142" s="323"/>
      <c r="H142" s="323"/>
      <c r="I142" s="323"/>
      <c r="J142" s="323"/>
      <c r="K142" s="323"/>
    </row>
    <row r="143" spans="1:11">
      <c r="A143" s="323"/>
      <c r="B143" s="323"/>
      <c r="C143" s="323"/>
      <c r="D143" s="323"/>
      <c r="E143" s="323"/>
      <c r="F143" s="323"/>
      <c r="G143" s="323"/>
      <c r="H143" s="323"/>
      <c r="I143" s="323"/>
      <c r="J143" s="323"/>
      <c r="K143" s="323"/>
    </row>
    <row r="144" spans="1:11">
      <c r="A144" s="323"/>
      <c r="B144" s="323"/>
      <c r="C144" s="323"/>
      <c r="D144" s="323"/>
      <c r="E144" s="323"/>
      <c r="F144" s="323"/>
      <c r="G144" s="323"/>
      <c r="H144" s="323"/>
      <c r="I144" s="323"/>
      <c r="J144" s="323"/>
      <c r="K144" s="323"/>
    </row>
    <row r="145" spans="1:11">
      <c r="A145" s="323"/>
      <c r="B145" s="323"/>
      <c r="C145" s="323"/>
      <c r="D145" s="323"/>
      <c r="E145" s="323"/>
      <c r="F145" s="323"/>
      <c r="G145" s="323"/>
      <c r="H145" s="323"/>
      <c r="I145" s="323"/>
      <c r="J145" s="323"/>
      <c r="K145" s="323"/>
    </row>
    <row r="146" spans="1:11">
      <c r="A146" s="323"/>
      <c r="B146" s="323"/>
      <c r="C146" s="323"/>
      <c r="D146" s="323"/>
      <c r="E146" s="323"/>
      <c r="F146" s="323"/>
      <c r="G146" s="323"/>
      <c r="H146" s="323"/>
      <c r="I146" s="323"/>
      <c r="J146" s="323"/>
      <c r="K146" s="323"/>
    </row>
    <row r="147" spans="1:11">
      <c r="A147" s="323"/>
      <c r="B147" s="323"/>
      <c r="C147" s="323"/>
      <c r="D147" s="323"/>
      <c r="E147" s="323"/>
      <c r="F147" s="323"/>
      <c r="G147" s="323"/>
      <c r="H147" s="323"/>
      <c r="I147" s="323"/>
      <c r="J147" s="323"/>
      <c r="K147" s="323"/>
    </row>
    <row r="148" spans="1:11">
      <c r="A148" s="323"/>
      <c r="B148" s="323"/>
      <c r="C148" s="323"/>
      <c r="D148" s="323"/>
      <c r="E148" s="323"/>
      <c r="F148" s="323"/>
      <c r="G148" s="323"/>
      <c r="H148" s="323"/>
      <c r="I148" s="323"/>
      <c r="J148" s="323"/>
      <c r="K148" s="323"/>
    </row>
    <row r="149" spans="1:11">
      <c r="A149" s="323"/>
      <c r="B149" s="323"/>
      <c r="C149" s="323"/>
      <c r="D149" s="323"/>
      <c r="E149" s="323"/>
      <c r="F149" s="323"/>
      <c r="G149" s="323"/>
      <c r="H149" s="323"/>
      <c r="I149" s="323"/>
      <c r="J149" s="323"/>
      <c r="K149" s="323"/>
    </row>
    <row r="150" spans="1:11">
      <c r="A150" s="323"/>
      <c r="B150" s="323"/>
      <c r="C150" s="323"/>
      <c r="D150" s="323"/>
      <c r="E150" s="323"/>
      <c r="F150" s="323"/>
      <c r="G150" s="323"/>
      <c r="H150" s="323"/>
      <c r="I150" s="323"/>
      <c r="J150" s="323"/>
      <c r="K150" s="323"/>
    </row>
    <row r="151" spans="1:11">
      <c r="A151" s="323"/>
      <c r="B151" s="323"/>
      <c r="C151" s="323"/>
      <c r="D151" s="323"/>
      <c r="E151" s="323"/>
      <c r="F151" s="323"/>
      <c r="G151" s="323"/>
      <c r="H151" s="323"/>
      <c r="I151" s="323"/>
      <c r="J151" s="323"/>
      <c r="K151" s="323"/>
    </row>
    <row r="152" spans="1:11">
      <c r="A152" s="323"/>
      <c r="B152" s="323"/>
      <c r="C152" s="323"/>
      <c r="D152" s="323"/>
      <c r="E152" s="323"/>
      <c r="F152" s="323"/>
      <c r="G152" s="323"/>
      <c r="H152" s="323"/>
      <c r="I152" s="323"/>
      <c r="J152" s="323"/>
      <c r="K152" s="323"/>
    </row>
    <row r="153" spans="1:11">
      <c r="A153" s="323"/>
      <c r="B153" s="323"/>
      <c r="C153" s="323"/>
      <c r="D153" s="323"/>
      <c r="E153" s="323"/>
      <c r="F153" s="323"/>
      <c r="G153" s="323"/>
      <c r="H153" s="323"/>
      <c r="I153" s="323"/>
      <c r="J153" s="323"/>
      <c r="K153" s="323"/>
    </row>
    <row r="154" spans="1:11">
      <c r="A154" s="323"/>
      <c r="B154" s="323"/>
      <c r="C154" s="323"/>
      <c r="D154" s="323"/>
      <c r="E154" s="323"/>
      <c r="F154" s="323"/>
      <c r="G154" s="323"/>
      <c r="H154" s="323"/>
      <c r="I154" s="323"/>
      <c r="J154" s="323"/>
      <c r="K154" s="323"/>
    </row>
    <row r="155" spans="1:11">
      <c r="A155" s="323"/>
      <c r="B155" s="323"/>
      <c r="C155" s="323"/>
      <c r="D155" s="323"/>
      <c r="E155" s="323"/>
      <c r="F155" s="323"/>
      <c r="G155" s="323"/>
      <c r="H155" s="323"/>
      <c r="I155" s="323"/>
      <c r="J155" s="323"/>
      <c r="K155" s="323"/>
    </row>
    <row r="156" spans="1:11">
      <c r="A156" s="323"/>
      <c r="B156" s="323"/>
      <c r="C156" s="323"/>
      <c r="D156" s="323"/>
      <c r="E156" s="323"/>
      <c r="F156" s="323"/>
      <c r="G156" s="323"/>
      <c r="H156" s="323"/>
      <c r="I156" s="323"/>
      <c r="J156" s="323"/>
      <c r="K156" s="323"/>
    </row>
    <row r="157" spans="1:11">
      <c r="A157" s="323"/>
      <c r="B157" s="323"/>
      <c r="C157" s="323"/>
      <c r="D157" s="323"/>
      <c r="E157" s="323"/>
      <c r="F157" s="323"/>
      <c r="G157" s="323"/>
      <c r="H157" s="323"/>
      <c r="I157" s="323"/>
      <c r="J157" s="323"/>
      <c r="K157" s="323"/>
    </row>
    <row r="158" spans="1:11">
      <c r="A158" s="323"/>
      <c r="B158" s="323"/>
      <c r="C158" s="323"/>
      <c r="D158" s="323"/>
      <c r="E158" s="323"/>
      <c r="F158" s="323"/>
      <c r="G158" s="323"/>
      <c r="H158" s="323"/>
      <c r="I158" s="323"/>
      <c r="J158" s="323"/>
      <c r="K158" s="323"/>
    </row>
    <row r="159" spans="1:11">
      <c r="A159" s="323"/>
      <c r="B159" s="323"/>
      <c r="C159" s="323"/>
      <c r="D159" s="323"/>
      <c r="E159" s="323"/>
      <c r="F159" s="323"/>
      <c r="G159" s="323"/>
      <c r="H159" s="323"/>
      <c r="I159" s="323"/>
      <c r="J159" s="323"/>
      <c r="K159" s="323"/>
    </row>
    <row r="160" spans="1:11">
      <c r="A160" s="323"/>
      <c r="B160" s="323"/>
      <c r="C160" s="323"/>
      <c r="D160" s="323"/>
      <c r="E160" s="323"/>
      <c r="F160" s="323"/>
      <c r="G160" s="323"/>
      <c r="H160" s="323"/>
      <c r="I160" s="323"/>
      <c r="J160" s="323"/>
      <c r="K160" s="323"/>
    </row>
    <row r="161" spans="1:11">
      <c r="A161" s="323"/>
      <c r="B161" s="323"/>
      <c r="C161" s="323"/>
      <c r="D161" s="323"/>
      <c r="E161" s="323"/>
      <c r="F161" s="323"/>
      <c r="G161" s="323"/>
      <c r="H161" s="323"/>
      <c r="I161" s="323"/>
      <c r="J161" s="323"/>
      <c r="K161" s="323"/>
    </row>
    <row r="162" spans="1:11">
      <c r="A162" s="323"/>
      <c r="B162" s="323"/>
      <c r="C162" s="323"/>
      <c r="D162" s="323"/>
      <c r="E162" s="323"/>
      <c r="F162" s="323"/>
      <c r="G162" s="323"/>
      <c r="H162" s="323"/>
      <c r="I162" s="323"/>
      <c r="J162" s="323"/>
      <c r="K162" s="323"/>
    </row>
    <row r="163" spans="1:11">
      <c r="A163" s="323"/>
      <c r="B163" s="323"/>
      <c r="C163" s="323"/>
      <c r="D163" s="323"/>
      <c r="E163" s="323"/>
      <c r="F163" s="323"/>
      <c r="G163" s="323"/>
      <c r="H163" s="323"/>
      <c r="I163" s="323"/>
      <c r="J163" s="323"/>
      <c r="K163" s="323"/>
    </row>
    <row r="164" spans="1:11">
      <c r="A164" s="323"/>
      <c r="B164" s="323"/>
      <c r="C164" s="323"/>
      <c r="D164" s="323"/>
      <c r="E164" s="323"/>
      <c r="F164" s="323"/>
      <c r="G164" s="323"/>
      <c r="H164" s="323"/>
      <c r="I164" s="323"/>
      <c r="J164" s="323"/>
      <c r="K164" s="323"/>
    </row>
    <row r="165" spans="1:11">
      <c r="A165" s="323"/>
      <c r="B165" s="323"/>
      <c r="C165" s="323"/>
      <c r="D165" s="323"/>
      <c r="E165" s="323"/>
      <c r="F165" s="323"/>
      <c r="G165" s="323"/>
      <c r="H165" s="323"/>
      <c r="I165" s="323"/>
      <c r="J165" s="323"/>
      <c r="K165" s="323"/>
    </row>
    <row r="166" spans="1:11">
      <c r="A166" s="323"/>
      <c r="B166" s="323"/>
      <c r="C166" s="323"/>
      <c r="D166" s="323"/>
      <c r="E166" s="323"/>
      <c r="F166" s="323"/>
      <c r="G166" s="323"/>
      <c r="H166" s="323"/>
      <c r="I166" s="323"/>
      <c r="J166" s="323"/>
      <c r="K166" s="323"/>
    </row>
    <row r="167" spans="1:11">
      <c r="A167" s="323"/>
      <c r="B167" s="323"/>
      <c r="C167" s="323"/>
      <c r="D167" s="323"/>
      <c r="E167" s="323"/>
      <c r="F167" s="323"/>
      <c r="G167" s="323"/>
      <c r="H167" s="323"/>
      <c r="I167" s="323"/>
      <c r="J167" s="323"/>
      <c r="K167" s="323"/>
    </row>
    <row r="168" spans="1:11">
      <c r="A168" s="323"/>
      <c r="B168" s="323"/>
      <c r="C168" s="323"/>
      <c r="D168" s="323"/>
      <c r="E168" s="323"/>
      <c r="F168" s="323"/>
      <c r="G168" s="323"/>
      <c r="H168" s="323"/>
      <c r="I168" s="323"/>
      <c r="J168" s="323"/>
      <c r="K168" s="323"/>
    </row>
    <row r="169" spans="1:11">
      <c r="A169" s="323"/>
      <c r="B169" s="323"/>
      <c r="C169" s="323"/>
      <c r="D169" s="323"/>
      <c r="E169" s="323"/>
      <c r="F169" s="323"/>
      <c r="G169" s="323"/>
      <c r="H169" s="323"/>
      <c r="I169" s="323"/>
      <c r="J169" s="323"/>
      <c r="K169" s="323"/>
    </row>
    <row r="170" spans="1:11">
      <c r="A170" s="323"/>
      <c r="B170" s="323"/>
      <c r="C170" s="323"/>
      <c r="D170" s="323"/>
      <c r="E170" s="323"/>
      <c r="F170" s="323"/>
      <c r="G170" s="323"/>
      <c r="H170" s="323"/>
      <c r="I170" s="323"/>
      <c r="J170" s="323"/>
      <c r="K170" s="323"/>
    </row>
    <row r="171" spans="1:11">
      <c r="A171" s="323"/>
      <c r="B171" s="323"/>
      <c r="C171" s="323"/>
      <c r="D171" s="323"/>
      <c r="E171" s="323"/>
      <c r="F171" s="323"/>
      <c r="G171" s="323"/>
      <c r="H171" s="323"/>
      <c r="I171" s="323"/>
      <c r="J171" s="323"/>
      <c r="K171" s="323"/>
    </row>
    <row r="172" spans="1:11">
      <c r="A172" s="323"/>
      <c r="B172" s="323"/>
      <c r="C172" s="323"/>
      <c r="D172" s="323"/>
      <c r="E172" s="323"/>
      <c r="F172" s="323"/>
      <c r="G172" s="323"/>
      <c r="H172" s="323"/>
      <c r="I172" s="323"/>
      <c r="J172" s="323"/>
      <c r="K172" s="323"/>
    </row>
    <row r="173" spans="1:11">
      <c r="A173" s="323"/>
      <c r="B173" s="323"/>
      <c r="C173" s="323"/>
      <c r="D173" s="323"/>
      <c r="E173" s="323"/>
      <c r="F173" s="323"/>
      <c r="G173" s="323"/>
      <c r="H173" s="323"/>
      <c r="I173" s="323"/>
      <c r="J173" s="323"/>
      <c r="K173" s="323"/>
    </row>
    <row r="174" spans="1:11">
      <c r="A174" s="323"/>
      <c r="B174" s="323"/>
      <c r="C174" s="323"/>
      <c r="D174" s="323"/>
      <c r="E174" s="323"/>
      <c r="F174" s="323"/>
      <c r="G174" s="323"/>
      <c r="H174" s="323"/>
      <c r="I174" s="323"/>
      <c r="J174" s="323"/>
      <c r="K174" s="323"/>
    </row>
    <row r="175" spans="1:11">
      <c r="A175" s="323"/>
      <c r="B175" s="323"/>
      <c r="C175" s="323"/>
      <c r="D175" s="323"/>
      <c r="E175" s="323"/>
      <c r="F175" s="323"/>
      <c r="G175" s="323"/>
      <c r="H175" s="323"/>
      <c r="I175" s="323"/>
      <c r="J175" s="323"/>
      <c r="K175" s="323"/>
    </row>
    <row r="176" spans="1:11">
      <c r="A176" s="323"/>
      <c r="B176" s="323"/>
      <c r="C176" s="323"/>
      <c r="D176" s="323"/>
      <c r="E176" s="323"/>
      <c r="F176" s="323"/>
      <c r="G176" s="323"/>
      <c r="H176" s="323"/>
      <c r="I176" s="323"/>
      <c r="J176" s="323"/>
      <c r="K176" s="323"/>
    </row>
    <row r="177" spans="1:11">
      <c r="A177" s="323"/>
      <c r="B177" s="323"/>
      <c r="C177" s="323"/>
      <c r="D177" s="323"/>
      <c r="E177" s="323"/>
      <c r="F177" s="323"/>
      <c r="G177" s="323"/>
      <c r="H177" s="323"/>
      <c r="I177" s="323"/>
      <c r="J177" s="323"/>
      <c r="K177" s="323"/>
    </row>
    <row r="178" spans="1:11">
      <c r="A178" s="323"/>
      <c r="B178" s="323"/>
      <c r="C178" s="323"/>
      <c r="D178" s="323"/>
      <c r="E178" s="323"/>
      <c r="F178" s="323"/>
      <c r="G178" s="323"/>
      <c r="H178" s="323"/>
      <c r="I178" s="323"/>
      <c r="J178" s="323"/>
      <c r="K178" s="323"/>
    </row>
    <row r="179" spans="1:11">
      <c r="A179" s="323"/>
      <c r="B179" s="323"/>
      <c r="C179" s="323"/>
      <c r="D179" s="323"/>
      <c r="E179" s="323"/>
      <c r="F179" s="323"/>
      <c r="G179" s="323"/>
      <c r="H179" s="323"/>
      <c r="I179" s="323"/>
      <c r="J179" s="323"/>
      <c r="K179" s="323"/>
    </row>
    <row r="180" spans="1:11">
      <c r="A180" s="323"/>
      <c r="B180" s="323"/>
      <c r="C180" s="323"/>
      <c r="D180" s="323"/>
      <c r="E180" s="323"/>
      <c r="F180" s="323"/>
      <c r="G180" s="323"/>
      <c r="H180" s="323"/>
      <c r="I180" s="323"/>
      <c r="J180" s="323"/>
      <c r="K180" s="323"/>
    </row>
    <row r="181" spans="1:11">
      <c r="A181" s="323"/>
      <c r="B181" s="323"/>
      <c r="C181" s="323"/>
      <c r="D181" s="323"/>
      <c r="E181" s="323"/>
      <c r="F181" s="323"/>
      <c r="G181" s="323"/>
      <c r="H181" s="323"/>
      <c r="I181" s="323"/>
      <c r="J181" s="323"/>
      <c r="K181" s="323"/>
    </row>
    <row r="182" spans="1:11">
      <c r="A182" s="323"/>
      <c r="B182" s="323"/>
      <c r="C182" s="323"/>
      <c r="D182" s="323"/>
      <c r="E182" s="323"/>
      <c r="F182" s="323"/>
      <c r="G182" s="323"/>
      <c r="H182" s="323"/>
      <c r="I182" s="323"/>
      <c r="J182" s="323"/>
      <c r="K182" s="323"/>
    </row>
    <row r="183" spans="1:11">
      <c r="A183" s="323"/>
      <c r="B183" s="323"/>
      <c r="C183" s="323"/>
      <c r="D183" s="323"/>
      <c r="E183" s="323"/>
      <c r="F183" s="323"/>
      <c r="G183" s="323"/>
      <c r="H183" s="323"/>
      <c r="I183" s="323"/>
      <c r="J183" s="323"/>
      <c r="K183" s="323"/>
    </row>
    <row r="184" spans="1:11">
      <c r="A184" s="323"/>
      <c r="B184" s="323"/>
      <c r="C184" s="323"/>
      <c r="D184" s="323"/>
      <c r="E184" s="323"/>
      <c r="F184" s="323"/>
      <c r="G184" s="323"/>
      <c r="H184" s="323"/>
      <c r="I184" s="323"/>
      <c r="J184" s="323"/>
      <c r="K184" s="323"/>
    </row>
    <row r="185" spans="1:11">
      <c r="A185" s="323"/>
      <c r="B185" s="323"/>
      <c r="C185" s="323"/>
      <c r="D185" s="323"/>
      <c r="E185" s="323"/>
      <c r="F185" s="323"/>
      <c r="G185" s="323"/>
      <c r="H185" s="323"/>
      <c r="I185" s="323"/>
      <c r="J185" s="323"/>
      <c r="K185" s="323"/>
    </row>
    <row r="186" spans="1:11">
      <c r="A186" s="323"/>
      <c r="B186" s="323"/>
      <c r="C186" s="323"/>
      <c r="D186" s="323"/>
      <c r="E186" s="323"/>
      <c r="F186" s="323"/>
      <c r="G186" s="323"/>
      <c r="H186" s="323"/>
      <c r="I186" s="323"/>
      <c r="J186" s="323"/>
      <c r="K186" s="323"/>
    </row>
    <row r="187" spans="1:11">
      <c r="A187" s="323"/>
      <c r="B187" s="323"/>
      <c r="C187" s="323"/>
      <c r="D187" s="323"/>
      <c r="E187" s="323"/>
      <c r="F187" s="323"/>
      <c r="G187" s="323"/>
      <c r="H187" s="323"/>
      <c r="I187" s="323"/>
      <c r="J187" s="323"/>
      <c r="K187" s="323"/>
    </row>
  </sheetData>
  <mergeCells count="24">
    <mergeCell ref="A1:K1"/>
    <mergeCell ref="A3:K3"/>
    <mergeCell ref="A4:K4"/>
    <mergeCell ref="A5:A6"/>
    <mergeCell ref="B5:E6"/>
    <mergeCell ref="F5:I6"/>
    <mergeCell ref="J5:J6"/>
    <mergeCell ref="K5:K6"/>
    <mergeCell ref="F7:I7"/>
    <mergeCell ref="A9:D9"/>
    <mergeCell ref="E9:K9"/>
    <mergeCell ref="A12:K12"/>
    <mergeCell ref="A29:K32"/>
    <mergeCell ref="A13:K13"/>
    <mergeCell ref="B7:E7"/>
    <mergeCell ref="A39:K39"/>
    <mergeCell ref="A38:K38"/>
    <mergeCell ref="A14:K15"/>
    <mergeCell ref="A20:K20"/>
    <mergeCell ref="A21:K21"/>
    <mergeCell ref="A23:K23"/>
    <mergeCell ref="A24:K24"/>
    <mergeCell ref="A27:K27"/>
    <mergeCell ref="A35:K35"/>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18.600000000000001" customHeight="1">
      <c r="A7" s="405">
        <v>3</v>
      </c>
      <c r="B7" s="1472" t="s">
        <v>487</v>
      </c>
      <c r="C7" s="1473"/>
      <c r="D7" s="1473"/>
      <c r="E7" s="1474"/>
      <c r="F7" s="1472" t="s">
        <v>1348</v>
      </c>
      <c r="G7" s="1473"/>
      <c r="H7" s="1473"/>
      <c r="I7" s="1474"/>
      <c r="J7" s="406" t="s">
        <v>469</v>
      </c>
      <c r="K7" s="406" t="s">
        <v>425</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836">
        <v>1</v>
      </c>
      <c r="B11" s="836">
        <v>1</v>
      </c>
      <c r="C11" s="836">
        <v>1</v>
      </c>
      <c r="D11" s="815">
        <f>(C11/B11)*100</f>
        <v>100</v>
      </c>
      <c r="E11" s="836">
        <v>76978700</v>
      </c>
      <c r="F11" s="836">
        <v>22131848</v>
      </c>
      <c r="G11" s="836">
        <v>1795297</v>
      </c>
      <c r="H11" s="836">
        <v>1795297</v>
      </c>
      <c r="I11" s="836">
        <v>1795297</v>
      </c>
      <c r="J11" s="815">
        <f>(G11/F11)*100</f>
        <v>8.1118259984435106</v>
      </c>
      <c r="K11" s="835">
        <f>(D11/J11)*100</f>
        <v>1232.7680601037041</v>
      </c>
    </row>
    <row r="12" spans="1:11" ht="8.25" customHeight="1">
      <c r="A12" s="1491"/>
      <c r="B12" s="1492"/>
      <c r="C12" s="1492"/>
      <c r="D12" s="1492"/>
      <c r="E12" s="1492"/>
      <c r="F12" s="1492"/>
      <c r="G12" s="1492"/>
      <c r="H12" s="1492"/>
      <c r="I12" s="1492"/>
      <c r="J12" s="1492"/>
      <c r="K12" s="1493"/>
    </row>
    <row r="13" spans="1:11">
      <c r="A13" s="1487" t="s">
        <v>1339</v>
      </c>
      <c r="B13" s="1464"/>
      <c r="C13" s="1464"/>
      <c r="D13" s="1464"/>
      <c r="E13" s="1464"/>
      <c r="F13" s="1464"/>
      <c r="G13" s="1464"/>
      <c r="H13" s="1464"/>
      <c r="I13" s="1464"/>
      <c r="J13" s="1464"/>
      <c r="K13" s="1488"/>
    </row>
    <row r="14" spans="1:11">
      <c r="A14" s="1497" t="s">
        <v>1347</v>
      </c>
      <c r="B14" s="1498"/>
      <c r="C14" s="1498"/>
      <c r="D14" s="1498"/>
      <c r="E14" s="1498"/>
      <c r="F14" s="1498"/>
      <c r="G14" s="1498"/>
      <c r="H14" s="1498"/>
      <c r="I14" s="1498"/>
      <c r="J14" s="1498"/>
      <c r="K14" s="1499"/>
    </row>
    <row r="15" spans="1:11" ht="29.25" customHeight="1">
      <c r="A15" s="1497"/>
      <c r="B15" s="1498"/>
      <c r="C15" s="1498"/>
      <c r="D15" s="1498"/>
      <c r="E15" s="1498"/>
      <c r="F15" s="1498"/>
      <c r="G15" s="1498"/>
      <c r="H15" s="1498"/>
      <c r="I15" s="1498"/>
      <c r="J15" s="1498"/>
      <c r="K15" s="1499"/>
    </row>
    <row r="16" spans="1:11">
      <c r="A16" s="731"/>
      <c r="B16" s="732"/>
      <c r="C16" s="732"/>
      <c r="D16" s="732"/>
      <c r="E16" s="732"/>
      <c r="F16" s="732"/>
      <c r="G16" s="732"/>
      <c r="H16" s="732"/>
      <c r="I16" s="732"/>
      <c r="J16" s="732"/>
      <c r="K16" s="733"/>
    </row>
    <row r="17" spans="1:12">
      <c r="A17" s="731"/>
      <c r="B17" s="732"/>
      <c r="C17" s="732"/>
      <c r="D17" s="732"/>
      <c r="E17" s="732"/>
      <c r="F17" s="732"/>
      <c r="G17" s="732"/>
      <c r="H17" s="732"/>
      <c r="I17" s="732"/>
      <c r="J17" s="732"/>
      <c r="K17" s="733"/>
    </row>
    <row r="18" spans="1:12">
      <c r="A18" s="731"/>
      <c r="B18" s="732"/>
      <c r="C18" s="732"/>
      <c r="D18" s="732"/>
      <c r="E18" s="732"/>
      <c r="F18" s="732"/>
      <c r="G18" s="732"/>
      <c r="H18" s="732"/>
      <c r="I18" s="732"/>
      <c r="J18" s="732"/>
      <c r="K18" s="733"/>
    </row>
    <row r="19" spans="1:12">
      <c r="A19" s="731"/>
      <c r="B19" s="732"/>
      <c r="C19" s="732"/>
      <c r="D19" s="732"/>
      <c r="E19" s="732"/>
      <c r="F19" s="732"/>
      <c r="G19" s="732"/>
      <c r="H19" s="732"/>
      <c r="I19" s="732"/>
      <c r="J19" s="732"/>
      <c r="K19" s="733"/>
      <c r="L19" s="355" t="s">
        <v>1413</v>
      </c>
    </row>
    <row r="20" spans="1:12">
      <c r="A20" s="1487" t="s">
        <v>1328</v>
      </c>
      <c r="B20" s="1464"/>
      <c r="C20" s="1464"/>
      <c r="D20" s="1464"/>
      <c r="E20" s="1464"/>
      <c r="F20" s="1464"/>
      <c r="G20" s="1464"/>
      <c r="H20" s="1464"/>
      <c r="I20" s="1464"/>
      <c r="J20" s="1464"/>
      <c r="K20" s="1488"/>
    </row>
    <row r="21" spans="1:12" ht="153" customHeight="1">
      <c r="A21" s="1497" t="s">
        <v>1346</v>
      </c>
      <c r="B21" s="1502"/>
      <c r="C21" s="1502"/>
      <c r="D21" s="1502"/>
      <c r="E21" s="1502"/>
      <c r="F21" s="1502"/>
      <c r="G21" s="1502"/>
      <c r="H21" s="1502"/>
      <c r="I21" s="1502"/>
      <c r="J21" s="1502"/>
      <c r="K21" s="1503"/>
    </row>
    <row r="22" spans="1:12">
      <c r="A22" s="407"/>
      <c r="B22" s="408"/>
      <c r="C22" s="408"/>
      <c r="D22" s="408"/>
      <c r="E22" s="408"/>
      <c r="F22" s="408"/>
      <c r="G22" s="408"/>
      <c r="H22" s="408"/>
      <c r="I22" s="408"/>
      <c r="J22" s="408"/>
      <c r="K22" s="409"/>
    </row>
    <row r="23" spans="1:12">
      <c r="A23" s="1504"/>
      <c r="B23" s="1467"/>
      <c r="C23" s="1467"/>
      <c r="D23" s="1467"/>
      <c r="E23" s="1467"/>
      <c r="F23" s="1467"/>
      <c r="G23" s="1467"/>
      <c r="H23" s="1467"/>
      <c r="I23" s="1467"/>
      <c r="J23" s="1467"/>
      <c r="K23" s="1505"/>
    </row>
    <row r="24" spans="1:12">
      <c r="A24" s="1500"/>
      <c r="B24" s="1478"/>
      <c r="C24" s="1478"/>
      <c r="D24" s="1478"/>
      <c r="E24" s="1478"/>
      <c r="F24" s="1478"/>
      <c r="G24" s="1478"/>
      <c r="H24" s="1478"/>
      <c r="I24" s="1478"/>
      <c r="J24" s="1478"/>
      <c r="K24" s="1501"/>
    </row>
    <row r="25" spans="1:12">
      <c r="A25" s="731"/>
      <c r="B25" s="732"/>
      <c r="C25" s="732"/>
      <c r="D25" s="732"/>
      <c r="E25" s="732"/>
      <c r="F25" s="732"/>
      <c r="G25" s="732"/>
      <c r="H25" s="732"/>
      <c r="I25" s="732"/>
      <c r="J25" s="732"/>
      <c r="K25" s="733"/>
    </row>
    <row r="26" spans="1:12">
      <c r="A26" s="731"/>
      <c r="B26" s="732"/>
      <c r="C26" s="732"/>
      <c r="D26" s="732"/>
      <c r="E26" s="732"/>
      <c r="F26" s="732"/>
      <c r="G26" s="732"/>
      <c r="H26" s="732"/>
      <c r="I26" s="732"/>
      <c r="J26" s="732"/>
      <c r="K26" s="733"/>
    </row>
    <row r="27" spans="1:12">
      <c r="A27" s="1487"/>
      <c r="B27" s="1464"/>
      <c r="C27" s="1464"/>
      <c r="D27" s="1464"/>
      <c r="E27" s="1464"/>
      <c r="F27" s="1464"/>
      <c r="G27" s="1464"/>
      <c r="H27" s="1464"/>
      <c r="I27" s="1464"/>
      <c r="J27" s="1464"/>
      <c r="K27" s="1488"/>
    </row>
    <row r="28" spans="1:12">
      <c r="A28" s="731" t="s">
        <v>1342</v>
      </c>
      <c r="B28" s="732"/>
      <c r="C28" s="732"/>
      <c r="D28" s="732"/>
      <c r="E28" s="732"/>
      <c r="F28" s="732"/>
      <c r="G28" s="732"/>
      <c r="H28" s="732"/>
      <c r="I28" s="732"/>
      <c r="J28" s="732"/>
      <c r="K28" s="733"/>
    </row>
    <row r="29" spans="1:12">
      <c r="A29" s="1485" t="s">
        <v>1345</v>
      </c>
      <c r="B29" s="1461"/>
      <c r="C29" s="1461"/>
      <c r="D29" s="1461"/>
      <c r="E29" s="1461"/>
      <c r="F29" s="1461"/>
      <c r="G29" s="1461"/>
      <c r="H29" s="1461"/>
      <c r="I29" s="1461"/>
      <c r="J29" s="1461"/>
      <c r="K29" s="1486"/>
    </row>
    <row r="30" spans="1:12">
      <c r="A30" s="1485"/>
      <c r="B30" s="1461"/>
      <c r="C30" s="1461"/>
      <c r="D30" s="1461"/>
      <c r="E30" s="1461"/>
      <c r="F30" s="1461"/>
      <c r="G30" s="1461"/>
      <c r="H30" s="1461"/>
      <c r="I30" s="1461"/>
      <c r="J30" s="1461"/>
      <c r="K30" s="1486"/>
    </row>
    <row r="31" spans="1:12">
      <c r="A31" s="1485"/>
      <c r="B31" s="1461"/>
      <c r="C31" s="1461"/>
      <c r="D31" s="1461"/>
      <c r="E31" s="1461"/>
      <c r="F31" s="1461"/>
      <c r="G31" s="1461"/>
      <c r="H31" s="1461"/>
      <c r="I31" s="1461"/>
      <c r="J31" s="1461"/>
      <c r="K31" s="1486"/>
    </row>
    <row r="32" spans="1:12">
      <c r="A32" s="1485"/>
      <c r="B32" s="1461"/>
      <c r="C32" s="1461"/>
      <c r="D32" s="1461"/>
      <c r="E32" s="1461"/>
      <c r="F32" s="1461"/>
      <c r="G32" s="1461"/>
      <c r="H32" s="1461"/>
      <c r="I32" s="1461"/>
      <c r="J32" s="1461"/>
      <c r="K32" s="1486"/>
    </row>
    <row r="33" spans="1:11">
      <c r="A33" s="1485"/>
      <c r="B33" s="1461"/>
      <c r="C33" s="1461"/>
      <c r="D33" s="1461"/>
      <c r="E33" s="1461"/>
      <c r="F33" s="1461"/>
      <c r="G33" s="1461"/>
      <c r="H33" s="1461"/>
      <c r="I33" s="1461"/>
      <c r="J33" s="1461"/>
      <c r="K33" s="1486"/>
    </row>
    <row r="34" spans="1:11">
      <c r="A34" s="1489" t="s">
        <v>1829</v>
      </c>
      <c r="B34" s="1452"/>
      <c r="C34" s="1452"/>
      <c r="D34" s="1452"/>
      <c r="E34" s="1452"/>
      <c r="F34" s="1452"/>
      <c r="G34" s="1452"/>
      <c r="H34" s="1452"/>
      <c r="I34" s="1452"/>
      <c r="J34" s="1452"/>
      <c r="K34" s="1490"/>
    </row>
    <row r="35" spans="1:11">
      <c r="A35" s="717"/>
      <c r="B35" s="718"/>
      <c r="C35" s="718"/>
      <c r="D35" s="718"/>
      <c r="E35" s="718"/>
      <c r="F35" s="718"/>
      <c r="G35" s="718"/>
      <c r="H35" s="718"/>
      <c r="I35" s="718"/>
      <c r="J35" s="718"/>
      <c r="K35" s="719"/>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4">
    <mergeCell ref="A1:K1"/>
    <mergeCell ref="A3:K3"/>
    <mergeCell ref="A4:K4"/>
    <mergeCell ref="A5:A6"/>
    <mergeCell ref="B5:E6"/>
    <mergeCell ref="F5:I6"/>
    <mergeCell ref="J5:J6"/>
    <mergeCell ref="K5:K6"/>
    <mergeCell ref="F7:I7"/>
    <mergeCell ref="A9:D9"/>
    <mergeCell ref="E9:K9"/>
    <mergeCell ref="A12:K12"/>
    <mergeCell ref="A29:K33"/>
    <mergeCell ref="A13:K13"/>
    <mergeCell ref="B7:E7"/>
    <mergeCell ref="A39:K39"/>
    <mergeCell ref="A14:K15"/>
    <mergeCell ref="A20:K20"/>
    <mergeCell ref="A21:K21"/>
    <mergeCell ref="A23:K23"/>
    <mergeCell ref="A24:K24"/>
    <mergeCell ref="A27:K27"/>
    <mergeCell ref="A36:K36"/>
    <mergeCell ref="A34:K34"/>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9"/>
  <sheetViews>
    <sheetView showGridLines="0" view="pageBreakPreview" topLeftCell="A4" zoomScale="85" zoomScaleNormal="85" zoomScaleSheetLayoutView="85" workbookViewId="0">
      <selection activeCell="D11" sqref="D11"/>
    </sheetView>
  </sheetViews>
  <sheetFormatPr baseColWidth="10" defaultColWidth="11.44140625" defaultRowHeight="13.2"/>
  <cols>
    <col min="1" max="4" width="20.5546875" style="536" customWidth="1"/>
    <col min="5" max="9" width="20" style="536" customWidth="1"/>
    <col min="10" max="11" width="16.33203125" style="536" customWidth="1"/>
    <col min="12" max="12" width="2.6640625" style="536" customWidth="1"/>
    <col min="13" max="16384" width="11.44140625" style="536"/>
  </cols>
  <sheetData>
    <row r="1" spans="1:13" ht="35.1" customHeight="1">
      <c r="A1" s="1285" t="s">
        <v>316</v>
      </c>
      <c r="B1" s="1286"/>
      <c r="C1" s="1286"/>
      <c r="D1" s="1286"/>
      <c r="E1" s="1286"/>
      <c r="F1" s="1286"/>
      <c r="G1" s="1286"/>
      <c r="H1" s="1286"/>
      <c r="I1" s="1286"/>
      <c r="J1" s="1286"/>
      <c r="K1" s="1287"/>
    </row>
    <row r="2" spans="1:13" ht="8.1" customHeight="1">
      <c r="A2" s="540"/>
      <c r="B2" s="541"/>
      <c r="C2" s="541"/>
      <c r="D2" s="541"/>
      <c r="E2" s="541"/>
      <c r="F2" s="541"/>
      <c r="G2" s="541"/>
      <c r="H2" s="541"/>
      <c r="I2" s="541"/>
      <c r="J2" s="541"/>
      <c r="K2" s="542"/>
    </row>
    <row r="3" spans="1:13" ht="17.25" customHeight="1">
      <c r="A3" s="1369" t="s">
        <v>1512</v>
      </c>
      <c r="B3" s="1369"/>
      <c r="C3" s="1369"/>
      <c r="D3" s="1369"/>
      <c r="E3" s="1369"/>
      <c r="F3" s="1369"/>
      <c r="G3" s="1369"/>
      <c r="H3" s="1369"/>
      <c r="I3" s="1369"/>
      <c r="J3" s="1369"/>
      <c r="K3" s="1369"/>
    </row>
    <row r="4" spans="1:13" ht="17.25" customHeight="1">
      <c r="A4" s="1369" t="s">
        <v>1513</v>
      </c>
      <c r="B4" s="1369"/>
      <c r="C4" s="1369"/>
      <c r="D4" s="1369"/>
      <c r="E4" s="1369"/>
      <c r="F4" s="1369"/>
      <c r="G4" s="1369"/>
      <c r="H4" s="1369"/>
      <c r="I4" s="1369"/>
      <c r="J4" s="1369"/>
      <c r="K4" s="1369"/>
    </row>
    <row r="5" spans="1:13" ht="29.25" customHeight="1">
      <c r="A5" s="1355" t="s">
        <v>102</v>
      </c>
      <c r="B5" s="1357" t="s">
        <v>274</v>
      </c>
      <c r="C5" s="1370"/>
      <c r="D5" s="1370"/>
      <c r="E5" s="1361"/>
      <c r="F5" s="1357" t="s">
        <v>229</v>
      </c>
      <c r="G5" s="1370"/>
      <c r="H5" s="1370"/>
      <c r="I5" s="1361"/>
      <c r="J5" s="1355" t="s">
        <v>230</v>
      </c>
      <c r="K5" s="1355" t="s">
        <v>231</v>
      </c>
    </row>
    <row r="6" spans="1:13" ht="20.100000000000001" customHeight="1">
      <c r="A6" s="1356"/>
      <c r="B6" s="1358"/>
      <c r="C6" s="1371"/>
      <c r="D6" s="1371"/>
      <c r="E6" s="1362"/>
      <c r="F6" s="1358"/>
      <c r="G6" s="1371"/>
      <c r="H6" s="1371"/>
      <c r="I6" s="1362"/>
      <c r="J6" s="1356"/>
      <c r="K6" s="1356"/>
      <c r="M6" s="345" t="s">
        <v>1532</v>
      </c>
    </row>
    <row r="7" spans="1:13" s="539" customFormat="1" ht="18.600000000000001" customHeight="1">
      <c r="A7" s="119">
        <v>3</v>
      </c>
      <c r="B7" s="1407" t="s">
        <v>488</v>
      </c>
      <c r="C7" s="1408"/>
      <c r="D7" s="1408"/>
      <c r="E7" s="1409"/>
      <c r="F7" s="1407" t="s">
        <v>1531</v>
      </c>
      <c r="G7" s="1408"/>
      <c r="H7" s="1408"/>
      <c r="I7" s="1409"/>
      <c r="J7" s="120" t="s">
        <v>1313</v>
      </c>
      <c r="K7" s="120" t="s">
        <v>1533</v>
      </c>
    </row>
    <row r="8" spans="1:13" s="539" customFormat="1" ht="15" customHeight="1">
      <c r="A8" s="545"/>
      <c r="B8" s="546"/>
      <c r="C8" s="546"/>
      <c r="D8" s="546"/>
      <c r="E8" s="546"/>
      <c r="F8" s="546"/>
      <c r="G8" s="546"/>
      <c r="H8" s="546"/>
      <c r="I8" s="546"/>
      <c r="J8" s="546"/>
      <c r="K8" s="547"/>
    </row>
    <row r="9" spans="1:13" s="539" customFormat="1" ht="15" customHeight="1">
      <c r="A9" s="1291" t="s">
        <v>232</v>
      </c>
      <c r="B9" s="1266"/>
      <c r="C9" s="1402"/>
      <c r="D9" s="1291"/>
      <c r="E9" s="1291" t="s">
        <v>309</v>
      </c>
      <c r="F9" s="1291"/>
      <c r="G9" s="1291"/>
      <c r="H9" s="1291"/>
      <c r="I9" s="1291"/>
      <c r="J9" s="1291"/>
      <c r="K9" s="1291"/>
    </row>
    <row r="10" spans="1:13" s="539"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3" s="535" customFormat="1" ht="20.7" customHeight="1">
      <c r="A11" s="818">
        <v>12000</v>
      </c>
      <c r="B11" s="818">
        <v>5700</v>
      </c>
      <c r="C11" s="818">
        <v>8310</v>
      </c>
      <c r="D11" s="815">
        <f>(C11/B11)*100</f>
        <v>145.78947368421055</v>
      </c>
      <c r="E11" s="816">
        <v>5013901</v>
      </c>
      <c r="F11" s="817">
        <v>2005560</v>
      </c>
      <c r="G11" s="838">
        <v>0</v>
      </c>
      <c r="H11" s="838">
        <v>0</v>
      </c>
      <c r="I11" s="838">
        <v>0</v>
      </c>
      <c r="J11" s="815">
        <f>(G11/F11)*100</f>
        <v>0</v>
      </c>
      <c r="K11" s="835" t="e">
        <f>(D11/J11)*100</f>
        <v>#DIV/0!</v>
      </c>
    </row>
    <row r="12" spans="1:13" ht="8.25" customHeight="1">
      <c r="A12" s="1378"/>
      <c r="B12" s="1379"/>
      <c r="C12" s="1379"/>
      <c r="D12" s="1379"/>
      <c r="E12" s="1379"/>
      <c r="F12" s="1379"/>
      <c r="G12" s="1379"/>
      <c r="H12" s="1379"/>
      <c r="I12" s="1379"/>
      <c r="J12" s="1379"/>
      <c r="K12" s="1380"/>
    </row>
    <row r="13" spans="1:13" ht="66.75" customHeight="1">
      <c r="A13" s="1430" t="s">
        <v>1622</v>
      </c>
      <c r="B13" s="1431"/>
      <c r="C13" s="1431"/>
      <c r="D13" s="1431"/>
      <c r="E13" s="1431"/>
      <c r="F13" s="1431"/>
      <c r="G13" s="1431"/>
      <c r="H13" s="1431"/>
      <c r="I13" s="1431"/>
      <c r="J13" s="1431"/>
      <c r="K13" s="1432"/>
    </row>
    <row r="14" spans="1:13">
      <c r="A14" s="1381"/>
      <c r="B14" s="1382"/>
      <c r="C14" s="1382"/>
      <c r="D14" s="1382"/>
      <c r="E14" s="1382"/>
      <c r="F14" s="1382"/>
      <c r="G14" s="1382"/>
      <c r="H14" s="1382"/>
      <c r="I14" s="1382"/>
      <c r="J14" s="1382"/>
      <c r="K14" s="1383"/>
    </row>
    <row r="15" spans="1:13">
      <c r="A15" s="711"/>
      <c r="B15" s="712"/>
      <c r="C15" s="712"/>
      <c r="D15" s="712"/>
      <c r="E15" s="712"/>
      <c r="F15" s="712"/>
      <c r="G15" s="712"/>
      <c r="H15" s="712"/>
      <c r="I15" s="712"/>
      <c r="J15" s="712"/>
      <c r="K15" s="713"/>
    </row>
    <row r="16" spans="1:13" ht="146.25" customHeight="1">
      <c r="A16" s="1430" t="s">
        <v>1623</v>
      </c>
      <c r="B16" s="1431"/>
      <c r="C16" s="1431"/>
      <c r="D16" s="1431"/>
      <c r="E16" s="1431"/>
      <c r="F16" s="1431"/>
      <c r="G16" s="1431"/>
      <c r="H16" s="1431"/>
      <c r="I16" s="1431"/>
      <c r="J16" s="1431"/>
      <c r="K16" s="1432"/>
    </row>
    <row r="17" spans="1:12">
      <c r="A17" s="1366"/>
      <c r="B17" s="1367"/>
      <c r="C17" s="1367"/>
      <c r="D17" s="1367"/>
      <c r="E17" s="1367"/>
      <c r="F17" s="1367"/>
      <c r="G17" s="1367"/>
      <c r="H17" s="1367"/>
      <c r="I17" s="1367"/>
      <c r="J17" s="1367"/>
      <c r="K17" s="1368"/>
    </row>
    <row r="18" spans="1:12" ht="39" customHeight="1">
      <c r="A18" s="1430" t="s">
        <v>1624</v>
      </c>
      <c r="B18" s="1431"/>
      <c r="C18" s="1431"/>
      <c r="D18" s="1431"/>
      <c r="E18" s="1431"/>
      <c r="F18" s="1431"/>
      <c r="G18" s="1431"/>
      <c r="H18" s="1431"/>
      <c r="I18" s="1431"/>
      <c r="J18" s="1431"/>
      <c r="K18" s="1432"/>
    </row>
    <row r="19" spans="1:12">
      <c r="A19" s="723"/>
      <c r="B19" s="741"/>
      <c r="C19" s="741"/>
      <c r="D19" s="741"/>
      <c r="E19" s="741"/>
      <c r="F19" s="741"/>
      <c r="G19" s="741"/>
      <c r="H19" s="741"/>
      <c r="I19" s="741"/>
      <c r="J19" s="741"/>
      <c r="K19" s="742"/>
      <c r="L19" s="536" t="s">
        <v>1413</v>
      </c>
    </row>
    <row r="20" spans="1:12">
      <c r="A20" s="723"/>
      <c r="B20" s="741"/>
      <c r="C20" s="741"/>
      <c r="D20" s="741"/>
      <c r="E20" s="741"/>
      <c r="F20" s="741"/>
      <c r="G20" s="741"/>
      <c r="H20" s="741"/>
      <c r="I20" s="741"/>
      <c r="J20" s="741"/>
      <c r="K20" s="742"/>
    </row>
    <row r="21" spans="1:12">
      <c r="A21" s="1489" t="s">
        <v>1829</v>
      </c>
      <c r="B21" s="1452"/>
      <c r="C21" s="1452"/>
      <c r="D21" s="1452"/>
      <c r="E21" s="1452"/>
      <c r="F21" s="1452"/>
      <c r="G21" s="1452"/>
      <c r="H21" s="1452"/>
      <c r="I21" s="1452"/>
      <c r="J21" s="1452"/>
      <c r="K21" s="1490"/>
    </row>
    <row r="22" spans="1:12">
      <c r="A22" s="724"/>
      <c r="B22" s="567"/>
      <c r="C22" s="567"/>
      <c r="D22" s="567"/>
      <c r="E22" s="567"/>
      <c r="F22" s="567"/>
      <c r="G22" s="567"/>
      <c r="H22" s="567"/>
      <c r="I22" s="567"/>
      <c r="J22" s="567"/>
      <c r="K22" s="568"/>
    </row>
    <row r="23" spans="1:12">
      <c r="A23" s="549"/>
      <c r="B23" s="550"/>
      <c r="C23" s="550"/>
      <c r="D23" s="550"/>
      <c r="E23" s="550"/>
      <c r="F23" s="550"/>
      <c r="G23" s="550"/>
      <c r="H23" s="550"/>
      <c r="I23" s="550"/>
      <c r="J23" s="550"/>
      <c r="K23" s="551"/>
    </row>
    <row r="24" spans="1:12">
      <c r="A24" s="552"/>
      <c r="B24" s="553"/>
      <c r="C24" s="553"/>
      <c r="D24" s="553"/>
      <c r="E24" s="553"/>
      <c r="F24" s="553"/>
      <c r="G24" s="553"/>
      <c r="H24" s="553"/>
      <c r="I24" s="553"/>
      <c r="J24" s="553"/>
      <c r="K24" s="554"/>
    </row>
    <row r="25" spans="1:12">
      <c r="A25" s="556"/>
      <c r="B25" s="558"/>
      <c r="C25" s="558"/>
      <c r="D25" s="558"/>
      <c r="E25" s="558"/>
      <c r="F25" s="558"/>
      <c r="G25" s="558"/>
      <c r="H25" s="558"/>
      <c r="I25" s="558"/>
      <c r="J25" s="558"/>
      <c r="K25" s="557"/>
    </row>
    <row r="26" spans="1:12">
      <c r="A26" s="1366"/>
      <c r="B26" s="1367"/>
      <c r="C26" s="1367"/>
      <c r="D26" s="1367"/>
      <c r="E26" s="1367"/>
      <c r="F26" s="1367"/>
      <c r="G26" s="1367"/>
      <c r="H26" s="1367"/>
      <c r="I26" s="1367"/>
      <c r="J26" s="1367"/>
      <c r="K26" s="1368"/>
    </row>
    <row r="27" spans="1:12">
      <c r="A27" s="552"/>
      <c r="B27" s="553"/>
      <c r="C27" s="553"/>
      <c r="D27" s="553"/>
      <c r="E27" s="553"/>
      <c r="F27" s="553"/>
      <c r="G27" s="553"/>
      <c r="H27" s="553"/>
      <c r="I27" s="553"/>
      <c r="J27" s="553"/>
      <c r="K27" s="554"/>
    </row>
    <row r="28" spans="1:12">
      <c r="A28" s="552"/>
      <c r="B28" s="553"/>
      <c r="C28" s="553"/>
      <c r="D28" s="553"/>
      <c r="E28" s="553"/>
      <c r="F28" s="553"/>
      <c r="G28" s="553"/>
      <c r="H28" s="553"/>
      <c r="I28" s="553"/>
      <c r="J28" s="553"/>
      <c r="K28" s="554"/>
    </row>
    <row r="29" spans="1:12">
      <c r="A29" s="1389"/>
      <c r="B29" s="1390"/>
      <c r="C29" s="1390"/>
      <c r="D29" s="1390"/>
      <c r="E29" s="1390"/>
      <c r="F29" s="1390"/>
      <c r="G29" s="1390"/>
      <c r="H29" s="1390"/>
      <c r="I29" s="1390"/>
      <c r="J29" s="1390"/>
      <c r="K29" s="1391"/>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18:K18"/>
    <mergeCell ref="A26:K26"/>
    <mergeCell ref="A29:K29"/>
    <mergeCell ref="A14:K14"/>
    <mergeCell ref="A16:K16"/>
    <mergeCell ref="A17:K17"/>
    <mergeCell ref="A21:K21"/>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showGridLines="0" view="pageBreakPreview" zoomScale="85" zoomScaleNormal="85" zoomScaleSheetLayoutView="85" workbookViewId="0">
      <selection activeCell="D11" sqref="D11"/>
    </sheetView>
  </sheetViews>
  <sheetFormatPr baseColWidth="10" defaultColWidth="11.44140625" defaultRowHeight="13.2"/>
  <cols>
    <col min="1" max="1" width="20.5546875" style="355" customWidth="1"/>
    <col min="2" max="2" width="19.5546875" style="355" customWidth="1"/>
    <col min="3" max="3" width="18.33203125" style="355" customWidth="1"/>
    <col min="4"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47" customFormat="1" ht="18.600000000000001" customHeight="1">
      <c r="A7" s="405">
        <v>3</v>
      </c>
      <c r="B7" s="1472" t="s">
        <v>490</v>
      </c>
      <c r="C7" s="1473"/>
      <c r="D7" s="1473"/>
      <c r="E7" s="1474"/>
      <c r="F7" s="1472" t="s">
        <v>1348</v>
      </c>
      <c r="G7" s="1473"/>
      <c r="H7" s="1473"/>
      <c r="I7" s="1474"/>
      <c r="J7" s="406" t="s">
        <v>412</v>
      </c>
      <c r="K7" s="406" t="s">
        <v>1354</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18" customFormat="1" ht="20.7" customHeight="1">
      <c r="A11" s="836">
        <v>421</v>
      </c>
      <c r="B11" s="836">
        <v>208</v>
      </c>
      <c r="C11" s="836">
        <v>109</v>
      </c>
      <c r="D11" s="815">
        <f>(C11/B11)*100</f>
        <v>52.403846153846153</v>
      </c>
      <c r="E11" s="836">
        <v>57476776</v>
      </c>
      <c r="F11" s="836">
        <v>15016988</v>
      </c>
      <c r="G11" s="836">
        <v>199553.64</v>
      </c>
      <c r="H11" s="836">
        <v>199553.64</v>
      </c>
      <c r="I11" s="836">
        <v>199553.64</v>
      </c>
      <c r="J11" s="815">
        <f>(G11/F11)*100</f>
        <v>1.3288526301013226</v>
      </c>
      <c r="K11" s="835">
        <f>(D11/J11)*100</f>
        <v>3943.540838674523</v>
      </c>
    </row>
    <row r="12" spans="1:11" ht="13.8">
      <c r="A12" s="1530" t="s">
        <v>285</v>
      </c>
      <c r="B12" s="1531"/>
      <c r="C12" s="1531"/>
      <c r="D12" s="1531"/>
      <c r="E12" s="1531"/>
      <c r="F12" s="1531"/>
      <c r="G12" s="1531"/>
      <c r="H12" s="1531"/>
      <c r="I12" s="1531"/>
      <c r="J12" s="1531"/>
      <c r="K12" s="1532"/>
    </row>
    <row r="13" spans="1:11">
      <c r="A13" s="1497" t="s">
        <v>1353</v>
      </c>
      <c r="B13" s="1498"/>
      <c r="C13" s="1498"/>
      <c r="D13" s="1498"/>
      <c r="E13" s="1498"/>
      <c r="F13" s="1498"/>
      <c r="G13" s="1498"/>
      <c r="H13" s="1498"/>
      <c r="I13" s="1498"/>
      <c r="J13" s="1498"/>
      <c r="K13" s="1499"/>
    </row>
    <row r="14" spans="1:11" ht="63" customHeight="1">
      <c r="A14" s="1497"/>
      <c r="B14" s="1498"/>
      <c r="C14" s="1498"/>
      <c r="D14" s="1498"/>
      <c r="E14" s="1498"/>
      <c r="F14" s="1498"/>
      <c r="G14" s="1498"/>
      <c r="H14" s="1498"/>
      <c r="I14" s="1498"/>
      <c r="J14" s="1498"/>
      <c r="K14" s="1499"/>
    </row>
    <row r="15" spans="1:11">
      <c r="A15" s="731"/>
      <c r="B15" s="732"/>
      <c r="C15" s="732"/>
      <c r="D15" s="732"/>
      <c r="E15" s="732"/>
      <c r="F15" s="732"/>
      <c r="G15" s="732"/>
      <c r="H15" s="732"/>
      <c r="I15" s="732"/>
      <c r="J15" s="732"/>
      <c r="K15" s="733"/>
    </row>
    <row r="16" spans="1:11">
      <c r="A16" s="731"/>
      <c r="B16" s="732"/>
      <c r="C16" s="732"/>
      <c r="D16" s="732"/>
      <c r="E16" s="732"/>
      <c r="F16" s="732"/>
      <c r="G16" s="732"/>
      <c r="H16" s="732"/>
      <c r="I16" s="732"/>
      <c r="J16" s="732"/>
      <c r="K16" s="733"/>
    </row>
    <row r="17" spans="1:12">
      <c r="A17" s="1487" t="s">
        <v>1328</v>
      </c>
      <c r="B17" s="1464"/>
      <c r="C17" s="1464"/>
      <c r="D17" s="1464"/>
      <c r="E17" s="1464"/>
      <c r="F17" s="1464"/>
      <c r="G17" s="1464"/>
      <c r="H17" s="1464"/>
      <c r="I17" s="1464"/>
      <c r="J17" s="1464"/>
      <c r="K17" s="1488"/>
      <c r="L17" s="355" t="s">
        <v>1413</v>
      </c>
    </row>
    <row r="18" spans="1:12" ht="289.5" customHeight="1">
      <c r="A18" s="1497" t="s">
        <v>1845</v>
      </c>
      <c r="B18" s="1498"/>
      <c r="C18" s="1498"/>
      <c r="D18" s="1498"/>
      <c r="E18" s="1498"/>
      <c r="F18" s="1498"/>
      <c r="G18" s="1498"/>
      <c r="H18" s="1498"/>
      <c r="I18" s="1498"/>
      <c r="J18" s="1498"/>
      <c r="K18" s="1499"/>
    </row>
    <row r="19" spans="1:12">
      <c r="A19" s="407"/>
      <c r="B19" s="408"/>
      <c r="C19" s="408"/>
      <c r="D19" s="408"/>
      <c r="E19" s="408"/>
      <c r="F19" s="408"/>
      <c r="G19" s="408"/>
      <c r="H19" s="408"/>
      <c r="I19" s="408"/>
      <c r="J19" s="408"/>
      <c r="K19" s="409"/>
    </row>
    <row r="20" spans="1:12">
      <c r="A20" s="731"/>
      <c r="B20" s="732"/>
      <c r="C20" s="732"/>
      <c r="D20" s="732"/>
      <c r="E20" s="732"/>
      <c r="F20" s="732"/>
      <c r="G20" s="732"/>
      <c r="H20" s="732"/>
      <c r="I20" s="732"/>
      <c r="J20" s="732"/>
      <c r="K20" s="733"/>
    </row>
    <row r="21" spans="1:12">
      <c r="A21" s="731"/>
      <c r="B21" s="732"/>
      <c r="C21" s="732"/>
      <c r="D21" s="732"/>
      <c r="E21" s="732"/>
      <c r="F21" s="732"/>
      <c r="G21" s="732"/>
      <c r="H21" s="732"/>
      <c r="I21" s="732"/>
      <c r="J21" s="732"/>
      <c r="K21" s="733"/>
    </row>
    <row r="22" spans="1:12">
      <c r="A22" s="1487"/>
      <c r="B22" s="1464"/>
      <c r="C22" s="1464"/>
      <c r="D22" s="1464"/>
      <c r="E22" s="1464"/>
      <c r="F22" s="1464"/>
      <c r="G22" s="1464"/>
      <c r="H22" s="1464"/>
      <c r="I22" s="1464"/>
      <c r="J22" s="1464"/>
      <c r="K22" s="1488"/>
    </row>
    <row r="23" spans="1:12" ht="13.8">
      <c r="A23" s="731" t="s">
        <v>287</v>
      </c>
      <c r="B23" s="732"/>
      <c r="C23" s="732"/>
      <c r="D23" s="732"/>
      <c r="E23" s="732"/>
      <c r="F23" s="732"/>
      <c r="G23" s="732"/>
      <c r="H23" s="732"/>
      <c r="I23" s="732"/>
      <c r="J23" s="732"/>
      <c r="K23" s="733"/>
    </row>
    <row r="24" spans="1:12">
      <c r="A24" s="1485" t="s">
        <v>1352</v>
      </c>
      <c r="B24" s="1461"/>
      <c r="C24" s="1461"/>
      <c r="D24" s="1461"/>
      <c r="E24" s="1461"/>
      <c r="F24" s="1461"/>
      <c r="G24" s="1461"/>
      <c r="H24" s="1461"/>
      <c r="I24" s="1461"/>
      <c r="J24" s="1461"/>
      <c r="K24" s="1486"/>
    </row>
    <row r="25" spans="1:12">
      <c r="A25" s="1485"/>
      <c r="B25" s="1461"/>
      <c r="C25" s="1461"/>
      <c r="D25" s="1461"/>
      <c r="E25" s="1461"/>
      <c r="F25" s="1461"/>
      <c r="G25" s="1461"/>
      <c r="H25" s="1461"/>
      <c r="I25" s="1461"/>
      <c r="J25" s="1461"/>
      <c r="K25" s="1486"/>
    </row>
    <row r="26" spans="1:12">
      <c r="A26" s="1485"/>
      <c r="B26" s="1461"/>
      <c r="C26" s="1461"/>
      <c r="D26" s="1461"/>
      <c r="E26" s="1461"/>
      <c r="F26" s="1461"/>
      <c r="G26" s="1461"/>
      <c r="H26" s="1461"/>
      <c r="I26" s="1461"/>
      <c r="J26" s="1461"/>
      <c r="K26" s="1486"/>
    </row>
    <row r="27" spans="1:12">
      <c r="A27" s="1485"/>
      <c r="B27" s="1461"/>
      <c r="C27" s="1461"/>
      <c r="D27" s="1461"/>
      <c r="E27" s="1461"/>
      <c r="F27" s="1461"/>
      <c r="G27" s="1461"/>
      <c r="H27" s="1461"/>
      <c r="I27" s="1461"/>
      <c r="J27" s="1461"/>
      <c r="K27" s="1486"/>
    </row>
    <row r="28" spans="1:12">
      <c r="A28" s="1485"/>
      <c r="B28" s="1461"/>
      <c r="C28" s="1461"/>
      <c r="D28" s="1461"/>
      <c r="E28" s="1461"/>
      <c r="F28" s="1461"/>
      <c r="G28" s="1461"/>
      <c r="H28" s="1461"/>
      <c r="I28" s="1461"/>
      <c r="J28" s="1461"/>
      <c r="K28" s="1486"/>
    </row>
    <row r="29" spans="1:12">
      <c r="A29" s="1489" t="s">
        <v>1829</v>
      </c>
      <c r="B29" s="1452"/>
      <c r="C29" s="1452"/>
      <c r="D29" s="1452"/>
      <c r="E29" s="1452"/>
      <c r="F29" s="1452"/>
      <c r="G29" s="1452"/>
      <c r="H29" s="1452"/>
      <c r="I29" s="1452"/>
      <c r="J29" s="1452"/>
      <c r="K29" s="1490"/>
    </row>
    <row r="30" spans="1:12">
      <c r="A30" s="717"/>
      <c r="B30" s="718"/>
      <c r="C30" s="718"/>
      <c r="D30" s="718"/>
      <c r="E30" s="718"/>
      <c r="F30" s="718"/>
      <c r="G30" s="718"/>
      <c r="H30" s="718"/>
      <c r="I30" s="718"/>
      <c r="J30" s="718"/>
      <c r="K30" s="719"/>
    </row>
    <row r="31" spans="1:12">
      <c r="A31" s="1366"/>
      <c r="B31" s="1367"/>
      <c r="C31" s="1367"/>
      <c r="D31" s="1367"/>
      <c r="E31" s="1367"/>
      <c r="F31" s="1367"/>
      <c r="G31" s="1367"/>
      <c r="H31" s="1367"/>
      <c r="I31" s="1367"/>
      <c r="J31" s="1367"/>
      <c r="K31" s="1368"/>
    </row>
    <row r="32" spans="1:12">
      <c r="A32" s="367"/>
      <c r="B32" s="368"/>
      <c r="C32" s="368"/>
      <c r="D32" s="368"/>
      <c r="E32" s="368"/>
      <c r="F32" s="368"/>
      <c r="G32" s="368"/>
      <c r="H32" s="368"/>
      <c r="I32" s="368"/>
      <c r="J32" s="368"/>
      <c r="K32" s="369"/>
    </row>
    <row r="33" spans="1:11">
      <c r="A33" s="367"/>
      <c r="B33" s="368"/>
      <c r="C33" s="368"/>
      <c r="D33" s="368"/>
      <c r="E33" s="368"/>
      <c r="F33" s="368"/>
      <c r="G33" s="368"/>
      <c r="H33" s="368"/>
      <c r="I33" s="368"/>
      <c r="J33" s="368"/>
      <c r="K33" s="369"/>
    </row>
    <row r="34" spans="1:11">
      <c r="A34" s="1389"/>
      <c r="B34" s="1390"/>
      <c r="C34" s="1390"/>
      <c r="D34" s="1390"/>
      <c r="E34" s="1390"/>
      <c r="F34" s="1390"/>
      <c r="G34" s="1390"/>
      <c r="H34" s="1390"/>
      <c r="I34" s="1390"/>
      <c r="J34" s="1390"/>
      <c r="K34" s="1391"/>
    </row>
  </sheetData>
  <mergeCells count="21">
    <mergeCell ref="A1:K1"/>
    <mergeCell ref="A3:K3"/>
    <mergeCell ref="A4:K4"/>
    <mergeCell ref="A5:A6"/>
    <mergeCell ref="B5:E6"/>
    <mergeCell ref="F5:I6"/>
    <mergeCell ref="J5:J6"/>
    <mergeCell ref="K5:K6"/>
    <mergeCell ref="A34:K34"/>
    <mergeCell ref="A13:K14"/>
    <mergeCell ref="A17:K17"/>
    <mergeCell ref="A18:K18"/>
    <mergeCell ref="A22:K22"/>
    <mergeCell ref="A24:K28"/>
    <mergeCell ref="A31:K31"/>
    <mergeCell ref="A29:K29"/>
    <mergeCell ref="F7:I7"/>
    <mergeCell ref="A9:D9"/>
    <mergeCell ref="E9:K9"/>
    <mergeCell ref="A12:K12"/>
    <mergeCell ref="B7:E7"/>
  </mergeCells>
  <printOptions horizontalCentered="1"/>
  <pageMargins left="0.62992125984251968" right="1.0236220472440944" top="1.1417322834645669" bottom="0.74803149606299213" header="0.31496062992125984" footer="0.31496062992125984"/>
  <pageSetup scale="53" orientation="landscape" r:id="rId1"/>
  <headerFooter scaleWithDoc="0">
    <oddHeader>&amp;L&amp;G&amp;R&amp;G</oddHeader>
    <oddFooter>&amp;R&amp;G</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E11" sqref="E11:K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273">
        <v>3</v>
      </c>
      <c r="B7" s="1375" t="s">
        <v>521</v>
      </c>
      <c r="C7" s="1376"/>
      <c r="D7" s="1376"/>
      <c r="E7" s="1377"/>
      <c r="F7" s="1375" t="s">
        <v>1247</v>
      </c>
      <c r="G7" s="1376"/>
      <c r="H7" s="1376"/>
      <c r="I7" s="1377"/>
      <c r="J7" s="274" t="s">
        <v>327</v>
      </c>
      <c r="K7" s="274" t="s">
        <v>474</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2500</v>
      </c>
      <c r="B11" s="125">
        <v>2500</v>
      </c>
      <c r="C11" s="125"/>
      <c r="D11" s="126">
        <f>C11/B11*100</f>
        <v>0</v>
      </c>
      <c r="E11" s="127">
        <f>VLOOKUP(B7,'TABLA POR AREA'!A1:E73,2,)</f>
        <v>262409793</v>
      </c>
      <c r="F11" s="354">
        <f>VLOOKUP(B7,'TABLA POR AREA'!A1:E73,3,)</f>
        <v>123227536.59999999</v>
      </c>
      <c r="G11" s="354">
        <f>H11</f>
        <v>99466924.230000019</v>
      </c>
      <c r="H11" s="354">
        <f>VLOOKUP(B7,'TABLA POR AREA'!A1:E73,4,)</f>
        <v>99466924.230000019</v>
      </c>
      <c r="I11" s="354">
        <f>VLOOKUP(B7,'TABLA POR AREA'!A1:E73,5,)</f>
        <v>74581147.980000004</v>
      </c>
      <c r="J11" s="126">
        <f>G11/F11*100</f>
        <v>80.718098384837816</v>
      </c>
      <c r="K11" s="126">
        <f>D11/J11*100</f>
        <v>0</v>
      </c>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zoomScale="70" zoomScaleNormal="85" zoomScaleSheetLayoutView="7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33.75" customHeight="1">
      <c r="A7" s="446">
        <v>3</v>
      </c>
      <c r="B7" s="1433" t="s">
        <v>497</v>
      </c>
      <c r="C7" s="1408"/>
      <c r="D7" s="1408"/>
      <c r="E7" s="1409"/>
      <c r="F7" s="1433" t="s">
        <v>1534</v>
      </c>
      <c r="G7" s="1408"/>
      <c r="H7" s="1408"/>
      <c r="I7" s="1409"/>
      <c r="J7" s="120" t="s">
        <v>431</v>
      </c>
      <c r="K7" s="120" t="s">
        <v>431</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9">
        <v>11</v>
      </c>
      <c r="B11" s="839">
        <v>11</v>
      </c>
      <c r="C11" s="839">
        <v>11</v>
      </c>
      <c r="D11" s="815">
        <f>(C11/B11)*100</f>
        <v>100</v>
      </c>
      <c r="E11" s="839">
        <v>34648907</v>
      </c>
      <c r="F11" s="839">
        <v>26324771</v>
      </c>
      <c r="G11" s="839">
        <v>9368161.1099999994</v>
      </c>
      <c r="H11" s="839">
        <v>9368161.1099999994</v>
      </c>
      <c r="I11" s="839">
        <v>3328161.11</v>
      </c>
      <c r="J11" s="815">
        <f>(G11/F11)*100</f>
        <v>35.586866491640137</v>
      </c>
      <c r="K11" s="835">
        <f>(D11/J11)*100</f>
        <v>281.00254351838322</v>
      </c>
    </row>
    <row r="12" spans="1:11" ht="8.25" customHeight="1">
      <c r="A12" s="1475"/>
      <c r="B12" s="1450"/>
      <c r="C12" s="1450"/>
      <c r="D12" s="1450"/>
      <c r="E12" s="1450"/>
      <c r="F12" s="1450"/>
      <c r="G12" s="1450"/>
      <c r="H12" s="1450"/>
      <c r="I12" s="1450"/>
      <c r="J12" s="1450"/>
      <c r="K12" s="1476"/>
    </row>
    <row r="13" spans="1:11" s="537" customFormat="1" ht="54.75" customHeight="1">
      <c r="A13" s="1542" t="s">
        <v>1535</v>
      </c>
      <c r="B13" s="1543"/>
      <c r="C13" s="1543"/>
      <c r="D13" s="1543"/>
      <c r="E13" s="1543"/>
      <c r="F13" s="1543"/>
      <c r="G13" s="1543"/>
      <c r="H13" s="1543"/>
      <c r="I13" s="1543"/>
      <c r="J13" s="1543"/>
      <c r="K13" s="1544"/>
    </row>
    <row r="14" spans="1:11" s="580" customFormat="1" ht="378" customHeight="1">
      <c r="A14" s="1533" t="s">
        <v>1536</v>
      </c>
      <c r="B14" s="1534"/>
      <c r="C14" s="1534"/>
      <c r="D14" s="1534"/>
      <c r="E14" s="1534"/>
      <c r="F14" s="1534"/>
      <c r="G14" s="1534"/>
      <c r="H14" s="1534"/>
      <c r="I14" s="1534"/>
      <c r="J14" s="1534"/>
      <c r="K14" s="1535"/>
    </row>
    <row r="15" spans="1:11" s="580" customFormat="1" ht="394.5" customHeight="1">
      <c r="A15" s="1536" t="s">
        <v>1537</v>
      </c>
      <c r="B15" s="1537"/>
      <c r="C15" s="1537"/>
      <c r="D15" s="1537"/>
      <c r="E15" s="1537"/>
      <c r="F15" s="1537"/>
      <c r="G15" s="1537"/>
      <c r="H15" s="1537"/>
      <c r="I15" s="1537"/>
      <c r="J15" s="1537"/>
      <c r="K15" s="1538"/>
    </row>
    <row r="16" spans="1:11" ht="391.5" customHeight="1">
      <c r="A16" s="1539" t="s">
        <v>1538</v>
      </c>
      <c r="B16" s="1540"/>
      <c r="C16" s="1540"/>
      <c r="D16" s="1540"/>
      <c r="E16" s="1540"/>
      <c r="F16" s="1540"/>
      <c r="G16" s="1540"/>
      <c r="H16" s="1540"/>
      <c r="I16" s="1540"/>
      <c r="J16" s="1540"/>
      <c r="K16" s="1541"/>
    </row>
    <row r="17" spans="1:11" s="580" customFormat="1" ht="409.5" customHeight="1">
      <c r="A17" s="1539" t="s">
        <v>1539</v>
      </c>
      <c r="B17" s="1540"/>
      <c r="C17" s="1540"/>
      <c r="D17" s="1540"/>
      <c r="E17" s="1540"/>
      <c r="F17" s="1540"/>
      <c r="G17" s="1540"/>
      <c r="H17" s="1540"/>
      <c r="I17" s="1540"/>
      <c r="J17" s="1540"/>
      <c r="K17" s="1541"/>
    </row>
    <row r="18" spans="1:11">
      <c r="A18" s="1489" t="s">
        <v>1829</v>
      </c>
      <c r="B18" s="1452"/>
      <c r="C18" s="1452"/>
      <c r="D18" s="1452"/>
      <c r="E18" s="1452"/>
      <c r="F18" s="1452"/>
      <c r="G18" s="1452"/>
      <c r="H18" s="1452"/>
      <c r="I18" s="1452"/>
      <c r="J18" s="1452"/>
      <c r="K18" s="1490"/>
    </row>
    <row r="19" spans="1:11">
      <c r="A19" s="711"/>
      <c r="B19" s="712"/>
      <c r="C19" s="712"/>
      <c r="D19" s="712"/>
      <c r="E19" s="712"/>
      <c r="F19" s="712"/>
      <c r="G19" s="712"/>
      <c r="H19" s="712"/>
      <c r="I19" s="712"/>
      <c r="J19" s="712"/>
      <c r="K19" s="713"/>
    </row>
    <row r="20" spans="1:11">
      <c r="A20" s="569"/>
      <c r="B20" s="570"/>
      <c r="C20" s="570"/>
      <c r="D20" s="570"/>
      <c r="E20" s="570"/>
      <c r="F20" s="570"/>
      <c r="G20" s="570"/>
      <c r="H20" s="570"/>
      <c r="I20" s="570"/>
      <c r="J20" s="570"/>
      <c r="K20" s="571"/>
    </row>
    <row r="21" spans="1:11">
      <c r="A21" s="1366"/>
      <c r="B21" s="1367"/>
      <c r="C21" s="1367"/>
      <c r="D21" s="1367"/>
      <c r="E21" s="1367"/>
      <c r="F21" s="1367"/>
      <c r="G21" s="1367"/>
      <c r="H21" s="1367"/>
      <c r="I21" s="1367"/>
      <c r="J21" s="1367"/>
      <c r="K21" s="1367"/>
    </row>
    <row r="22" spans="1:11">
      <c r="A22" s="396"/>
      <c r="B22" s="397"/>
      <c r="C22" s="397"/>
      <c r="D22" s="397"/>
      <c r="E22" s="397"/>
      <c r="F22" s="397"/>
      <c r="G22" s="397"/>
      <c r="H22" s="397"/>
      <c r="I22" s="397"/>
      <c r="J22" s="397"/>
      <c r="K22" s="397"/>
    </row>
    <row r="23" spans="1:11">
      <c r="A23" s="1381"/>
      <c r="B23" s="1382"/>
      <c r="C23" s="1382"/>
      <c r="D23" s="1382"/>
      <c r="E23" s="1382"/>
      <c r="F23" s="1382"/>
      <c r="G23" s="1382"/>
      <c r="H23" s="1382"/>
      <c r="I23" s="1382"/>
      <c r="J23" s="1382"/>
      <c r="K23" s="1382"/>
    </row>
    <row r="24" spans="1:11">
      <c r="A24" s="1381"/>
      <c r="B24" s="1382"/>
      <c r="C24" s="1382"/>
      <c r="D24" s="1382"/>
      <c r="E24" s="1382"/>
      <c r="F24" s="1382"/>
      <c r="G24" s="1382"/>
      <c r="H24" s="1382"/>
      <c r="I24" s="1382"/>
      <c r="J24" s="1382"/>
      <c r="K24" s="1382"/>
    </row>
    <row r="25" spans="1:11">
      <c r="A25" s="1381"/>
      <c r="B25" s="1382"/>
      <c r="C25" s="1382"/>
      <c r="D25" s="1382"/>
      <c r="E25" s="1382"/>
      <c r="F25" s="1382"/>
      <c r="G25" s="1382"/>
      <c r="H25" s="1382"/>
      <c r="I25" s="1382"/>
      <c r="J25" s="1382"/>
      <c r="K25" s="1382"/>
    </row>
    <row r="26" spans="1:11">
      <c r="A26" s="1381"/>
      <c r="B26" s="1382"/>
      <c r="C26" s="1382"/>
      <c r="D26" s="1382"/>
      <c r="E26" s="1382"/>
      <c r="F26" s="1382"/>
      <c r="G26" s="1382"/>
      <c r="H26" s="1382"/>
      <c r="I26" s="1382"/>
      <c r="J26" s="1382"/>
      <c r="K26" s="1382"/>
    </row>
    <row r="27" spans="1:11">
      <c r="A27" s="1381"/>
      <c r="B27" s="1382"/>
      <c r="C27" s="1382"/>
      <c r="D27" s="1382"/>
      <c r="E27" s="1382"/>
      <c r="F27" s="1382"/>
      <c r="G27" s="1382"/>
      <c r="H27" s="1382"/>
      <c r="I27" s="1382"/>
      <c r="J27" s="1382"/>
      <c r="K27" s="1382"/>
    </row>
    <row r="28" spans="1:11">
      <c r="A28" s="396"/>
      <c r="B28" s="397"/>
      <c r="C28" s="397"/>
      <c r="D28" s="397"/>
      <c r="E28" s="397"/>
      <c r="F28" s="397"/>
      <c r="G28" s="397"/>
      <c r="H28" s="397"/>
      <c r="I28" s="397"/>
      <c r="J28" s="397"/>
      <c r="K28" s="397"/>
    </row>
    <row r="29" spans="1:11">
      <c r="A29" s="401"/>
      <c r="B29" s="402"/>
      <c r="C29" s="402"/>
      <c r="D29" s="402"/>
      <c r="E29" s="402"/>
      <c r="F29" s="402"/>
      <c r="G29" s="402"/>
      <c r="H29" s="402"/>
      <c r="I29" s="402"/>
      <c r="J29" s="402"/>
      <c r="K29" s="402"/>
    </row>
    <row r="30" spans="1:11">
      <c r="A30" s="1366"/>
      <c r="B30" s="1367"/>
      <c r="C30" s="1367"/>
      <c r="D30" s="1367"/>
      <c r="E30" s="1367"/>
      <c r="F30" s="1367"/>
      <c r="G30" s="1367"/>
      <c r="H30" s="1367"/>
      <c r="I30" s="1367"/>
      <c r="J30" s="1367"/>
      <c r="K30" s="1367"/>
    </row>
    <row r="31" spans="1:11">
      <c r="A31" s="396"/>
      <c r="B31" s="397"/>
      <c r="C31" s="397"/>
      <c r="D31" s="397"/>
      <c r="E31" s="397"/>
      <c r="F31" s="397"/>
      <c r="G31" s="397"/>
      <c r="H31" s="397"/>
      <c r="I31" s="397"/>
      <c r="J31" s="397"/>
      <c r="K31" s="397"/>
    </row>
    <row r="32" spans="1:11">
      <c r="A32" s="396"/>
      <c r="B32" s="397"/>
      <c r="C32" s="397"/>
      <c r="D32" s="397"/>
      <c r="E32" s="397"/>
      <c r="F32" s="397"/>
      <c r="G32" s="397"/>
      <c r="H32" s="397"/>
      <c r="I32" s="397"/>
      <c r="J32" s="397"/>
      <c r="K32" s="397"/>
    </row>
    <row r="33" spans="1:11">
      <c r="A33" s="1475"/>
      <c r="B33" s="1450"/>
      <c r="C33" s="1450"/>
      <c r="D33" s="1450"/>
      <c r="E33" s="1450"/>
      <c r="F33" s="1450"/>
      <c r="G33" s="1450"/>
      <c r="H33" s="1450"/>
      <c r="I33" s="1450"/>
      <c r="J33" s="1450"/>
      <c r="K33" s="1450"/>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3:K27"/>
    <mergeCell ref="A30:K30"/>
    <mergeCell ref="A33:K33"/>
    <mergeCell ref="A14:K14"/>
    <mergeCell ref="A15:K15"/>
    <mergeCell ref="A16:K16"/>
    <mergeCell ref="A17:K17"/>
    <mergeCell ref="A18:K18"/>
    <mergeCell ref="A21:K21"/>
  </mergeCells>
  <printOptions horizontalCentered="1"/>
  <pageMargins left="0.62992125984251968" right="1.0236220472440944" top="1.1417322834645669" bottom="0.74803149606299213" header="0.31496062992125984" footer="0.31496062992125984"/>
  <pageSetup scale="24" orientation="landscape" r:id="rId1"/>
  <headerFooter scaleWithDoc="0">
    <oddHeader>&amp;L&amp;G&amp;R&amp;G</oddHeader>
    <oddFooter>&amp;R&amp;G</oddFooter>
  </headerFooter>
  <rowBreaks count="1" manualBreakCount="1">
    <brk id="15" max="10"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536" customWidth="1"/>
    <col min="5" max="9" width="20" style="536" customWidth="1"/>
    <col min="10" max="11" width="16.33203125" style="536" customWidth="1"/>
    <col min="12" max="12" width="2.6640625" style="536" customWidth="1"/>
    <col min="13" max="16384" width="11.44140625" style="536"/>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39" customFormat="1" ht="18.600000000000001" customHeight="1">
      <c r="A7" s="119">
        <v>3</v>
      </c>
      <c r="B7" s="1407" t="s">
        <v>516</v>
      </c>
      <c r="C7" s="1408"/>
      <c r="D7" s="1408"/>
      <c r="E7" s="1409"/>
      <c r="F7" s="1407" t="s">
        <v>1540</v>
      </c>
      <c r="G7" s="1408"/>
      <c r="H7" s="1408"/>
      <c r="I7" s="1409"/>
      <c r="J7" s="120" t="s">
        <v>412</v>
      </c>
      <c r="K7" s="120" t="s">
        <v>412</v>
      </c>
    </row>
    <row r="8" spans="1:11" s="539" customFormat="1" ht="15" customHeight="1">
      <c r="A8" s="545"/>
      <c r="B8" s="546"/>
      <c r="C8" s="546"/>
      <c r="D8" s="546"/>
      <c r="E8" s="546"/>
      <c r="F8" s="546"/>
      <c r="G8" s="546"/>
      <c r="H8" s="546"/>
      <c r="I8" s="546"/>
      <c r="J8" s="546"/>
      <c r="K8" s="547"/>
    </row>
    <row r="9" spans="1:11" s="539" customFormat="1" ht="15" customHeight="1">
      <c r="A9" s="1291" t="s">
        <v>232</v>
      </c>
      <c r="B9" s="1266"/>
      <c r="C9" s="1402"/>
      <c r="D9" s="1291"/>
      <c r="E9" s="1291" t="s">
        <v>309</v>
      </c>
      <c r="F9" s="1291"/>
      <c r="G9" s="1291"/>
      <c r="H9" s="1291"/>
      <c r="I9" s="1291"/>
      <c r="J9" s="1291"/>
      <c r="K9" s="1291"/>
    </row>
    <row r="10" spans="1:11" s="539"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5" customFormat="1" ht="20.7" customHeight="1">
      <c r="A11" s="841">
        <v>1</v>
      </c>
      <c r="B11" s="841">
        <v>1</v>
      </c>
      <c r="C11" s="841">
        <v>1</v>
      </c>
      <c r="D11" s="815">
        <f>(C11/B11)*100</f>
        <v>100</v>
      </c>
      <c r="E11" s="839">
        <v>12150000</v>
      </c>
      <c r="F11" s="841">
        <v>6075000</v>
      </c>
      <c r="G11" s="841">
        <v>5522640</v>
      </c>
      <c r="H11" s="841">
        <v>5522640</v>
      </c>
      <c r="I11" s="841">
        <v>0</v>
      </c>
      <c r="J11" s="815">
        <f>(G11/F11)*100</f>
        <v>90.907654320987646</v>
      </c>
      <c r="K11" s="835">
        <f>(D11/J11)*100</f>
        <v>110.00173829907436</v>
      </c>
    </row>
    <row r="12" spans="1:11" ht="8.25" customHeight="1">
      <c r="A12" s="1475"/>
      <c r="B12" s="1450"/>
      <c r="C12" s="1450"/>
      <c r="D12" s="1450"/>
      <c r="E12" s="1450"/>
      <c r="F12" s="1450"/>
      <c r="G12" s="1450"/>
      <c r="H12" s="1450"/>
      <c r="I12" s="1450"/>
      <c r="J12" s="1450"/>
      <c r="K12" s="1476"/>
    </row>
    <row r="13" spans="1:11" ht="39" customHeight="1">
      <c r="A13" s="1542" t="s">
        <v>1627</v>
      </c>
      <c r="B13" s="1545"/>
      <c r="C13" s="1545"/>
      <c r="D13" s="1545"/>
      <c r="E13" s="1545"/>
      <c r="F13" s="1545"/>
      <c r="G13" s="1545"/>
      <c r="H13" s="1545"/>
      <c r="I13" s="1545"/>
      <c r="J13" s="1545"/>
      <c r="K13" s="1546"/>
    </row>
    <row r="14" spans="1:11">
      <c r="A14" s="1381"/>
      <c r="B14" s="1382"/>
      <c r="C14" s="1382"/>
      <c r="D14" s="1382"/>
      <c r="E14" s="1382"/>
      <c r="F14" s="1382"/>
      <c r="G14" s="1382"/>
      <c r="H14" s="1382"/>
      <c r="I14" s="1382"/>
      <c r="J14" s="1382"/>
      <c r="K14" s="1383"/>
    </row>
    <row r="15" spans="1:11">
      <c r="A15" s="711"/>
      <c r="B15" s="712"/>
      <c r="C15" s="712"/>
      <c r="D15" s="712"/>
      <c r="E15" s="712"/>
      <c r="F15" s="712"/>
      <c r="G15" s="712"/>
      <c r="H15" s="712"/>
      <c r="I15" s="712"/>
      <c r="J15" s="712"/>
      <c r="K15" s="713"/>
    </row>
    <row r="16" spans="1:11" ht="20.25" customHeight="1">
      <c r="A16" s="1430" t="s">
        <v>1626</v>
      </c>
      <c r="B16" s="1431"/>
      <c r="C16" s="1431"/>
      <c r="D16" s="1431"/>
      <c r="E16" s="1431"/>
      <c r="F16" s="1431"/>
      <c r="G16" s="1431"/>
      <c r="H16" s="1431"/>
      <c r="I16" s="1431"/>
      <c r="J16" s="1431"/>
      <c r="K16" s="1432"/>
    </row>
    <row r="17" spans="1:11">
      <c r="A17" s="1395"/>
      <c r="B17" s="1384"/>
      <c r="C17" s="1384"/>
      <c r="D17" s="1384"/>
      <c r="E17" s="1384"/>
      <c r="F17" s="1384"/>
      <c r="G17" s="1384"/>
      <c r="H17" s="1384"/>
      <c r="I17" s="1384"/>
      <c r="J17" s="1384"/>
      <c r="K17" s="1385"/>
    </row>
    <row r="18" spans="1:11">
      <c r="A18" s="711"/>
      <c r="B18" s="712"/>
      <c r="C18" s="712"/>
      <c r="D18" s="712"/>
      <c r="E18" s="712"/>
      <c r="F18" s="712"/>
      <c r="G18" s="712"/>
      <c r="H18" s="712"/>
      <c r="I18" s="712"/>
      <c r="J18" s="712"/>
      <c r="K18" s="713"/>
    </row>
    <row r="19" spans="1:11">
      <c r="A19" s="1366"/>
      <c r="B19" s="1367"/>
      <c r="C19" s="1367"/>
      <c r="D19" s="1367"/>
      <c r="E19" s="1367"/>
      <c r="F19" s="1367"/>
      <c r="G19" s="1367"/>
      <c r="H19" s="1367"/>
      <c r="I19" s="1367"/>
      <c r="J19" s="1367"/>
      <c r="K19" s="1368"/>
    </row>
    <row r="20" spans="1:11" ht="33.75" customHeight="1">
      <c r="A20" s="1430" t="s">
        <v>1625</v>
      </c>
      <c r="B20" s="1431"/>
      <c r="C20" s="1431"/>
      <c r="D20" s="1431"/>
      <c r="E20" s="1431"/>
      <c r="F20" s="1431"/>
      <c r="G20" s="1431"/>
      <c r="H20" s="1431"/>
      <c r="I20" s="1431"/>
      <c r="J20" s="1431"/>
      <c r="K20" s="1432"/>
    </row>
    <row r="21" spans="1:11">
      <c r="A21" s="723"/>
      <c r="B21" s="741"/>
      <c r="C21" s="741"/>
      <c r="D21" s="741"/>
      <c r="E21" s="741"/>
      <c r="F21" s="741"/>
      <c r="G21" s="741"/>
      <c r="H21" s="741"/>
      <c r="I21" s="741"/>
      <c r="J21" s="741"/>
      <c r="K21" s="742"/>
    </row>
    <row r="22" spans="1:11" ht="38.25" customHeight="1">
      <c r="A22" s="1403" t="s">
        <v>1829</v>
      </c>
      <c r="B22" s="1404"/>
      <c r="C22" s="1404"/>
      <c r="D22" s="1404"/>
      <c r="E22" s="1404"/>
      <c r="F22" s="1404"/>
      <c r="G22" s="1404"/>
      <c r="H22" s="1404"/>
      <c r="I22" s="1404"/>
      <c r="J22" s="1404"/>
      <c r="K22" s="1405"/>
    </row>
    <row r="23" spans="1:11">
      <c r="A23" s="549"/>
      <c r="B23" s="550"/>
      <c r="C23" s="550"/>
      <c r="D23" s="550"/>
      <c r="E23" s="550"/>
      <c r="F23" s="550"/>
      <c r="G23" s="550"/>
      <c r="H23" s="550"/>
      <c r="I23" s="550"/>
      <c r="J23" s="550"/>
      <c r="K23" s="551"/>
    </row>
    <row r="24" spans="1:11">
      <c r="A24" s="549"/>
      <c r="B24" s="550"/>
      <c r="C24" s="550"/>
      <c r="D24" s="550"/>
      <c r="E24" s="550"/>
      <c r="F24" s="550"/>
      <c r="G24" s="550"/>
      <c r="H24" s="550"/>
      <c r="I24" s="550"/>
      <c r="J24" s="550"/>
      <c r="K24" s="551"/>
    </row>
    <row r="25" spans="1:11">
      <c r="A25" s="549"/>
      <c r="B25" s="550"/>
      <c r="C25" s="550"/>
      <c r="D25" s="550"/>
      <c r="E25" s="550"/>
      <c r="F25" s="550"/>
      <c r="G25" s="550"/>
      <c r="H25" s="550"/>
      <c r="I25" s="550"/>
      <c r="J25" s="550"/>
      <c r="K25" s="551"/>
    </row>
    <row r="26" spans="1:11">
      <c r="A26" s="552"/>
      <c r="B26" s="553"/>
      <c r="C26" s="553"/>
      <c r="D26" s="553"/>
      <c r="E26" s="553"/>
      <c r="F26" s="553"/>
      <c r="G26" s="553"/>
      <c r="H26" s="553"/>
      <c r="I26" s="553"/>
      <c r="J26" s="553"/>
      <c r="K26" s="554"/>
    </row>
    <row r="27" spans="1:11">
      <c r="A27" s="556"/>
      <c r="B27" s="558"/>
      <c r="C27" s="558"/>
      <c r="D27" s="558"/>
      <c r="E27" s="558"/>
      <c r="F27" s="558"/>
      <c r="G27" s="558"/>
      <c r="H27" s="558"/>
      <c r="I27" s="558"/>
      <c r="J27" s="558"/>
      <c r="K27" s="557"/>
    </row>
    <row r="28" spans="1:11">
      <c r="A28" s="1366"/>
      <c r="B28" s="1367"/>
      <c r="C28" s="1367"/>
      <c r="D28" s="1367"/>
      <c r="E28" s="1367"/>
      <c r="F28" s="1367"/>
      <c r="G28" s="1367"/>
      <c r="H28" s="1367"/>
      <c r="I28" s="1367"/>
      <c r="J28" s="1367"/>
      <c r="K28" s="1368"/>
    </row>
    <row r="29" spans="1:11">
      <c r="A29" s="552"/>
      <c r="B29" s="553"/>
      <c r="C29" s="553"/>
      <c r="D29" s="553"/>
      <c r="E29" s="553"/>
      <c r="F29" s="553"/>
      <c r="G29" s="553"/>
      <c r="H29" s="553"/>
      <c r="I29" s="553"/>
      <c r="J29" s="553"/>
      <c r="K29" s="554"/>
    </row>
    <row r="30" spans="1:11">
      <c r="A30" s="552"/>
      <c r="B30" s="553"/>
      <c r="C30" s="553"/>
      <c r="D30" s="553"/>
      <c r="E30" s="553"/>
      <c r="F30" s="553"/>
      <c r="G30" s="553"/>
      <c r="H30" s="553"/>
      <c r="I30" s="553"/>
      <c r="J30" s="553"/>
      <c r="K30" s="554"/>
    </row>
    <row r="31" spans="1:11">
      <c r="A31" s="1389"/>
      <c r="B31" s="1390"/>
      <c r="C31" s="1390"/>
      <c r="D31" s="1390"/>
      <c r="E31" s="1390"/>
      <c r="F31" s="1390"/>
      <c r="G31" s="1390"/>
      <c r="H31" s="1390"/>
      <c r="I31" s="1390"/>
      <c r="J31" s="1390"/>
      <c r="K31" s="1391"/>
    </row>
  </sheetData>
  <mergeCells count="22">
    <mergeCell ref="A1:K1"/>
    <mergeCell ref="A3:K3"/>
    <mergeCell ref="A4:K4"/>
    <mergeCell ref="A5:A6"/>
    <mergeCell ref="B5:E6"/>
    <mergeCell ref="F5:I6"/>
    <mergeCell ref="J5:J6"/>
    <mergeCell ref="K5:K6"/>
    <mergeCell ref="F7:I7"/>
    <mergeCell ref="A9:D9"/>
    <mergeCell ref="E9:K9"/>
    <mergeCell ref="A12:K12"/>
    <mergeCell ref="A28:K28"/>
    <mergeCell ref="A13:K13"/>
    <mergeCell ref="B7:E7"/>
    <mergeCell ref="A31:K31"/>
    <mergeCell ref="A14:K14"/>
    <mergeCell ref="A16:K16"/>
    <mergeCell ref="A17:K17"/>
    <mergeCell ref="A19:K19"/>
    <mergeCell ref="A20:K20"/>
    <mergeCell ref="A22:K2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9"/>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7" t="s">
        <v>102</v>
      </c>
      <c r="B5" s="1357" t="s">
        <v>274</v>
      </c>
      <c r="C5" s="1370"/>
      <c r="D5" s="1370"/>
      <c r="E5" s="1361"/>
      <c r="F5" s="1357" t="s">
        <v>229</v>
      </c>
      <c r="G5" s="1370"/>
      <c r="H5" s="1370"/>
      <c r="I5" s="1361"/>
      <c r="J5" s="1355" t="s">
        <v>230</v>
      </c>
      <c r="K5" s="1355" t="s">
        <v>231</v>
      </c>
    </row>
    <row r="6" spans="1:11" ht="20.100000000000001" customHeight="1">
      <c r="A6" s="1358"/>
      <c r="B6" s="1358"/>
      <c r="C6" s="1371"/>
      <c r="D6" s="1371"/>
      <c r="E6" s="1362"/>
      <c r="F6" s="1358"/>
      <c r="G6" s="1371"/>
      <c r="H6" s="1371"/>
      <c r="I6" s="1362"/>
      <c r="J6" s="1356"/>
      <c r="K6" s="1356"/>
    </row>
    <row r="7" spans="1:11" s="356" customFormat="1" ht="18.600000000000001" customHeight="1">
      <c r="A7" s="273">
        <v>2</v>
      </c>
      <c r="B7" s="1375" t="s">
        <v>511</v>
      </c>
      <c r="C7" s="1376"/>
      <c r="D7" s="1376"/>
      <c r="E7" s="1377"/>
      <c r="F7" s="1375" t="s">
        <v>1401</v>
      </c>
      <c r="G7" s="1376"/>
      <c r="H7" s="1376"/>
      <c r="I7" s="1377"/>
      <c r="J7" s="374" t="s">
        <v>349</v>
      </c>
      <c r="K7" s="544" t="s">
        <v>349</v>
      </c>
    </row>
    <row r="8" spans="1:11" s="356" customFormat="1" ht="15" customHeight="1">
      <c r="A8" s="386"/>
      <c r="B8" s="387"/>
      <c r="C8" s="387"/>
      <c r="D8" s="387"/>
      <c r="E8" s="387"/>
      <c r="F8" s="387"/>
      <c r="G8" s="387"/>
      <c r="H8" s="387"/>
      <c r="I8" s="387"/>
      <c r="J8" s="387"/>
      <c r="K8" s="388"/>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82" t="s">
        <v>233</v>
      </c>
      <c r="B10" s="382" t="s">
        <v>234</v>
      </c>
      <c r="C10" s="382" t="s">
        <v>301</v>
      </c>
      <c r="D10" s="382" t="s">
        <v>235</v>
      </c>
      <c r="E10" s="382" t="s">
        <v>236</v>
      </c>
      <c r="F10" s="382" t="s">
        <v>237</v>
      </c>
      <c r="G10" s="382" t="s">
        <v>238</v>
      </c>
      <c r="H10" s="382" t="s">
        <v>239</v>
      </c>
      <c r="I10" s="382" t="s">
        <v>240</v>
      </c>
      <c r="J10" s="382" t="s">
        <v>241</v>
      </c>
      <c r="K10" s="382" t="s">
        <v>242</v>
      </c>
    </row>
    <row r="11" spans="1:11" s="357" customFormat="1" ht="20.7" customHeight="1">
      <c r="A11" s="831">
        <v>459</v>
      </c>
      <c r="B11" s="847">
        <v>309</v>
      </c>
      <c r="C11" s="847">
        <v>136</v>
      </c>
      <c r="D11" s="815">
        <f>(C11/B11)*100</f>
        <v>44.01294498381877</v>
      </c>
      <c r="E11" s="816">
        <v>15000000</v>
      </c>
      <c r="F11" s="816">
        <v>11946300</v>
      </c>
      <c r="G11" s="816">
        <v>6612023</v>
      </c>
      <c r="H11" s="816">
        <v>6612023</v>
      </c>
      <c r="I11" s="836">
        <v>0</v>
      </c>
      <c r="J11" s="815">
        <f>(G11/F11)*100</f>
        <v>55.347873400132265</v>
      </c>
      <c r="K11" s="835">
        <f>(D11/J11)*100</f>
        <v>79.52057103555056</v>
      </c>
    </row>
    <row r="12" spans="1:11" ht="8.25" customHeight="1">
      <c r="A12" s="1378"/>
      <c r="B12" s="1379"/>
      <c r="C12" s="1379"/>
      <c r="D12" s="1379"/>
      <c r="E12" s="1379"/>
      <c r="F12" s="1379"/>
      <c r="G12" s="1379"/>
      <c r="H12" s="1379"/>
      <c r="I12" s="1379"/>
      <c r="J12" s="1379"/>
      <c r="K12" s="1380"/>
    </row>
    <row r="13" spans="1:11">
      <c r="A13" s="1525" t="s">
        <v>1385</v>
      </c>
      <c r="B13" s="1484"/>
      <c r="C13" s="1484"/>
      <c r="D13" s="1484"/>
      <c r="E13" s="1484"/>
      <c r="F13" s="1484"/>
      <c r="G13" s="1484"/>
      <c r="H13" s="1484"/>
      <c r="I13" s="1484"/>
      <c r="J13" s="1484"/>
      <c r="K13" s="1526"/>
    </row>
    <row r="14" spans="1:11" ht="46.5" customHeight="1">
      <c r="A14" s="1392" t="s">
        <v>1402</v>
      </c>
      <c r="B14" s="1484"/>
      <c r="C14" s="1484"/>
      <c r="D14" s="1484"/>
      <c r="E14" s="1484"/>
      <c r="F14" s="1484"/>
      <c r="G14" s="1484"/>
      <c r="H14" s="1484"/>
      <c r="I14" s="1484"/>
      <c r="J14" s="1484"/>
      <c r="K14" s="1526"/>
    </row>
    <row r="15" spans="1:11">
      <c r="A15" s="725"/>
      <c r="B15" s="726"/>
      <c r="C15" s="726"/>
      <c r="D15" s="726"/>
      <c r="E15" s="726"/>
      <c r="F15" s="726"/>
      <c r="G15" s="726"/>
      <c r="H15" s="726"/>
      <c r="I15" s="726"/>
      <c r="J15" s="726"/>
      <c r="K15" s="727"/>
    </row>
    <row r="16" spans="1:11">
      <c r="A16" s="725"/>
      <c r="B16" s="726"/>
      <c r="C16" s="726"/>
      <c r="D16" s="726"/>
      <c r="E16" s="726"/>
      <c r="F16" s="726"/>
      <c r="G16" s="726"/>
      <c r="H16" s="726"/>
      <c r="I16" s="726"/>
      <c r="J16" s="726"/>
      <c r="K16" s="727"/>
    </row>
    <row r="17" spans="1:11">
      <c r="A17" s="581" t="s">
        <v>1379</v>
      </c>
      <c r="B17" s="687"/>
      <c r="C17" s="687"/>
      <c r="D17" s="687"/>
      <c r="E17" s="687"/>
      <c r="F17" s="687"/>
      <c r="G17" s="687"/>
      <c r="H17" s="687"/>
      <c r="I17" s="687"/>
      <c r="J17" s="687"/>
      <c r="K17" s="538"/>
    </row>
    <row r="18" spans="1:11" ht="147" customHeight="1">
      <c r="A18" s="1525" t="s">
        <v>1403</v>
      </c>
      <c r="B18" s="1484"/>
      <c r="C18" s="1484"/>
      <c r="D18" s="1484"/>
      <c r="E18" s="1484"/>
      <c r="F18" s="1484"/>
      <c r="G18" s="1484"/>
      <c r="H18" s="1484"/>
      <c r="I18" s="1484"/>
      <c r="J18" s="1484"/>
      <c r="K18" s="1526"/>
    </row>
    <row r="19" spans="1:11">
      <c r="A19" s="734"/>
      <c r="B19" s="743"/>
      <c r="C19" s="743"/>
      <c r="D19" s="743"/>
      <c r="E19" s="743"/>
      <c r="F19" s="743"/>
      <c r="G19" s="743"/>
      <c r="H19" s="743"/>
      <c r="I19" s="743"/>
      <c r="J19" s="743"/>
      <c r="K19" s="744"/>
    </row>
    <row r="20" spans="1:11">
      <c r="A20" s="734"/>
      <c r="B20" s="743"/>
      <c r="C20" s="743"/>
      <c r="D20" s="743"/>
      <c r="E20" s="743"/>
      <c r="F20" s="743"/>
      <c r="G20" s="743"/>
      <c r="H20" s="743"/>
      <c r="I20" s="743"/>
      <c r="J20" s="743"/>
      <c r="K20" s="744"/>
    </row>
    <row r="21" spans="1:11">
      <c r="A21" s="734"/>
      <c r="B21" s="743"/>
      <c r="C21" s="743"/>
      <c r="D21" s="743"/>
      <c r="E21" s="743"/>
      <c r="F21" s="743"/>
      <c r="G21" s="743"/>
      <c r="H21" s="743"/>
      <c r="I21" s="743"/>
      <c r="J21" s="743"/>
      <c r="K21" s="744"/>
    </row>
    <row r="22" spans="1:11">
      <c r="A22" s="1525" t="s">
        <v>1342</v>
      </c>
      <c r="B22" s="1547"/>
      <c r="C22" s="1547"/>
      <c r="D22" s="1547"/>
      <c r="E22" s="1547"/>
      <c r="F22" s="1547"/>
      <c r="G22" s="1547"/>
      <c r="H22" s="1547"/>
      <c r="I22" s="1547"/>
      <c r="J22" s="1547"/>
      <c r="K22" s="1548"/>
    </row>
    <row r="23" spans="1:11">
      <c r="A23" s="1525" t="s">
        <v>1404</v>
      </c>
      <c r="B23" s="1547"/>
      <c r="C23" s="1547"/>
      <c r="D23" s="1547"/>
      <c r="E23" s="1547"/>
      <c r="F23" s="1547"/>
      <c r="G23" s="1547"/>
      <c r="H23" s="1547"/>
      <c r="I23" s="1547"/>
      <c r="J23" s="1547"/>
      <c r="K23" s="1548"/>
    </row>
    <row r="24" spans="1:11">
      <c r="A24" s="1396"/>
      <c r="B24" s="1397"/>
      <c r="C24" s="1397"/>
      <c r="D24" s="1397"/>
      <c r="E24" s="1397"/>
      <c r="F24" s="1397"/>
      <c r="G24" s="1397"/>
      <c r="H24" s="1397"/>
      <c r="I24" s="1397"/>
      <c r="J24" s="1397"/>
      <c r="K24" s="1398"/>
    </row>
    <row r="25" spans="1:11">
      <c r="A25" s="711"/>
      <c r="B25" s="712"/>
      <c r="C25" s="712"/>
      <c r="D25" s="712"/>
      <c r="E25" s="712"/>
      <c r="F25" s="712"/>
      <c r="G25" s="712"/>
      <c r="H25" s="712"/>
      <c r="I25" s="712"/>
      <c r="J25" s="712"/>
      <c r="K25" s="713"/>
    </row>
    <row r="26" spans="1:11">
      <c r="A26" s="1489" t="s">
        <v>1829</v>
      </c>
      <c r="B26" s="1452"/>
      <c r="C26" s="1452"/>
      <c r="D26" s="1452"/>
      <c r="E26" s="1452"/>
      <c r="F26" s="1452"/>
      <c r="G26" s="1452"/>
      <c r="H26" s="1452"/>
      <c r="I26" s="1452"/>
      <c r="J26" s="1452"/>
      <c r="K26" s="1490"/>
    </row>
    <row r="27" spans="1:11">
      <c r="A27" s="1366"/>
      <c r="B27" s="1367"/>
      <c r="C27" s="1367"/>
      <c r="D27" s="1367"/>
      <c r="E27" s="1367"/>
      <c r="F27" s="1367"/>
      <c r="G27" s="1367"/>
      <c r="H27" s="1367"/>
      <c r="I27" s="1367"/>
      <c r="J27" s="1367"/>
      <c r="K27" s="1368"/>
    </row>
    <row r="28" spans="1:11">
      <c r="A28" s="569"/>
      <c r="B28" s="570"/>
      <c r="C28" s="570"/>
      <c r="D28" s="570"/>
      <c r="E28" s="570"/>
      <c r="F28" s="570"/>
      <c r="G28" s="570"/>
      <c r="H28" s="570"/>
      <c r="I28" s="570"/>
      <c r="J28" s="570"/>
      <c r="K28" s="571"/>
    </row>
    <row r="29" spans="1:11">
      <c r="A29" s="1389"/>
      <c r="B29" s="1390"/>
      <c r="C29" s="1390"/>
      <c r="D29" s="1390"/>
      <c r="E29" s="1390"/>
      <c r="F29" s="1390"/>
      <c r="G29" s="1390"/>
      <c r="H29" s="1390"/>
      <c r="I29" s="1390"/>
      <c r="J29" s="1390"/>
      <c r="K29" s="1391"/>
    </row>
  </sheetData>
  <mergeCells count="22">
    <mergeCell ref="A14:K14"/>
    <mergeCell ref="A18:K18"/>
    <mergeCell ref="A22:K22"/>
    <mergeCell ref="A13:K13"/>
    <mergeCell ref="A29:K29"/>
    <mergeCell ref="A23:K23"/>
    <mergeCell ref="A24:K24"/>
    <mergeCell ref="A27:K27"/>
    <mergeCell ref="A26:K26"/>
    <mergeCell ref="B7:E7"/>
    <mergeCell ref="F7:I7"/>
    <mergeCell ref="A9:D9"/>
    <mergeCell ref="E9:K9"/>
    <mergeCell ref="A12:K12"/>
    <mergeCell ref="A1:K1"/>
    <mergeCell ref="A3:K3"/>
    <mergeCell ref="A4:K4"/>
    <mergeCell ref="A5:A6"/>
    <mergeCell ref="B5:E6"/>
    <mergeCell ref="F5:I6"/>
    <mergeCell ref="J5:J6"/>
    <mergeCell ref="K5:K6"/>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608"/>
  <sheetViews>
    <sheetView topLeftCell="B4" workbookViewId="0">
      <pane ySplit="1" topLeftCell="A129" activePane="bottomLeft" state="frozen"/>
      <selection activeCell="F4" sqref="F4"/>
      <selection pane="bottomLeft" activeCell="B149" sqref="B149"/>
    </sheetView>
  </sheetViews>
  <sheetFormatPr baseColWidth="10" defaultColWidth="11.44140625" defaultRowHeight="15"/>
  <cols>
    <col min="1" max="1" width="46.44140625" style="752" hidden="1" customWidth="1"/>
    <col min="2" max="2" width="29" style="752" customWidth="1"/>
    <col min="3" max="3" width="12.33203125" style="752" bestFit="1" customWidth="1"/>
    <col min="4" max="4" width="9" style="752" bestFit="1" customWidth="1"/>
    <col min="5" max="5" width="14.109375" style="752" bestFit="1" customWidth="1"/>
    <col min="6" max="6" width="16" style="752" bestFit="1" customWidth="1"/>
    <col min="7" max="7" width="9" style="752" bestFit="1" customWidth="1"/>
    <col min="8" max="8" width="8.109375" style="752" bestFit="1" customWidth="1"/>
    <col min="9" max="9" width="9.33203125" style="752" bestFit="1" customWidth="1"/>
    <col min="10" max="10" width="13.88671875" style="752" bestFit="1" customWidth="1"/>
    <col min="11" max="11" width="10.6640625" style="752" bestFit="1" customWidth="1"/>
    <col min="12" max="13" width="20.44140625" style="753" bestFit="1" customWidth="1"/>
    <col min="14" max="14" width="22.44140625" style="753" bestFit="1" customWidth="1"/>
    <col min="15" max="15" width="25.109375" style="753" bestFit="1" customWidth="1"/>
    <col min="16" max="17" width="18.5546875" style="753" bestFit="1" customWidth="1"/>
    <col min="18" max="19" width="17.33203125" style="752" bestFit="1" customWidth="1"/>
    <col min="20" max="20" width="16" style="752" bestFit="1" customWidth="1"/>
    <col min="21" max="16384" width="11.44140625" style="752"/>
  </cols>
  <sheetData>
    <row r="3" spans="1:20">
      <c r="A3" s="752" t="s">
        <v>529</v>
      </c>
    </row>
    <row r="4" spans="1:20" ht="31.2">
      <c r="A4" s="754" t="s">
        <v>1824</v>
      </c>
      <c r="B4" s="754" t="s">
        <v>1827</v>
      </c>
      <c r="C4" s="754" t="s">
        <v>531</v>
      </c>
      <c r="D4" s="754" t="s">
        <v>532</v>
      </c>
      <c r="E4" s="754" t="s">
        <v>533</v>
      </c>
      <c r="F4" s="754" t="s">
        <v>1315</v>
      </c>
      <c r="G4" s="754" t="s">
        <v>535</v>
      </c>
      <c r="H4" s="754" t="s">
        <v>536</v>
      </c>
      <c r="I4" s="754" t="s">
        <v>94</v>
      </c>
      <c r="J4" s="754" t="s">
        <v>537</v>
      </c>
      <c r="K4" s="754" t="s">
        <v>1316</v>
      </c>
      <c r="L4" s="755" t="s">
        <v>538</v>
      </c>
      <c r="M4" s="755" t="s">
        <v>12</v>
      </c>
      <c r="N4" s="755" t="s">
        <v>539</v>
      </c>
      <c r="O4" s="755" t="s">
        <v>540</v>
      </c>
      <c r="P4" s="755" t="s">
        <v>8</v>
      </c>
      <c r="Q4" s="755" t="s">
        <v>62</v>
      </c>
      <c r="R4" s="755" t="s">
        <v>1825</v>
      </c>
      <c r="S4" s="755" t="s">
        <v>543</v>
      </c>
      <c r="T4" s="755" t="s">
        <v>544</v>
      </c>
    </row>
    <row r="5" spans="1:20">
      <c r="A5" s="752" t="s">
        <v>1826</v>
      </c>
      <c r="B5" s="757" t="s">
        <v>512</v>
      </c>
      <c r="C5" s="752">
        <v>123272</v>
      </c>
      <c r="D5" s="752" t="s">
        <v>430</v>
      </c>
      <c r="E5" s="752" t="s">
        <v>546</v>
      </c>
      <c r="F5" s="752">
        <v>3381</v>
      </c>
      <c r="G5" s="752">
        <v>1</v>
      </c>
      <c r="H5" s="752">
        <v>2</v>
      </c>
      <c r="I5" s="752">
        <v>0</v>
      </c>
      <c r="K5" s="752">
        <v>3</v>
      </c>
      <c r="L5" s="753">
        <v>94623981</v>
      </c>
      <c r="M5" s="753">
        <v>94623981</v>
      </c>
      <c r="N5" s="753">
        <f>P5</f>
        <v>47311992</v>
      </c>
      <c r="O5" s="753">
        <v>47311992</v>
      </c>
      <c r="P5" s="753">
        <v>47311992</v>
      </c>
      <c r="Q5" s="753">
        <v>40254900</v>
      </c>
      <c r="R5" s="756">
        <f>M5-N5</f>
        <v>47311989</v>
      </c>
      <c r="S5" s="756">
        <f>N5-P5</f>
        <v>0</v>
      </c>
      <c r="T5" s="756">
        <f>P5-Q5</f>
        <v>7057092</v>
      </c>
    </row>
    <row r="6" spans="1:20">
      <c r="A6" s="752" t="s">
        <v>547</v>
      </c>
      <c r="B6" s="757" t="s">
        <v>524</v>
      </c>
      <c r="C6" s="752">
        <v>124003</v>
      </c>
      <c r="D6" s="752" t="s">
        <v>326</v>
      </c>
      <c r="E6" s="752" t="s">
        <v>548</v>
      </c>
      <c r="F6" s="752">
        <v>2141</v>
      </c>
      <c r="G6" s="752">
        <v>1</v>
      </c>
      <c r="H6" s="752">
        <v>1</v>
      </c>
      <c r="I6" s="752">
        <v>0</v>
      </c>
      <c r="K6" s="752">
        <v>2</v>
      </c>
      <c r="L6" s="753">
        <v>250000</v>
      </c>
      <c r="M6" s="753">
        <v>250000</v>
      </c>
      <c r="O6" s="753">
        <v>250000</v>
      </c>
      <c r="P6" s="753">
        <v>0</v>
      </c>
      <c r="R6" s="756">
        <f t="shared" ref="R6:R69" si="0">M6-N6</f>
        <v>250000</v>
      </c>
      <c r="S6" s="756">
        <f t="shared" ref="S6:S69" si="1">N6-P6</f>
        <v>0</v>
      </c>
      <c r="T6" s="756">
        <f t="shared" ref="T6:T69" si="2">P6-Q6</f>
        <v>0</v>
      </c>
    </row>
    <row r="7" spans="1:20">
      <c r="A7" s="752" t="s">
        <v>549</v>
      </c>
      <c r="B7" s="757" t="s">
        <v>524</v>
      </c>
      <c r="C7" s="752">
        <v>124003</v>
      </c>
      <c r="D7" s="752" t="s">
        <v>326</v>
      </c>
      <c r="E7" s="752" t="s">
        <v>548</v>
      </c>
      <c r="F7" s="752">
        <v>2311</v>
      </c>
      <c r="G7" s="752">
        <v>1</v>
      </c>
      <c r="H7" s="752">
        <v>1</v>
      </c>
      <c r="I7" s="752">
        <v>0</v>
      </c>
      <c r="K7" s="752">
        <v>2</v>
      </c>
      <c r="L7" s="753">
        <v>700000</v>
      </c>
      <c r="M7" s="753">
        <v>700000</v>
      </c>
      <c r="O7" s="753">
        <v>280000</v>
      </c>
      <c r="P7" s="753">
        <v>0</v>
      </c>
      <c r="R7" s="756">
        <f t="shared" si="0"/>
        <v>700000</v>
      </c>
      <c r="S7" s="756">
        <f t="shared" si="1"/>
        <v>0</v>
      </c>
      <c r="T7" s="756">
        <f t="shared" si="2"/>
        <v>0</v>
      </c>
    </row>
    <row r="8" spans="1:20">
      <c r="A8" s="752" t="s">
        <v>550</v>
      </c>
      <c r="B8" s="757" t="s">
        <v>456</v>
      </c>
      <c r="C8" s="752">
        <v>124004</v>
      </c>
      <c r="D8" s="752" t="s">
        <v>330</v>
      </c>
      <c r="E8" s="752">
        <v>111100</v>
      </c>
      <c r="F8" s="752">
        <v>4412</v>
      </c>
      <c r="G8" s="752">
        <v>1</v>
      </c>
      <c r="H8" s="752">
        <v>1</v>
      </c>
      <c r="I8" s="752">
        <v>0</v>
      </c>
      <c r="K8" s="752">
        <v>4</v>
      </c>
      <c r="L8" s="753">
        <v>2000000</v>
      </c>
      <c r="M8" s="753">
        <v>1500000</v>
      </c>
      <c r="N8" s="753">
        <v>1500000</v>
      </c>
      <c r="O8" s="753">
        <v>800000</v>
      </c>
      <c r="P8" s="753">
        <v>600000</v>
      </c>
      <c r="R8" s="756">
        <f t="shared" si="0"/>
        <v>0</v>
      </c>
      <c r="S8" s="756">
        <f t="shared" si="1"/>
        <v>900000</v>
      </c>
      <c r="T8" s="756">
        <f t="shared" si="2"/>
        <v>600000</v>
      </c>
    </row>
    <row r="9" spans="1:20">
      <c r="A9" s="752" t="s">
        <v>551</v>
      </c>
      <c r="B9" s="757" t="s">
        <v>456</v>
      </c>
      <c r="C9" s="752">
        <v>124004</v>
      </c>
      <c r="D9" s="752" t="s">
        <v>330</v>
      </c>
      <c r="E9" s="752" t="s">
        <v>552</v>
      </c>
      <c r="F9" s="752">
        <v>5211</v>
      </c>
      <c r="G9" s="752">
        <v>2</v>
      </c>
      <c r="H9" s="752">
        <v>1</v>
      </c>
      <c r="I9" s="752">
        <v>0</v>
      </c>
      <c r="J9" s="752" t="s">
        <v>553</v>
      </c>
      <c r="K9" s="752">
        <v>5</v>
      </c>
      <c r="L9" s="753">
        <v>50000</v>
      </c>
      <c r="M9" s="753">
        <v>50000</v>
      </c>
      <c r="O9" s="753">
        <v>20000</v>
      </c>
      <c r="P9" s="753">
        <v>0</v>
      </c>
      <c r="R9" s="756">
        <f t="shared" si="0"/>
        <v>50000</v>
      </c>
      <c r="S9" s="756">
        <f t="shared" si="1"/>
        <v>0</v>
      </c>
      <c r="T9" s="756">
        <f t="shared" si="2"/>
        <v>0</v>
      </c>
    </row>
    <row r="10" spans="1:20">
      <c r="A10" s="752" t="s">
        <v>554</v>
      </c>
      <c r="B10" s="757" t="s">
        <v>456</v>
      </c>
      <c r="C10" s="752">
        <v>124004</v>
      </c>
      <c r="D10" s="752" t="s">
        <v>330</v>
      </c>
      <c r="E10" s="752" t="s">
        <v>555</v>
      </c>
      <c r="F10" s="752">
        <v>4419</v>
      </c>
      <c r="G10" s="752">
        <v>1</v>
      </c>
      <c r="H10" s="752">
        <v>1</v>
      </c>
      <c r="I10" s="752">
        <v>0</v>
      </c>
      <c r="K10" s="752">
        <v>4</v>
      </c>
      <c r="L10" s="753">
        <v>400000</v>
      </c>
      <c r="M10" s="753">
        <v>0</v>
      </c>
      <c r="O10" s="753">
        <v>0</v>
      </c>
      <c r="P10" s="753">
        <v>0</v>
      </c>
      <c r="R10" s="756">
        <f t="shared" si="0"/>
        <v>0</v>
      </c>
      <c r="S10" s="756">
        <f t="shared" si="1"/>
        <v>0</v>
      </c>
      <c r="T10" s="756">
        <f t="shared" si="2"/>
        <v>0</v>
      </c>
    </row>
    <row r="11" spans="1:20">
      <c r="A11" s="752" t="s">
        <v>556</v>
      </c>
      <c r="B11" s="757" t="s">
        <v>456</v>
      </c>
      <c r="C11" s="752">
        <v>124004</v>
      </c>
      <c r="D11" s="752" t="s">
        <v>330</v>
      </c>
      <c r="E11" s="752" t="s">
        <v>548</v>
      </c>
      <c r="F11" s="752">
        <v>2111</v>
      </c>
      <c r="G11" s="752">
        <v>1</v>
      </c>
      <c r="H11" s="752">
        <v>1</v>
      </c>
      <c r="I11" s="752">
        <v>0</v>
      </c>
      <c r="K11" s="752">
        <v>2</v>
      </c>
      <c r="L11" s="753">
        <v>40000</v>
      </c>
      <c r="M11" s="753">
        <v>40000</v>
      </c>
      <c r="N11" s="753">
        <v>12818</v>
      </c>
      <c r="O11" s="753">
        <v>40000</v>
      </c>
      <c r="P11" s="753">
        <v>11792.56</v>
      </c>
      <c r="Q11" s="753">
        <v>11792.56</v>
      </c>
      <c r="R11" s="756">
        <f t="shared" si="0"/>
        <v>27182</v>
      </c>
      <c r="S11" s="756">
        <f t="shared" si="1"/>
        <v>1025.4400000000005</v>
      </c>
      <c r="T11" s="756">
        <f t="shared" si="2"/>
        <v>0</v>
      </c>
    </row>
    <row r="12" spans="1:20">
      <c r="A12" s="752" t="s">
        <v>557</v>
      </c>
      <c r="B12" s="757" t="s">
        <v>456</v>
      </c>
      <c r="C12" s="752">
        <v>124004</v>
      </c>
      <c r="D12" s="752" t="s">
        <v>330</v>
      </c>
      <c r="E12" s="752" t="s">
        <v>548</v>
      </c>
      <c r="F12" s="752">
        <v>2211</v>
      </c>
      <c r="G12" s="752">
        <v>1</v>
      </c>
      <c r="H12" s="752">
        <v>1</v>
      </c>
      <c r="I12" s="752">
        <v>0</v>
      </c>
      <c r="K12" s="752">
        <v>2</v>
      </c>
      <c r="L12" s="753">
        <v>50000</v>
      </c>
      <c r="M12" s="753">
        <v>50000</v>
      </c>
      <c r="N12" s="753">
        <v>50000</v>
      </c>
      <c r="O12" s="753">
        <v>20000</v>
      </c>
      <c r="P12" s="753">
        <v>0</v>
      </c>
      <c r="R12" s="756">
        <f t="shared" si="0"/>
        <v>0</v>
      </c>
      <c r="S12" s="756">
        <f t="shared" si="1"/>
        <v>50000</v>
      </c>
      <c r="T12" s="756">
        <f t="shared" si="2"/>
        <v>0</v>
      </c>
    </row>
    <row r="13" spans="1:20">
      <c r="A13" s="752" t="s">
        <v>558</v>
      </c>
      <c r="B13" s="757" t="s">
        <v>456</v>
      </c>
      <c r="C13" s="752">
        <v>124004</v>
      </c>
      <c r="D13" s="752" t="s">
        <v>330</v>
      </c>
      <c r="E13" s="752" t="s">
        <v>548</v>
      </c>
      <c r="F13" s="752">
        <v>2711</v>
      </c>
      <c r="G13" s="752">
        <v>1</v>
      </c>
      <c r="H13" s="752">
        <v>2</v>
      </c>
      <c r="I13" s="752">
        <v>0</v>
      </c>
      <c r="K13" s="752">
        <v>2</v>
      </c>
      <c r="L13" s="753">
        <v>30000</v>
      </c>
      <c r="M13" s="753">
        <v>30000</v>
      </c>
      <c r="N13" s="753">
        <f t="shared" ref="N13:N14" si="3">P13</f>
        <v>0</v>
      </c>
      <c r="O13" s="753">
        <v>12000</v>
      </c>
      <c r="P13" s="753">
        <v>0</v>
      </c>
      <c r="R13" s="756">
        <f t="shared" si="0"/>
        <v>30000</v>
      </c>
      <c r="S13" s="756">
        <f t="shared" si="1"/>
        <v>0</v>
      </c>
      <c r="T13" s="756">
        <f t="shared" si="2"/>
        <v>0</v>
      </c>
    </row>
    <row r="14" spans="1:20">
      <c r="A14" s="752" t="s">
        <v>1748</v>
      </c>
      <c r="B14" s="757" t="s">
        <v>456</v>
      </c>
      <c r="C14" s="752">
        <v>124004</v>
      </c>
      <c r="D14" s="752" t="s">
        <v>330</v>
      </c>
      <c r="E14" s="752" t="s">
        <v>548</v>
      </c>
      <c r="F14" s="752">
        <v>3112</v>
      </c>
      <c r="G14" s="752">
        <v>1</v>
      </c>
      <c r="H14" s="752">
        <v>2</v>
      </c>
      <c r="I14" s="752">
        <v>0</v>
      </c>
      <c r="K14" s="752">
        <v>3</v>
      </c>
      <c r="L14" s="753">
        <v>0</v>
      </c>
      <c r="M14" s="753">
        <v>80000</v>
      </c>
      <c r="N14" s="753">
        <f t="shared" si="3"/>
        <v>0</v>
      </c>
      <c r="O14" s="753">
        <v>32000</v>
      </c>
      <c r="P14" s="753">
        <v>0</v>
      </c>
      <c r="R14" s="756">
        <f t="shared" si="0"/>
        <v>80000</v>
      </c>
      <c r="S14" s="756">
        <f t="shared" si="1"/>
        <v>0</v>
      </c>
      <c r="T14" s="756">
        <f t="shared" si="2"/>
        <v>0</v>
      </c>
    </row>
    <row r="15" spans="1:20">
      <c r="A15" s="752" t="s">
        <v>559</v>
      </c>
      <c r="B15" s="757" t="s">
        <v>456</v>
      </c>
      <c r="C15" s="752">
        <v>124004</v>
      </c>
      <c r="D15" s="752" t="s">
        <v>330</v>
      </c>
      <c r="E15" s="752" t="s">
        <v>548</v>
      </c>
      <c r="F15" s="752">
        <v>3291</v>
      </c>
      <c r="G15" s="752">
        <v>1</v>
      </c>
      <c r="H15" s="752">
        <v>1</v>
      </c>
      <c r="I15" s="752">
        <v>0</v>
      </c>
      <c r="K15" s="752">
        <v>3</v>
      </c>
      <c r="L15" s="753">
        <v>40000</v>
      </c>
      <c r="M15" s="753">
        <v>0</v>
      </c>
      <c r="O15" s="753">
        <v>0</v>
      </c>
      <c r="P15" s="753">
        <v>0</v>
      </c>
      <c r="R15" s="756">
        <f t="shared" si="0"/>
        <v>0</v>
      </c>
      <c r="S15" s="756">
        <f t="shared" si="1"/>
        <v>0</v>
      </c>
      <c r="T15" s="756">
        <f t="shared" si="2"/>
        <v>0</v>
      </c>
    </row>
    <row r="16" spans="1:20">
      <c r="A16" s="752" t="s">
        <v>560</v>
      </c>
      <c r="B16" s="757" t="s">
        <v>456</v>
      </c>
      <c r="C16" s="752">
        <v>124004</v>
      </c>
      <c r="D16" s="752" t="s">
        <v>330</v>
      </c>
      <c r="E16" s="752" t="s">
        <v>548</v>
      </c>
      <c r="F16" s="752">
        <v>3581</v>
      </c>
      <c r="G16" s="752">
        <v>1</v>
      </c>
      <c r="H16" s="752">
        <v>1</v>
      </c>
      <c r="I16" s="752">
        <v>0</v>
      </c>
      <c r="K16" s="752">
        <v>3</v>
      </c>
      <c r="L16" s="753">
        <v>0</v>
      </c>
      <c r="M16" s="753">
        <v>73000</v>
      </c>
      <c r="O16" s="753">
        <v>13000</v>
      </c>
      <c r="P16" s="753">
        <v>0</v>
      </c>
      <c r="R16" s="756">
        <f t="shared" si="0"/>
        <v>73000</v>
      </c>
      <c r="S16" s="756">
        <f t="shared" si="1"/>
        <v>0</v>
      </c>
      <c r="T16" s="756">
        <f t="shared" si="2"/>
        <v>0</v>
      </c>
    </row>
    <row r="17" spans="1:20">
      <c r="A17" s="752" t="s">
        <v>561</v>
      </c>
      <c r="B17" s="757" t="s">
        <v>456</v>
      </c>
      <c r="C17" s="752">
        <v>124004</v>
      </c>
      <c r="D17" s="752" t="s">
        <v>330</v>
      </c>
      <c r="E17" s="752" t="s">
        <v>548</v>
      </c>
      <c r="F17" s="752">
        <v>3661</v>
      </c>
      <c r="G17" s="752">
        <v>1</v>
      </c>
      <c r="H17" s="752">
        <v>1</v>
      </c>
      <c r="I17" s="752">
        <v>0</v>
      </c>
      <c r="K17" s="752">
        <v>3</v>
      </c>
      <c r="L17" s="753">
        <v>40000</v>
      </c>
      <c r="M17" s="753">
        <v>0</v>
      </c>
      <c r="O17" s="753">
        <v>0</v>
      </c>
      <c r="P17" s="753">
        <v>0</v>
      </c>
      <c r="R17" s="756">
        <f t="shared" si="0"/>
        <v>0</v>
      </c>
      <c r="S17" s="756">
        <f t="shared" si="1"/>
        <v>0</v>
      </c>
      <c r="T17" s="756">
        <f t="shared" si="2"/>
        <v>0</v>
      </c>
    </row>
    <row r="18" spans="1:20">
      <c r="A18" s="752" t="s">
        <v>562</v>
      </c>
      <c r="B18" s="757" t="s">
        <v>456</v>
      </c>
      <c r="C18" s="752">
        <v>124004</v>
      </c>
      <c r="D18" s="752" t="s">
        <v>330</v>
      </c>
      <c r="E18" s="752" t="s">
        <v>548</v>
      </c>
      <c r="F18" s="752">
        <v>3821</v>
      </c>
      <c r="G18" s="752">
        <v>1</v>
      </c>
      <c r="H18" s="752">
        <v>1</v>
      </c>
      <c r="I18" s="752">
        <v>0</v>
      </c>
      <c r="K18" s="752">
        <v>3</v>
      </c>
      <c r="L18" s="753">
        <v>100000</v>
      </c>
      <c r="M18" s="753">
        <v>27000</v>
      </c>
      <c r="O18" s="753">
        <v>0</v>
      </c>
      <c r="P18" s="753">
        <v>0</v>
      </c>
      <c r="R18" s="756">
        <f t="shared" si="0"/>
        <v>27000</v>
      </c>
      <c r="S18" s="756">
        <f t="shared" si="1"/>
        <v>0</v>
      </c>
      <c r="T18" s="756">
        <f t="shared" si="2"/>
        <v>0</v>
      </c>
    </row>
    <row r="19" spans="1:20">
      <c r="A19" s="752" t="s">
        <v>563</v>
      </c>
      <c r="B19" s="757" t="s">
        <v>528</v>
      </c>
      <c r="C19" s="752">
        <v>131001</v>
      </c>
      <c r="D19" s="752" t="s">
        <v>445</v>
      </c>
      <c r="E19" s="752" t="s">
        <v>548</v>
      </c>
      <c r="F19" s="752">
        <v>2152</v>
      </c>
      <c r="G19" s="752">
        <v>1</v>
      </c>
      <c r="H19" s="752">
        <v>1</v>
      </c>
      <c r="I19" s="752">
        <v>0</v>
      </c>
      <c r="K19" s="752">
        <v>2</v>
      </c>
      <c r="L19" s="753">
        <v>1500000</v>
      </c>
      <c r="M19" s="753">
        <v>1500000</v>
      </c>
      <c r="O19" s="753">
        <v>1250000</v>
      </c>
      <c r="P19" s="753">
        <v>0</v>
      </c>
      <c r="R19" s="756">
        <f t="shared" si="0"/>
        <v>1500000</v>
      </c>
      <c r="S19" s="756">
        <f t="shared" si="1"/>
        <v>0</v>
      </c>
      <c r="T19" s="756">
        <f t="shared" si="2"/>
        <v>0</v>
      </c>
    </row>
    <row r="20" spans="1:20">
      <c r="A20" s="752" t="s">
        <v>564</v>
      </c>
      <c r="B20" s="757" t="s">
        <v>519</v>
      </c>
      <c r="C20" s="752">
        <v>131104</v>
      </c>
      <c r="D20" s="752" t="s">
        <v>450</v>
      </c>
      <c r="E20" s="752" t="s">
        <v>546</v>
      </c>
      <c r="F20" s="752">
        <v>3981</v>
      </c>
      <c r="G20" s="752">
        <v>1</v>
      </c>
      <c r="H20" s="752">
        <v>2</v>
      </c>
      <c r="I20" s="752">
        <v>0</v>
      </c>
      <c r="K20" s="752">
        <v>3</v>
      </c>
      <c r="L20" s="753">
        <v>10357906</v>
      </c>
      <c r="M20" s="753">
        <v>10357906</v>
      </c>
      <c r="N20" s="753">
        <f t="shared" ref="N20:N23" si="4">P20</f>
        <v>3508150</v>
      </c>
      <c r="O20" s="753">
        <v>4716852</v>
      </c>
      <c r="P20" s="753">
        <v>3508150</v>
      </c>
      <c r="Q20" s="753">
        <v>3508150</v>
      </c>
      <c r="R20" s="756">
        <f t="shared" si="0"/>
        <v>6849756</v>
      </c>
      <c r="S20" s="756">
        <f t="shared" si="1"/>
        <v>0</v>
      </c>
      <c r="T20" s="756">
        <f t="shared" si="2"/>
        <v>0</v>
      </c>
    </row>
    <row r="21" spans="1:20">
      <c r="A21" s="752" t="s">
        <v>565</v>
      </c>
      <c r="B21" s="757" t="s">
        <v>519</v>
      </c>
      <c r="C21" s="752">
        <v>131104</v>
      </c>
      <c r="D21" s="752" t="s">
        <v>450</v>
      </c>
      <c r="E21" s="752" t="s">
        <v>546</v>
      </c>
      <c r="F21" s="752">
        <v>3981</v>
      </c>
      <c r="G21" s="752">
        <v>1</v>
      </c>
      <c r="H21" s="752">
        <v>2</v>
      </c>
      <c r="I21" s="752">
        <v>8</v>
      </c>
      <c r="K21" s="752">
        <v>3</v>
      </c>
      <c r="L21" s="753">
        <v>945079</v>
      </c>
      <c r="M21" s="753">
        <v>945079</v>
      </c>
      <c r="N21" s="753">
        <f t="shared" si="4"/>
        <v>448066</v>
      </c>
      <c r="O21" s="753">
        <v>448103</v>
      </c>
      <c r="P21" s="753">
        <v>448066</v>
      </c>
      <c r="Q21" s="753">
        <v>448066</v>
      </c>
      <c r="R21" s="756">
        <f t="shared" si="0"/>
        <v>497013</v>
      </c>
      <c r="S21" s="756">
        <f t="shared" si="1"/>
        <v>0</v>
      </c>
      <c r="T21" s="756">
        <f t="shared" si="2"/>
        <v>0</v>
      </c>
    </row>
    <row r="22" spans="1:20">
      <c r="A22" s="752" t="s">
        <v>566</v>
      </c>
      <c r="B22" s="757" t="s">
        <v>519</v>
      </c>
      <c r="C22" s="752">
        <v>131104</v>
      </c>
      <c r="D22" s="752" t="s">
        <v>450</v>
      </c>
      <c r="E22" s="752" t="s">
        <v>546</v>
      </c>
      <c r="F22" s="752">
        <v>3981</v>
      </c>
      <c r="G22" s="752">
        <v>2</v>
      </c>
      <c r="H22" s="752">
        <v>2</v>
      </c>
      <c r="I22" s="752">
        <v>0</v>
      </c>
      <c r="K22" s="752">
        <v>3</v>
      </c>
      <c r="L22" s="753">
        <v>6905270</v>
      </c>
      <c r="M22" s="753">
        <v>6905270</v>
      </c>
      <c r="N22" s="753">
        <f t="shared" si="4"/>
        <v>3260614</v>
      </c>
      <c r="O22" s="753">
        <v>4116303</v>
      </c>
      <c r="P22" s="753">
        <v>3260614</v>
      </c>
      <c r="Q22" s="753">
        <v>3260614</v>
      </c>
      <c r="R22" s="756">
        <f t="shared" si="0"/>
        <v>3644656</v>
      </c>
      <c r="S22" s="756">
        <f t="shared" si="1"/>
        <v>0</v>
      </c>
      <c r="T22" s="756">
        <f t="shared" si="2"/>
        <v>0</v>
      </c>
    </row>
    <row r="23" spans="1:20">
      <c r="A23" s="752" t="s">
        <v>567</v>
      </c>
      <c r="B23" s="757" t="s">
        <v>519</v>
      </c>
      <c r="C23" s="752">
        <v>131104</v>
      </c>
      <c r="D23" s="752" t="s">
        <v>450</v>
      </c>
      <c r="E23" s="752" t="s">
        <v>546</v>
      </c>
      <c r="F23" s="752">
        <v>3981</v>
      </c>
      <c r="G23" s="752">
        <v>2</v>
      </c>
      <c r="H23" s="752">
        <v>2</v>
      </c>
      <c r="I23" s="752">
        <v>8</v>
      </c>
      <c r="K23" s="752">
        <v>3</v>
      </c>
      <c r="L23" s="753">
        <v>630053</v>
      </c>
      <c r="M23" s="753">
        <v>630053</v>
      </c>
      <c r="N23" s="753">
        <f t="shared" si="4"/>
        <v>284421</v>
      </c>
      <c r="O23" s="753">
        <v>284449</v>
      </c>
      <c r="P23" s="753">
        <v>284421</v>
      </c>
      <c r="Q23" s="753">
        <v>284421</v>
      </c>
      <c r="R23" s="756">
        <f t="shared" si="0"/>
        <v>345632</v>
      </c>
      <c r="S23" s="756">
        <f t="shared" si="1"/>
        <v>0</v>
      </c>
      <c r="T23" s="756">
        <f t="shared" si="2"/>
        <v>0</v>
      </c>
    </row>
    <row r="24" spans="1:20">
      <c r="A24" s="752" t="s">
        <v>568</v>
      </c>
      <c r="B24" s="757" t="s">
        <v>519</v>
      </c>
      <c r="C24" s="752">
        <v>131104</v>
      </c>
      <c r="D24" s="752" t="s">
        <v>450</v>
      </c>
      <c r="E24" s="752" t="s">
        <v>546</v>
      </c>
      <c r="F24" s="752">
        <v>3982</v>
      </c>
      <c r="G24" s="752">
        <v>1</v>
      </c>
      <c r="H24" s="752">
        <v>1</v>
      </c>
      <c r="I24" s="752">
        <v>0</v>
      </c>
      <c r="K24" s="752">
        <v>3</v>
      </c>
      <c r="L24" s="753">
        <v>5247034</v>
      </c>
      <c r="M24" s="753">
        <v>5247034</v>
      </c>
      <c r="N24" s="753">
        <v>1247754.5900000001</v>
      </c>
      <c r="O24" s="753">
        <v>1791694</v>
      </c>
      <c r="P24" s="753">
        <v>1247754.5900000001</v>
      </c>
      <c r="Q24" s="753">
        <v>1117331.0399999998</v>
      </c>
      <c r="R24" s="756">
        <f t="shared" si="0"/>
        <v>3999279.41</v>
      </c>
      <c r="S24" s="756">
        <f t="shared" si="1"/>
        <v>0</v>
      </c>
      <c r="T24" s="756">
        <f t="shared" si="2"/>
        <v>130423.55000000028</v>
      </c>
    </row>
    <row r="25" spans="1:20">
      <c r="A25" s="752" t="s">
        <v>569</v>
      </c>
      <c r="B25" s="757" t="s">
        <v>519</v>
      </c>
      <c r="C25" s="752">
        <v>131104</v>
      </c>
      <c r="D25" s="752" t="s">
        <v>450</v>
      </c>
      <c r="E25" s="752" t="s">
        <v>546</v>
      </c>
      <c r="F25" s="752">
        <v>3982</v>
      </c>
      <c r="G25" s="752">
        <v>1</v>
      </c>
      <c r="H25" s="752">
        <v>1</v>
      </c>
      <c r="I25" s="752">
        <v>8</v>
      </c>
      <c r="K25" s="752">
        <v>3</v>
      </c>
      <c r="L25" s="753">
        <v>356025</v>
      </c>
      <c r="M25" s="753">
        <v>356025</v>
      </c>
      <c r="O25" s="753">
        <v>60000</v>
      </c>
      <c r="P25" s="753">
        <v>0</v>
      </c>
      <c r="R25" s="756">
        <f t="shared" si="0"/>
        <v>356025</v>
      </c>
      <c r="S25" s="756">
        <f t="shared" si="1"/>
        <v>0</v>
      </c>
      <c r="T25" s="756">
        <f t="shared" si="2"/>
        <v>0</v>
      </c>
    </row>
    <row r="26" spans="1:20">
      <c r="A26" s="752" t="s">
        <v>570</v>
      </c>
      <c r="B26" s="757" t="s">
        <v>519</v>
      </c>
      <c r="C26" s="752">
        <v>131104</v>
      </c>
      <c r="D26" s="752" t="s">
        <v>450</v>
      </c>
      <c r="E26" s="752" t="s">
        <v>546</v>
      </c>
      <c r="F26" s="752">
        <v>3982</v>
      </c>
      <c r="G26" s="752">
        <v>2</v>
      </c>
      <c r="H26" s="752">
        <v>1</v>
      </c>
      <c r="I26" s="752">
        <v>0</v>
      </c>
      <c r="K26" s="752">
        <v>3</v>
      </c>
      <c r="L26" s="753">
        <v>3498023</v>
      </c>
      <c r="M26" s="753">
        <v>3498023</v>
      </c>
      <c r="N26" s="753">
        <v>913265.36</v>
      </c>
      <c r="O26" s="753">
        <v>1026463</v>
      </c>
      <c r="P26" s="753">
        <v>911855.62</v>
      </c>
      <c r="Q26" s="753">
        <v>911855.62</v>
      </c>
      <c r="R26" s="756">
        <f t="shared" si="0"/>
        <v>2584757.64</v>
      </c>
      <c r="S26" s="756">
        <f t="shared" si="1"/>
        <v>1409.7399999999907</v>
      </c>
      <c r="T26" s="756">
        <f t="shared" si="2"/>
        <v>0</v>
      </c>
    </row>
    <row r="27" spans="1:20">
      <c r="A27" s="752" t="s">
        <v>571</v>
      </c>
      <c r="B27" s="757" t="s">
        <v>519</v>
      </c>
      <c r="C27" s="752">
        <v>131104</v>
      </c>
      <c r="D27" s="752" t="s">
        <v>450</v>
      </c>
      <c r="E27" s="752" t="s">
        <v>546</v>
      </c>
      <c r="F27" s="752">
        <v>3982</v>
      </c>
      <c r="G27" s="752">
        <v>2</v>
      </c>
      <c r="H27" s="752">
        <v>1</v>
      </c>
      <c r="I27" s="752">
        <v>8</v>
      </c>
      <c r="K27" s="752">
        <v>3</v>
      </c>
      <c r="L27" s="753">
        <v>237350</v>
      </c>
      <c r="M27" s="753">
        <v>237350</v>
      </c>
      <c r="N27" s="753">
        <v>18440.25</v>
      </c>
      <c r="O27" s="753">
        <v>40000</v>
      </c>
      <c r="P27" s="753">
        <v>18440.25</v>
      </c>
      <c r="Q27" s="753">
        <v>18440.25</v>
      </c>
      <c r="R27" s="756">
        <f t="shared" si="0"/>
        <v>218909.75</v>
      </c>
      <c r="S27" s="756">
        <f t="shared" si="1"/>
        <v>0</v>
      </c>
      <c r="T27" s="756">
        <f t="shared" si="2"/>
        <v>0</v>
      </c>
    </row>
    <row r="28" spans="1:20">
      <c r="A28" s="752" t="s">
        <v>572</v>
      </c>
      <c r="B28" s="757" t="s">
        <v>497</v>
      </c>
      <c r="C28" s="752">
        <v>138177</v>
      </c>
      <c r="D28" s="752" t="s">
        <v>441</v>
      </c>
      <c r="E28" s="752" t="s">
        <v>552</v>
      </c>
      <c r="F28" s="752">
        <v>4419</v>
      </c>
      <c r="G28" s="752">
        <v>1</v>
      </c>
      <c r="H28" s="752">
        <v>1</v>
      </c>
      <c r="I28" s="752">
        <v>0</v>
      </c>
      <c r="K28" s="752">
        <v>4</v>
      </c>
      <c r="L28" s="753">
        <v>24297717</v>
      </c>
      <c r="M28" s="753">
        <v>24297717</v>
      </c>
      <c r="N28" s="753">
        <v>24297000</v>
      </c>
      <c r="O28" s="753">
        <v>19474420</v>
      </c>
      <c r="P28" s="753">
        <v>6040000</v>
      </c>
      <c r="R28" s="756">
        <f t="shared" si="0"/>
        <v>717</v>
      </c>
      <c r="S28" s="756">
        <f t="shared" si="1"/>
        <v>18257000</v>
      </c>
      <c r="T28" s="756">
        <f t="shared" si="2"/>
        <v>6040000</v>
      </c>
    </row>
    <row r="29" spans="1:20">
      <c r="A29" s="752" t="s">
        <v>573</v>
      </c>
      <c r="B29" s="757" t="s">
        <v>497</v>
      </c>
      <c r="C29" s="752">
        <v>138177</v>
      </c>
      <c r="D29" s="752" t="s">
        <v>441</v>
      </c>
      <c r="E29" s="752" t="s">
        <v>548</v>
      </c>
      <c r="F29" s="752">
        <v>2111</v>
      </c>
      <c r="G29" s="752">
        <v>1</v>
      </c>
      <c r="H29" s="752">
        <v>2</v>
      </c>
      <c r="I29" s="752">
        <v>0</v>
      </c>
      <c r="K29" s="752">
        <v>2</v>
      </c>
      <c r="L29" s="753">
        <v>900000</v>
      </c>
      <c r="M29" s="753">
        <v>900000</v>
      </c>
      <c r="N29" s="753">
        <f>P29</f>
        <v>311864</v>
      </c>
      <c r="O29" s="753">
        <v>570000</v>
      </c>
      <c r="P29" s="753">
        <v>311864</v>
      </c>
      <c r="Q29" s="753">
        <v>311864</v>
      </c>
      <c r="R29" s="756">
        <f t="shared" si="0"/>
        <v>588136</v>
      </c>
      <c r="S29" s="756">
        <f t="shared" si="1"/>
        <v>0</v>
      </c>
      <c r="T29" s="756">
        <f t="shared" si="2"/>
        <v>0</v>
      </c>
    </row>
    <row r="30" spans="1:20">
      <c r="A30" s="752" t="s">
        <v>574</v>
      </c>
      <c r="B30" s="757" t="s">
        <v>497</v>
      </c>
      <c r="C30" s="752">
        <v>138177</v>
      </c>
      <c r="D30" s="752" t="s">
        <v>441</v>
      </c>
      <c r="E30" s="752" t="s">
        <v>548</v>
      </c>
      <c r="F30" s="752">
        <v>2161</v>
      </c>
      <c r="G30" s="752">
        <v>1</v>
      </c>
      <c r="H30" s="752">
        <v>1</v>
      </c>
      <c r="I30" s="752">
        <v>0</v>
      </c>
      <c r="K30" s="752">
        <v>2</v>
      </c>
      <c r="L30" s="753">
        <v>800000</v>
      </c>
      <c r="M30" s="753">
        <v>800000</v>
      </c>
      <c r="N30" s="753">
        <v>800000</v>
      </c>
      <c r="O30" s="753">
        <v>800000</v>
      </c>
      <c r="P30" s="753">
        <v>0</v>
      </c>
      <c r="R30" s="756">
        <f t="shared" si="0"/>
        <v>0</v>
      </c>
      <c r="S30" s="756">
        <f t="shared" si="1"/>
        <v>800000</v>
      </c>
      <c r="T30" s="756">
        <f t="shared" si="2"/>
        <v>0</v>
      </c>
    </row>
    <row r="31" spans="1:20">
      <c r="A31" s="752" t="s">
        <v>575</v>
      </c>
      <c r="B31" s="757" t="s">
        <v>497</v>
      </c>
      <c r="C31" s="752">
        <v>138177</v>
      </c>
      <c r="D31" s="752" t="s">
        <v>441</v>
      </c>
      <c r="E31" s="752" t="s">
        <v>548</v>
      </c>
      <c r="F31" s="752">
        <v>2171</v>
      </c>
      <c r="G31" s="752">
        <v>1</v>
      </c>
      <c r="H31" s="752">
        <v>1</v>
      </c>
      <c r="I31" s="752">
        <v>0</v>
      </c>
      <c r="K31" s="752">
        <v>2</v>
      </c>
      <c r="L31" s="753">
        <v>150000</v>
      </c>
      <c r="M31" s="753">
        <v>0</v>
      </c>
      <c r="O31" s="753">
        <v>0</v>
      </c>
      <c r="P31" s="753">
        <v>0</v>
      </c>
      <c r="R31" s="756">
        <f t="shared" si="0"/>
        <v>0</v>
      </c>
      <c r="S31" s="756">
        <f t="shared" si="1"/>
        <v>0</v>
      </c>
      <c r="T31" s="756">
        <f t="shared" si="2"/>
        <v>0</v>
      </c>
    </row>
    <row r="32" spans="1:20">
      <c r="A32" s="752" t="s">
        <v>576</v>
      </c>
      <c r="B32" s="757" t="s">
        <v>497</v>
      </c>
      <c r="C32" s="752">
        <v>138177</v>
      </c>
      <c r="D32" s="752" t="s">
        <v>441</v>
      </c>
      <c r="E32" s="752" t="s">
        <v>548</v>
      </c>
      <c r="F32" s="752">
        <v>2211</v>
      </c>
      <c r="G32" s="752">
        <v>1</v>
      </c>
      <c r="H32" s="752">
        <v>1</v>
      </c>
      <c r="I32" s="752">
        <v>0</v>
      </c>
      <c r="K32" s="752">
        <v>2</v>
      </c>
      <c r="L32" s="753">
        <v>900000</v>
      </c>
      <c r="M32" s="753">
        <v>900000</v>
      </c>
      <c r="N32" s="753">
        <v>429000</v>
      </c>
      <c r="O32" s="753">
        <v>650000</v>
      </c>
      <c r="P32" s="753">
        <v>428370.88</v>
      </c>
      <c r="Q32" s="753">
        <v>428370.88</v>
      </c>
      <c r="R32" s="756">
        <f t="shared" si="0"/>
        <v>471000</v>
      </c>
      <c r="S32" s="756">
        <f t="shared" si="1"/>
        <v>629.11999999999534</v>
      </c>
      <c r="T32" s="756">
        <f t="shared" si="2"/>
        <v>0</v>
      </c>
    </row>
    <row r="33" spans="1:20">
      <c r="A33" s="752" t="s">
        <v>577</v>
      </c>
      <c r="B33" s="757" t="s">
        <v>497</v>
      </c>
      <c r="C33" s="752">
        <v>138177</v>
      </c>
      <c r="D33" s="752" t="s">
        <v>441</v>
      </c>
      <c r="E33" s="752" t="s">
        <v>548</v>
      </c>
      <c r="F33" s="752">
        <v>2531</v>
      </c>
      <c r="G33" s="752">
        <v>1</v>
      </c>
      <c r="H33" s="752">
        <v>1</v>
      </c>
      <c r="I33" s="752">
        <v>0</v>
      </c>
      <c r="K33" s="752">
        <v>2</v>
      </c>
      <c r="L33" s="753">
        <v>30000</v>
      </c>
      <c r="M33" s="753">
        <v>30000</v>
      </c>
      <c r="O33" s="753">
        <v>15000</v>
      </c>
      <c r="P33" s="753">
        <v>0</v>
      </c>
      <c r="R33" s="756">
        <f t="shared" si="0"/>
        <v>30000</v>
      </c>
      <c r="S33" s="756">
        <f t="shared" si="1"/>
        <v>0</v>
      </c>
      <c r="T33" s="756">
        <f t="shared" si="2"/>
        <v>0</v>
      </c>
    </row>
    <row r="34" spans="1:20">
      <c r="A34" s="752" t="s">
        <v>578</v>
      </c>
      <c r="B34" s="757" t="s">
        <v>497</v>
      </c>
      <c r="C34" s="752">
        <v>138177</v>
      </c>
      <c r="D34" s="752" t="s">
        <v>441</v>
      </c>
      <c r="E34" s="752" t="s">
        <v>548</v>
      </c>
      <c r="F34" s="752">
        <v>2611</v>
      </c>
      <c r="G34" s="752">
        <v>1</v>
      </c>
      <c r="H34" s="752">
        <v>2</v>
      </c>
      <c r="I34" s="752">
        <v>0</v>
      </c>
      <c r="K34" s="752">
        <v>2</v>
      </c>
      <c r="L34" s="753">
        <v>1250000</v>
      </c>
      <c r="M34" s="753">
        <v>1250000</v>
      </c>
      <c r="N34" s="753">
        <f t="shared" ref="N34:N35" si="5">P34</f>
        <v>0</v>
      </c>
      <c r="O34" s="753">
        <v>738650</v>
      </c>
      <c r="P34" s="753">
        <v>0</v>
      </c>
      <c r="R34" s="756">
        <f t="shared" si="0"/>
        <v>1250000</v>
      </c>
      <c r="S34" s="756">
        <f t="shared" si="1"/>
        <v>0</v>
      </c>
      <c r="T34" s="756">
        <f t="shared" si="2"/>
        <v>0</v>
      </c>
    </row>
    <row r="35" spans="1:20">
      <c r="A35" s="752" t="s">
        <v>579</v>
      </c>
      <c r="B35" s="757" t="s">
        <v>497</v>
      </c>
      <c r="C35" s="752">
        <v>138177</v>
      </c>
      <c r="D35" s="752" t="s">
        <v>441</v>
      </c>
      <c r="E35" s="752" t="s">
        <v>548</v>
      </c>
      <c r="F35" s="752">
        <v>2711</v>
      </c>
      <c r="G35" s="752">
        <v>1</v>
      </c>
      <c r="H35" s="752">
        <v>2</v>
      </c>
      <c r="I35" s="752">
        <v>0</v>
      </c>
      <c r="K35" s="752">
        <v>2</v>
      </c>
      <c r="L35" s="753">
        <v>1000000</v>
      </c>
      <c r="M35" s="753">
        <v>1000000</v>
      </c>
      <c r="N35" s="753">
        <f t="shared" si="5"/>
        <v>311657.32</v>
      </c>
      <c r="O35" s="753">
        <v>590900</v>
      </c>
      <c r="P35" s="753">
        <v>311657.32</v>
      </c>
      <c r="Q35" s="753">
        <v>311657.32</v>
      </c>
      <c r="R35" s="756">
        <f t="shared" si="0"/>
        <v>688342.67999999993</v>
      </c>
      <c r="S35" s="756">
        <f t="shared" si="1"/>
        <v>0</v>
      </c>
      <c r="T35" s="756">
        <f t="shared" si="2"/>
        <v>0</v>
      </c>
    </row>
    <row r="36" spans="1:20">
      <c r="A36" s="752" t="s">
        <v>580</v>
      </c>
      <c r="B36" s="757" t="s">
        <v>497</v>
      </c>
      <c r="C36" s="752">
        <v>138177</v>
      </c>
      <c r="D36" s="752" t="s">
        <v>441</v>
      </c>
      <c r="E36" s="752" t="s">
        <v>548</v>
      </c>
      <c r="F36" s="752">
        <v>2911</v>
      </c>
      <c r="G36" s="752">
        <v>1</v>
      </c>
      <c r="H36" s="752">
        <v>1</v>
      </c>
      <c r="I36" s="752">
        <v>0</v>
      </c>
      <c r="K36" s="752">
        <v>2</v>
      </c>
      <c r="L36" s="753">
        <v>282000</v>
      </c>
      <c r="M36" s="753">
        <v>0</v>
      </c>
      <c r="O36" s="753">
        <v>0</v>
      </c>
      <c r="P36" s="753">
        <v>0</v>
      </c>
      <c r="R36" s="756">
        <f t="shared" si="0"/>
        <v>0</v>
      </c>
      <c r="S36" s="756">
        <f t="shared" si="1"/>
        <v>0</v>
      </c>
      <c r="T36" s="756">
        <f t="shared" si="2"/>
        <v>0</v>
      </c>
    </row>
    <row r="37" spans="1:20">
      <c r="A37" s="752" t="s">
        <v>581</v>
      </c>
      <c r="B37" s="757" t="s">
        <v>497</v>
      </c>
      <c r="C37" s="752">
        <v>138177</v>
      </c>
      <c r="D37" s="752" t="s">
        <v>441</v>
      </c>
      <c r="E37" s="752" t="s">
        <v>548</v>
      </c>
      <c r="F37" s="752">
        <v>2961</v>
      </c>
      <c r="G37" s="752">
        <v>1</v>
      </c>
      <c r="H37" s="752">
        <v>1</v>
      </c>
      <c r="I37" s="752">
        <v>0</v>
      </c>
      <c r="K37" s="752">
        <v>2</v>
      </c>
      <c r="L37" s="753">
        <v>1000000</v>
      </c>
      <c r="M37" s="753">
        <v>1000000</v>
      </c>
      <c r="N37" s="753">
        <v>1000000</v>
      </c>
      <c r="O37" s="753">
        <v>750000</v>
      </c>
      <c r="P37" s="753">
        <v>750000</v>
      </c>
      <c r="Q37" s="753">
        <v>750000</v>
      </c>
      <c r="R37" s="756">
        <f t="shared" si="0"/>
        <v>0</v>
      </c>
      <c r="S37" s="756">
        <f t="shared" si="1"/>
        <v>250000</v>
      </c>
      <c r="T37" s="756">
        <f t="shared" si="2"/>
        <v>0</v>
      </c>
    </row>
    <row r="38" spans="1:20">
      <c r="A38" s="752" t="s">
        <v>1747</v>
      </c>
      <c r="B38" s="757" t="s">
        <v>497</v>
      </c>
      <c r="C38" s="752">
        <v>138177</v>
      </c>
      <c r="D38" s="752" t="s">
        <v>441</v>
      </c>
      <c r="E38" s="752" t="s">
        <v>548</v>
      </c>
      <c r="F38" s="752">
        <v>3112</v>
      </c>
      <c r="G38" s="752">
        <v>1</v>
      </c>
      <c r="H38" s="752">
        <v>2</v>
      </c>
      <c r="I38" s="752">
        <v>0</v>
      </c>
      <c r="K38" s="752">
        <v>3</v>
      </c>
      <c r="L38" s="753">
        <v>0</v>
      </c>
      <c r="M38" s="753">
        <v>2022000</v>
      </c>
      <c r="N38" s="753">
        <f>P38</f>
        <v>0</v>
      </c>
      <c r="O38" s="753">
        <v>706002</v>
      </c>
      <c r="P38" s="753">
        <v>0</v>
      </c>
      <c r="R38" s="756">
        <f t="shared" si="0"/>
        <v>2022000</v>
      </c>
      <c r="S38" s="756">
        <f t="shared" si="1"/>
        <v>0</v>
      </c>
      <c r="T38" s="756">
        <f t="shared" si="2"/>
        <v>0</v>
      </c>
    </row>
    <row r="39" spans="1:20">
      <c r="A39" s="752" t="s">
        <v>582</v>
      </c>
      <c r="B39" s="757" t="s">
        <v>497</v>
      </c>
      <c r="C39" s="752">
        <v>138177</v>
      </c>
      <c r="D39" s="752" t="s">
        <v>441</v>
      </c>
      <c r="E39" s="752" t="s">
        <v>548</v>
      </c>
      <c r="F39" s="752">
        <v>3291</v>
      </c>
      <c r="G39" s="752">
        <v>1</v>
      </c>
      <c r="H39" s="752">
        <v>1</v>
      </c>
      <c r="I39" s="752">
        <v>0</v>
      </c>
      <c r="K39" s="752">
        <v>3</v>
      </c>
      <c r="L39" s="753">
        <v>2000000</v>
      </c>
      <c r="M39" s="753">
        <v>610000</v>
      </c>
      <c r="N39" s="753">
        <v>429000</v>
      </c>
      <c r="O39" s="753">
        <v>610000</v>
      </c>
      <c r="P39" s="753">
        <v>428171.91</v>
      </c>
      <c r="Q39" s="753">
        <v>428171.91000000003</v>
      </c>
      <c r="R39" s="756">
        <f t="shared" si="0"/>
        <v>181000</v>
      </c>
      <c r="S39" s="756">
        <f t="shared" si="1"/>
        <v>828.09000000002561</v>
      </c>
      <c r="T39" s="756">
        <f t="shared" si="2"/>
        <v>0</v>
      </c>
    </row>
    <row r="40" spans="1:20">
      <c r="A40" s="752" t="s">
        <v>583</v>
      </c>
      <c r="B40" s="757" t="s">
        <v>497</v>
      </c>
      <c r="C40" s="752">
        <v>138177</v>
      </c>
      <c r="D40" s="752" t="s">
        <v>441</v>
      </c>
      <c r="E40" s="752" t="s">
        <v>548</v>
      </c>
      <c r="F40" s="752">
        <v>3341</v>
      </c>
      <c r="G40" s="752">
        <v>1</v>
      </c>
      <c r="H40" s="752">
        <v>1</v>
      </c>
      <c r="I40" s="752">
        <v>0</v>
      </c>
      <c r="K40" s="752">
        <v>3</v>
      </c>
      <c r="L40" s="753">
        <v>200000</v>
      </c>
      <c r="M40" s="753">
        <v>0</v>
      </c>
      <c r="O40" s="753">
        <v>0</v>
      </c>
      <c r="P40" s="753">
        <v>0</v>
      </c>
      <c r="R40" s="756">
        <f t="shared" si="0"/>
        <v>0</v>
      </c>
      <c r="S40" s="756">
        <f t="shared" si="1"/>
        <v>0</v>
      </c>
      <c r="T40" s="756">
        <f t="shared" si="2"/>
        <v>0</v>
      </c>
    </row>
    <row r="41" spans="1:20">
      <c r="A41" s="752" t="s">
        <v>584</v>
      </c>
      <c r="B41" s="757" t="s">
        <v>497</v>
      </c>
      <c r="C41" s="752">
        <v>138177</v>
      </c>
      <c r="D41" s="752" t="s">
        <v>441</v>
      </c>
      <c r="E41" s="752" t="s">
        <v>548</v>
      </c>
      <c r="F41" s="752">
        <v>3552</v>
      </c>
      <c r="G41" s="752">
        <v>1</v>
      </c>
      <c r="H41" s="752">
        <v>1</v>
      </c>
      <c r="I41" s="752">
        <v>0</v>
      </c>
      <c r="K41" s="752">
        <v>3</v>
      </c>
      <c r="L41" s="753">
        <v>0</v>
      </c>
      <c r="M41" s="753">
        <v>594187</v>
      </c>
      <c r="O41" s="753">
        <v>194189</v>
      </c>
      <c r="P41" s="753">
        <v>0</v>
      </c>
      <c r="R41" s="756">
        <f t="shared" si="0"/>
        <v>594187</v>
      </c>
      <c r="S41" s="756">
        <f t="shared" si="1"/>
        <v>0</v>
      </c>
      <c r="T41" s="756">
        <f t="shared" si="2"/>
        <v>0</v>
      </c>
    </row>
    <row r="42" spans="1:20">
      <c r="A42" s="752" t="s">
        <v>585</v>
      </c>
      <c r="B42" s="757" t="s">
        <v>497</v>
      </c>
      <c r="C42" s="752">
        <v>138177</v>
      </c>
      <c r="D42" s="752" t="s">
        <v>441</v>
      </c>
      <c r="E42" s="752" t="s">
        <v>548</v>
      </c>
      <c r="F42" s="752">
        <v>3611</v>
      </c>
      <c r="G42" s="752">
        <v>1</v>
      </c>
      <c r="H42" s="752">
        <v>1</v>
      </c>
      <c r="I42" s="752">
        <v>0</v>
      </c>
      <c r="K42" s="752">
        <v>3</v>
      </c>
      <c r="L42" s="753">
        <v>800000</v>
      </c>
      <c r="M42" s="753">
        <v>205813</v>
      </c>
      <c r="N42" s="753">
        <v>205813</v>
      </c>
      <c r="O42" s="753">
        <v>205813</v>
      </c>
      <c r="P42" s="753">
        <v>78300</v>
      </c>
      <c r="Q42" s="753">
        <v>78300</v>
      </c>
      <c r="R42" s="756">
        <f t="shared" si="0"/>
        <v>0</v>
      </c>
      <c r="S42" s="756">
        <f t="shared" si="1"/>
        <v>127513</v>
      </c>
      <c r="T42" s="756">
        <f t="shared" si="2"/>
        <v>0</v>
      </c>
    </row>
    <row r="43" spans="1:20">
      <c r="A43" s="752" t="s">
        <v>586</v>
      </c>
      <c r="B43" s="757" t="s">
        <v>497</v>
      </c>
      <c r="C43" s="752">
        <v>138177</v>
      </c>
      <c r="D43" s="752" t="s">
        <v>441</v>
      </c>
      <c r="E43" s="752" t="s">
        <v>548</v>
      </c>
      <c r="F43" s="752">
        <v>3722</v>
      </c>
      <c r="G43" s="752">
        <v>1</v>
      </c>
      <c r="H43" s="752">
        <v>1</v>
      </c>
      <c r="I43" s="752">
        <v>0</v>
      </c>
      <c r="K43" s="752">
        <v>3</v>
      </c>
      <c r="L43" s="753">
        <v>1039190</v>
      </c>
      <c r="M43" s="753">
        <v>1039190</v>
      </c>
      <c r="N43" s="753">
        <v>1039190</v>
      </c>
      <c r="O43" s="753">
        <v>1019797</v>
      </c>
      <c r="P43" s="753">
        <v>1019797</v>
      </c>
      <c r="Q43" s="753">
        <v>1019797</v>
      </c>
      <c r="R43" s="756">
        <f t="shared" si="0"/>
        <v>0</v>
      </c>
      <c r="S43" s="756">
        <f t="shared" si="1"/>
        <v>19393</v>
      </c>
      <c r="T43" s="756">
        <f t="shared" si="2"/>
        <v>0</v>
      </c>
    </row>
    <row r="44" spans="1:20">
      <c r="A44" s="752" t="s">
        <v>587</v>
      </c>
      <c r="B44" s="757" t="s">
        <v>513</v>
      </c>
      <c r="C44" s="752">
        <v>171063</v>
      </c>
      <c r="D44" s="752" t="s">
        <v>430</v>
      </c>
      <c r="E44" s="752" t="s">
        <v>552</v>
      </c>
      <c r="F44" s="752">
        <v>5151</v>
      </c>
      <c r="G44" s="752">
        <v>2</v>
      </c>
      <c r="H44" s="752">
        <v>1</v>
      </c>
      <c r="I44" s="752">
        <v>0</v>
      </c>
      <c r="J44" s="752" t="s">
        <v>588</v>
      </c>
      <c r="K44" s="752">
        <v>5</v>
      </c>
      <c r="L44" s="753">
        <v>18000000</v>
      </c>
      <c r="M44" s="753">
        <v>18000000</v>
      </c>
      <c r="O44" s="753">
        <v>7200000</v>
      </c>
      <c r="P44" s="753">
        <v>0</v>
      </c>
      <c r="R44" s="756">
        <f t="shared" si="0"/>
        <v>18000000</v>
      </c>
      <c r="S44" s="756">
        <f t="shared" si="1"/>
        <v>0</v>
      </c>
      <c r="T44" s="756">
        <f t="shared" si="2"/>
        <v>0</v>
      </c>
    </row>
    <row r="45" spans="1:20">
      <c r="A45" s="752" t="s">
        <v>589</v>
      </c>
      <c r="B45" s="757" t="s">
        <v>513</v>
      </c>
      <c r="C45" s="752">
        <v>171063</v>
      </c>
      <c r="D45" s="752" t="s">
        <v>430</v>
      </c>
      <c r="E45" s="752" t="s">
        <v>590</v>
      </c>
      <c r="F45" s="752">
        <v>3391</v>
      </c>
      <c r="G45" s="752">
        <v>1</v>
      </c>
      <c r="H45" s="752">
        <v>1</v>
      </c>
      <c r="I45" s="752">
        <v>0</v>
      </c>
      <c r="K45" s="752">
        <v>3</v>
      </c>
      <c r="L45" s="753">
        <v>0</v>
      </c>
      <c r="M45" s="753">
        <v>2329711.6</v>
      </c>
      <c r="O45" s="753">
        <v>2329711.6</v>
      </c>
      <c r="P45" s="753">
        <v>0</v>
      </c>
      <c r="R45" s="756">
        <f t="shared" si="0"/>
        <v>2329711.6</v>
      </c>
      <c r="S45" s="756">
        <f t="shared" si="1"/>
        <v>0</v>
      </c>
      <c r="T45" s="756">
        <f t="shared" si="2"/>
        <v>0</v>
      </c>
    </row>
    <row r="46" spans="1:20">
      <c r="A46" s="752" t="s">
        <v>1710</v>
      </c>
      <c r="B46" s="757" t="s">
        <v>513</v>
      </c>
      <c r="C46" s="752">
        <v>171063</v>
      </c>
      <c r="D46" s="752" t="s">
        <v>430</v>
      </c>
      <c r="E46" s="752" t="s">
        <v>548</v>
      </c>
      <c r="F46" s="752">
        <v>3381</v>
      </c>
      <c r="G46" s="752">
        <v>1</v>
      </c>
      <c r="H46" s="752">
        <v>2</v>
      </c>
      <c r="I46" s="752">
        <v>0</v>
      </c>
      <c r="K46" s="752">
        <v>3</v>
      </c>
      <c r="L46" s="753">
        <v>0</v>
      </c>
      <c r="M46" s="753">
        <v>2000000</v>
      </c>
      <c r="N46" s="753">
        <f>P46</f>
        <v>0</v>
      </c>
      <c r="O46" s="753">
        <v>800000</v>
      </c>
      <c r="P46" s="753">
        <v>0</v>
      </c>
      <c r="R46" s="756">
        <f t="shared" si="0"/>
        <v>2000000</v>
      </c>
      <c r="S46" s="756">
        <f t="shared" si="1"/>
        <v>0</v>
      </c>
      <c r="T46" s="756">
        <f t="shared" si="2"/>
        <v>0</v>
      </c>
    </row>
    <row r="47" spans="1:20">
      <c r="A47" s="752" t="s">
        <v>591</v>
      </c>
      <c r="B47" s="757" t="s">
        <v>513</v>
      </c>
      <c r="C47" s="752">
        <v>171063</v>
      </c>
      <c r="D47" s="752" t="s">
        <v>430</v>
      </c>
      <c r="E47" s="752" t="s">
        <v>548</v>
      </c>
      <c r="F47" s="752">
        <v>3391</v>
      </c>
      <c r="G47" s="752">
        <v>1</v>
      </c>
      <c r="H47" s="752">
        <v>1</v>
      </c>
      <c r="I47" s="752">
        <v>0</v>
      </c>
      <c r="K47" s="752">
        <v>3</v>
      </c>
      <c r="L47" s="753">
        <v>2000000</v>
      </c>
      <c r="M47" s="753">
        <v>0</v>
      </c>
      <c r="O47" s="753">
        <v>0</v>
      </c>
      <c r="P47" s="753">
        <v>0</v>
      </c>
      <c r="R47" s="756">
        <f t="shared" si="0"/>
        <v>0</v>
      </c>
      <c r="S47" s="756">
        <f t="shared" si="1"/>
        <v>0</v>
      </c>
      <c r="T47" s="756">
        <f t="shared" si="2"/>
        <v>0</v>
      </c>
    </row>
    <row r="48" spans="1:20">
      <c r="A48" s="752" t="s">
        <v>592</v>
      </c>
      <c r="B48" s="757" t="s">
        <v>513</v>
      </c>
      <c r="C48" s="752">
        <v>171063</v>
      </c>
      <c r="D48" s="752" t="s">
        <v>430</v>
      </c>
      <c r="E48" s="752" t="s">
        <v>548</v>
      </c>
      <c r="F48" s="752">
        <v>3581</v>
      </c>
      <c r="G48" s="752">
        <v>1</v>
      </c>
      <c r="H48" s="752">
        <v>1</v>
      </c>
      <c r="I48" s="752">
        <v>0</v>
      </c>
      <c r="K48" s="752">
        <v>3</v>
      </c>
      <c r="L48" s="753">
        <v>2000000</v>
      </c>
      <c r="M48" s="753">
        <v>2000000</v>
      </c>
      <c r="N48" s="753">
        <v>1197446.69</v>
      </c>
      <c r="O48" s="753">
        <v>1400000</v>
      </c>
      <c r="P48" s="753">
        <v>1197446.6599999999</v>
      </c>
      <c r="Q48" s="753">
        <v>1197446.6600000001</v>
      </c>
      <c r="R48" s="756">
        <f t="shared" si="0"/>
        <v>802553.31</v>
      </c>
      <c r="S48" s="756">
        <f t="shared" si="1"/>
        <v>3.0000000027939677E-2</v>
      </c>
      <c r="T48" s="756">
        <f t="shared" si="2"/>
        <v>0</v>
      </c>
    </row>
    <row r="49" spans="1:20">
      <c r="A49" s="752" t="s">
        <v>593</v>
      </c>
      <c r="B49" s="757" t="s">
        <v>514</v>
      </c>
      <c r="C49" s="752">
        <v>171063</v>
      </c>
      <c r="D49" s="752" t="s">
        <v>435</v>
      </c>
      <c r="E49" s="752" t="s">
        <v>552</v>
      </c>
      <c r="F49" s="752">
        <v>4419</v>
      </c>
      <c r="G49" s="752">
        <v>1</v>
      </c>
      <c r="H49" s="752">
        <v>1</v>
      </c>
      <c r="I49" s="752">
        <v>77</v>
      </c>
      <c r="K49" s="752">
        <v>4</v>
      </c>
      <c r="L49" s="753">
        <v>11000000</v>
      </c>
      <c r="M49" s="753">
        <v>11000000</v>
      </c>
      <c r="N49" s="753">
        <v>10999989</v>
      </c>
      <c r="O49" s="753">
        <v>4400000</v>
      </c>
      <c r="P49" s="753">
        <v>3999996</v>
      </c>
      <c r="R49" s="756">
        <f t="shared" si="0"/>
        <v>11</v>
      </c>
      <c r="S49" s="756">
        <f t="shared" si="1"/>
        <v>6999993</v>
      </c>
      <c r="T49" s="756">
        <f t="shared" si="2"/>
        <v>3999996</v>
      </c>
    </row>
    <row r="50" spans="1:20">
      <c r="A50" s="752" t="s">
        <v>594</v>
      </c>
      <c r="B50" s="757" t="s">
        <v>515</v>
      </c>
      <c r="C50" s="752">
        <v>172002</v>
      </c>
      <c r="D50" s="752" t="s">
        <v>436</v>
      </c>
      <c r="E50" s="752">
        <v>111100</v>
      </c>
      <c r="F50" s="752">
        <v>4412</v>
      </c>
      <c r="G50" s="752">
        <v>1</v>
      </c>
      <c r="H50" s="752">
        <v>1</v>
      </c>
      <c r="I50" s="752">
        <v>0</v>
      </c>
      <c r="K50" s="752">
        <v>4</v>
      </c>
      <c r="L50" s="753">
        <v>1400000</v>
      </c>
      <c r="M50" s="753">
        <v>1400000</v>
      </c>
      <c r="O50" s="753">
        <v>560000</v>
      </c>
      <c r="P50" s="753">
        <v>0</v>
      </c>
      <c r="R50" s="756">
        <f t="shared" si="0"/>
        <v>1400000</v>
      </c>
      <c r="S50" s="756">
        <f t="shared" si="1"/>
        <v>0</v>
      </c>
      <c r="T50" s="756">
        <f t="shared" si="2"/>
        <v>0</v>
      </c>
    </row>
    <row r="51" spans="1:20">
      <c r="A51" s="752" t="s">
        <v>595</v>
      </c>
      <c r="B51" s="757" t="s">
        <v>515</v>
      </c>
      <c r="C51" s="752">
        <v>172002</v>
      </c>
      <c r="D51" s="752" t="s">
        <v>436</v>
      </c>
      <c r="E51" s="752" t="s">
        <v>546</v>
      </c>
      <c r="F51" s="752">
        <v>4412</v>
      </c>
      <c r="G51" s="752">
        <v>1</v>
      </c>
      <c r="H51" s="752">
        <v>1</v>
      </c>
      <c r="I51" s="752">
        <v>0</v>
      </c>
      <c r="K51" s="752">
        <v>4</v>
      </c>
      <c r="L51" s="753">
        <v>1500000</v>
      </c>
      <c r="M51" s="753">
        <v>1500000</v>
      </c>
      <c r="O51" s="753">
        <v>600000</v>
      </c>
      <c r="P51" s="753">
        <v>0</v>
      </c>
      <c r="R51" s="756">
        <f t="shared" si="0"/>
        <v>1500000</v>
      </c>
      <c r="S51" s="756">
        <f t="shared" si="1"/>
        <v>0</v>
      </c>
      <c r="T51" s="756">
        <f t="shared" si="2"/>
        <v>0</v>
      </c>
    </row>
    <row r="52" spans="1:20">
      <c r="A52" s="752" t="s">
        <v>596</v>
      </c>
      <c r="B52" s="757" t="s">
        <v>515</v>
      </c>
      <c r="C52" s="752">
        <v>172002</v>
      </c>
      <c r="D52" s="752" t="s">
        <v>436</v>
      </c>
      <c r="E52" s="752" t="s">
        <v>552</v>
      </c>
      <c r="F52" s="752">
        <v>5211</v>
      </c>
      <c r="G52" s="752">
        <v>2</v>
      </c>
      <c r="H52" s="752">
        <v>1</v>
      </c>
      <c r="I52" s="752">
        <v>0</v>
      </c>
      <c r="J52" s="752" t="s">
        <v>597</v>
      </c>
      <c r="K52" s="752">
        <v>5</v>
      </c>
      <c r="L52" s="753">
        <v>81000</v>
      </c>
      <c r="M52" s="753">
        <v>81000</v>
      </c>
      <c r="O52" s="753">
        <v>32400</v>
      </c>
      <c r="P52" s="753">
        <v>0</v>
      </c>
      <c r="R52" s="756">
        <f t="shared" si="0"/>
        <v>81000</v>
      </c>
      <c r="S52" s="756">
        <f t="shared" si="1"/>
        <v>0</v>
      </c>
      <c r="T52" s="756">
        <f t="shared" si="2"/>
        <v>0</v>
      </c>
    </row>
    <row r="53" spans="1:20">
      <c r="A53" s="752" t="s">
        <v>598</v>
      </c>
      <c r="B53" s="757" t="s">
        <v>515</v>
      </c>
      <c r="C53" s="752">
        <v>172002</v>
      </c>
      <c r="D53" s="752" t="s">
        <v>436</v>
      </c>
      <c r="E53" s="752" t="s">
        <v>552</v>
      </c>
      <c r="F53" s="752">
        <v>5411</v>
      </c>
      <c r="G53" s="752">
        <v>2</v>
      </c>
      <c r="H53" s="752">
        <v>1</v>
      </c>
      <c r="I53" s="752">
        <v>0</v>
      </c>
      <c r="J53" s="752" t="s">
        <v>599</v>
      </c>
      <c r="K53" s="752">
        <v>5</v>
      </c>
      <c r="L53" s="753">
        <v>800000</v>
      </c>
      <c r="M53" s="753">
        <v>800000</v>
      </c>
      <c r="O53" s="753">
        <v>320000</v>
      </c>
      <c r="P53" s="753">
        <v>0</v>
      </c>
      <c r="R53" s="756">
        <f t="shared" si="0"/>
        <v>800000</v>
      </c>
      <c r="S53" s="756">
        <f t="shared" si="1"/>
        <v>0</v>
      </c>
      <c r="T53" s="756">
        <f t="shared" si="2"/>
        <v>0</v>
      </c>
    </row>
    <row r="54" spans="1:20">
      <c r="A54" s="752" t="s">
        <v>600</v>
      </c>
      <c r="B54" s="757" t="s">
        <v>515</v>
      </c>
      <c r="C54" s="752">
        <v>172002</v>
      </c>
      <c r="D54" s="752" t="s">
        <v>436</v>
      </c>
      <c r="E54" s="752" t="s">
        <v>552</v>
      </c>
      <c r="F54" s="752">
        <v>5651</v>
      </c>
      <c r="G54" s="752">
        <v>2</v>
      </c>
      <c r="H54" s="752">
        <v>1</v>
      </c>
      <c r="I54" s="752">
        <v>0</v>
      </c>
      <c r="J54" s="752" t="s">
        <v>601</v>
      </c>
      <c r="K54" s="752">
        <v>5</v>
      </c>
      <c r="L54" s="753">
        <v>83000</v>
      </c>
      <c r="M54" s="753">
        <v>83000</v>
      </c>
      <c r="O54" s="753">
        <v>33200</v>
      </c>
      <c r="P54" s="753">
        <v>0</v>
      </c>
      <c r="R54" s="756">
        <f t="shared" si="0"/>
        <v>83000</v>
      </c>
      <c r="S54" s="756">
        <f t="shared" si="1"/>
        <v>0</v>
      </c>
      <c r="T54" s="756">
        <f t="shared" si="2"/>
        <v>0</v>
      </c>
    </row>
    <row r="55" spans="1:20">
      <c r="A55" s="752" t="s">
        <v>602</v>
      </c>
      <c r="B55" s="757" t="s">
        <v>515</v>
      </c>
      <c r="C55" s="752">
        <v>172002</v>
      </c>
      <c r="D55" s="752" t="s">
        <v>436</v>
      </c>
      <c r="E55" s="752" t="s">
        <v>552</v>
      </c>
      <c r="F55" s="752">
        <v>5671</v>
      </c>
      <c r="G55" s="752">
        <v>2</v>
      </c>
      <c r="H55" s="752">
        <v>1</v>
      </c>
      <c r="I55" s="752">
        <v>0</v>
      </c>
      <c r="J55" s="752" t="s">
        <v>601</v>
      </c>
      <c r="K55" s="752">
        <v>5</v>
      </c>
      <c r="L55" s="753">
        <v>81000</v>
      </c>
      <c r="M55" s="753">
        <v>81000</v>
      </c>
      <c r="O55" s="753">
        <v>32400</v>
      </c>
      <c r="P55" s="753">
        <v>0</v>
      </c>
      <c r="R55" s="756">
        <f t="shared" si="0"/>
        <v>81000</v>
      </c>
      <c r="S55" s="756">
        <f t="shared" si="1"/>
        <v>0</v>
      </c>
      <c r="T55" s="756">
        <f t="shared" si="2"/>
        <v>0</v>
      </c>
    </row>
    <row r="56" spans="1:20">
      <c r="A56" s="752" t="s">
        <v>603</v>
      </c>
      <c r="B56" s="757" t="s">
        <v>515</v>
      </c>
      <c r="C56" s="752">
        <v>172002</v>
      </c>
      <c r="D56" s="752" t="s">
        <v>436</v>
      </c>
      <c r="E56" s="752" t="s">
        <v>548</v>
      </c>
      <c r="F56" s="752">
        <v>2441</v>
      </c>
      <c r="G56" s="752">
        <v>1</v>
      </c>
      <c r="H56" s="752">
        <v>1</v>
      </c>
      <c r="I56" s="752">
        <v>0</v>
      </c>
      <c r="K56" s="752">
        <v>2</v>
      </c>
      <c r="L56" s="753">
        <v>100000</v>
      </c>
      <c r="M56" s="753">
        <v>100000</v>
      </c>
      <c r="O56" s="753">
        <v>40000</v>
      </c>
      <c r="P56" s="753">
        <v>0</v>
      </c>
      <c r="R56" s="756">
        <f t="shared" si="0"/>
        <v>100000</v>
      </c>
      <c r="S56" s="756">
        <f t="shared" si="1"/>
        <v>0</v>
      </c>
      <c r="T56" s="756">
        <f t="shared" si="2"/>
        <v>0</v>
      </c>
    </row>
    <row r="57" spans="1:20">
      <c r="A57" s="752" t="s">
        <v>604</v>
      </c>
      <c r="B57" s="757" t="s">
        <v>515</v>
      </c>
      <c r="C57" s="752">
        <v>172002</v>
      </c>
      <c r="D57" s="752" t="s">
        <v>436</v>
      </c>
      <c r="E57" s="752" t="s">
        <v>548</v>
      </c>
      <c r="F57" s="752">
        <v>2481</v>
      </c>
      <c r="G57" s="752">
        <v>1</v>
      </c>
      <c r="H57" s="752">
        <v>1</v>
      </c>
      <c r="I57" s="752">
        <v>0</v>
      </c>
      <c r="K57" s="752">
        <v>2</v>
      </c>
      <c r="L57" s="753">
        <v>50000</v>
      </c>
      <c r="M57" s="753">
        <v>50000</v>
      </c>
      <c r="O57" s="753">
        <v>20000</v>
      </c>
      <c r="P57" s="753">
        <v>0</v>
      </c>
      <c r="R57" s="756">
        <f t="shared" si="0"/>
        <v>50000</v>
      </c>
      <c r="S57" s="756">
        <f t="shared" si="1"/>
        <v>0</v>
      </c>
      <c r="T57" s="756">
        <f t="shared" si="2"/>
        <v>0</v>
      </c>
    </row>
    <row r="58" spans="1:20">
      <c r="A58" s="752" t="s">
        <v>605</v>
      </c>
      <c r="B58" s="757" t="s">
        <v>515</v>
      </c>
      <c r="C58" s="752">
        <v>172002</v>
      </c>
      <c r="D58" s="752" t="s">
        <v>436</v>
      </c>
      <c r="E58" s="752" t="s">
        <v>548</v>
      </c>
      <c r="F58" s="752">
        <v>2491</v>
      </c>
      <c r="G58" s="752">
        <v>1</v>
      </c>
      <c r="H58" s="752">
        <v>1</v>
      </c>
      <c r="I58" s="752">
        <v>0</v>
      </c>
      <c r="K58" s="752">
        <v>2</v>
      </c>
      <c r="L58" s="753">
        <v>90000</v>
      </c>
      <c r="M58" s="753">
        <v>90000</v>
      </c>
      <c r="O58" s="753">
        <v>36000</v>
      </c>
      <c r="P58" s="753">
        <v>0</v>
      </c>
      <c r="R58" s="756">
        <f t="shared" si="0"/>
        <v>90000</v>
      </c>
      <c r="S58" s="756">
        <f t="shared" si="1"/>
        <v>0</v>
      </c>
      <c r="T58" s="756">
        <f t="shared" si="2"/>
        <v>0</v>
      </c>
    </row>
    <row r="59" spans="1:20">
      <c r="A59" s="752" t="s">
        <v>606</v>
      </c>
      <c r="B59" s="757" t="s">
        <v>515</v>
      </c>
      <c r="C59" s="752">
        <v>172002</v>
      </c>
      <c r="D59" s="752" t="s">
        <v>436</v>
      </c>
      <c r="E59" s="752" t="s">
        <v>548</v>
      </c>
      <c r="F59" s="752">
        <v>2531</v>
      </c>
      <c r="G59" s="752">
        <v>1</v>
      </c>
      <c r="H59" s="752">
        <v>1</v>
      </c>
      <c r="I59" s="752">
        <v>0</v>
      </c>
      <c r="K59" s="752">
        <v>2</v>
      </c>
      <c r="L59" s="753">
        <v>150000</v>
      </c>
      <c r="M59" s="753">
        <v>150000</v>
      </c>
      <c r="N59" s="753">
        <v>92805.24</v>
      </c>
      <c r="O59" s="753">
        <v>60000</v>
      </c>
      <c r="P59" s="753">
        <v>0</v>
      </c>
      <c r="R59" s="756">
        <f t="shared" si="0"/>
        <v>57194.759999999995</v>
      </c>
      <c r="S59" s="756">
        <f t="shared" si="1"/>
        <v>92805.24</v>
      </c>
      <c r="T59" s="756">
        <f t="shared" si="2"/>
        <v>0</v>
      </c>
    </row>
    <row r="60" spans="1:20">
      <c r="A60" s="752" t="s">
        <v>607</v>
      </c>
      <c r="B60" s="757" t="s">
        <v>515</v>
      </c>
      <c r="C60" s="752">
        <v>172002</v>
      </c>
      <c r="D60" s="752" t="s">
        <v>436</v>
      </c>
      <c r="E60" s="752" t="s">
        <v>548</v>
      </c>
      <c r="F60" s="752">
        <v>2541</v>
      </c>
      <c r="G60" s="752">
        <v>1</v>
      </c>
      <c r="H60" s="752">
        <v>1</v>
      </c>
      <c r="I60" s="752">
        <v>0</v>
      </c>
      <c r="K60" s="752">
        <v>2</v>
      </c>
      <c r="L60" s="753">
        <v>120000</v>
      </c>
      <c r="M60" s="753">
        <v>120000</v>
      </c>
      <c r="O60" s="753">
        <v>48000</v>
      </c>
      <c r="P60" s="753">
        <v>0</v>
      </c>
      <c r="R60" s="756">
        <f t="shared" si="0"/>
        <v>120000</v>
      </c>
      <c r="S60" s="756">
        <f t="shared" si="1"/>
        <v>0</v>
      </c>
      <c r="T60" s="756">
        <f t="shared" si="2"/>
        <v>0</v>
      </c>
    </row>
    <row r="61" spans="1:20">
      <c r="A61" s="752" t="s">
        <v>608</v>
      </c>
      <c r="B61" s="757" t="s">
        <v>515</v>
      </c>
      <c r="C61" s="752">
        <v>172002</v>
      </c>
      <c r="D61" s="752" t="s">
        <v>436</v>
      </c>
      <c r="E61" s="752" t="s">
        <v>548</v>
      </c>
      <c r="F61" s="752">
        <v>2561</v>
      </c>
      <c r="G61" s="752">
        <v>1</v>
      </c>
      <c r="H61" s="752">
        <v>1</v>
      </c>
      <c r="I61" s="752">
        <v>0</v>
      </c>
      <c r="K61" s="752">
        <v>2</v>
      </c>
      <c r="L61" s="753">
        <v>60000</v>
      </c>
      <c r="M61" s="753">
        <v>0</v>
      </c>
      <c r="O61" s="753">
        <v>0</v>
      </c>
      <c r="P61" s="753">
        <v>0</v>
      </c>
      <c r="R61" s="756">
        <f t="shared" si="0"/>
        <v>0</v>
      </c>
      <c r="S61" s="756">
        <f t="shared" si="1"/>
        <v>0</v>
      </c>
      <c r="T61" s="756">
        <f t="shared" si="2"/>
        <v>0</v>
      </c>
    </row>
    <row r="62" spans="1:20">
      <c r="A62" s="752" t="s">
        <v>609</v>
      </c>
      <c r="B62" s="757" t="s">
        <v>515</v>
      </c>
      <c r="C62" s="752">
        <v>172002</v>
      </c>
      <c r="D62" s="752" t="s">
        <v>436</v>
      </c>
      <c r="E62" s="752" t="s">
        <v>548</v>
      </c>
      <c r="F62" s="752">
        <v>2711</v>
      </c>
      <c r="G62" s="752">
        <v>1</v>
      </c>
      <c r="H62" s="752">
        <v>2</v>
      </c>
      <c r="I62" s="752">
        <v>0</v>
      </c>
      <c r="K62" s="752">
        <v>2</v>
      </c>
      <c r="L62" s="753">
        <v>150000</v>
      </c>
      <c r="M62" s="753">
        <v>150000</v>
      </c>
      <c r="N62" s="753">
        <f t="shared" ref="N62:N63" si="6">P62</f>
        <v>0</v>
      </c>
      <c r="O62" s="753">
        <v>60000</v>
      </c>
      <c r="P62" s="753">
        <v>0</v>
      </c>
      <c r="R62" s="756">
        <f t="shared" si="0"/>
        <v>150000</v>
      </c>
      <c r="S62" s="756">
        <f t="shared" si="1"/>
        <v>0</v>
      </c>
      <c r="T62" s="756">
        <f t="shared" si="2"/>
        <v>0</v>
      </c>
    </row>
    <row r="63" spans="1:20">
      <c r="A63" s="752" t="s">
        <v>610</v>
      </c>
      <c r="B63" s="757" t="s">
        <v>515</v>
      </c>
      <c r="C63" s="752">
        <v>172002</v>
      </c>
      <c r="D63" s="752" t="s">
        <v>436</v>
      </c>
      <c r="E63" s="752" t="s">
        <v>548</v>
      </c>
      <c r="F63" s="752">
        <v>2721</v>
      </c>
      <c r="G63" s="752">
        <v>1</v>
      </c>
      <c r="H63" s="752">
        <v>2</v>
      </c>
      <c r="I63" s="752">
        <v>0</v>
      </c>
      <c r="K63" s="752">
        <v>2</v>
      </c>
      <c r="L63" s="753">
        <v>7366110</v>
      </c>
      <c r="M63" s="753">
        <v>7366110</v>
      </c>
      <c r="N63" s="753">
        <f t="shared" si="6"/>
        <v>0</v>
      </c>
      <c r="O63" s="753">
        <v>2946444</v>
      </c>
      <c r="P63" s="753">
        <v>0</v>
      </c>
      <c r="R63" s="756">
        <f t="shared" si="0"/>
        <v>7366110</v>
      </c>
      <c r="S63" s="756">
        <f t="shared" si="1"/>
        <v>0</v>
      </c>
      <c r="T63" s="756">
        <f t="shared" si="2"/>
        <v>0</v>
      </c>
    </row>
    <row r="64" spans="1:20">
      <c r="A64" s="752" t="s">
        <v>611</v>
      </c>
      <c r="B64" s="757" t="s">
        <v>515</v>
      </c>
      <c r="C64" s="752">
        <v>172002</v>
      </c>
      <c r="D64" s="752" t="s">
        <v>436</v>
      </c>
      <c r="E64" s="752" t="s">
        <v>548</v>
      </c>
      <c r="F64" s="752">
        <v>2911</v>
      </c>
      <c r="G64" s="752">
        <v>1</v>
      </c>
      <c r="H64" s="752">
        <v>1</v>
      </c>
      <c r="I64" s="752">
        <v>0</v>
      </c>
      <c r="K64" s="752">
        <v>2</v>
      </c>
      <c r="L64" s="753">
        <v>60000</v>
      </c>
      <c r="M64" s="753">
        <v>0</v>
      </c>
      <c r="O64" s="753">
        <v>0</v>
      </c>
      <c r="P64" s="753">
        <v>0</v>
      </c>
      <c r="R64" s="756">
        <f t="shared" si="0"/>
        <v>0</v>
      </c>
      <c r="S64" s="756">
        <f t="shared" si="1"/>
        <v>0</v>
      </c>
      <c r="T64" s="756">
        <f t="shared" si="2"/>
        <v>0</v>
      </c>
    </row>
    <row r="65" spans="1:20">
      <c r="A65" s="752" t="s">
        <v>1746</v>
      </c>
      <c r="B65" s="757" t="s">
        <v>515</v>
      </c>
      <c r="C65" s="752">
        <v>172002</v>
      </c>
      <c r="D65" s="752" t="s">
        <v>436</v>
      </c>
      <c r="E65" s="752" t="s">
        <v>548</v>
      </c>
      <c r="F65" s="752">
        <v>3112</v>
      </c>
      <c r="G65" s="752">
        <v>1</v>
      </c>
      <c r="H65" s="752">
        <v>2</v>
      </c>
      <c r="I65" s="752">
        <v>0</v>
      </c>
      <c r="K65" s="752">
        <v>3</v>
      </c>
      <c r="L65" s="753">
        <v>0</v>
      </c>
      <c r="M65" s="753">
        <v>3080000</v>
      </c>
      <c r="N65" s="753">
        <f>P65</f>
        <v>0</v>
      </c>
      <c r="O65" s="753">
        <v>1232000</v>
      </c>
      <c r="P65" s="753">
        <v>0</v>
      </c>
      <c r="R65" s="756">
        <f t="shared" si="0"/>
        <v>3080000</v>
      </c>
      <c r="S65" s="756">
        <f t="shared" si="1"/>
        <v>0</v>
      </c>
      <c r="T65" s="756">
        <f t="shared" si="2"/>
        <v>0</v>
      </c>
    </row>
    <row r="66" spans="1:20">
      <c r="A66" s="752" t="s">
        <v>612</v>
      </c>
      <c r="B66" s="757" t="s">
        <v>515</v>
      </c>
      <c r="C66" s="752">
        <v>172002</v>
      </c>
      <c r="D66" s="752" t="s">
        <v>436</v>
      </c>
      <c r="E66" s="752" t="s">
        <v>548</v>
      </c>
      <c r="F66" s="752">
        <v>3391</v>
      </c>
      <c r="G66" s="752">
        <v>1</v>
      </c>
      <c r="H66" s="752">
        <v>1</v>
      </c>
      <c r="I66" s="752">
        <v>0</v>
      </c>
      <c r="K66" s="752">
        <v>3</v>
      </c>
      <c r="L66" s="753">
        <v>2900000</v>
      </c>
      <c r="M66" s="753">
        <v>0</v>
      </c>
      <c r="O66" s="753">
        <v>0</v>
      </c>
      <c r="P66" s="753">
        <v>0</v>
      </c>
      <c r="R66" s="756">
        <f t="shared" si="0"/>
        <v>0</v>
      </c>
      <c r="S66" s="756">
        <f t="shared" si="1"/>
        <v>0</v>
      </c>
      <c r="T66" s="756">
        <f t="shared" si="2"/>
        <v>0</v>
      </c>
    </row>
    <row r="67" spans="1:20">
      <c r="A67" s="752" t="s">
        <v>613</v>
      </c>
      <c r="B67" s="757" t="s">
        <v>515</v>
      </c>
      <c r="C67" s="752">
        <v>172002</v>
      </c>
      <c r="D67" s="752" t="s">
        <v>436</v>
      </c>
      <c r="E67" s="752" t="s">
        <v>548</v>
      </c>
      <c r="F67" s="752">
        <v>3521</v>
      </c>
      <c r="G67" s="752">
        <v>1</v>
      </c>
      <c r="H67" s="752">
        <v>1</v>
      </c>
      <c r="I67" s="752">
        <v>0</v>
      </c>
      <c r="K67" s="752">
        <v>3</v>
      </c>
      <c r="L67" s="753">
        <v>189360</v>
      </c>
      <c r="M67" s="753">
        <v>189360</v>
      </c>
      <c r="O67" s="753">
        <v>75744</v>
      </c>
      <c r="P67" s="753">
        <v>0</v>
      </c>
      <c r="R67" s="756">
        <f t="shared" si="0"/>
        <v>189360</v>
      </c>
      <c r="S67" s="756">
        <f t="shared" si="1"/>
        <v>0</v>
      </c>
      <c r="T67" s="756">
        <f t="shared" si="2"/>
        <v>0</v>
      </c>
    </row>
    <row r="68" spans="1:20">
      <c r="A68" s="752" t="s">
        <v>614</v>
      </c>
      <c r="B68" s="757" t="s">
        <v>515</v>
      </c>
      <c r="C68" s="752">
        <v>172002</v>
      </c>
      <c r="D68" s="752" t="s">
        <v>436</v>
      </c>
      <c r="E68" s="752" t="s">
        <v>548</v>
      </c>
      <c r="F68" s="752">
        <v>3761</v>
      </c>
      <c r="G68" s="752">
        <v>1</v>
      </c>
      <c r="H68" s="752">
        <v>1</v>
      </c>
      <c r="I68" s="752">
        <v>0</v>
      </c>
      <c r="K68" s="752">
        <v>3</v>
      </c>
      <c r="L68" s="753">
        <v>60000</v>
      </c>
      <c r="M68" s="753">
        <v>0</v>
      </c>
      <c r="O68" s="753">
        <v>0</v>
      </c>
      <c r="P68" s="753">
        <v>0</v>
      </c>
      <c r="R68" s="756">
        <f t="shared" si="0"/>
        <v>0</v>
      </c>
      <c r="S68" s="756">
        <f t="shared" si="1"/>
        <v>0</v>
      </c>
      <c r="T68" s="756">
        <f t="shared" si="2"/>
        <v>0</v>
      </c>
    </row>
    <row r="69" spans="1:20">
      <c r="A69" s="752" t="s">
        <v>615</v>
      </c>
      <c r="B69" s="757" t="s">
        <v>520</v>
      </c>
      <c r="C69" s="752">
        <v>172104</v>
      </c>
      <c r="D69" s="752" t="s">
        <v>450</v>
      </c>
      <c r="E69" s="752">
        <v>111100</v>
      </c>
      <c r="F69" s="752">
        <v>1211</v>
      </c>
      <c r="G69" s="752">
        <v>1</v>
      </c>
      <c r="H69" s="752">
        <v>1</v>
      </c>
      <c r="I69" s="752">
        <v>0</v>
      </c>
      <c r="K69" s="752">
        <v>1</v>
      </c>
      <c r="L69" s="753">
        <v>7331224</v>
      </c>
      <c r="M69" s="753">
        <v>7331224</v>
      </c>
      <c r="N69" s="753">
        <v>3350523</v>
      </c>
      <c r="O69" s="753">
        <v>3858790</v>
      </c>
      <c r="P69" s="753">
        <v>3322645</v>
      </c>
      <c r="Q69" s="753">
        <v>2771194</v>
      </c>
      <c r="R69" s="756">
        <f t="shared" si="0"/>
        <v>3980701</v>
      </c>
      <c r="S69" s="756">
        <f t="shared" si="1"/>
        <v>27878</v>
      </c>
      <c r="T69" s="756">
        <f t="shared" si="2"/>
        <v>551451</v>
      </c>
    </row>
    <row r="70" spans="1:20">
      <c r="A70" s="752" t="s">
        <v>616</v>
      </c>
      <c r="B70" s="757" t="s">
        <v>520</v>
      </c>
      <c r="C70" s="752">
        <v>172104</v>
      </c>
      <c r="D70" s="752" t="s">
        <v>450</v>
      </c>
      <c r="E70" s="752">
        <v>111200</v>
      </c>
      <c r="F70" s="752">
        <v>1211</v>
      </c>
      <c r="G70" s="752">
        <v>1</v>
      </c>
      <c r="H70" s="752">
        <v>1</v>
      </c>
      <c r="I70" s="752">
        <v>24</v>
      </c>
      <c r="K70" s="752">
        <v>1</v>
      </c>
      <c r="L70" s="753">
        <v>54789047</v>
      </c>
      <c r="M70" s="753">
        <v>41889047</v>
      </c>
      <c r="N70" s="753">
        <v>41889047</v>
      </c>
      <c r="O70" s="753">
        <v>16540154.779999999</v>
      </c>
      <c r="P70" s="753">
        <v>12240154.779999999</v>
      </c>
      <c r="R70" s="756">
        <f t="shared" ref="R70:R133" si="7">M70-N70</f>
        <v>0</v>
      </c>
      <c r="S70" s="756">
        <f t="shared" ref="S70:S133" si="8">N70-P70</f>
        <v>29648892.219999999</v>
      </c>
      <c r="T70" s="756">
        <f t="shared" ref="T70:T133" si="9">P70-Q70</f>
        <v>12240154.779999999</v>
      </c>
    </row>
    <row r="71" spans="1:20">
      <c r="A71" s="752" t="s">
        <v>617</v>
      </c>
      <c r="B71" s="757" t="s">
        <v>520</v>
      </c>
      <c r="C71" s="752">
        <v>172104</v>
      </c>
      <c r="D71" s="752" t="s">
        <v>450</v>
      </c>
      <c r="E71" s="752" t="s">
        <v>546</v>
      </c>
      <c r="F71" s="752">
        <v>1131</v>
      </c>
      <c r="G71" s="752">
        <v>1</v>
      </c>
      <c r="H71" s="752">
        <v>1</v>
      </c>
      <c r="I71" s="752">
        <v>0</v>
      </c>
      <c r="K71" s="752">
        <v>1</v>
      </c>
      <c r="L71" s="753">
        <v>80197402</v>
      </c>
      <c r="M71" s="753">
        <v>79910947.579999998</v>
      </c>
      <c r="N71" s="753">
        <v>36599624.899999999</v>
      </c>
      <c r="O71" s="753">
        <v>39895275.270000003</v>
      </c>
      <c r="P71" s="753">
        <v>36599624.899999999</v>
      </c>
      <c r="Q71" s="753">
        <v>31241760.179999996</v>
      </c>
      <c r="R71" s="756">
        <f t="shared" si="7"/>
        <v>43311322.68</v>
      </c>
      <c r="S71" s="756">
        <f t="shared" si="8"/>
        <v>0</v>
      </c>
      <c r="T71" s="756">
        <f t="shared" si="9"/>
        <v>5357864.7200000025</v>
      </c>
    </row>
    <row r="72" spans="1:20">
      <c r="A72" s="752" t="s">
        <v>618</v>
      </c>
      <c r="B72" s="757" t="s">
        <v>520</v>
      </c>
      <c r="C72" s="752">
        <v>172104</v>
      </c>
      <c r="D72" s="752" t="s">
        <v>450</v>
      </c>
      <c r="E72" s="752" t="s">
        <v>546</v>
      </c>
      <c r="F72" s="752">
        <v>1131</v>
      </c>
      <c r="G72" s="752">
        <v>2</v>
      </c>
      <c r="H72" s="752">
        <v>1</v>
      </c>
      <c r="I72" s="752">
        <v>0</v>
      </c>
      <c r="K72" s="752">
        <v>1</v>
      </c>
      <c r="L72" s="753">
        <v>53464935</v>
      </c>
      <c r="M72" s="753">
        <v>53464935</v>
      </c>
      <c r="N72" s="753">
        <v>29816762.629999999</v>
      </c>
      <c r="O72" s="753">
        <v>29822182</v>
      </c>
      <c r="P72" s="753">
        <v>29816762.629999999</v>
      </c>
      <c r="Q72" s="753">
        <v>29662527.629999995</v>
      </c>
      <c r="R72" s="756">
        <f t="shared" si="7"/>
        <v>23648172.370000001</v>
      </c>
      <c r="S72" s="756">
        <f t="shared" si="8"/>
        <v>0</v>
      </c>
      <c r="T72" s="756">
        <f t="shared" si="9"/>
        <v>154235.00000000373</v>
      </c>
    </row>
    <row r="73" spans="1:20">
      <c r="A73" s="752" t="s">
        <v>619</v>
      </c>
      <c r="B73" s="757" t="s">
        <v>520</v>
      </c>
      <c r="C73" s="752">
        <v>172104</v>
      </c>
      <c r="D73" s="752" t="s">
        <v>450</v>
      </c>
      <c r="E73" s="752" t="s">
        <v>546</v>
      </c>
      <c r="F73" s="752">
        <v>1211</v>
      </c>
      <c r="G73" s="752">
        <v>1</v>
      </c>
      <c r="H73" s="752">
        <v>1</v>
      </c>
      <c r="I73" s="752">
        <v>87</v>
      </c>
      <c r="K73" s="752">
        <v>1</v>
      </c>
      <c r="L73" s="753">
        <v>0</v>
      </c>
      <c r="M73" s="753">
        <v>12900000</v>
      </c>
      <c r="N73" s="753">
        <v>8498185</v>
      </c>
      <c r="O73" s="753">
        <v>12900000</v>
      </c>
      <c r="P73" s="753">
        <v>8375623</v>
      </c>
      <c r="Q73" s="753">
        <v>8375623</v>
      </c>
      <c r="R73" s="756">
        <f t="shared" si="7"/>
        <v>4401815</v>
      </c>
      <c r="S73" s="756">
        <f t="shared" si="8"/>
        <v>122562</v>
      </c>
      <c r="T73" s="756">
        <f t="shared" si="9"/>
        <v>0</v>
      </c>
    </row>
    <row r="74" spans="1:20">
      <c r="A74" s="752" t="s">
        <v>620</v>
      </c>
      <c r="B74" s="757" t="s">
        <v>520</v>
      </c>
      <c r="C74" s="752">
        <v>172104</v>
      </c>
      <c r="D74" s="752" t="s">
        <v>450</v>
      </c>
      <c r="E74" s="752" t="s">
        <v>546</v>
      </c>
      <c r="F74" s="752">
        <v>1221</v>
      </c>
      <c r="G74" s="752">
        <v>1</v>
      </c>
      <c r="H74" s="752">
        <v>1</v>
      </c>
      <c r="I74" s="752">
        <v>8</v>
      </c>
      <c r="K74" s="752">
        <v>1</v>
      </c>
      <c r="L74" s="753">
        <v>28552321</v>
      </c>
      <c r="M74" s="753">
        <v>28552321</v>
      </c>
      <c r="N74" s="753">
        <v>19212461.489999998</v>
      </c>
      <c r="O74" s="753">
        <v>19212461.489999998</v>
      </c>
      <c r="P74" s="753">
        <v>19212461.489999998</v>
      </c>
      <c r="Q74" s="753">
        <v>16823090.489999998</v>
      </c>
      <c r="R74" s="756">
        <f t="shared" si="7"/>
        <v>9339859.5100000016</v>
      </c>
      <c r="S74" s="756">
        <f t="shared" si="8"/>
        <v>0</v>
      </c>
      <c r="T74" s="756">
        <f t="shared" si="9"/>
        <v>2389371</v>
      </c>
    </row>
    <row r="75" spans="1:20">
      <c r="A75" s="752" t="s">
        <v>621</v>
      </c>
      <c r="B75" s="757" t="s">
        <v>520</v>
      </c>
      <c r="C75" s="752">
        <v>172104</v>
      </c>
      <c r="D75" s="752" t="s">
        <v>450</v>
      </c>
      <c r="E75" s="752" t="s">
        <v>546</v>
      </c>
      <c r="F75" s="752">
        <v>1221</v>
      </c>
      <c r="G75" s="752">
        <v>2</v>
      </c>
      <c r="H75" s="752">
        <v>1</v>
      </c>
      <c r="I75" s="752">
        <v>8</v>
      </c>
      <c r="K75" s="752">
        <v>1</v>
      </c>
      <c r="L75" s="753">
        <v>19034880</v>
      </c>
      <c r="M75" s="753">
        <v>19027880</v>
      </c>
      <c r="N75" s="753">
        <v>10444441</v>
      </c>
      <c r="O75" s="753">
        <v>10444441</v>
      </c>
      <c r="P75" s="753">
        <v>10444441</v>
      </c>
      <c r="Q75" s="753">
        <v>10337245.760000002</v>
      </c>
      <c r="R75" s="756">
        <f t="shared" si="7"/>
        <v>8583439</v>
      </c>
      <c r="S75" s="756">
        <f t="shared" si="8"/>
        <v>0</v>
      </c>
      <c r="T75" s="756">
        <f t="shared" si="9"/>
        <v>107195.23999999836</v>
      </c>
    </row>
    <row r="76" spans="1:20">
      <c r="A76" s="752" t="s">
        <v>622</v>
      </c>
      <c r="B76" s="757" t="s">
        <v>520</v>
      </c>
      <c r="C76" s="752">
        <v>172104</v>
      </c>
      <c r="D76" s="752" t="s">
        <v>450</v>
      </c>
      <c r="E76" s="752" t="s">
        <v>546</v>
      </c>
      <c r="F76" s="752">
        <v>1231</v>
      </c>
      <c r="G76" s="752">
        <v>1</v>
      </c>
      <c r="H76" s="752">
        <v>1</v>
      </c>
      <c r="I76" s="752">
        <v>6</v>
      </c>
      <c r="K76" s="752">
        <v>1</v>
      </c>
      <c r="L76" s="753">
        <v>1060900</v>
      </c>
      <c r="M76" s="753">
        <v>1060900</v>
      </c>
      <c r="N76" s="753">
        <v>72000</v>
      </c>
      <c r="O76" s="753">
        <v>600000</v>
      </c>
      <c r="P76" s="753">
        <v>72000</v>
      </c>
      <c r="Q76" s="753">
        <v>72000</v>
      </c>
      <c r="R76" s="756">
        <f t="shared" si="7"/>
        <v>988900</v>
      </c>
      <c r="S76" s="756">
        <f t="shared" si="8"/>
        <v>0</v>
      </c>
      <c r="T76" s="756">
        <f t="shared" si="9"/>
        <v>0</v>
      </c>
    </row>
    <row r="77" spans="1:20">
      <c r="A77" s="752" t="s">
        <v>623</v>
      </c>
      <c r="B77" s="757" t="s">
        <v>520</v>
      </c>
      <c r="C77" s="752">
        <v>172104</v>
      </c>
      <c r="D77" s="752" t="s">
        <v>450</v>
      </c>
      <c r="E77" s="752" t="s">
        <v>546</v>
      </c>
      <c r="F77" s="752">
        <v>1311</v>
      </c>
      <c r="G77" s="752">
        <v>1</v>
      </c>
      <c r="H77" s="752">
        <v>1</v>
      </c>
      <c r="I77" s="752">
        <v>0</v>
      </c>
      <c r="K77" s="752">
        <v>1</v>
      </c>
      <c r="L77" s="753">
        <v>1908941</v>
      </c>
      <c r="M77" s="753">
        <v>1908941</v>
      </c>
      <c r="N77" s="753">
        <v>837933.94</v>
      </c>
      <c r="O77" s="753">
        <v>1073131</v>
      </c>
      <c r="P77" s="753">
        <v>837933.94</v>
      </c>
      <c r="Q77" s="753">
        <v>727933.94000000006</v>
      </c>
      <c r="R77" s="756">
        <f t="shared" si="7"/>
        <v>1071007.06</v>
      </c>
      <c r="S77" s="756">
        <f t="shared" si="8"/>
        <v>0</v>
      </c>
      <c r="T77" s="756">
        <f t="shared" si="9"/>
        <v>109999.99999999988</v>
      </c>
    </row>
    <row r="78" spans="1:20">
      <c r="A78" s="752" t="s">
        <v>624</v>
      </c>
      <c r="B78" s="757" t="s">
        <v>520</v>
      </c>
      <c r="C78" s="752">
        <v>172104</v>
      </c>
      <c r="D78" s="752" t="s">
        <v>450</v>
      </c>
      <c r="E78" s="752" t="s">
        <v>546</v>
      </c>
      <c r="F78" s="752">
        <v>1311</v>
      </c>
      <c r="G78" s="752">
        <v>2</v>
      </c>
      <c r="H78" s="752">
        <v>1</v>
      </c>
      <c r="I78" s="752">
        <v>0</v>
      </c>
      <c r="K78" s="752">
        <v>1</v>
      </c>
      <c r="L78" s="753">
        <v>1272627</v>
      </c>
      <c r="M78" s="753">
        <v>1272627</v>
      </c>
      <c r="N78" s="753">
        <v>706923.2</v>
      </c>
      <c r="O78" s="753">
        <v>715423</v>
      </c>
      <c r="P78" s="753">
        <v>706923.2</v>
      </c>
      <c r="Q78" s="753">
        <v>686269.86999999988</v>
      </c>
      <c r="R78" s="756">
        <f t="shared" si="7"/>
        <v>565703.80000000005</v>
      </c>
      <c r="S78" s="756">
        <f t="shared" si="8"/>
        <v>0</v>
      </c>
      <c r="T78" s="756">
        <f t="shared" si="9"/>
        <v>20653.330000000075</v>
      </c>
    </row>
    <row r="79" spans="1:20">
      <c r="A79" s="752" t="s">
        <v>625</v>
      </c>
      <c r="B79" s="757" t="s">
        <v>520</v>
      </c>
      <c r="C79" s="752">
        <v>172104</v>
      </c>
      <c r="D79" s="752" t="s">
        <v>450</v>
      </c>
      <c r="E79" s="752" t="s">
        <v>546</v>
      </c>
      <c r="F79" s="752">
        <v>1321</v>
      </c>
      <c r="G79" s="752">
        <v>1</v>
      </c>
      <c r="H79" s="752">
        <v>1</v>
      </c>
      <c r="I79" s="752">
        <v>0</v>
      </c>
      <c r="K79" s="752">
        <v>1</v>
      </c>
      <c r="L79" s="753">
        <v>5645686</v>
      </c>
      <c r="M79" s="753">
        <v>5645686</v>
      </c>
      <c r="N79" s="753">
        <v>2502351.84</v>
      </c>
      <c r="O79" s="753">
        <v>3018886</v>
      </c>
      <c r="P79" s="753">
        <v>2502351.84</v>
      </c>
      <c r="Q79" s="753">
        <v>2502351.84</v>
      </c>
      <c r="R79" s="756">
        <f t="shared" si="7"/>
        <v>3143334.16</v>
      </c>
      <c r="S79" s="756">
        <f t="shared" si="8"/>
        <v>0</v>
      </c>
      <c r="T79" s="756">
        <f t="shared" si="9"/>
        <v>0</v>
      </c>
    </row>
    <row r="80" spans="1:20">
      <c r="A80" s="752" t="s">
        <v>626</v>
      </c>
      <c r="B80" s="757" t="s">
        <v>520</v>
      </c>
      <c r="C80" s="752">
        <v>172104</v>
      </c>
      <c r="D80" s="752" t="s">
        <v>450</v>
      </c>
      <c r="E80" s="752" t="s">
        <v>546</v>
      </c>
      <c r="F80" s="752">
        <v>1321</v>
      </c>
      <c r="G80" s="752">
        <v>2</v>
      </c>
      <c r="H80" s="752">
        <v>1</v>
      </c>
      <c r="I80" s="752">
        <v>0</v>
      </c>
      <c r="K80" s="752">
        <v>1</v>
      </c>
      <c r="L80" s="753">
        <v>3763790</v>
      </c>
      <c r="M80" s="753">
        <v>3763790</v>
      </c>
      <c r="N80" s="753">
        <v>1946096.47</v>
      </c>
      <c r="O80" s="753">
        <v>2063790</v>
      </c>
      <c r="P80" s="753">
        <v>1946096.47</v>
      </c>
      <c r="Q80" s="753">
        <v>1946096.4700000002</v>
      </c>
      <c r="R80" s="756">
        <f t="shared" si="7"/>
        <v>1817693.53</v>
      </c>
      <c r="S80" s="756">
        <f t="shared" si="8"/>
        <v>0</v>
      </c>
      <c r="T80" s="756">
        <f t="shared" si="9"/>
        <v>0</v>
      </c>
    </row>
    <row r="81" spans="1:20">
      <c r="A81" s="752" t="s">
        <v>627</v>
      </c>
      <c r="B81" s="757" t="s">
        <v>520</v>
      </c>
      <c r="C81" s="752">
        <v>172104</v>
      </c>
      <c r="D81" s="752" t="s">
        <v>450</v>
      </c>
      <c r="E81" s="752" t="s">
        <v>546</v>
      </c>
      <c r="F81" s="752">
        <v>1322</v>
      </c>
      <c r="G81" s="752">
        <v>1</v>
      </c>
      <c r="H81" s="752">
        <v>1</v>
      </c>
      <c r="I81" s="752">
        <v>0</v>
      </c>
      <c r="K81" s="752">
        <v>1</v>
      </c>
      <c r="L81" s="753">
        <v>86853</v>
      </c>
      <c r="M81" s="753">
        <v>86853</v>
      </c>
      <c r="N81" s="753">
        <v>31275.42</v>
      </c>
      <c r="O81" s="753">
        <v>69026</v>
      </c>
      <c r="P81" s="753">
        <v>31275.42</v>
      </c>
      <c r="Q81" s="753">
        <v>21215.659999999996</v>
      </c>
      <c r="R81" s="756">
        <f t="shared" si="7"/>
        <v>55577.58</v>
      </c>
      <c r="S81" s="756">
        <f t="shared" si="8"/>
        <v>0</v>
      </c>
      <c r="T81" s="756">
        <f t="shared" si="9"/>
        <v>10059.760000000002</v>
      </c>
    </row>
    <row r="82" spans="1:20">
      <c r="A82" s="752" t="s">
        <v>628</v>
      </c>
      <c r="B82" s="757" t="s">
        <v>520</v>
      </c>
      <c r="C82" s="752">
        <v>172104</v>
      </c>
      <c r="D82" s="752" t="s">
        <v>450</v>
      </c>
      <c r="E82" s="752" t="s">
        <v>546</v>
      </c>
      <c r="F82" s="752">
        <v>1322</v>
      </c>
      <c r="G82" s="752">
        <v>2</v>
      </c>
      <c r="H82" s="752">
        <v>1</v>
      </c>
      <c r="I82" s="752">
        <v>0</v>
      </c>
      <c r="K82" s="752">
        <v>1</v>
      </c>
      <c r="L82" s="753">
        <v>57902</v>
      </c>
      <c r="M82" s="753">
        <v>57902</v>
      </c>
      <c r="N82" s="753">
        <v>42767.33</v>
      </c>
      <c r="O82" s="753">
        <v>44684</v>
      </c>
      <c r="P82" s="753">
        <v>42767.33</v>
      </c>
      <c r="Q82" s="753">
        <v>42767.329999999994</v>
      </c>
      <c r="R82" s="756">
        <f t="shared" si="7"/>
        <v>15134.669999999998</v>
      </c>
      <c r="S82" s="756">
        <f t="shared" si="8"/>
        <v>0</v>
      </c>
      <c r="T82" s="756">
        <f t="shared" si="9"/>
        <v>0</v>
      </c>
    </row>
    <row r="83" spans="1:20">
      <c r="A83" s="752" t="s">
        <v>629</v>
      </c>
      <c r="B83" s="757" t="s">
        <v>520</v>
      </c>
      <c r="C83" s="752">
        <v>172104</v>
      </c>
      <c r="D83" s="752" t="s">
        <v>450</v>
      </c>
      <c r="E83" s="752" t="s">
        <v>546</v>
      </c>
      <c r="F83" s="752">
        <v>1323</v>
      </c>
      <c r="G83" s="752">
        <v>1</v>
      </c>
      <c r="H83" s="752">
        <v>1</v>
      </c>
      <c r="I83" s="752">
        <v>0</v>
      </c>
      <c r="K83" s="752">
        <v>1</v>
      </c>
      <c r="L83" s="753">
        <v>21100755</v>
      </c>
      <c r="M83" s="753">
        <v>12500755</v>
      </c>
      <c r="N83" s="753">
        <v>419311.82</v>
      </c>
      <c r="O83" s="753">
        <v>800000</v>
      </c>
      <c r="P83" s="753">
        <v>419311.82</v>
      </c>
      <c r="Q83" s="753">
        <v>419311.82</v>
      </c>
      <c r="R83" s="756">
        <f t="shared" si="7"/>
        <v>12081443.18</v>
      </c>
      <c r="S83" s="756">
        <f t="shared" si="8"/>
        <v>0</v>
      </c>
      <c r="T83" s="756">
        <f t="shared" si="9"/>
        <v>0</v>
      </c>
    </row>
    <row r="84" spans="1:20">
      <c r="A84" s="752" t="s">
        <v>630</v>
      </c>
      <c r="B84" s="757" t="s">
        <v>520</v>
      </c>
      <c r="C84" s="752">
        <v>172104</v>
      </c>
      <c r="D84" s="752" t="s">
        <v>450</v>
      </c>
      <c r="E84" s="752" t="s">
        <v>546</v>
      </c>
      <c r="F84" s="752">
        <v>1323</v>
      </c>
      <c r="G84" s="752">
        <v>1</v>
      </c>
      <c r="H84" s="752">
        <v>1</v>
      </c>
      <c r="I84" s="752">
        <v>8</v>
      </c>
      <c r="K84" s="752">
        <v>1</v>
      </c>
      <c r="L84" s="753">
        <v>2729322</v>
      </c>
      <c r="M84" s="753">
        <v>2729322</v>
      </c>
      <c r="N84" s="753">
        <v>6185.18</v>
      </c>
      <c r="O84" s="753">
        <v>100000</v>
      </c>
      <c r="P84" s="753">
        <v>6185.18</v>
      </c>
      <c r="Q84" s="753">
        <v>6185.18</v>
      </c>
      <c r="R84" s="756">
        <f t="shared" si="7"/>
        <v>2723136.82</v>
      </c>
      <c r="S84" s="756">
        <f t="shared" si="8"/>
        <v>0</v>
      </c>
      <c r="T84" s="756">
        <f t="shared" si="9"/>
        <v>0</v>
      </c>
    </row>
    <row r="85" spans="1:20">
      <c r="A85" s="752" t="s">
        <v>631</v>
      </c>
      <c r="B85" s="757" t="s">
        <v>520</v>
      </c>
      <c r="C85" s="752">
        <v>172104</v>
      </c>
      <c r="D85" s="752" t="s">
        <v>450</v>
      </c>
      <c r="E85" s="752" t="s">
        <v>546</v>
      </c>
      <c r="F85" s="752">
        <v>1323</v>
      </c>
      <c r="G85" s="752">
        <v>2</v>
      </c>
      <c r="H85" s="752">
        <v>1</v>
      </c>
      <c r="I85" s="752">
        <v>0</v>
      </c>
      <c r="K85" s="752">
        <v>1</v>
      </c>
      <c r="L85" s="753">
        <v>8498035</v>
      </c>
      <c r="M85" s="753">
        <v>8498035</v>
      </c>
      <c r="O85" s="753">
        <v>0</v>
      </c>
      <c r="P85" s="753">
        <v>0</v>
      </c>
      <c r="R85" s="756">
        <f t="shared" si="7"/>
        <v>8498035</v>
      </c>
      <c r="S85" s="756">
        <f t="shared" si="8"/>
        <v>0</v>
      </c>
      <c r="T85" s="756">
        <f t="shared" si="9"/>
        <v>0</v>
      </c>
    </row>
    <row r="86" spans="1:20">
      <c r="A86" s="752" t="s">
        <v>632</v>
      </c>
      <c r="B86" s="757" t="s">
        <v>520</v>
      </c>
      <c r="C86" s="752">
        <v>172104</v>
      </c>
      <c r="D86" s="752" t="s">
        <v>450</v>
      </c>
      <c r="E86" s="752" t="s">
        <v>546</v>
      </c>
      <c r="F86" s="752">
        <v>1323</v>
      </c>
      <c r="G86" s="752">
        <v>2</v>
      </c>
      <c r="H86" s="752">
        <v>1</v>
      </c>
      <c r="I86" s="752">
        <v>8</v>
      </c>
      <c r="K86" s="752">
        <v>1</v>
      </c>
      <c r="L86" s="753">
        <v>1966877</v>
      </c>
      <c r="M86" s="753">
        <v>1966877</v>
      </c>
      <c r="O86" s="753">
        <v>0</v>
      </c>
      <c r="P86" s="753">
        <v>0</v>
      </c>
      <c r="R86" s="756">
        <f t="shared" si="7"/>
        <v>1966877</v>
      </c>
      <c r="S86" s="756">
        <f t="shared" si="8"/>
        <v>0</v>
      </c>
      <c r="T86" s="756">
        <f t="shared" si="9"/>
        <v>0</v>
      </c>
    </row>
    <row r="87" spans="1:20">
      <c r="A87" s="752" t="s">
        <v>633</v>
      </c>
      <c r="B87" s="757" t="s">
        <v>480</v>
      </c>
      <c r="C87" s="752">
        <v>211084</v>
      </c>
      <c r="D87" s="752" t="s">
        <v>387</v>
      </c>
      <c r="E87" s="752">
        <v>111100</v>
      </c>
      <c r="F87" s="752">
        <v>2611</v>
      </c>
      <c r="G87" s="752">
        <v>1</v>
      </c>
      <c r="H87" s="752">
        <v>1</v>
      </c>
      <c r="I87" s="752">
        <v>0</v>
      </c>
      <c r="K87" s="752">
        <v>2</v>
      </c>
      <c r="L87" s="753">
        <v>100000</v>
      </c>
      <c r="M87" s="753">
        <v>100000</v>
      </c>
      <c r="O87" s="753">
        <v>40000</v>
      </c>
      <c r="P87" s="753">
        <v>0</v>
      </c>
      <c r="R87" s="756">
        <f t="shared" si="7"/>
        <v>100000</v>
      </c>
      <c r="S87" s="756">
        <f t="shared" si="8"/>
        <v>0</v>
      </c>
      <c r="T87" s="756">
        <f t="shared" si="9"/>
        <v>0</v>
      </c>
    </row>
    <row r="88" spans="1:20">
      <c r="A88" s="752" t="s">
        <v>634</v>
      </c>
      <c r="B88" s="757" t="s">
        <v>480</v>
      </c>
      <c r="C88" s="752">
        <v>211084</v>
      </c>
      <c r="D88" s="752" t="s">
        <v>387</v>
      </c>
      <c r="E88" s="752" t="s">
        <v>546</v>
      </c>
      <c r="F88" s="752">
        <v>2611</v>
      </c>
      <c r="G88" s="752">
        <v>1</v>
      </c>
      <c r="H88" s="752">
        <v>2</v>
      </c>
      <c r="I88" s="752">
        <v>0</v>
      </c>
      <c r="K88" s="752">
        <v>2</v>
      </c>
      <c r="L88" s="753">
        <v>20162665</v>
      </c>
      <c r="M88" s="753">
        <v>20162665</v>
      </c>
      <c r="N88" s="753">
        <f t="shared" ref="N88:N90" si="10">P88</f>
        <v>8048801</v>
      </c>
      <c r="O88" s="753">
        <v>8065068</v>
      </c>
      <c r="P88" s="753">
        <v>8048801</v>
      </c>
      <c r="Q88" s="753">
        <v>1490936.88</v>
      </c>
      <c r="R88" s="756">
        <f t="shared" si="7"/>
        <v>12113864</v>
      </c>
      <c r="S88" s="756">
        <f t="shared" si="8"/>
        <v>0</v>
      </c>
      <c r="T88" s="756">
        <f t="shared" si="9"/>
        <v>6557864.1200000001</v>
      </c>
    </row>
    <row r="89" spans="1:20">
      <c r="A89" s="752" t="s">
        <v>635</v>
      </c>
      <c r="B89" s="757" t="s">
        <v>480</v>
      </c>
      <c r="C89" s="752">
        <v>211084</v>
      </c>
      <c r="D89" s="752" t="s">
        <v>387</v>
      </c>
      <c r="E89" s="752" t="s">
        <v>546</v>
      </c>
      <c r="F89" s="752">
        <v>2611</v>
      </c>
      <c r="G89" s="752">
        <v>2</v>
      </c>
      <c r="H89" s="752">
        <v>2</v>
      </c>
      <c r="I89" s="752">
        <v>0</v>
      </c>
      <c r="K89" s="752">
        <v>2</v>
      </c>
      <c r="L89" s="753">
        <v>16000000</v>
      </c>
      <c r="M89" s="753">
        <v>16000000</v>
      </c>
      <c r="N89" s="753">
        <f t="shared" si="10"/>
        <v>6400000</v>
      </c>
      <c r="O89" s="753">
        <v>6400000</v>
      </c>
      <c r="P89" s="753">
        <v>6400000</v>
      </c>
      <c r="R89" s="756">
        <f t="shared" si="7"/>
        <v>9600000</v>
      </c>
      <c r="S89" s="756">
        <f t="shared" si="8"/>
        <v>0</v>
      </c>
      <c r="T89" s="756">
        <f t="shared" si="9"/>
        <v>6400000</v>
      </c>
    </row>
    <row r="90" spans="1:20">
      <c r="A90" s="752" t="s">
        <v>636</v>
      </c>
      <c r="B90" s="757" t="s">
        <v>480</v>
      </c>
      <c r="C90" s="752">
        <v>211084</v>
      </c>
      <c r="D90" s="752" t="s">
        <v>387</v>
      </c>
      <c r="E90" s="752" t="s">
        <v>552</v>
      </c>
      <c r="F90" s="752">
        <v>5412</v>
      </c>
      <c r="G90" s="752">
        <v>2</v>
      </c>
      <c r="H90" s="752">
        <v>2</v>
      </c>
      <c r="I90" s="752">
        <v>0</v>
      </c>
      <c r="J90" s="752" t="s">
        <v>637</v>
      </c>
      <c r="K90" s="752">
        <v>5</v>
      </c>
      <c r="L90" s="753">
        <v>20000000</v>
      </c>
      <c r="M90" s="753">
        <v>20000000</v>
      </c>
      <c r="N90" s="753">
        <f t="shared" si="10"/>
        <v>0</v>
      </c>
      <c r="O90" s="753">
        <v>8000000</v>
      </c>
      <c r="P90" s="753">
        <v>0</v>
      </c>
      <c r="R90" s="756">
        <f t="shared" si="7"/>
        <v>20000000</v>
      </c>
      <c r="S90" s="756">
        <f t="shared" si="8"/>
        <v>0</v>
      </c>
      <c r="T90" s="756">
        <f t="shared" si="9"/>
        <v>0</v>
      </c>
    </row>
    <row r="91" spans="1:20">
      <c r="A91" s="752" t="s">
        <v>638</v>
      </c>
      <c r="B91" s="757" t="s">
        <v>480</v>
      </c>
      <c r="C91" s="752">
        <v>211084</v>
      </c>
      <c r="D91" s="752" t="s">
        <v>387</v>
      </c>
      <c r="E91" s="752" t="s">
        <v>548</v>
      </c>
      <c r="F91" s="752">
        <v>2311</v>
      </c>
      <c r="G91" s="752">
        <v>1</v>
      </c>
      <c r="H91" s="752">
        <v>1</v>
      </c>
      <c r="I91" s="752">
        <v>0</v>
      </c>
      <c r="K91" s="752">
        <v>2</v>
      </c>
      <c r="L91" s="753">
        <v>3226161</v>
      </c>
      <c r="M91" s="753">
        <v>3226161</v>
      </c>
      <c r="N91" s="753">
        <v>3173990</v>
      </c>
      <c r="O91" s="753">
        <v>1290464</v>
      </c>
      <c r="P91" s="753">
        <v>1189990</v>
      </c>
      <c r="Q91" s="753">
        <v>1189990</v>
      </c>
      <c r="R91" s="756">
        <f t="shared" si="7"/>
        <v>52171</v>
      </c>
      <c r="S91" s="756">
        <f t="shared" si="8"/>
        <v>1984000</v>
      </c>
      <c r="T91" s="756">
        <f t="shared" si="9"/>
        <v>0</v>
      </c>
    </row>
    <row r="92" spans="1:20">
      <c r="A92" s="752" t="s">
        <v>639</v>
      </c>
      <c r="B92" s="757" t="s">
        <v>480</v>
      </c>
      <c r="C92" s="752">
        <v>211084</v>
      </c>
      <c r="D92" s="752" t="s">
        <v>387</v>
      </c>
      <c r="E92" s="752" t="s">
        <v>548</v>
      </c>
      <c r="F92" s="752">
        <v>2461</v>
      </c>
      <c r="G92" s="752">
        <v>1</v>
      </c>
      <c r="H92" s="752">
        <v>1</v>
      </c>
      <c r="I92" s="752">
        <v>0</v>
      </c>
      <c r="K92" s="752">
        <v>2</v>
      </c>
      <c r="L92" s="753">
        <v>100000</v>
      </c>
      <c r="M92" s="753">
        <v>100000</v>
      </c>
      <c r="O92" s="753">
        <v>40000</v>
      </c>
      <c r="P92" s="753">
        <v>0</v>
      </c>
      <c r="R92" s="756">
        <f t="shared" si="7"/>
        <v>100000</v>
      </c>
      <c r="S92" s="756">
        <f t="shared" si="8"/>
        <v>0</v>
      </c>
      <c r="T92" s="756">
        <f t="shared" si="9"/>
        <v>0</v>
      </c>
    </row>
    <row r="93" spans="1:20">
      <c r="A93" s="752" t="s">
        <v>640</v>
      </c>
      <c r="B93" s="757" t="s">
        <v>480</v>
      </c>
      <c r="C93" s="752">
        <v>211084</v>
      </c>
      <c r="D93" s="752" t="s">
        <v>387</v>
      </c>
      <c r="E93" s="752" t="s">
        <v>548</v>
      </c>
      <c r="F93" s="752">
        <v>2471</v>
      </c>
      <c r="G93" s="752">
        <v>1</v>
      </c>
      <c r="H93" s="752">
        <v>1</v>
      </c>
      <c r="I93" s="752">
        <v>0</v>
      </c>
      <c r="K93" s="752">
        <v>2</v>
      </c>
      <c r="L93" s="753">
        <v>700000</v>
      </c>
      <c r="M93" s="753">
        <v>525879.63</v>
      </c>
      <c r="O93" s="753">
        <v>280000</v>
      </c>
      <c r="P93" s="753">
        <v>0</v>
      </c>
      <c r="R93" s="756">
        <f t="shared" si="7"/>
        <v>525879.63</v>
      </c>
      <c r="S93" s="756">
        <f t="shared" si="8"/>
        <v>0</v>
      </c>
      <c r="T93" s="756">
        <f t="shared" si="9"/>
        <v>0</v>
      </c>
    </row>
    <row r="94" spans="1:20">
      <c r="A94" s="752" t="s">
        <v>641</v>
      </c>
      <c r="B94" s="757" t="s">
        <v>480</v>
      </c>
      <c r="C94" s="752">
        <v>211084</v>
      </c>
      <c r="D94" s="752" t="s">
        <v>387</v>
      </c>
      <c r="E94" s="752" t="s">
        <v>548</v>
      </c>
      <c r="F94" s="752">
        <v>2561</v>
      </c>
      <c r="G94" s="752">
        <v>1</v>
      </c>
      <c r="H94" s="752">
        <v>1</v>
      </c>
      <c r="I94" s="752">
        <v>0</v>
      </c>
      <c r="K94" s="752">
        <v>2</v>
      </c>
      <c r="L94" s="753">
        <v>150000</v>
      </c>
      <c r="M94" s="753">
        <v>150000</v>
      </c>
      <c r="O94" s="753">
        <v>60000</v>
      </c>
      <c r="P94" s="753">
        <v>0</v>
      </c>
      <c r="R94" s="756">
        <f t="shared" si="7"/>
        <v>150000</v>
      </c>
      <c r="S94" s="756">
        <f t="shared" si="8"/>
        <v>0</v>
      </c>
      <c r="T94" s="756">
        <f t="shared" si="9"/>
        <v>0</v>
      </c>
    </row>
    <row r="95" spans="1:20">
      <c r="A95" s="752" t="s">
        <v>642</v>
      </c>
      <c r="B95" s="757" t="s">
        <v>480</v>
      </c>
      <c r="C95" s="752">
        <v>211084</v>
      </c>
      <c r="D95" s="752" t="s">
        <v>387</v>
      </c>
      <c r="E95" s="752" t="s">
        <v>548</v>
      </c>
      <c r="F95" s="752">
        <v>2611</v>
      </c>
      <c r="G95" s="752">
        <v>1</v>
      </c>
      <c r="H95" s="752">
        <v>2</v>
      </c>
      <c r="I95" s="752">
        <v>0</v>
      </c>
      <c r="K95" s="752">
        <v>2</v>
      </c>
      <c r="L95" s="753">
        <v>28095456</v>
      </c>
      <c r="M95" s="753">
        <v>28095456</v>
      </c>
      <c r="N95" s="753">
        <f>P95</f>
        <v>11175320.49</v>
      </c>
      <c r="O95" s="753">
        <v>11238184</v>
      </c>
      <c r="P95" s="753">
        <v>11175320.49</v>
      </c>
      <c r="Q95" s="753">
        <v>11175320.489999998</v>
      </c>
      <c r="R95" s="756">
        <f t="shared" si="7"/>
        <v>16920135.509999998</v>
      </c>
      <c r="S95" s="756">
        <f t="shared" si="8"/>
        <v>0</v>
      </c>
      <c r="T95" s="756">
        <f t="shared" si="9"/>
        <v>0</v>
      </c>
    </row>
    <row r="96" spans="1:20">
      <c r="A96" s="752" t="s">
        <v>643</v>
      </c>
      <c r="B96" s="757" t="s">
        <v>480</v>
      </c>
      <c r="C96" s="752">
        <v>211084</v>
      </c>
      <c r="D96" s="752" t="s">
        <v>387</v>
      </c>
      <c r="E96" s="752" t="s">
        <v>548</v>
      </c>
      <c r="F96" s="752">
        <v>2961</v>
      </c>
      <c r="G96" s="752">
        <v>1</v>
      </c>
      <c r="H96" s="752">
        <v>1</v>
      </c>
      <c r="I96" s="752">
        <v>0</v>
      </c>
      <c r="K96" s="752">
        <v>2</v>
      </c>
      <c r="L96" s="753">
        <v>0</v>
      </c>
      <c r="M96" s="753">
        <v>463933</v>
      </c>
      <c r="N96" s="753">
        <v>463933</v>
      </c>
      <c r="O96" s="753">
        <v>151933</v>
      </c>
      <c r="P96" s="753">
        <v>0</v>
      </c>
      <c r="R96" s="756">
        <f t="shared" si="7"/>
        <v>0</v>
      </c>
      <c r="S96" s="756">
        <f t="shared" si="8"/>
        <v>463933</v>
      </c>
      <c r="T96" s="756">
        <f t="shared" si="9"/>
        <v>0</v>
      </c>
    </row>
    <row r="97" spans="1:20">
      <c r="A97" s="752" t="s">
        <v>644</v>
      </c>
      <c r="B97" s="757" t="s">
        <v>480</v>
      </c>
      <c r="C97" s="752">
        <v>211084</v>
      </c>
      <c r="D97" s="752" t="s">
        <v>387</v>
      </c>
      <c r="E97" s="752" t="s">
        <v>548</v>
      </c>
      <c r="F97" s="752">
        <v>2981</v>
      </c>
      <c r="G97" s="752">
        <v>1</v>
      </c>
      <c r="H97" s="752">
        <v>1</v>
      </c>
      <c r="I97" s="752">
        <v>0</v>
      </c>
      <c r="K97" s="752">
        <v>2</v>
      </c>
      <c r="L97" s="753">
        <v>520000</v>
      </c>
      <c r="M97" s="753">
        <v>56067</v>
      </c>
      <c r="O97" s="753">
        <v>56067</v>
      </c>
      <c r="P97" s="753">
        <v>0</v>
      </c>
      <c r="R97" s="756">
        <f t="shared" si="7"/>
        <v>56067</v>
      </c>
      <c r="S97" s="756">
        <f t="shared" si="8"/>
        <v>0</v>
      </c>
      <c r="T97" s="756">
        <f t="shared" si="9"/>
        <v>0</v>
      </c>
    </row>
    <row r="98" spans="1:20">
      <c r="A98" s="752" t="s">
        <v>645</v>
      </c>
      <c r="B98" s="757" t="s">
        <v>480</v>
      </c>
      <c r="C98" s="752">
        <v>211084</v>
      </c>
      <c r="D98" s="752" t="s">
        <v>387</v>
      </c>
      <c r="E98" s="752" t="s">
        <v>548</v>
      </c>
      <c r="F98" s="752">
        <v>3581</v>
      </c>
      <c r="G98" s="752">
        <v>1</v>
      </c>
      <c r="H98" s="752">
        <v>1</v>
      </c>
      <c r="I98" s="752">
        <v>0</v>
      </c>
      <c r="K98" s="752">
        <v>3</v>
      </c>
      <c r="L98" s="753">
        <v>720000</v>
      </c>
      <c r="M98" s="753">
        <v>894120.37</v>
      </c>
      <c r="N98" s="753">
        <v>619600</v>
      </c>
      <c r="O98" s="753">
        <v>288000</v>
      </c>
      <c r="P98" s="753">
        <v>222300</v>
      </c>
      <c r="Q98" s="753">
        <v>222300</v>
      </c>
      <c r="R98" s="756">
        <f t="shared" si="7"/>
        <v>274520.37</v>
      </c>
      <c r="S98" s="756">
        <f t="shared" si="8"/>
        <v>397300</v>
      </c>
      <c r="T98" s="756">
        <f t="shared" si="9"/>
        <v>0</v>
      </c>
    </row>
    <row r="99" spans="1:20">
      <c r="A99" s="752" t="s">
        <v>646</v>
      </c>
      <c r="B99" s="757" t="s">
        <v>482</v>
      </c>
      <c r="C99" s="752">
        <v>215092</v>
      </c>
      <c r="D99" s="752" t="s">
        <v>389</v>
      </c>
      <c r="E99" s="752" t="s">
        <v>546</v>
      </c>
      <c r="F99" s="752">
        <v>3112</v>
      </c>
      <c r="G99" s="752">
        <v>1</v>
      </c>
      <c r="H99" s="752">
        <v>2</v>
      </c>
      <c r="I99" s="752">
        <v>0</v>
      </c>
      <c r="K99" s="752">
        <v>3</v>
      </c>
      <c r="L99" s="753">
        <v>166880899</v>
      </c>
      <c r="M99" s="753">
        <v>166880899</v>
      </c>
      <c r="N99" s="753">
        <f t="shared" ref="N99:N100" si="11">P99</f>
        <v>64295153</v>
      </c>
      <c r="O99" s="753">
        <v>75486883</v>
      </c>
      <c r="P99" s="753">
        <v>64295153</v>
      </c>
      <c r="Q99" s="753">
        <v>64295153.000000007</v>
      </c>
      <c r="R99" s="756">
        <f t="shared" si="7"/>
        <v>102585746</v>
      </c>
      <c r="S99" s="756">
        <f t="shared" si="8"/>
        <v>0</v>
      </c>
      <c r="T99" s="756">
        <f t="shared" si="9"/>
        <v>0</v>
      </c>
    </row>
    <row r="100" spans="1:20">
      <c r="A100" s="752" t="s">
        <v>647</v>
      </c>
      <c r="B100" s="757" t="s">
        <v>482</v>
      </c>
      <c r="C100" s="752">
        <v>215092</v>
      </c>
      <c r="D100" s="752" t="s">
        <v>389</v>
      </c>
      <c r="E100" s="752" t="s">
        <v>546</v>
      </c>
      <c r="F100" s="752">
        <v>3131</v>
      </c>
      <c r="G100" s="752">
        <v>1</v>
      </c>
      <c r="H100" s="752">
        <v>2</v>
      </c>
      <c r="I100" s="752">
        <v>0</v>
      </c>
      <c r="K100" s="752">
        <v>3</v>
      </c>
      <c r="L100" s="753">
        <v>3434469</v>
      </c>
      <c r="M100" s="753">
        <v>3434469</v>
      </c>
      <c r="N100" s="753">
        <f t="shared" si="11"/>
        <v>1192699</v>
      </c>
      <c r="O100" s="753">
        <v>1373788</v>
      </c>
      <c r="P100" s="753">
        <v>1192699</v>
      </c>
      <c r="Q100" s="753">
        <v>1192699</v>
      </c>
      <c r="R100" s="756">
        <f t="shared" si="7"/>
        <v>2241770</v>
      </c>
      <c r="S100" s="756">
        <f t="shared" si="8"/>
        <v>0</v>
      </c>
      <c r="T100" s="756">
        <f t="shared" si="9"/>
        <v>0</v>
      </c>
    </row>
    <row r="101" spans="1:20">
      <c r="A101" s="752" t="s">
        <v>648</v>
      </c>
      <c r="B101" s="757" t="s">
        <v>482</v>
      </c>
      <c r="C101" s="752">
        <v>215092</v>
      </c>
      <c r="D101" s="752" t="s">
        <v>389</v>
      </c>
      <c r="E101" s="752" t="s">
        <v>546</v>
      </c>
      <c r="F101" s="752">
        <v>3581</v>
      </c>
      <c r="G101" s="752">
        <v>1</v>
      </c>
      <c r="H101" s="752">
        <v>1</v>
      </c>
      <c r="I101" s="752">
        <v>0</v>
      </c>
      <c r="K101" s="752">
        <v>3</v>
      </c>
      <c r="L101" s="753">
        <v>0</v>
      </c>
      <c r="M101" s="753">
        <v>3000000</v>
      </c>
      <c r="N101" s="753">
        <v>1462358.66</v>
      </c>
      <c r="O101" s="753">
        <v>3000000</v>
      </c>
      <c r="P101" s="753">
        <v>862358.57</v>
      </c>
      <c r="R101" s="756">
        <f t="shared" si="7"/>
        <v>1537641.34</v>
      </c>
      <c r="S101" s="756">
        <f t="shared" si="8"/>
        <v>600000.09</v>
      </c>
      <c r="T101" s="756">
        <f t="shared" si="9"/>
        <v>862358.57</v>
      </c>
    </row>
    <row r="102" spans="1:20">
      <c r="A102" s="752" t="s">
        <v>649</v>
      </c>
      <c r="B102" s="757" t="s">
        <v>482</v>
      </c>
      <c r="C102" s="752">
        <v>215092</v>
      </c>
      <c r="D102" s="752" t="s">
        <v>389</v>
      </c>
      <c r="E102" s="752" t="s">
        <v>546</v>
      </c>
      <c r="F102" s="752">
        <v>4419</v>
      </c>
      <c r="G102" s="752">
        <v>1</v>
      </c>
      <c r="H102" s="752">
        <v>1</v>
      </c>
      <c r="I102" s="752">
        <v>0</v>
      </c>
      <c r="K102" s="752">
        <v>4</v>
      </c>
      <c r="L102" s="753">
        <v>15000000</v>
      </c>
      <c r="M102" s="753">
        <v>12000000</v>
      </c>
      <c r="N102" s="753">
        <v>12000000</v>
      </c>
      <c r="O102" s="753">
        <v>8496360</v>
      </c>
      <c r="P102" s="753">
        <v>4503640</v>
      </c>
      <c r="R102" s="756">
        <f t="shared" si="7"/>
        <v>0</v>
      </c>
      <c r="S102" s="756">
        <f t="shared" si="8"/>
        <v>7496360</v>
      </c>
      <c r="T102" s="756">
        <f t="shared" si="9"/>
        <v>4503640</v>
      </c>
    </row>
    <row r="103" spans="1:20">
      <c r="A103" s="752" t="s">
        <v>650</v>
      </c>
      <c r="B103" s="757" t="s">
        <v>482</v>
      </c>
      <c r="C103" s="752">
        <v>215092</v>
      </c>
      <c r="D103" s="752" t="s">
        <v>389</v>
      </c>
      <c r="E103" s="752" t="s">
        <v>552</v>
      </c>
      <c r="F103" s="752">
        <v>3112</v>
      </c>
      <c r="G103" s="752">
        <v>1</v>
      </c>
      <c r="H103" s="752">
        <v>2</v>
      </c>
      <c r="I103" s="752">
        <v>0</v>
      </c>
      <c r="K103" s="752">
        <v>3</v>
      </c>
      <c r="L103" s="753">
        <v>43652591</v>
      </c>
      <c r="M103" s="753">
        <v>43652591</v>
      </c>
      <c r="N103" s="753">
        <f>P103</f>
        <v>16836329.039999999</v>
      </c>
      <c r="O103" s="753">
        <v>17461036</v>
      </c>
      <c r="P103" s="753">
        <v>16836329.039999999</v>
      </c>
      <c r="Q103" s="753">
        <v>13890481.040000001</v>
      </c>
      <c r="R103" s="756">
        <f t="shared" si="7"/>
        <v>26816261.960000001</v>
      </c>
      <c r="S103" s="756">
        <f t="shared" si="8"/>
        <v>0</v>
      </c>
      <c r="T103" s="756">
        <f t="shared" si="9"/>
        <v>2945847.9999999981</v>
      </c>
    </row>
    <row r="104" spans="1:20">
      <c r="A104" s="752" t="s">
        <v>651</v>
      </c>
      <c r="B104" s="757" t="s">
        <v>482</v>
      </c>
      <c r="C104" s="752">
        <v>215092</v>
      </c>
      <c r="D104" s="752" t="s">
        <v>389</v>
      </c>
      <c r="E104" s="752" t="s">
        <v>548</v>
      </c>
      <c r="F104" s="752">
        <v>2141</v>
      </c>
      <c r="G104" s="752">
        <v>1</v>
      </c>
      <c r="H104" s="752">
        <v>1</v>
      </c>
      <c r="I104" s="752">
        <v>0</v>
      </c>
      <c r="K104" s="752">
        <v>2</v>
      </c>
      <c r="L104" s="753">
        <v>78021</v>
      </c>
      <c r="M104" s="753">
        <v>78021</v>
      </c>
      <c r="O104" s="753">
        <v>31208</v>
      </c>
      <c r="P104" s="753">
        <v>0</v>
      </c>
      <c r="R104" s="756">
        <f t="shared" si="7"/>
        <v>78021</v>
      </c>
      <c r="S104" s="756">
        <f t="shared" si="8"/>
        <v>0</v>
      </c>
      <c r="T104" s="756">
        <f t="shared" si="9"/>
        <v>0</v>
      </c>
    </row>
    <row r="105" spans="1:20">
      <c r="A105" s="752" t="s">
        <v>652</v>
      </c>
      <c r="B105" s="757" t="s">
        <v>482</v>
      </c>
      <c r="C105" s="752">
        <v>215092</v>
      </c>
      <c r="D105" s="752" t="s">
        <v>389</v>
      </c>
      <c r="E105" s="752" t="s">
        <v>548</v>
      </c>
      <c r="F105" s="752">
        <v>2151</v>
      </c>
      <c r="G105" s="752">
        <v>1</v>
      </c>
      <c r="H105" s="752">
        <v>1</v>
      </c>
      <c r="I105" s="752">
        <v>0</v>
      </c>
      <c r="K105" s="752">
        <v>2</v>
      </c>
      <c r="L105" s="753">
        <v>48666</v>
      </c>
      <c r="M105" s="753">
        <v>0</v>
      </c>
      <c r="O105" s="753">
        <v>0</v>
      </c>
      <c r="P105" s="753">
        <v>0</v>
      </c>
      <c r="R105" s="756">
        <f t="shared" si="7"/>
        <v>0</v>
      </c>
      <c r="S105" s="756">
        <f t="shared" si="8"/>
        <v>0</v>
      </c>
      <c r="T105" s="756">
        <f t="shared" si="9"/>
        <v>0</v>
      </c>
    </row>
    <row r="106" spans="1:20">
      <c r="A106" s="752" t="s">
        <v>653</v>
      </c>
      <c r="B106" s="757" t="s">
        <v>482</v>
      </c>
      <c r="C106" s="752">
        <v>215092</v>
      </c>
      <c r="D106" s="752" t="s">
        <v>389</v>
      </c>
      <c r="E106" s="752" t="s">
        <v>548</v>
      </c>
      <c r="F106" s="752">
        <v>2161</v>
      </c>
      <c r="G106" s="752">
        <v>1</v>
      </c>
      <c r="H106" s="752">
        <v>1</v>
      </c>
      <c r="I106" s="752">
        <v>0</v>
      </c>
      <c r="K106" s="752">
        <v>2</v>
      </c>
      <c r="L106" s="753">
        <v>35865</v>
      </c>
      <c r="M106" s="753">
        <v>35865</v>
      </c>
      <c r="N106" s="753">
        <v>35865</v>
      </c>
      <c r="O106" s="753">
        <v>14348</v>
      </c>
      <c r="P106" s="753">
        <v>0</v>
      </c>
      <c r="R106" s="756">
        <f t="shared" si="7"/>
        <v>0</v>
      </c>
      <c r="S106" s="756">
        <f t="shared" si="8"/>
        <v>35865</v>
      </c>
      <c r="T106" s="756">
        <f t="shared" si="9"/>
        <v>0</v>
      </c>
    </row>
    <row r="107" spans="1:20">
      <c r="A107" s="752" t="s">
        <v>654</v>
      </c>
      <c r="B107" s="757" t="s">
        <v>482</v>
      </c>
      <c r="C107" s="752">
        <v>215092</v>
      </c>
      <c r="D107" s="752" t="s">
        <v>389</v>
      </c>
      <c r="E107" s="752" t="s">
        <v>548</v>
      </c>
      <c r="F107" s="752">
        <v>2171</v>
      </c>
      <c r="G107" s="752">
        <v>1</v>
      </c>
      <c r="H107" s="752">
        <v>1</v>
      </c>
      <c r="I107" s="752">
        <v>0</v>
      </c>
      <c r="K107" s="752">
        <v>2</v>
      </c>
      <c r="L107" s="753">
        <v>35750</v>
      </c>
      <c r="M107" s="753">
        <v>0</v>
      </c>
      <c r="O107" s="753">
        <v>0</v>
      </c>
      <c r="P107" s="753">
        <v>0</v>
      </c>
      <c r="R107" s="756">
        <f t="shared" si="7"/>
        <v>0</v>
      </c>
      <c r="S107" s="756">
        <f t="shared" si="8"/>
        <v>0</v>
      </c>
      <c r="T107" s="756">
        <f t="shared" si="9"/>
        <v>0</v>
      </c>
    </row>
    <row r="108" spans="1:20">
      <c r="A108" s="752" t="s">
        <v>655</v>
      </c>
      <c r="B108" s="757" t="s">
        <v>482</v>
      </c>
      <c r="C108" s="752">
        <v>215092</v>
      </c>
      <c r="D108" s="752" t="s">
        <v>389</v>
      </c>
      <c r="E108" s="752" t="s">
        <v>548</v>
      </c>
      <c r="F108" s="752">
        <v>2221</v>
      </c>
      <c r="G108" s="752">
        <v>1</v>
      </c>
      <c r="H108" s="752">
        <v>1</v>
      </c>
      <c r="I108" s="752">
        <v>0</v>
      </c>
      <c r="K108" s="752">
        <v>2</v>
      </c>
      <c r="L108" s="753">
        <v>70400</v>
      </c>
      <c r="M108" s="753">
        <v>70400</v>
      </c>
      <c r="N108" s="753">
        <v>70156.800000000003</v>
      </c>
      <c r="O108" s="753">
        <v>28160</v>
      </c>
      <c r="P108" s="753">
        <v>0</v>
      </c>
      <c r="R108" s="756">
        <f t="shared" si="7"/>
        <v>243.19999999999709</v>
      </c>
      <c r="S108" s="756">
        <f t="shared" si="8"/>
        <v>70156.800000000003</v>
      </c>
      <c r="T108" s="756">
        <f t="shared" si="9"/>
        <v>0</v>
      </c>
    </row>
    <row r="109" spans="1:20">
      <c r="A109" s="752" t="s">
        <v>656</v>
      </c>
      <c r="B109" s="757" t="s">
        <v>482</v>
      </c>
      <c r="C109" s="752">
        <v>215092</v>
      </c>
      <c r="D109" s="752" t="s">
        <v>389</v>
      </c>
      <c r="E109" s="752" t="s">
        <v>548</v>
      </c>
      <c r="F109" s="752">
        <v>2311</v>
      </c>
      <c r="G109" s="752">
        <v>1</v>
      </c>
      <c r="H109" s="752">
        <v>1</v>
      </c>
      <c r="I109" s="752">
        <v>0</v>
      </c>
      <c r="K109" s="752">
        <v>2</v>
      </c>
      <c r="L109" s="753">
        <v>88600</v>
      </c>
      <c r="M109" s="753">
        <v>88600</v>
      </c>
      <c r="O109" s="753">
        <v>35440</v>
      </c>
      <c r="P109" s="753">
        <v>0</v>
      </c>
      <c r="R109" s="756">
        <f t="shared" si="7"/>
        <v>88600</v>
      </c>
      <c r="S109" s="756">
        <f t="shared" si="8"/>
        <v>0</v>
      </c>
      <c r="T109" s="756">
        <f t="shared" si="9"/>
        <v>0</v>
      </c>
    </row>
    <row r="110" spans="1:20">
      <c r="A110" s="752" t="s">
        <v>657</v>
      </c>
      <c r="B110" s="757" t="s">
        <v>482</v>
      </c>
      <c r="C110" s="752">
        <v>215092</v>
      </c>
      <c r="D110" s="752" t="s">
        <v>389</v>
      </c>
      <c r="E110" s="752" t="s">
        <v>548</v>
      </c>
      <c r="F110" s="752">
        <v>2371</v>
      </c>
      <c r="G110" s="752">
        <v>1</v>
      </c>
      <c r="H110" s="752">
        <v>1</v>
      </c>
      <c r="I110" s="752">
        <v>0</v>
      </c>
      <c r="K110" s="752">
        <v>2</v>
      </c>
      <c r="L110" s="753">
        <v>224500</v>
      </c>
      <c r="M110" s="753">
        <v>0</v>
      </c>
      <c r="O110" s="753">
        <v>0</v>
      </c>
      <c r="P110" s="753">
        <v>0</v>
      </c>
      <c r="R110" s="756">
        <f t="shared" si="7"/>
        <v>0</v>
      </c>
      <c r="S110" s="756">
        <f t="shared" si="8"/>
        <v>0</v>
      </c>
      <c r="T110" s="756">
        <f t="shared" si="9"/>
        <v>0</v>
      </c>
    </row>
    <row r="111" spans="1:20">
      <c r="A111" s="752" t="s">
        <v>658</v>
      </c>
      <c r="B111" s="757" t="s">
        <v>482</v>
      </c>
      <c r="C111" s="752">
        <v>215092</v>
      </c>
      <c r="D111" s="752" t="s">
        <v>389</v>
      </c>
      <c r="E111" s="752" t="s">
        <v>548</v>
      </c>
      <c r="F111" s="752">
        <v>2461</v>
      </c>
      <c r="G111" s="752">
        <v>1</v>
      </c>
      <c r="H111" s="752">
        <v>1</v>
      </c>
      <c r="I111" s="752">
        <v>0</v>
      </c>
      <c r="K111" s="752">
        <v>2</v>
      </c>
      <c r="L111" s="753">
        <v>45530</v>
      </c>
      <c r="M111" s="753">
        <v>45530</v>
      </c>
      <c r="O111" s="753">
        <v>18212</v>
      </c>
      <c r="P111" s="753">
        <v>0</v>
      </c>
      <c r="R111" s="756">
        <f t="shared" si="7"/>
        <v>45530</v>
      </c>
      <c r="S111" s="756">
        <f t="shared" si="8"/>
        <v>0</v>
      </c>
      <c r="T111" s="756">
        <f t="shared" si="9"/>
        <v>0</v>
      </c>
    </row>
    <row r="112" spans="1:20">
      <c r="A112" s="752" t="s">
        <v>659</v>
      </c>
      <c r="B112" s="757" t="s">
        <v>482</v>
      </c>
      <c r="C112" s="752">
        <v>215092</v>
      </c>
      <c r="D112" s="752" t="s">
        <v>389</v>
      </c>
      <c r="E112" s="752" t="s">
        <v>548</v>
      </c>
      <c r="F112" s="752">
        <v>2471</v>
      </c>
      <c r="G112" s="752">
        <v>1</v>
      </c>
      <c r="H112" s="752">
        <v>1</v>
      </c>
      <c r="I112" s="752">
        <v>0</v>
      </c>
      <c r="K112" s="752">
        <v>2</v>
      </c>
      <c r="L112" s="753">
        <v>45958</v>
      </c>
      <c r="M112" s="753">
        <v>0</v>
      </c>
      <c r="O112" s="753">
        <v>0</v>
      </c>
      <c r="P112" s="753">
        <v>0</v>
      </c>
      <c r="R112" s="756">
        <f t="shared" si="7"/>
        <v>0</v>
      </c>
      <c r="S112" s="756">
        <f t="shared" si="8"/>
        <v>0</v>
      </c>
      <c r="T112" s="756">
        <f t="shared" si="9"/>
        <v>0</v>
      </c>
    </row>
    <row r="113" spans="1:20">
      <c r="A113" s="752" t="s">
        <v>660</v>
      </c>
      <c r="B113" s="757" t="s">
        <v>482</v>
      </c>
      <c r="C113" s="752">
        <v>215092</v>
      </c>
      <c r="D113" s="752" t="s">
        <v>389</v>
      </c>
      <c r="E113" s="752" t="s">
        <v>548</v>
      </c>
      <c r="F113" s="752">
        <v>2491</v>
      </c>
      <c r="G113" s="752">
        <v>1</v>
      </c>
      <c r="H113" s="752">
        <v>1</v>
      </c>
      <c r="I113" s="752">
        <v>0</v>
      </c>
      <c r="K113" s="752">
        <v>2</v>
      </c>
      <c r="L113" s="753">
        <v>52380</v>
      </c>
      <c r="M113" s="753">
        <v>52380</v>
      </c>
      <c r="O113" s="753">
        <v>20952</v>
      </c>
      <c r="P113" s="753">
        <v>0</v>
      </c>
      <c r="R113" s="756">
        <f t="shared" si="7"/>
        <v>52380</v>
      </c>
      <c r="S113" s="756">
        <f t="shared" si="8"/>
        <v>0</v>
      </c>
      <c r="T113" s="756">
        <f t="shared" si="9"/>
        <v>0</v>
      </c>
    </row>
    <row r="114" spans="1:20">
      <c r="A114" s="752" t="s">
        <v>661</v>
      </c>
      <c r="B114" s="757" t="s">
        <v>482</v>
      </c>
      <c r="C114" s="752">
        <v>215092</v>
      </c>
      <c r="D114" s="752" t="s">
        <v>389</v>
      </c>
      <c r="E114" s="752" t="s">
        <v>548</v>
      </c>
      <c r="F114" s="752">
        <v>2531</v>
      </c>
      <c r="G114" s="752">
        <v>1</v>
      </c>
      <c r="H114" s="752">
        <v>1</v>
      </c>
      <c r="I114" s="752">
        <v>0</v>
      </c>
      <c r="K114" s="752">
        <v>2</v>
      </c>
      <c r="L114" s="753">
        <v>31426</v>
      </c>
      <c r="M114" s="753">
        <v>31426</v>
      </c>
      <c r="O114" s="753">
        <v>12572</v>
      </c>
      <c r="P114" s="753">
        <v>0</v>
      </c>
      <c r="R114" s="756">
        <f t="shared" si="7"/>
        <v>31426</v>
      </c>
      <c r="S114" s="756">
        <f t="shared" si="8"/>
        <v>0</v>
      </c>
      <c r="T114" s="756">
        <f t="shared" si="9"/>
        <v>0</v>
      </c>
    </row>
    <row r="115" spans="1:20">
      <c r="A115" s="752" t="s">
        <v>662</v>
      </c>
      <c r="B115" s="757" t="s">
        <v>482</v>
      </c>
      <c r="C115" s="752">
        <v>215092</v>
      </c>
      <c r="D115" s="752" t="s">
        <v>389</v>
      </c>
      <c r="E115" s="752" t="s">
        <v>548</v>
      </c>
      <c r="F115" s="752">
        <v>2541</v>
      </c>
      <c r="G115" s="752">
        <v>1</v>
      </c>
      <c r="H115" s="752">
        <v>1</v>
      </c>
      <c r="I115" s="752">
        <v>0</v>
      </c>
      <c r="K115" s="752">
        <v>2</v>
      </c>
      <c r="L115" s="753">
        <v>36969</v>
      </c>
      <c r="M115" s="753">
        <v>36969</v>
      </c>
      <c r="O115" s="753">
        <v>14788</v>
      </c>
      <c r="P115" s="753">
        <v>0</v>
      </c>
      <c r="R115" s="756">
        <f t="shared" si="7"/>
        <v>36969</v>
      </c>
      <c r="S115" s="756">
        <f t="shared" si="8"/>
        <v>0</v>
      </c>
      <c r="T115" s="756">
        <f t="shared" si="9"/>
        <v>0</v>
      </c>
    </row>
    <row r="116" spans="1:20">
      <c r="A116" s="752" t="s">
        <v>663</v>
      </c>
      <c r="B116" s="757" t="s">
        <v>482</v>
      </c>
      <c r="C116" s="752">
        <v>215092</v>
      </c>
      <c r="D116" s="752" t="s">
        <v>389</v>
      </c>
      <c r="E116" s="752" t="s">
        <v>548</v>
      </c>
      <c r="F116" s="752">
        <v>2591</v>
      </c>
      <c r="G116" s="752">
        <v>1</v>
      </c>
      <c r="H116" s="752">
        <v>1</v>
      </c>
      <c r="I116" s="752">
        <v>0</v>
      </c>
      <c r="K116" s="752">
        <v>2</v>
      </c>
      <c r="L116" s="753">
        <v>19500</v>
      </c>
      <c r="M116" s="753">
        <v>19500</v>
      </c>
      <c r="O116" s="753">
        <v>7800</v>
      </c>
      <c r="P116" s="753">
        <v>0</v>
      </c>
      <c r="R116" s="756">
        <f t="shared" si="7"/>
        <v>19500</v>
      </c>
      <c r="S116" s="756">
        <f t="shared" si="8"/>
        <v>0</v>
      </c>
      <c r="T116" s="756">
        <f t="shared" si="9"/>
        <v>0</v>
      </c>
    </row>
    <row r="117" spans="1:20">
      <c r="A117" s="752" t="s">
        <v>664</v>
      </c>
      <c r="B117" s="757" t="s">
        <v>482</v>
      </c>
      <c r="C117" s="752">
        <v>215092</v>
      </c>
      <c r="D117" s="752" t="s">
        <v>389</v>
      </c>
      <c r="E117" s="752" t="s">
        <v>548</v>
      </c>
      <c r="F117" s="752">
        <v>2711</v>
      </c>
      <c r="G117" s="752">
        <v>1</v>
      </c>
      <c r="H117" s="752">
        <v>2</v>
      </c>
      <c r="I117" s="752">
        <v>0</v>
      </c>
      <c r="K117" s="752">
        <v>2</v>
      </c>
      <c r="L117" s="753">
        <v>82785</v>
      </c>
      <c r="M117" s="753">
        <v>82785</v>
      </c>
      <c r="N117" s="753">
        <f t="shared" ref="N117:N118" si="12">P117</f>
        <v>0</v>
      </c>
      <c r="O117" s="753">
        <v>33116</v>
      </c>
      <c r="P117" s="753">
        <v>0</v>
      </c>
      <c r="R117" s="756">
        <f t="shared" si="7"/>
        <v>82785</v>
      </c>
      <c r="S117" s="756">
        <f t="shared" si="8"/>
        <v>0</v>
      </c>
      <c r="T117" s="756">
        <f t="shared" si="9"/>
        <v>0</v>
      </c>
    </row>
    <row r="118" spans="1:20">
      <c r="A118" s="752" t="s">
        <v>665</v>
      </c>
      <c r="B118" s="757" t="s">
        <v>482</v>
      </c>
      <c r="C118" s="752">
        <v>215092</v>
      </c>
      <c r="D118" s="752" t="s">
        <v>389</v>
      </c>
      <c r="E118" s="752" t="s">
        <v>548</v>
      </c>
      <c r="F118" s="752">
        <v>2721</v>
      </c>
      <c r="G118" s="752">
        <v>1</v>
      </c>
      <c r="H118" s="752">
        <v>2</v>
      </c>
      <c r="I118" s="752">
        <v>0</v>
      </c>
      <c r="K118" s="752">
        <v>2</v>
      </c>
      <c r="L118" s="753">
        <v>455800</v>
      </c>
      <c r="M118" s="753">
        <v>455800</v>
      </c>
      <c r="N118" s="753">
        <f t="shared" si="12"/>
        <v>0</v>
      </c>
      <c r="O118" s="753">
        <v>182320</v>
      </c>
      <c r="P118" s="753">
        <v>0</v>
      </c>
      <c r="R118" s="756">
        <f t="shared" si="7"/>
        <v>455800</v>
      </c>
      <c r="S118" s="756">
        <f t="shared" si="8"/>
        <v>0</v>
      </c>
      <c r="T118" s="756">
        <f t="shared" si="9"/>
        <v>0</v>
      </c>
    </row>
    <row r="119" spans="1:20">
      <c r="A119" s="752" t="s">
        <v>666</v>
      </c>
      <c r="B119" s="757" t="s">
        <v>482</v>
      </c>
      <c r="C119" s="752">
        <v>215092</v>
      </c>
      <c r="D119" s="752" t="s">
        <v>389</v>
      </c>
      <c r="E119" s="752" t="s">
        <v>548</v>
      </c>
      <c r="F119" s="752">
        <v>2741</v>
      </c>
      <c r="G119" s="752">
        <v>1</v>
      </c>
      <c r="H119" s="752">
        <v>1</v>
      </c>
      <c r="I119" s="752">
        <v>0</v>
      </c>
      <c r="K119" s="752">
        <v>2</v>
      </c>
      <c r="L119" s="753">
        <v>55800</v>
      </c>
      <c r="M119" s="753">
        <v>0</v>
      </c>
      <c r="O119" s="753">
        <v>0</v>
      </c>
      <c r="P119" s="753">
        <v>0</v>
      </c>
      <c r="R119" s="756">
        <f t="shared" si="7"/>
        <v>0</v>
      </c>
      <c r="S119" s="756">
        <f t="shared" si="8"/>
        <v>0</v>
      </c>
      <c r="T119" s="756">
        <f t="shared" si="9"/>
        <v>0</v>
      </c>
    </row>
    <row r="120" spans="1:20">
      <c r="A120" s="752" t="s">
        <v>667</v>
      </c>
      <c r="B120" s="757" t="s">
        <v>482</v>
      </c>
      <c r="C120" s="752">
        <v>215092</v>
      </c>
      <c r="D120" s="752" t="s">
        <v>389</v>
      </c>
      <c r="E120" s="752" t="s">
        <v>548</v>
      </c>
      <c r="F120" s="752">
        <v>2911</v>
      </c>
      <c r="G120" s="752">
        <v>1</v>
      </c>
      <c r="H120" s="752">
        <v>1</v>
      </c>
      <c r="I120" s="752">
        <v>0</v>
      </c>
      <c r="K120" s="752">
        <v>2</v>
      </c>
      <c r="L120" s="753">
        <v>261050</v>
      </c>
      <c r="M120" s="753">
        <v>0</v>
      </c>
      <c r="O120" s="753">
        <v>0</v>
      </c>
      <c r="P120" s="753">
        <v>0</v>
      </c>
      <c r="R120" s="756">
        <f t="shared" si="7"/>
        <v>0</v>
      </c>
      <c r="S120" s="756">
        <f t="shared" si="8"/>
        <v>0</v>
      </c>
      <c r="T120" s="756">
        <f t="shared" si="9"/>
        <v>0</v>
      </c>
    </row>
    <row r="121" spans="1:20">
      <c r="A121" s="752" t="s">
        <v>1709</v>
      </c>
      <c r="B121" s="757" t="s">
        <v>482</v>
      </c>
      <c r="C121" s="752">
        <v>215092</v>
      </c>
      <c r="D121" s="752" t="s">
        <v>389</v>
      </c>
      <c r="E121" s="752" t="s">
        <v>548</v>
      </c>
      <c r="F121" s="752">
        <v>3381</v>
      </c>
      <c r="G121" s="752">
        <v>1</v>
      </c>
      <c r="H121" s="752">
        <v>2</v>
      </c>
      <c r="I121" s="752">
        <v>0</v>
      </c>
      <c r="K121" s="752">
        <v>3</v>
      </c>
      <c r="L121" s="753">
        <v>0</v>
      </c>
      <c r="M121" s="753">
        <v>671724</v>
      </c>
      <c r="N121" s="753">
        <f t="shared" ref="N121:N125" si="13">P121</f>
        <v>0</v>
      </c>
      <c r="O121" s="753">
        <v>268692</v>
      </c>
      <c r="P121" s="753">
        <v>0</v>
      </c>
      <c r="R121" s="756">
        <f t="shared" si="7"/>
        <v>671724</v>
      </c>
      <c r="S121" s="756">
        <f t="shared" si="8"/>
        <v>0</v>
      </c>
      <c r="T121" s="756">
        <f t="shared" si="9"/>
        <v>0</v>
      </c>
    </row>
    <row r="122" spans="1:20">
      <c r="A122" s="752" t="s">
        <v>668</v>
      </c>
      <c r="B122" s="757" t="s">
        <v>517</v>
      </c>
      <c r="C122" s="752">
        <v>221001</v>
      </c>
      <c r="D122" s="752" t="s">
        <v>445</v>
      </c>
      <c r="E122" s="752" t="s">
        <v>546</v>
      </c>
      <c r="F122" s="752">
        <v>3361</v>
      </c>
      <c r="G122" s="752">
        <v>1</v>
      </c>
      <c r="H122" s="752">
        <v>2</v>
      </c>
      <c r="I122" s="752">
        <v>0</v>
      </c>
      <c r="K122" s="752">
        <v>3</v>
      </c>
      <c r="L122" s="753">
        <v>1803575</v>
      </c>
      <c r="M122" s="753">
        <v>1803575</v>
      </c>
      <c r="N122" s="753">
        <f t="shared" si="13"/>
        <v>295147.27</v>
      </c>
      <c r="O122" s="753">
        <v>721432</v>
      </c>
      <c r="P122" s="753">
        <v>295147.27</v>
      </c>
      <c r="Q122" s="753">
        <v>87034.25</v>
      </c>
      <c r="R122" s="756">
        <f t="shared" si="7"/>
        <v>1508427.73</v>
      </c>
      <c r="S122" s="756">
        <f t="shared" si="8"/>
        <v>0</v>
      </c>
      <c r="T122" s="756">
        <f t="shared" si="9"/>
        <v>208113.02000000002</v>
      </c>
    </row>
    <row r="123" spans="1:20">
      <c r="A123" s="752" t="s">
        <v>669</v>
      </c>
      <c r="B123" s="757" t="s">
        <v>517</v>
      </c>
      <c r="C123" s="752">
        <v>221001</v>
      </c>
      <c r="D123" s="752" t="s">
        <v>445</v>
      </c>
      <c r="E123" s="752" t="s">
        <v>546</v>
      </c>
      <c r="F123" s="752">
        <v>3432</v>
      </c>
      <c r="G123" s="752">
        <v>1</v>
      </c>
      <c r="H123" s="752">
        <v>2</v>
      </c>
      <c r="I123" s="752">
        <v>0</v>
      </c>
      <c r="K123" s="752">
        <v>3</v>
      </c>
      <c r="L123" s="753">
        <v>90000</v>
      </c>
      <c r="M123" s="753">
        <v>90000</v>
      </c>
      <c r="N123" s="753">
        <f t="shared" si="13"/>
        <v>23590.48</v>
      </c>
      <c r="O123" s="753">
        <v>36000</v>
      </c>
      <c r="P123" s="753">
        <v>23590.48</v>
      </c>
      <c r="R123" s="756">
        <f t="shared" si="7"/>
        <v>66409.52</v>
      </c>
      <c r="S123" s="756">
        <f t="shared" si="8"/>
        <v>0</v>
      </c>
      <c r="T123" s="756">
        <f t="shared" si="9"/>
        <v>23590.48</v>
      </c>
    </row>
    <row r="124" spans="1:20">
      <c r="A124" s="752" t="s">
        <v>670</v>
      </c>
      <c r="B124" s="757" t="s">
        <v>517</v>
      </c>
      <c r="C124" s="752">
        <v>221001</v>
      </c>
      <c r="D124" s="752" t="s">
        <v>445</v>
      </c>
      <c r="E124" s="752" t="s">
        <v>546</v>
      </c>
      <c r="F124" s="752">
        <v>3969</v>
      </c>
      <c r="G124" s="752">
        <v>1</v>
      </c>
      <c r="H124" s="752">
        <v>2</v>
      </c>
      <c r="I124" s="752">
        <v>25</v>
      </c>
      <c r="K124" s="752">
        <v>3</v>
      </c>
      <c r="L124" s="753">
        <v>3990385</v>
      </c>
      <c r="M124" s="753">
        <v>3990385</v>
      </c>
      <c r="N124" s="753">
        <f t="shared" si="13"/>
        <v>645952.79</v>
      </c>
      <c r="O124" s="753">
        <v>1596156</v>
      </c>
      <c r="P124" s="753">
        <v>645952.79</v>
      </c>
      <c r="R124" s="756">
        <f t="shared" si="7"/>
        <v>3344432.21</v>
      </c>
      <c r="S124" s="756">
        <f t="shared" si="8"/>
        <v>0</v>
      </c>
      <c r="T124" s="756">
        <f t="shared" si="9"/>
        <v>645952.79</v>
      </c>
    </row>
    <row r="125" spans="1:20">
      <c r="A125" s="752" t="s">
        <v>671</v>
      </c>
      <c r="B125" s="757" t="s">
        <v>517</v>
      </c>
      <c r="C125" s="752">
        <v>221001</v>
      </c>
      <c r="D125" s="752" t="s">
        <v>445</v>
      </c>
      <c r="E125" s="752" t="s">
        <v>672</v>
      </c>
      <c r="F125" s="752">
        <v>3451</v>
      </c>
      <c r="G125" s="752">
        <v>1</v>
      </c>
      <c r="H125" s="752">
        <v>2</v>
      </c>
      <c r="I125" s="752">
        <v>0</v>
      </c>
      <c r="K125" s="752">
        <v>3</v>
      </c>
      <c r="L125" s="753">
        <v>14994439</v>
      </c>
      <c r="M125" s="753">
        <v>14994439</v>
      </c>
      <c r="N125" s="753">
        <f t="shared" si="13"/>
        <v>3261579.68</v>
      </c>
      <c r="O125" s="753">
        <v>5997776</v>
      </c>
      <c r="P125" s="753">
        <v>3261579.68</v>
      </c>
      <c r="R125" s="756">
        <f t="shared" si="7"/>
        <v>11732859.32</v>
      </c>
      <c r="S125" s="756">
        <f t="shared" si="8"/>
        <v>0</v>
      </c>
      <c r="T125" s="756">
        <f t="shared" si="9"/>
        <v>3261579.68</v>
      </c>
    </row>
    <row r="126" spans="1:20">
      <c r="A126" s="752" t="s">
        <v>673</v>
      </c>
      <c r="B126" s="757" t="s">
        <v>517</v>
      </c>
      <c r="C126" s="752">
        <v>221001</v>
      </c>
      <c r="D126" s="752" t="s">
        <v>445</v>
      </c>
      <c r="E126" s="752" t="s">
        <v>674</v>
      </c>
      <c r="F126" s="752">
        <v>2211</v>
      </c>
      <c r="G126" s="752">
        <v>1</v>
      </c>
      <c r="H126" s="752">
        <v>1</v>
      </c>
      <c r="I126" s="752">
        <v>0</v>
      </c>
      <c r="K126" s="752">
        <v>2</v>
      </c>
      <c r="L126" s="753">
        <v>0</v>
      </c>
      <c r="M126" s="753">
        <v>4380000</v>
      </c>
      <c r="O126" s="753">
        <v>2000000</v>
      </c>
      <c r="P126" s="753">
        <v>0</v>
      </c>
      <c r="R126" s="756">
        <f t="shared" si="7"/>
        <v>4380000</v>
      </c>
      <c r="S126" s="756">
        <f t="shared" si="8"/>
        <v>0</v>
      </c>
      <c r="T126" s="756">
        <f t="shared" si="9"/>
        <v>0</v>
      </c>
    </row>
    <row r="127" spans="1:20">
      <c r="A127" s="752" t="s">
        <v>675</v>
      </c>
      <c r="B127" s="757" t="s">
        <v>517</v>
      </c>
      <c r="C127" s="752">
        <v>221001</v>
      </c>
      <c r="D127" s="752" t="s">
        <v>445</v>
      </c>
      <c r="E127" s="752" t="s">
        <v>674</v>
      </c>
      <c r="F127" s="752">
        <v>3941</v>
      </c>
      <c r="G127" s="752">
        <v>1</v>
      </c>
      <c r="H127" s="752">
        <v>1</v>
      </c>
      <c r="I127" s="752">
        <v>0</v>
      </c>
      <c r="K127" s="752">
        <v>3</v>
      </c>
      <c r="L127" s="753">
        <v>43960200</v>
      </c>
      <c r="M127" s="753">
        <v>39580200</v>
      </c>
      <c r="N127" s="753">
        <v>14027572.029999999</v>
      </c>
      <c r="O127" s="753">
        <v>25215632.030000001</v>
      </c>
      <c r="P127" s="753">
        <v>0</v>
      </c>
      <c r="R127" s="756">
        <f t="shared" si="7"/>
        <v>25552627.969999999</v>
      </c>
      <c r="S127" s="756">
        <f t="shared" si="8"/>
        <v>14027572.029999999</v>
      </c>
      <c r="T127" s="756">
        <f t="shared" si="9"/>
        <v>0</v>
      </c>
    </row>
    <row r="128" spans="1:20">
      <c r="A128" s="752" t="s">
        <v>676</v>
      </c>
      <c r="B128" s="757" t="s">
        <v>517</v>
      </c>
      <c r="C128" s="752">
        <v>221001</v>
      </c>
      <c r="D128" s="752" t="s">
        <v>445</v>
      </c>
      <c r="E128" s="752" t="s">
        <v>548</v>
      </c>
      <c r="F128" s="752">
        <v>2941</v>
      </c>
      <c r="G128" s="752">
        <v>1</v>
      </c>
      <c r="H128" s="752">
        <v>1</v>
      </c>
      <c r="I128" s="752">
        <v>0</v>
      </c>
      <c r="K128" s="752">
        <v>2</v>
      </c>
      <c r="L128" s="753">
        <v>100000</v>
      </c>
      <c r="M128" s="753">
        <v>100000</v>
      </c>
      <c r="O128" s="753">
        <v>40000</v>
      </c>
      <c r="P128" s="753">
        <v>0</v>
      </c>
      <c r="R128" s="756">
        <f t="shared" si="7"/>
        <v>100000</v>
      </c>
      <c r="S128" s="756">
        <f t="shared" si="8"/>
        <v>0</v>
      </c>
      <c r="T128" s="756">
        <f t="shared" si="9"/>
        <v>0</v>
      </c>
    </row>
    <row r="129" spans="1:20">
      <c r="A129" s="752" t="s">
        <v>677</v>
      </c>
      <c r="B129" s="757" t="s">
        <v>517</v>
      </c>
      <c r="C129" s="752">
        <v>221001</v>
      </c>
      <c r="D129" s="752" t="s">
        <v>445</v>
      </c>
      <c r="E129" s="752" t="s">
        <v>548</v>
      </c>
      <c r="F129" s="752">
        <v>2961</v>
      </c>
      <c r="G129" s="752">
        <v>1</v>
      </c>
      <c r="H129" s="752">
        <v>1</v>
      </c>
      <c r="I129" s="752">
        <v>0</v>
      </c>
      <c r="K129" s="752">
        <v>2</v>
      </c>
      <c r="L129" s="753">
        <v>0</v>
      </c>
      <c r="M129" s="753">
        <v>623932.93000000005</v>
      </c>
      <c r="N129" s="753">
        <v>623932.93000000005</v>
      </c>
      <c r="O129" s="753">
        <v>215932.93</v>
      </c>
      <c r="P129" s="753">
        <v>0</v>
      </c>
      <c r="R129" s="756">
        <f t="shared" si="7"/>
        <v>0</v>
      </c>
      <c r="S129" s="756">
        <f t="shared" si="8"/>
        <v>623932.93000000005</v>
      </c>
      <c r="T129" s="756">
        <f t="shared" si="9"/>
        <v>0</v>
      </c>
    </row>
    <row r="130" spans="1:20">
      <c r="A130" s="752" t="s">
        <v>678</v>
      </c>
      <c r="B130" s="757" t="s">
        <v>517</v>
      </c>
      <c r="C130" s="752">
        <v>221001</v>
      </c>
      <c r="D130" s="752" t="s">
        <v>445</v>
      </c>
      <c r="E130" s="752" t="s">
        <v>548</v>
      </c>
      <c r="F130" s="752">
        <v>2981</v>
      </c>
      <c r="G130" s="752">
        <v>1</v>
      </c>
      <c r="H130" s="752">
        <v>1</v>
      </c>
      <c r="I130" s="752">
        <v>0</v>
      </c>
      <c r="K130" s="752">
        <v>2</v>
      </c>
      <c r="L130" s="753">
        <v>680000</v>
      </c>
      <c r="M130" s="753">
        <v>56067.07</v>
      </c>
      <c r="O130" s="753">
        <v>56067.07</v>
      </c>
      <c r="P130" s="753">
        <v>0</v>
      </c>
      <c r="R130" s="756">
        <f t="shared" si="7"/>
        <v>56067.07</v>
      </c>
      <c r="S130" s="756">
        <f t="shared" si="8"/>
        <v>0</v>
      </c>
      <c r="T130" s="756">
        <f t="shared" si="9"/>
        <v>0</v>
      </c>
    </row>
    <row r="131" spans="1:20">
      <c r="A131" s="752" t="s">
        <v>1742</v>
      </c>
      <c r="B131" s="757" t="s">
        <v>517</v>
      </c>
      <c r="C131" s="752">
        <v>221001</v>
      </c>
      <c r="D131" s="752" t="s">
        <v>445</v>
      </c>
      <c r="E131" s="752" t="s">
        <v>548</v>
      </c>
      <c r="F131" s="752">
        <v>3112</v>
      </c>
      <c r="G131" s="752">
        <v>1</v>
      </c>
      <c r="H131" s="752">
        <v>2</v>
      </c>
      <c r="I131" s="752">
        <v>0</v>
      </c>
      <c r="K131" s="752">
        <v>3</v>
      </c>
      <c r="L131" s="753">
        <v>0</v>
      </c>
      <c r="M131" s="753">
        <v>5539800</v>
      </c>
      <c r="N131" s="753">
        <f>P131</f>
        <v>0</v>
      </c>
      <c r="O131" s="753">
        <v>2215920</v>
      </c>
      <c r="P131" s="753">
        <v>0</v>
      </c>
      <c r="R131" s="756">
        <f t="shared" si="7"/>
        <v>5539800</v>
      </c>
      <c r="S131" s="756">
        <f t="shared" si="8"/>
        <v>0</v>
      </c>
      <c r="T131" s="756">
        <f t="shared" si="9"/>
        <v>0</v>
      </c>
    </row>
    <row r="132" spans="1:20">
      <c r="A132" s="752" t="s">
        <v>679</v>
      </c>
      <c r="B132" s="757" t="s">
        <v>517</v>
      </c>
      <c r="C132" s="752">
        <v>221001</v>
      </c>
      <c r="D132" s="752" t="s">
        <v>445</v>
      </c>
      <c r="E132" s="752" t="s">
        <v>548</v>
      </c>
      <c r="F132" s="752">
        <v>3132</v>
      </c>
      <c r="G132" s="752">
        <v>1</v>
      </c>
      <c r="H132" s="752">
        <v>1</v>
      </c>
      <c r="I132" s="752">
        <v>0</v>
      </c>
      <c r="K132" s="752">
        <v>3</v>
      </c>
      <c r="L132" s="753">
        <v>90000</v>
      </c>
      <c r="M132" s="753">
        <v>90000</v>
      </c>
      <c r="N132" s="753">
        <v>90000</v>
      </c>
      <c r="O132" s="753">
        <v>63000</v>
      </c>
      <c r="P132" s="753">
        <v>48448</v>
      </c>
      <c r="Q132" s="753">
        <v>48448</v>
      </c>
      <c r="R132" s="756">
        <f t="shared" si="7"/>
        <v>0</v>
      </c>
      <c r="S132" s="756">
        <f t="shared" si="8"/>
        <v>41552</v>
      </c>
      <c r="T132" s="756">
        <f t="shared" si="9"/>
        <v>0</v>
      </c>
    </row>
    <row r="133" spans="1:20">
      <c r="A133" s="752" t="s">
        <v>680</v>
      </c>
      <c r="B133" s="757" t="s">
        <v>517</v>
      </c>
      <c r="C133" s="752">
        <v>221001</v>
      </c>
      <c r="D133" s="752" t="s">
        <v>445</v>
      </c>
      <c r="E133" s="752" t="s">
        <v>548</v>
      </c>
      <c r="F133" s="752">
        <v>3141</v>
      </c>
      <c r="G133" s="752">
        <v>1</v>
      </c>
      <c r="H133" s="752">
        <v>1</v>
      </c>
      <c r="I133" s="752">
        <v>22</v>
      </c>
      <c r="K133" s="752">
        <v>3</v>
      </c>
      <c r="L133" s="753">
        <v>2341385</v>
      </c>
      <c r="M133" s="753">
        <v>2341385</v>
      </c>
      <c r="N133" s="753">
        <v>2000000</v>
      </c>
      <c r="O133" s="753">
        <v>936556</v>
      </c>
      <c r="P133" s="753">
        <v>611389.62</v>
      </c>
      <c r="Q133" s="753">
        <v>611389.62</v>
      </c>
      <c r="R133" s="756">
        <f t="shared" si="7"/>
        <v>341385</v>
      </c>
      <c r="S133" s="756">
        <f t="shared" si="8"/>
        <v>1388610.38</v>
      </c>
      <c r="T133" s="756">
        <f t="shared" si="9"/>
        <v>0</v>
      </c>
    </row>
    <row r="134" spans="1:20">
      <c r="A134" s="752" t="s">
        <v>681</v>
      </c>
      <c r="B134" s="757" t="s">
        <v>517</v>
      </c>
      <c r="C134" s="752">
        <v>221001</v>
      </c>
      <c r="D134" s="752" t="s">
        <v>445</v>
      </c>
      <c r="E134" s="752" t="s">
        <v>548</v>
      </c>
      <c r="F134" s="752">
        <v>3161</v>
      </c>
      <c r="G134" s="752">
        <v>1</v>
      </c>
      <c r="H134" s="752">
        <v>1</v>
      </c>
      <c r="I134" s="752">
        <v>0</v>
      </c>
      <c r="K134" s="752">
        <v>3</v>
      </c>
      <c r="L134" s="753">
        <v>0</v>
      </c>
      <c r="M134" s="753">
        <v>1577500</v>
      </c>
      <c r="N134" s="753">
        <v>1507500</v>
      </c>
      <c r="O134" s="753">
        <v>1227500</v>
      </c>
      <c r="P134" s="753">
        <v>1005000.8</v>
      </c>
      <c r="Q134" s="753">
        <v>1005000.8</v>
      </c>
      <c r="R134" s="756">
        <f t="shared" ref="R134:R197" si="14">M134-N134</f>
        <v>70000</v>
      </c>
      <c r="S134" s="756">
        <f t="shared" ref="S134:S197" si="15">N134-P134</f>
        <v>502499.19999999995</v>
      </c>
      <c r="T134" s="756">
        <f t="shared" ref="T134:T197" si="16">P134-Q134</f>
        <v>0</v>
      </c>
    </row>
    <row r="135" spans="1:20">
      <c r="A135" s="752" t="s">
        <v>682</v>
      </c>
      <c r="B135" s="757" t="s">
        <v>517</v>
      </c>
      <c r="C135" s="752">
        <v>221001</v>
      </c>
      <c r="D135" s="752" t="s">
        <v>445</v>
      </c>
      <c r="E135" s="752" t="s">
        <v>548</v>
      </c>
      <c r="F135" s="752">
        <v>3171</v>
      </c>
      <c r="G135" s="752">
        <v>1</v>
      </c>
      <c r="H135" s="752">
        <v>1</v>
      </c>
      <c r="I135" s="752">
        <v>0</v>
      </c>
      <c r="K135" s="752">
        <v>3</v>
      </c>
      <c r="L135" s="753">
        <v>2566557</v>
      </c>
      <c r="M135" s="753">
        <v>1566557</v>
      </c>
      <c r="N135" s="753">
        <v>1500000</v>
      </c>
      <c r="O135" s="753">
        <v>626624</v>
      </c>
      <c r="P135" s="753">
        <v>516603.11</v>
      </c>
      <c r="Q135" s="753">
        <v>516603.11</v>
      </c>
      <c r="R135" s="756">
        <f t="shared" si="14"/>
        <v>66557</v>
      </c>
      <c r="S135" s="756">
        <f t="shared" si="15"/>
        <v>983396.89</v>
      </c>
      <c r="T135" s="756">
        <f t="shared" si="16"/>
        <v>0</v>
      </c>
    </row>
    <row r="136" spans="1:20">
      <c r="A136" s="752" t="s">
        <v>683</v>
      </c>
      <c r="B136" s="757" t="s">
        <v>517</v>
      </c>
      <c r="C136" s="752">
        <v>221001</v>
      </c>
      <c r="D136" s="752" t="s">
        <v>445</v>
      </c>
      <c r="E136" s="752" t="s">
        <v>548</v>
      </c>
      <c r="F136" s="752">
        <v>3221</v>
      </c>
      <c r="G136" s="752">
        <v>1</v>
      </c>
      <c r="H136" s="752">
        <v>1</v>
      </c>
      <c r="I136" s="752">
        <v>0</v>
      </c>
      <c r="K136" s="752">
        <v>3</v>
      </c>
      <c r="L136" s="753">
        <v>4500000</v>
      </c>
      <c r="M136" s="753">
        <v>4500000</v>
      </c>
      <c r="N136" s="753">
        <v>4500000</v>
      </c>
      <c r="O136" s="753">
        <v>2700000</v>
      </c>
      <c r="P136" s="753">
        <v>2175000</v>
      </c>
      <c r="Q136" s="753">
        <v>2175000</v>
      </c>
      <c r="R136" s="756">
        <f t="shared" si="14"/>
        <v>0</v>
      </c>
      <c r="S136" s="756">
        <f t="shared" si="15"/>
        <v>2325000</v>
      </c>
      <c r="T136" s="756">
        <f t="shared" si="16"/>
        <v>0</v>
      </c>
    </row>
    <row r="137" spans="1:20">
      <c r="A137" s="752" t="s">
        <v>684</v>
      </c>
      <c r="B137" s="757" t="s">
        <v>517</v>
      </c>
      <c r="C137" s="752">
        <v>221001</v>
      </c>
      <c r="D137" s="752" t="s">
        <v>445</v>
      </c>
      <c r="E137" s="752" t="s">
        <v>548</v>
      </c>
      <c r="F137" s="752">
        <v>3231</v>
      </c>
      <c r="G137" s="752">
        <v>1</v>
      </c>
      <c r="H137" s="752">
        <v>2</v>
      </c>
      <c r="I137" s="752">
        <v>0</v>
      </c>
      <c r="K137" s="752">
        <v>3</v>
      </c>
      <c r="L137" s="753">
        <v>3500000</v>
      </c>
      <c r="M137" s="753">
        <v>3500000</v>
      </c>
      <c r="N137" s="753">
        <f>P137</f>
        <v>0</v>
      </c>
      <c r="O137" s="753">
        <v>1400000</v>
      </c>
      <c r="P137" s="753">
        <v>0</v>
      </c>
      <c r="R137" s="756">
        <f t="shared" si="14"/>
        <v>3500000</v>
      </c>
      <c r="S137" s="756">
        <f t="shared" si="15"/>
        <v>0</v>
      </c>
      <c r="T137" s="756">
        <f t="shared" si="16"/>
        <v>0</v>
      </c>
    </row>
    <row r="138" spans="1:20">
      <c r="A138" s="752" t="s">
        <v>685</v>
      </c>
      <c r="B138" s="757" t="s">
        <v>517</v>
      </c>
      <c r="C138" s="752">
        <v>221001</v>
      </c>
      <c r="D138" s="752" t="s">
        <v>445</v>
      </c>
      <c r="E138" s="752" t="s">
        <v>548</v>
      </c>
      <c r="F138" s="752">
        <v>3531</v>
      </c>
      <c r="G138" s="752">
        <v>1</v>
      </c>
      <c r="H138" s="752">
        <v>1</v>
      </c>
      <c r="I138" s="752">
        <v>0</v>
      </c>
      <c r="K138" s="752">
        <v>3</v>
      </c>
      <c r="L138" s="753">
        <v>5820391</v>
      </c>
      <c r="M138" s="753">
        <v>7742891</v>
      </c>
      <c r="O138" s="753">
        <v>2500656</v>
      </c>
      <c r="P138" s="753">
        <v>0</v>
      </c>
      <c r="R138" s="756">
        <f t="shared" si="14"/>
        <v>7742891</v>
      </c>
      <c r="S138" s="756">
        <f t="shared" si="15"/>
        <v>0</v>
      </c>
      <c r="T138" s="756">
        <f t="shared" si="16"/>
        <v>0</v>
      </c>
    </row>
    <row r="139" spans="1:20">
      <c r="A139" s="752" t="s">
        <v>686</v>
      </c>
      <c r="B139" s="757" t="s">
        <v>517</v>
      </c>
      <c r="C139" s="752">
        <v>221001</v>
      </c>
      <c r="D139" s="752" t="s">
        <v>445</v>
      </c>
      <c r="E139" s="752" t="s">
        <v>548</v>
      </c>
      <c r="F139" s="752">
        <v>3581</v>
      </c>
      <c r="G139" s="752">
        <v>1</v>
      </c>
      <c r="H139" s="752">
        <v>1</v>
      </c>
      <c r="I139" s="752">
        <v>0</v>
      </c>
      <c r="K139" s="752">
        <v>3</v>
      </c>
      <c r="L139" s="753">
        <v>0</v>
      </c>
      <c r="M139" s="753">
        <v>1000000</v>
      </c>
      <c r="O139" s="753">
        <v>400000</v>
      </c>
      <c r="P139" s="753">
        <v>0</v>
      </c>
      <c r="R139" s="756">
        <f t="shared" si="14"/>
        <v>1000000</v>
      </c>
      <c r="S139" s="756">
        <f t="shared" si="15"/>
        <v>0</v>
      </c>
      <c r="T139" s="756">
        <f t="shared" si="16"/>
        <v>0</v>
      </c>
    </row>
    <row r="140" spans="1:20">
      <c r="A140" s="752" t="s">
        <v>687</v>
      </c>
      <c r="B140" s="757" t="s">
        <v>517</v>
      </c>
      <c r="C140" s="752">
        <v>221001</v>
      </c>
      <c r="D140" s="752" t="s">
        <v>445</v>
      </c>
      <c r="E140" s="752" t="s">
        <v>548</v>
      </c>
      <c r="F140" s="752">
        <v>3611</v>
      </c>
      <c r="G140" s="752">
        <v>1</v>
      </c>
      <c r="H140" s="752">
        <v>1</v>
      </c>
      <c r="I140" s="752">
        <v>0</v>
      </c>
      <c r="K140" s="752">
        <v>3</v>
      </c>
      <c r="L140" s="753">
        <v>3526494</v>
      </c>
      <c r="M140" s="753">
        <v>3526494</v>
      </c>
      <c r="N140" s="753">
        <v>632777.81000000006</v>
      </c>
      <c r="O140" s="753">
        <v>1410596</v>
      </c>
      <c r="P140" s="753">
        <v>109533</v>
      </c>
      <c r="Q140" s="753">
        <v>109533</v>
      </c>
      <c r="R140" s="756">
        <f t="shared" si="14"/>
        <v>2893716.19</v>
      </c>
      <c r="S140" s="756">
        <f t="shared" si="15"/>
        <v>523244.81000000006</v>
      </c>
      <c r="T140" s="756">
        <f t="shared" si="16"/>
        <v>0</v>
      </c>
    </row>
    <row r="141" spans="1:20">
      <c r="A141" s="752" t="s">
        <v>688</v>
      </c>
      <c r="B141" s="757" t="s">
        <v>517</v>
      </c>
      <c r="C141" s="752">
        <v>221001</v>
      </c>
      <c r="D141" s="752" t="s">
        <v>445</v>
      </c>
      <c r="E141" s="752" t="s">
        <v>548</v>
      </c>
      <c r="F141" s="752">
        <v>3941</v>
      </c>
      <c r="G141" s="752">
        <v>1</v>
      </c>
      <c r="H141" s="752">
        <v>1</v>
      </c>
      <c r="I141" s="752">
        <v>0</v>
      </c>
      <c r="K141" s="752">
        <v>3</v>
      </c>
      <c r="L141" s="753">
        <v>9039800</v>
      </c>
      <c r="M141" s="753">
        <v>0</v>
      </c>
      <c r="O141" s="753">
        <v>0</v>
      </c>
      <c r="P141" s="753">
        <v>0</v>
      </c>
      <c r="R141" s="756">
        <f t="shared" si="14"/>
        <v>0</v>
      </c>
      <c r="S141" s="756">
        <f t="shared" si="15"/>
        <v>0</v>
      </c>
      <c r="T141" s="756">
        <f t="shared" si="16"/>
        <v>0</v>
      </c>
    </row>
    <row r="142" spans="1:20">
      <c r="A142" s="752" t="s">
        <v>689</v>
      </c>
      <c r="B142" s="757" t="s">
        <v>483</v>
      </c>
      <c r="C142" s="752">
        <v>221024</v>
      </c>
      <c r="D142" s="752" t="s">
        <v>391</v>
      </c>
      <c r="E142" s="752" t="s">
        <v>690</v>
      </c>
      <c r="F142" s="752">
        <v>6121</v>
      </c>
      <c r="G142" s="752">
        <v>2</v>
      </c>
      <c r="H142" s="752">
        <v>1</v>
      </c>
      <c r="I142" s="752">
        <v>0</v>
      </c>
      <c r="J142" s="752" t="s">
        <v>691</v>
      </c>
      <c r="K142" s="752">
        <v>6</v>
      </c>
      <c r="L142" s="753">
        <v>11902500</v>
      </c>
      <c r="M142" s="753">
        <v>11902500</v>
      </c>
      <c r="O142" s="753">
        <v>2380500</v>
      </c>
      <c r="P142" s="753">
        <v>0</v>
      </c>
      <c r="R142" s="756">
        <f t="shared" si="14"/>
        <v>11902500</v>
      </c>
      <c r="S142" s="756">
        <f t="shared" si="15"/>
        <v>0</v>
      </c>
      <c r="T142" s="756">
        <f t="shared" si="16"/>
        <v>0</v>
      </c>
    </row>
    <row r="143" spans="1:20">
      <c r="A143" s="752" t="s">
        <v>692</v>
      </c>
      <c r="B143" s="757" t="s">
        <v>483</v>
      </c>
      <c r="C143" s="752">
        <v>221024</v>
      </c>
      <c r="D143" s="752" t="s">
        <v>391</v>
      </c>
      <c r="E143" s="752" t="s">
        <v>690</v>
      </c>
      <c r="F143" s="752">
        <v>6121</v>
      </c>
      <c r="G143" s="752">
        <v>2</v>
      </c>
      <c r="H143" s="752">
        <v>1</v>
      </c>
      <c r="I143" s="752">
        <v>0</v>
      </c>
      <c r="J143" s="752" t="s">
        <v>693</v>
      </c>
      <c r="K143" s="752">
        <v>6</v>
      </c>
      <c r="L143" s="753">
        <v>13001073</v>
      </c>
      <c r="M143" s="753">
        <v>13001073</v>
      </c>
      <c r="O143" s="753">
        <v>2600214</v>
      </c>
      <c r="P143" s="753">
        <v>0</v>
      </c>
      <c r="R143" s="756">
        <f t="shared" si="14"/>
        <v>13001073</v>
      </c>
      <c r="S143" s="756">
        <f t="shared" si="15"/>
        <v>0</v>
      </c>
      <c r="T143" s="756">
        <f t="shared" si="16"/>
        <v>0</v>
      </c>
    </row>
    <row r="144" spans="1:20">
      <c r="A144" s="752" t="s">
        <v>694</v>
      </c>
      <c r="B144" s="757" t="s">
        <v>483</v>
      </c>
      <c r="C144" s="752">
        <v>221024</v>
      </c>
      <c r="D144" s="752" t="s">
        <v>391</v>
      </c>
      <c r="E144" s="752" t="s">
        <v>672</v>
      </c>
      <c r="F144" s="752">
        <v>6121</v>
      </c>
      <c r="G144" s="752">
        <v>2</v>
      </c>
      <c r="H144" s="752">
        <v>1</v>
      </c>
      <c r="I144" s="752">
        <v>37</v>
      </c>
      <c r="J144" s="752" t="s">
        <v>693</v>
      </c>
      <c r="K144" s="752">
        <v>6</v>
      </c>
      <c r="L144" s="753">
        <v>4258564</v>
      </c>
      <c r="M144" s="753">
        <v>4258564</v>
      </c>
      <c r="O144" s="753">
        <v>1703424</v>
      </c>
      <c r="P144" s="753">
        <v>0</v>
      </c>
      <c r="R144" s="756">
        <f t="shared" si="14"/>
        <v>4258564</v>
      </c>
      <c r="S144" s="756">
        <f t="shared" si="15"/>
        <v>0</v>
      </c>
      <c r="T144" s="756">
        <f t="shared" si="16"/>
        <v>0</v>
      </c>
    </row>
    <row r="145" spans="1:20">
      <c r="A145" s="752" t="s">
        <v>695</v>
      </c>
      <c r="B145" s="757" t="s">
        <v>483</v>
      </c>
      <c r="C145" s="752">
        <v>221024</v>
      </c>
      <c r="D145" s="752" t="s">
        <v>391</v>
      </c>
      <c r="E145" s="752" t="s">
        <v>548</v>
      </c>
      <c r="F145" s="752">
        <v>6141</v>
      </c>
      <c r="G145" s="752">
        <v>2</v>
      </c>
      <c r="H145" s="752">
        <v>1</v>
      </c>
      <c r="I145" s="752">
        <v>0</v>
      </c>
      <c r="J145" s="752" t="s">
        <v>696</v>
      </c>
      <c r="K145" s="752">
        <v>6</v>
      </c>
      <c r="L145" s="753">
        <v>3900000</v>
      </c>
      <c r="M145" s="753">
        <v>3900000</v>
      </c>
      <c r="O145" s="753">
        <v>1560000</v>
      </c>
      <c r="P145" s="753">
        <v>0</v>
      </c>
      <c r="R145" s="756">
        <f t="shared" si="14"/>
        <v>3900000</v>
      </c>
      <c r="S145" s="756">
        <f t="shared" si="15"/>
        <v>0</v>
      </c>
      <c r="T145" s="756">
        <f t="shared" si="16"/>
        <v>0</v>
      </c>
    </row>
    <row r="146" spans="1:20">
      <c r="A146" s="752" t="s">
        <v>697</v>
      </c>
      <c r="B146" s="757" t="s">
        <v>494</v>
      </c>
      <c r="C146" s="752">
        <v>221049</v>
      </c>
      <c r="D146" s="752" t="s">
        <v>424</v>
      </c>
      <c r="E146" s="752">
        <v>111100</v>
      </c>
      <c r="F146" s="752">
        <v>6141</v>
      </c>
      <c r="G146" s="752">
        <v>2</v>
      </c>
      <c r="H146" s="752">
        <v>1</v>
      </c>
      <c r="I146" s="752">
        <v>65</v>
      </c>
      <c r="J146" s="752" t="s">
        <v>698</v>
      </c>
      <c r="K146" s="752">
        <v>6</v>
      </c>
      <c r="L146" s="753">
        <v>90024788</v>
      </c>
      <c r="M146" s="753">
        <v>90024788</v>
      </c>
      <c r="O146" s="753">
        <v>0</v>
      </c>
      <c r="P146" s="753">
        <v>0</v>
      </c>
      <c r="R146" s="756">
        <f t="shared" si="14"/>
        <v>90024788</v>
      </c>
      <c r="S146" s="756">
        <f t="shared" si="15"/>
        <v>0</v>
      </c>
      <c r="T146" s="756">
        <f t="shared" si="16"/>
        <v>0</v>
      </c>
    </row>
    <row r="147" spans="1:20">
      <c r="A147" s="752" t="s">
        <v>699</v>
      </c>
      <c r="B147" s="757" t="s">
        <v>494</v>
      </c>
      <c r="C147" s="752">
        <v>221049</v>
      </c>
      <c r="D147" s="752" t="s">
        <v>424</v>
      </c>
      <c r="E147" s="752" t="s">
        <v>548</v>
      </c>
      <c r="F147" s="752">
        <v>3331</v>
      </c>
      <c r="G147" s="752">
        <v>2</v>
      </c>
      <c r="H147" s="752">
        <v>1</v>
      </c>
      <c r="I147" s="752">
        <v>0</v>
      </c>
      <c r="K147" s="752">
        <v>3</v>
      </c>
      <c r="L147" s="753">
        <v>2500000</v>
      </c>
      <c r="M147" s="753">
        <v>0</v>
      </c>
      <c r="O147" s="753">
        <v>0</v>
      </c>
      <c r="P147" s="753">
        <v>0</v>
      </c>
      <c r="R147" s="756">
        <f t="shared" si="14"/>
        <v>0</v>
      </c>
      <c r="S147" s="756">
        <f t="shared" si="15"/>
        <v>0</v>
      </c>
      <c r="T147" s="756">
        <f t="shared" si="16"/>
        <v>0</v>
      </c>
    </row>
    <row r="148" spans="1:20">
      <c r="A148" s="752" t="s">
        <v>1708</v>
      </c>
      <c r="B148" s="757" t="s">
        <v>494</v>
      </c>
      <c r="C148" s="752">
        <v>221049</v>
      </c>
      <c r="D148" s="752" t="s">
        <v>424</v>
      </c>
      <c r="E148" s="752" t="s">
        <v>548</v>
      </c>
      <c r="F148" s="752">
        <v>3381</v>
      </c>
      <c r="G148" s="752">
        <v>1</v>
      </c>
      <c r="H148" s="752">
        <v>2</v>
      </c>
      <c r="I148" s="752">
        <v>0</v>
      </c>
      <c r="K148" s="752">
        <v>3</v>
      </c>
      <c r="L148" s="753">
        <v>0</v>
      </c>
      <c r="M148" s="753">
        <v>305000</v>
      </c>
      <c r="N148" s="753">
        <f>P148</f>
        <v>0</v>
      </c>
      <c r="O148" s="753">
        <v>305000</v>
      </c>
      <c r="P148" s="753">
        <v>0</v>
      </c>
      <c r="R148" s="756">
        <f t="shared" si="14"/>
        <v>305000</v>
      </c>
      <c r="S148" s="756">
        <f t="shared" si="15"/>
        <v>0</v>
      </c>
      <c r="T148" s="756">
        <f t="shared" si="16"/>
        <v>0</v>
      </c>
    </row>
    <row r="149" spans="1:20">
      <c r="A149" s="752" t="s">
        <v>700</v>
      </c>
      <c r="B149" s="757" t="s">
        <v>494</v>
      </c>
      <c r="C149" s="752">
        <v>221049</v>
      </c>
      <c r="D149" s="752" t="s">
        <v>424</v>
      </c>
      <c r="E149" s="752" t="s">
        <v>548</v>
      </c>
      <c r="F149" s="752">
        <v>3391</v>
      </c>
      <c r="G149" s="752">
        <v>2</v>
      </c>
      <c r="H149" s="752">
        <v>1</v>
      </c>
      <c r="I149" s="752">
        <v>0</v>
      </c>
      <c r="K149" s="752">
        <v>3</v>
      </c>
      <c r="L149" s="753">
        <v>0</v>
      </c>
      <c r="M149" s="753">
        <v>2195000</v>
      </c>
      <c r="O149" s="753">
        <v>695000</v>
      </c>
      <c r="P149" s="753">
        <v>0</v>
      </c>
      <c r="R149" s="756">
        <f t="shared" si="14"/>
        <v>2195000</v>
      </c>
      <c r="S149" s="756">
        <f t="shared" si="15"/>
        <v>0</v>
      </c>
      <c r="T149" s="756">
        <f t="shared" si="16"/>
        <v>0</v>
      </c>
    </row>
    <row r="150" spans="1:20">
      <c r="A150" s="752" t="s">
        <v>701</v>
      </c>
      <c r="B150" s="757" t="s">
        <v>494</v>
      </c>
      <c r="C150" s="752">
        <v>221049</v>
      </c>
      <c r="D150" s="752" t="s">
        <v>424</v>
      </c>
      <c r="E150" s="752" t="s">
        <v>548</v>
      </c>
      <c r="F150" s="752">
        <v>6141</v>
      </c>
      <c r="G150" s="752">
        <v>2</v>
      </c>
      <c r="H150" s="752">
        <v>1</v>
      </c>
      <c r="I150" s="752">
        <v>0</v>
      </c>
      <c r="J150" s="752" t="s">
        <v>702</v>
      </c>
      <c r="K150" s="752">
        <v>6</v>
      </c>
      <c r="L150" s="753">
        <v>10597068</v>
      </c>
      <c r="M150" s="753">
        <v>10597068</v>
      </c>
      <c r="O150" s="753">
        <v>4238828</v>
      </c>
      <c r="P150" s="753">
        <v>0</v>
      </c>
      <c r="R150" s="756">
        <f t="shared" si="14"/>
        <v>10597068</v>
      </c>
      <c r="S150" s="756">
        <f t="shared" si="15"/>
        <v>0</v>
      </c>
      <c r="T150" s="756">
        <f t="shared" si="16"/>
        <v>0</v>
      </c>
    </row>
    <row r="151" spans="1:20">
      <c r="A151" s="752" t="s">
        <v>703</v>
      </c>
      <c r="B151" s="757" t="s">
        <v>494</v>
      </c>
      <c r="C151" s="752">
        <v>221049</v>
      </c>
      <c r="D151" s="752" t="s">
        <v>424</v>
      </c>
      <c r="E151" s="752" t="s">
        <v>548</v>
      </c>
      <c r="F151" s="752">
        <v>6141</v>
      </c>
      <c r="G151" s="752">
        <v>2</v>
      </c>
      <c r="H151" s="752">
        <v>1</v>
      </c>
      <c r="I151" s="752">
        <v>0</v>
      </c>
      <c r="J151" s="752" t="s">
        <v>704</v>
      </c>
      <c r="K151" s="752">
        <v>6</v>
      </c>
      <c r="L151" s="753">
        <v>4500000</v>
      </c>
      <c r="M151" s="753">
        <v>4500000</v>
      </c>
      <c r="O151" s="753">
        <v>1800000</v>
      </c>
      <c r="P151" s="753">
        <v>0</v>
      </c>
      <c r="R151" s="756">
        <f t="shared" si="14"/>
        <v>4500000</v>
      </c>
      <c r="S151" s="756">
        <f t="shared" si="15"/>
        <v>0</v>
      </c>
      <c r="T151" s="756">
        <f t="shared" si="16"/>
        <v>0</v>
      </c>
    </row>
    <row r="152" spans="1:20">
      <c r="A152" s="752" t="s">
        <v>705</v>
      </c>
      <c r="B152" s="757" t="s">
        <v>494</v>
      </c>
      <c r="C152" s="752">
        <v>221049</v>
      </c>
      <c r="D152" s="752" t="s">
        <v>424</v>
      </c>
      <c r="E152" s="752" t="s">
        <v>548</v>
      </c>
      <c r="F152" s="752">
        <v>6141</v>
      </c>
      <c r="G152" s="752">
        <v>2</v>
      </c>
      <c r="H152" s="752">
        <v>1</v>
      </c>
      <c r="I152" s="752">
        <v>0</v>
      </c>
      <c r="J152" s="752" t="s">
        <v>706</v>
      </c>
      <c r="K152" s="752">
        <v>6</v>
      </c>
      <c r="L152" s="753">
        <v>25468233</v>
      </c>
      <c r="M152" s="753">
        <v>25468233</v>
      </c>
      <c r="O152" s="753">
        <v>3930183</v>
      </c>
      <c r="P152" s="753">
        <v>0</v>
      </c>
      <c r="R152" s="756">
        <f t="shared" si="14"/>
        <v>25468233</v>
      </c>
      <c r="S152" s="756">
        <f t="shared" si="15"/>
        <v>0</v>
      </c>
      <c r="T152" s="756">
        <f t="shared" si="16"/>
        <v>0</v>
      </c>
    </row>
    <row r="153" spans="1:20">
      <c r="A153" s="752" t="s">
        <v>707</v>
      </c>
      <c r="B153" s="757" t="s">
        <v>495</v>
      </c>
      <c r="C153" s="752">
        <v>221049</v>
      </c>
      <c r="D153" s="752" t="s">
        <v>403</v>
      </c>
      <c r="E153" s="752" t="s">
        <v>546</v>
      </c>
      <c r="F153" s="752">
        <v>2411</v>
      </c>
      <c r="G153" s="752">
        <v>2</v>
      </c>
      <c r="H153" s="752">
        <v>2</v>
      </c>
      <c r="I153" s="752">
        <v>0</v>
      </c>
      <c r="K153" s="752">
        <v>2</v>
      </c>
      <c r="L153" s="753">
        <v>5473940</v>
      </c>
      <c r="M153" s="753">
        <v>5473940</v>
      </c>
      <c r="N153" s="753">
        <f>P153</f>
        <v>1047849.1</v>
      </c>
      <c r="O153" s="753">
        <v>2189576</v>
      </c>
      <c r="P153" s="753">
        <v>1047849.1</v>
      </c>
      <c r="Q153" s="753">
        <v>1047849.1</v>
      </c>
      <c r="R153" s="756">
        <f t="shared" si="14"/>
        <v>4426090.9000000004</v>
      </c>
      <c r="S153" s="756">
        <f t="shared" si="15"/>
        <v>0</v>
      </c>
      <c r="T153" s="756">
        <f t="shared" si="16"/>
        <v>0</v>
      </c>
    </row>
    <row r="154" spans="1:20">
      <c r="A154" s="752" t="s">
        <v>708</v>
      </c>
      <c r="B154" s="757" t="s">
        <v>495</v>
      </c>
      <c r="C154" s="752">
        <v>221049</v>
      </c>
      <c r="D154" s="752" t="s">
        <v>403</v>
      </c>
      <c r="E154" s="752" t="s">
        <v>552</v>
      </c>
      <c r="F154" s="752">
        <v>2151</v>
      </c>
      <c r="G154" s="752">
        <v>2</v>
      </c>
      <c r="H154" s="752">
        <v>1</v>
      </c>
      <c r="I154" s="752">
        <v>0</v>
      </c>
      <c r="K154" s="752">
        <v>2</v>
      </c>
      <c r="L154" s="753">
        <v>3912170</v>
      </c>
      <c r="M154" s="753">
        <v>1412170</v>
      </c>
      <c r="O154" s="753">
        <v>580000</v>
      </c>
      <c r="P154" s="753">
        <v>0</v>
      </c>
      <c r="R154" s="756">
        <f t="shared" si="14"/>
        <v>1412170</v>
      </c>
      <c r="S154" s="756">
        <f t="shared" si="15"/>
        <v>0</v>
      </c>
      <c r="T154" s="756">
        <f t="shared" si="16"/>
        <v>0</v>
      </c>
    </row>
    <row r="155" spans="1:20">
      <c r="A155" s="752" t="s">
        <v>709</v>
      </c>
      <c r="B155" s="757" t="s">
        <v>495</v>
      </c>
      <c r="C155" s="752">
        <v>221049</v>
      </c>
      <c r="D155" s="752" t="s">
        <v>403</v>
      </c>
      <c r="E155" s="752" t="s">
        <v>552</v>
      </c>
      <c r="F155" s="752">
        <v>2161</v>
      </c>
      <c r="G155" s="752">
        <v>2</v>
      </c>
      <c r="H155" s="752">
        <v>1</v>
      </c>
      <c r="I155" s="752">
        <v>0</v>
      </c>
      <c r="K155" s="752">
        <v>2</v>
      </c>
      <c r="L155" s="753">
        <v>62150</v>
      </c>
      <c r="M155" s="753">
        <v>62150</v>
      </c>
      <c r="O155" s="753">
        <v>24860</v>
      </c>
      <c r="P155" s="753">
        <v>0</v>
      </c>
      <c r="R155" s="756">
        <f t="shared" si="14"/>
        <v>62150</v>
      </c>
      <c r="S155" s="756">
        <f t="shared" si="15"/>
        <v>0</v>
      </c>
      <c r="T155" s="756">
        <f t="shared" si="16"/>
        <v>0</v>
      </c>
    </row>
    <row r="156" spans="1:20">
      <c r="A156" s="752" t="s">
        <v>710</v>
      </c>
      <c r="B156" s="757" t="s">
        <v>495</v>
      </c>
      <c r="C156" s="752">
        <v>221049</v>
      </c>
      <c r="D156" s="752" t="s">
        <v>403</v>
      </c>
      <c r="E156" s="752" t="s">
        <v>552</v>
      </c>
      <c r="F156" s="752">
        <v>2411</v>
      </c>
      <c r="G156" s="752">
        <v>2</v>
      </c>
      <c r="H156" s="752">
        <v>2</v>
      </c>
      <c r="I156" s="752">
        <v>0</v>
      </c>
      <c r="K156" s="752">
        <v>2</v>
      </c>
      <c r="L156" s="753">
        <v>7830060</v>
      </c>
      <c r="M156" s="753">
        <v>7830060</v>
      </c>
      <c r="N156" s="753">
        <f>P156</f>
        <v>2218688.44</v>
      </c>
      <c r="O156" s="753">
        <v>3132024</v>
      </c>
      <c r="P156" s="753">
        <v>2218688.44</v>
      </c>
      <c r="Q156" s="753">
        <v>2218688.44</v>
      </c>
      <c r="R156" s="756">
        <f t="shared" si="14"/>
        <v>5611371.5600000005</v>
      </c>
      <c r="S156" s="756">
        <f t="shared" si="15"/>
        <v>0</v>
      </c>
      <c r="T156" s="756">
        <f t="shared" si="16"/>
        <v>0</v>
      </c>
    </row>
    <row r="157" spans="1:20">
      <c r="A157" s="752" t="s">
        <v>711</v>
      </c>
      <c r="B157" s="757" t="s">
        <v>495</v>
      </c>
      <c r="C157" s="752">
        <v>221049</v>
      </c>
      <c r="D157" s="752" t="s">
        <v>403</v>
      </c>
      <c r="E157" s="752" t="s">
        <v>552</v>
      </c>
      <c r="F157" s="752">
        <v>2419</v>
      </c>
      <c r="G157" s="752">
        <v>2</v>
      </c>
      <c r="H157" s="752">
        <v>1</v>
      </c>
      <c r="I157" s="752">
        <v>0</v>
      </c>
      <c r="K157" s="752">
        <v>2</v>
      </c>
      <c r="L157" s="753">
        <v>283550</v>
      </c>
      <c r="M157" s="753">
        <v>283550</v>
      </c>
      <c r="O157" s="753">
        <v>113420</v>
      </c>
      <c r="P157" s="753">
        <v>0</v>
      </c>
      <c r="R157" s="756">
        <f t="shared" si="14"/>
        <v>283550</v>
      </c>
      <c r="S157" s="756">
        <f t="shared" si="15"/>
        <v>0</v>
      </c>
      <c r="T157" s="756">
        <f t="shared" si="16"/>
        <v>0</v>
      </c>
    </row>
    <row r="158" spans="1:20">
      <c r="A158" s="752" t="s">
        <v>712</v>
      </c>
      <c r="B158" s="757" t="s">
        <v>495</v>
      </c>
      <c r="C158" s="752">
        <v>221049</v>
      </c>
      <c r="D158" s="752" t="s">
        <v>403</v>
      </c>
      <c r="E158" s="752" t="s">
        <v>552</v>
      </c>
      <c r="F158" s="752">
        <v>2421</v>
      </c>
      <c r="G158" s="752">
        <v>2</v>
      </c>
      <c r="H158" s="752">
        <v>1</v>
      </c>
      <c r="I158" s="752">
        <v>0</v>
      </c>
      <c r="K158" s="752">
        <v>2</v>
      </c>
      <c r="L158" s="753">
        <v>762750</v>
      </c>
      <c r="M158" s="753">
        <v>762750</v>
      </c>
      <c r="O158" s="753">
        <v>305100</v>
      </c>
      <c r="P158" s="753">
        <v>0</v>
      </c>
      <c r="R158" s="756">
        <f t="shared" si="14"/>
        <v>762750</v>
      </c>
      <c r="S158" s="756">
        <f t="shared" si="15"/>
        <v>0</v>
      </c>
      <c r="T158" s="756">
        <f t="shared" si="16"/>
        <v>0</v>
      </c>
    </row>
    <row r="159" spans="1:20">
      <c r="A159" s="752" t="s">
        <v>713</v>
      </c>
      <c r="B159" s="757" t="s">
        <v>495</v>
      </c>
      <c r="C159" s="752">
        <v>221049</v>
      </c>
      <c r="D159" s="752" t="s">
        <v>403</v>
      </c>
      <c r="E159" s="752" t="s">
        <v>552</v>
      </c>
      <c r="F159" s="752">
        <v>2441</v>
      </c>
      <c r="G159" s="752">
        <v>2</v>
      </c>
      <c r="H159" s="752">
        <v>1</v>
      </c>
      <c r="I159" s="752">
        <v>0</v>
      </c>
      <c r="K159" s="752">
        <v>2</v>
      </c>
      <c r="L159" s="753">
        <v>88440</v>
      </c>
      <c r="M159" s="753">
        <v>88440</v>
      </c>
      <c r="N159" s="753">
        <v>88392</v>
      </c>
      <c r="O159" s="753">
        <v>35376</v>
      </c>
      <c r="P159" s="753">
        <v>0</v>
      </c>
      <c r="R159" s="756">
        <f t="shared" si="14"/>
        <v>48</v>
      </c>
      <c r="S159" s="756">
        <f t="shared" si="15"/>
        <v>88392</v>
      </c>
      <c r="T159" s="756">
        <f t="shared" si="16"/>
        <v>0</v>
      </c>
    </row>
    <row r="160" spans="1:20">
      <c r="A160" s="752" t="s">
        <v>714</v>
      </c>
      <c r="B160" s="757" t="s">
        <v>495</v>
      </c>
      <c r="C160" s="752">
        <v>221049</v>
      </c>
      <c r="D160" s="752" t="s">
        <v>403</v>
      </c>
      <c r="E160" s="752" t="s">
        <v>552</v>
      </c>
      <c r="F160" s="752">
        <v>2471</v>
      </c>
      <c r="G160" s="752">
        <v>2</v>
      </c>
      <c r="H160" s="752">
        <v>1</v>
      </c>
      <c r="I160" s="752">
        <v>0</v>
      </c>
      <c r="K160" s="752">
        <v>2</v>
      </c>
      <c r="L160" s="753">
        <v>13920</v>
      </c>
      <c r="M160" s="753">
        <v>13920</v>
      </c>
      <c r="O160" s="753">
        <v>5568</v>
      </c>
      <c r="P160" s="753">
        <v>0</v>
      </c>
      <c r="R160" s="756">
        <f t="shared" si="14"/>
        <v>13920</v>
      </c>
      <c r="S160" s="756">
        <f t="shared" si="15"/>
        <v>0</v>
      </c>
      <c r="T160" s="756">
        <f t="shared" si="16"/>
        <v>0</v>
      </c>
    </row>
    <row r="161" spans="1:20">
      <c r="A161" s="752" t="s">
        <v>715</v>
      </c>
      <c r="B161" s="757" t="s">
        <v>495</v>
      </c>
      <c r="C161" s="752">
        <v>221049</v>
      </c>
      <c r="D161" s="752" t="s">
        <v>403</v>
      </c>
      <c r="E161" s="752" t="s">
        <v>552</v>
      </c>
      <c r="F161" s="752">
        <v>2491</v>
      </c>
      <c r="G161" s="752">
        <v>2</v>
      </c>
      <c r="H161" s="752">
        <v>1</v>
      </c>
      <c r="I161" s="752">
        <v>0</v>
      </c>
      <c r="K161" s="752">
        <v>2</v>
      </c>
      <c r="L161" s="753">
        <v>5278850</v>
      </c>
      <c r="M161" s="753">
        <v>5278850</v>
      </c>
      <c r="O161" s="753">
        <v>2111540</v>
      </c>
      <c r="P161" s="753">
        <v>0</v>
      </c>
      <c r="R161" s="756">
        <f t="shared" si="14"/>
        <v>5278850</v>
      </c>
      <c r="S161" s="756">
        <f t="shared" si="15"/>
        <v>0</v>
      </c>
      <c r="T161" s="756">
        <f t="shared" si="16"/>
        <v>0</v>
      </c>
    </row>
    <row r="162" spans="1:20">
      <c r="A162" s="752" t="s">
        <v>716</v>
      </c>
      <c r="B162" s="757" t="s">
        <v>495</v>
      </c>
      <c r="C162" s="752">
        <v>221049</v>
      </c>
      <c r="D162" s="752" t="s">
        <v>403</v>
      </c>
      <c r="E162" s="752" t="s">
        <v>552</v>
      </c>
      <c r="F162" s="752">
        <v>2511</v>
      </c>
      <c r="G162" s="752">
        <v>2</v>
      </c>
      <c r="H162" s="752">
        <v>1</v>
      </c>
      <c r="I162" s="752">
        <v>0</v>
      </c>
      <c r="K162" s="752">
        <v>2</v>
      </c>
      <c r="L162" s="753">
        <v>3500000</v>
      </c>
      <c r="M162" s="753">
        <v>1500000</v>
      </c>
      <c r="O162" s="753">
        <v>600000</v>
      </c>
      <c r="P162" s="753">
        <v>0</v>
      </c>
      <c r="R162" s="756">
        <f t="shared" si="14"/>
        <v>1500000</v>
      </c>
      <c r="S162" s="756">
        <f t="shared" si="15"/>
        <v>0</v>
      </c>
      <c r="T162" s="756">
        <f t="shared" si="16"/>
        <v>0</v>
      </c>
    </row>
    <row r="163" spans="1:20">
      <c r="A163" s="752" t="s">
        <v>717</v>
      </c>
      <c r="B163" s="757" t="s">
        <v>495</v>
      </c>
      <c r="C163" s="752">
        <v>221049</v>
      </c>
      <c r="D163" s="752" t="s">
        <v>403</v>
      </c>
      <c r="E163" s="752" t="s">
        <v>552</v>
      </c>
      <c r="F163" s="752">
        <v>2561</v>
      </c>
      <c r="G163" s="752">
        <v>2</v>
      </c>
      <c r="H163" s="752">
        <v>1</v>
      </c>
      <c r="I163" s="752">
        <v>0</v>
      </c>
      <c r="K163" s="752">
        <v>2</v>
      </c>
      <c r="L163" s="753">
        <v>90000</v>
      </c>
      <c r="M163" s="753">
        <v>90000</v>
      </c>
      <c r="O163" s="753">
        <v>36000</v>
      </c>
      <c r="P163" s="753">
        <v>0</v>
      </c>
      <c r="R163" s="756">
        <f t="shared" si="14"/>
        <v>90000</v>
      </c>
      <c r="S163" s="756">
        <f t="shared" si="15"/>
        <v>0</v>
      </c>
      <c r="T163" s="756">
        <f t="shared" si="16"/>
        <v>0</v>
      </c>
    </row>
    <row r="164" spans="1:20">
      <c r="A164" s="752" t="s">
        <v>718</v>
      </c>
      <c r="B164" s="757" t="s">
        <v>495</v>
      </c>
      <c r="C164" s="752">
        <v>221049</v>
      </c>
      <c r="D164" s="752" t="s">
        <v>403</v>
      </c>
      <c r="E164" s="752" t="s">
        <v>552</v>
      </c>
      <c r="F164" s="752">
        <v>2611</v>
      </c>
      <c r="G164" s="752">
        <v>2</v>
      </c>
      <c r="H164" s="752">
        <v>2</v>
      </c>
      <c r="I164" s="752">
        <v>0</v>
      </c>
      <c r="K164" s="752">
        <v>2</v>
      </c>
      <c r="L164" s="753">
        <v>658900</v>
      </c>
      <c r="M164" s="753">
        <v>658900</v>
      </c>
      <c r="N164" s="753">
        <f>P164</f>
        <v>0</v>
      </c>
      <c r="O164" s="753">
        <v>263560</v>
      </c>
      <c r="P164" s="753">
        <v>0</v>
      </c>
      <c r="R164" s="756">
        <f t="shared" si="14"/>
        <v>658900</v>
      </c>
      <c r="S164" s="756">
        <f t="shared" si="15"/>
        <v>0</v>
      </c>
      <c r="T164" s="756">
        <f t="shared" si="16"/>
        <v>0</v>
      </c>
    </row>
    <row r="165" spans="1:20">
      <c r="A165" s="752" t="s">
        <v>719</v>
      </c>
      <c r="B165" s="757" t="s">
        <v>495</v>
      </c>
      <c r="C165" s="752">
        <v>221049</v>
      </c>
      <c r="D165" s="752" t="s">
        <v>403</v>
      </c>
      <c r="E165" s="752" t="s">
        <v>552</v>
      </c>
      <c r="F165" s="752">
        <v>2911</v>
      </c>
      <c r="G165" s="752">
        <v>2</v>
      </c>
      <c r="H165" s="752">
        <v>1</v>
      </c>
      <c r="I165" s="752">
        <v>0</v>
      </c>
      <c r="K165" s="752">
        <v>2</v>
      </c>
      <c r="L165" s="753">
        <v>894594</v>
      </c>
      <c r="M165" s="753">
        <v>894594</v>
      </c>
      <c r="O165" s="753">
        <v>357836</v>
      </c>
      <c r="P165" s="753">
        <v>0</v>
      </c>
      <c r="R165" s="756">
        <f t="shared" si="14"/>
        <v>894594</v>
      </c>
      <c r="S165" s="756">
        <f t="shared" si="15"/>
        <v>0</v>
      </c>
      <c r="T165" s="756">
        <f t="shared" si="16"/>
        <v>0</v>
      </c>
    </row>
    <row r="166" spans="1:20">
      <c r="A166" s="752" t="s">
        <v>720</v>
      </c>
      <c r="B166" s="757" t="s">
        <v>495</v>
      </c>
      <c r="C166" s="752">
        <v>221049</v>
      </c>
      <c r="D166" s="752" t="s">
        <v>403</v>
      </c>
      <c r="E166" s="752" t="s">
        <v>552</v>
      </c>
      <c r="F166" s="752">
        <v>2961</v>
      </c>
      <c r="G166" s="752">
        <v>2</v>
      </c>
      <c r="H166" s="752">
        <v>1</v>
      </c>
      <c r="I166" s="752">
        <v>0</v>
      </c>
      <c r="K166" s="752">
        <v>2</v>
      </c>
      <c r="L166" s="753">
        <v>928851</v>
      </c>
      <c r="M166" s="753">
        <v>928851</v>
      </c>
      <c r="N166" s="753">
        <v>928851</v>
      </c>
      <c r="O166" s="753">
        <v>371540</v>
      </c>
      <c r="P166" s="753">
        <v>371540</v>
      </c>
      <c r="R166" s="756">
        <f t="shared" si="14"/>
        <v>0</v>
      </c>
      <c r="S166" s="756">
        <f t="shared" si="15"/>
        <v>557311</v>
      </c>
      <c r="T166" s="756">
        <f t="shared" si="16"/>
        <v>371540</v>
      </c>
    </row>
    <row r="167" spans="1:20">
      <c r="A167" s="752" t="s">
        <v>721</v>
      </c>
      <c r="B167" s="757" t="s">
        <v>495</v>
      </c>
      <c r="C167" s="752">
        <v>221049</v>
      </c>
      <c r="D167" s="752" t="s">
        <v>403</v>
      </c>
      <c r="E167" s="752" t="s">
        <v>552</v>
      </c>
      <c r="F167" s="752">
        <v>3291</v>
      </c>
      <c r="G167" s="752">
        <v>1</v>
      </c>
      <c r="H167" s="752">
        <v>1</v>
      </c>
      <c r="I167" s="752">
        <v>0</v>
      </c>
      <c r="K167" s="752">
        <v>3</v>
      </c>
      <c r="L167" s="753">
        <v>0</v>
      </c>
      <c r="M167" s="753">
        <v>2500000</v>
      </c>
      <c r="O167" s="753">
        <v>984868</v>
      </c>
      <c r="P167" s="753">
        <v>0</v>
      </c>
      <c r="R167" s="756">
        <f t="shared" si="14"/>
        <v>2500000</v>
      </c>
      <c r="S167" s="756">
        <f t="shared" si="15"/>
        <v>0</v>
      </c>
      <c r="T167" s="756">
        <f t="shared" si="16"/>
        <v>0</v>
      </c>
    </row>
    <row r="168" spans="1:20">
      <c r="A168" s="752" t="s">
        <v>722</v>
      </c>
      <c r="B168" s="757" t="s">
        <v>495</v>
      </c>
      <c r="C168" s="752">
        <v>221049</v>
      </c>
      <c r="D168" s="752" t="s">
        <v>403</v>
      </c>
      <c r="E168" s="752" t="s">
        <v>552</v>
      </c>
      <c r="F168" s="752">
        <v>3552</v>
      </c>
      <c r="G168" s="752">
        <v>1</v>
      </c>
      <c r="H168" s="752">
        <v>1</v>
      </c>
      <c r="I168" s="752">
        <v>0</v>
      </c>
      <c r="K168" s="752">
        <v>3</v>
      </c>
      <c r="L168" s="753">
        <v>0</v>
      </c>
      <c r="M168" s="753">
        <v>2000000</v>
      </c>
      <c r="O168" s="753">
        <v>800000</v>
      </c>
      <c r="P168" s="753">
        <v>0</v>
      </c>
      <c r="R168" s="756">
        <f t="shared" si="14"/>
        <v>2000000</v>
      </c>
      <c r="S168" s="756">
        <f t="shared" si="15"/>
        <v>0</v>
      </c>
      <c r="T168" s="756">
        <f t="shared" si="16"/>
        <v>0</v>
      </c>
    </row>
    <row r="169" spans="1:20">
      <c r="A169" s="752" t="s">
        <v>723</v>
      </c>
      <c r="B169" s="757" t="s">
        <v>495</v>
      </c>
      <c r="C169" s="752">
        <v>221049</v>
      </c>
      <c r="D169" s="752" t="s">
        <v>403</v>
      </c>
      <c r="E169" s="752" t="s">
        <v>552</v>
      </c>
      <c r="F169" s="752">
        <v>5631</v>
      </c>
      <c r="G169" s="752">
        <v>2</v>
      </c>
      <c r="H169" s="752">
        <v>1</v>
      </c>
      <c r="I169" s="752">
        <v>0</v>
      </c>
      <c r="J169" s="752" t="s">
        <v>724</v>
      </c>
      <c r="K169" s="752">
        <v>5</v>
      </c>
      <c r="L169" s="753">
        <v>5434000</v>
      </c>
      <c r="M169" s="753">
        <v>5434000</v>
      </c>
      <c r="O169" s="753">
        <v>1335198</v>
      </c>
      <c r="P169" s="753">
        <v>0</v>
      </c>
      <c r="R169" s="756">
        <f t="shared" si="14"/>
        <v>5434000</v>
      </c>
      <c r="S169" s="756">
        <f t="shared" si="15"/>
        <v>0</v>
      </c>
      <c r="T169" s="756">
        <f t="shared" si="16"/>
        <v>0</v>
      </c>
    </row>
    <row r="170" spans="1:20">
      <c r="A170" s="752" t="s">
        <v>725</v>
      </c>
      <c r="B170" s="757" t="s">
        <v>495</v>
      </c>
      <c r="C170" s="752">
        <v>221049</v>
      </c>
      <c r="D170" s="752" t="s">
        <v>403</v>
      </c>
      <c r="E170" s="752" t="s">
        <v>552</v>
      </c>
      <c r="F170" s="752">
        <v>5671</v>
      </c>
      <c r="G170" s="752">
        <v>2</v>
      </c>
      <c r="H170" s="752">
        <v>1</v>
      </c>
      <c r="I170" s="752">
        <v>0</v>
      </c>
      <c r="J170" s="752" t="s">
        <v>724</v>
      </c>
      <c r="K170" s="752">
        <v>5</v>
      </c>
      <c r="L170" s="753">
        <v>1498629</v>
      </c>
      <c r="M170" s="753">
        <v>1498629</v>
      </c>
      <c r="O170" s="753">
        <v>599452</v>
      </c>
      <c r="P170" s="753">
        <v>0</v>
      </c>
      <c r="R170" s="756">
        <f t="shared" si="14"/>
        <v>1498629</v>
      </c>
      <c r="S170" s="756">
        <f t="shared" si="15"/>
        <v>0</v>
      </c>
      <c r="T170" s="756">
        <f t="shared" si="16"/>
        <v>0</v>
      </c>
    </row>
    <row r="171" spans="1:20">
      <c r="A171" s="752" t="s">
        <v>726</v>
      </c>
      <c r="B171" s="757" t="s">
        <v>495</v>
      </c>
      <c r="C171" s="752">
        <v>221049</v>
      </c>
      <c r="D171" s="752" t="s">
        <v>403</v>
      </c>
      <c r="E171" s="752" t="s">
        <v>548</v>
      </c>
      <c r="F171" s="752">
        <v>2411</v>
      </c>
      <c r="G171" s="752">
        <v>2</v>
      </c>
      <c r="H171" s="752">
        <v>2</v>
      </c>
      <c r="I171" s="752">
        <v>0</v>
      </c>
      <c r="K171" s="752">
        <v>2</v>
      </c>
      <c r="L171" s="753">
        <v>2500000</v>
      </c>
      <c r="M171" s="753">
        <v>2500000</v>
      </c>
      <c r="N171" s="753">
        <f>P171</f>
        <v>951769.56</v>
      </c>
      <c r="O171" s="753">
        <v>1000000</v>
      </c>
      <c r="P171" s="753">
        <v>951769.56</v>
      </c>
      <c r="Q171" s="753">
        <v>951769.56</v>
      </c>
      <c r="R171" s="756">
        <f t="shared" si="14"/>
        <v>1548230.44</v>
      </c>
      <c r="S171" s="756">
        <f t="shared" si="15"/>
        <v>0</v>
      </c>
      <c r="T171" s="756">
        <f t="shared" si="16"/>
        <v>0</v>
      </c>
    </row>
    <row r="172" spans="1:20">
      <c r="A172" s="752" t="s">
        <v>727</v>
      </c>
      <c r="B172" s="757" t="s">
        <v>495</v>
      </c>
      <c r="C172" s="752">
        <v>221049</v>
      </c>
      <c r="D172" s="752" t="s">
        <v>403</v>
      </c>
      <c r="E172" s="752" t="s">
        <v>548</v>
      </c>
      <c r="F172" s="752">
        <v>3331</v>
      </c>
      <c r="G172" s="752">
        <v>2</v>
      </c>
      <c r="H172" s="752">
        <v>1</v>
      </c>
      <c r="I172" s="752">
        <v>0</v>
      </c>
      <c r="K172" s="752">
        <v>3</v>
      </c>
      <c r="L172" s="753">
        <v>2000000</v>
      </c>
      <c r="M172" s="753">
        <v>0</v>
      </c>
      <c r="O172" s="753">
        <v>0</v>
      </c>
      <c r="P172" s="753">
        <v>0</v>
      </c>
      <c r="R172" s="756">
        <f t="shared" si="14"/>
        <v>0</v>
      </c>
      <c r="S172" s="756">
        <f t="shared" si="15"/>
        <v>0</v>
      </c>
      <c r="T172" s="756">
        <f t="shared" si="16"/>
        <v>0</v>
      </c>
    </row>
    <row r="173" spans="1:20">
      <c r="A173" s="752" t="s">
        <v>728</v>
      </c>
      <c r="B173" s="757" t="s">
        <v>495</v>
      </c>
      <c r="C173" s="752">
        <v>221049</v>
      </c>
      <c r="D173" s="752" t="s">
        <v>403</v>
      </c>
      <c r="E173" s="752" t="s">
        <v>548</v>
      </c>
      <c r="F173" s="752">
        <v>3581</v>
      </c>
      <c r="G173" s="752">
        <v>1</v>
      </c>
      <c r="H173" s="752">
        <v>1</v>
      </c>
      <c r="I173" s="752">
        <v>0</v>
      </c>
      <c r="K173" s="752">
        <v>3</v>
      </c>
      <c r="L173" s="753">
        <v>0</v>
      </c>
      <c r="M173" s="753">
        <v>2000000</v>
      </c>
      <c r="O173" s="753">
        <v>800000</v>
      </c>
      <c r="P173" s="753">
        <v>0</v>
      </c>
      <c r="R173" s="756">
        <f t="shared" si="14"/>
        <v>2000000</v>
      </c>
      <c r="S173" s="756">
        <f t="shared" si="15"/>
        <v>0</v>
      </c>
      <c r="T173" s="756">
        <f t="shared" si="16"/>
        <v>0</v>
      </c>
    </row>
    <row r="174" spans="1:20">
      <c r="A174" s="752" t="s">
        <v>729</v>
      </c>
      <c r="B174" s="757" t="s">
        <v>495</v>
      </c>
      <c r="C174" s="752">
        <v>221049</v>
      </c>
      <c r="D174" s="752" t="s">
        <v>403</v>
      </c>
      <c r="E174" s="752" t="s">
        <v>548</v>
      </c>
      <c r="F174" s="752">
        <v>6141</v>
      </c>
      <c r="G174" s="752">
        <v>2</v>
      </c>
      <c r="H174" s="752">
        <v>1</v>
      </c>
      <c r="I174" s="752">
        <v>0</v>
      </c>
      <c r="J174" s="752" t="s">
        <v>730</v>
      </c>
      <c r="K174" s="752">
        <v>6</v>
      </c>
      <c r="L174" s="753">
        <v>5454356</v>
      </c>
      <c r="M174" s="753">
        <v>5454356</v>
      </c>
      <c r="O174" s="753">
        <v>2181744</v>
      </c>
      <c r="P174" s="753">
        <v>0</v>
      </c>
      <c r="R174" s="756">
        <f t="shared" si="14"/>
        <v>5454356</v>
      </c>
      <c r="S174" s="756">
        <f t="shared" si="15"/>
        <v>0</v>
      </c>
      <c r="T174" s="756">
        <f t="shared" si="16"/>
        <v>0</v>
      </c>
    </row>
    <row r="175" spans="1:20">
      <c r="A175" s="752" t="s">
        <v>731</v>
      </c>
      <c r="B175" s="757" t="s">
        <v>495</v>
      </c>
      <c r="C175" s="752">
        <v>221049</v>
      </c>
      <c r="D175" s="752" t="s">
        <v>403</v>
      </c>
      <c r="E175" s="752" t="s">
        <v>732</v>
      </c>
      <c r="F175" s="752">
        <v>6141</v>
      </c>
      <c r="G175" s="752">
        <v>2</v>
      </c>
      <c r="H175" s="752">
        <v>1</v>
      </c>
      <c r="I175" s="752">
        <v>0</v>
      </c>
      <c r="J175" s="752" t="s">
        <v>733</v>
      </c>
      <c r="K175" s="752">
        <v>6</v>
      </c>
      <c r="L175" s="753">
        <v>66245887</v>
      </c>
      <c r="M175" s="753">
        <v>66245887</v>
      </c>
      <c r="O175" s="753">
        <v>26498356</v>
      </c>
      <c r="P175" s="753">
        <v>0</v>
      </c>
      <c r="R175" s="756">
        <f t="shared" si="14"/>
        <v>66245887</v>
      </c>
      <c r="S175" s="756">
        <f t="shared" si="15"/>
        <v>0</v>
      </c>
      <c r="T175" s="756">
        <f t="shared" si="16"/>
        <v>0</v>
      </c>
    </row>
    <row r="176" spans="1:20">
      <c r="A176" s="752" t="s">
        <v>734</v>
      </c>
      <c r="B176" s="757" t="s">
        <v>518</v>
      </c>
      <c r="C176" s="752">
        <v>221071</v>
      </c>
      <c r="D176" s="752" t="s">
        <v>445</v>
      </c>
      <c r="E176" s="752" t="s">
        <v>552</v>
      </c>
      <c r="F176" s="752">
        <v>2121</v>
      </c>
      <c r="G176" s="752">
        <v>1</v>
      </c>
      <c r="H176" s="752">
        <v>1</v>
      </c>
      <c r="I176" s="752">
        <v>0</v>
      </c>
      <c r="K176" s="752">
        <v>2</v>
      </c>
      <c r="L176" s="753">
        <v>2000000</v>
      </c>
      <c r="M176" s="753">
        <v>0</v>
      </c>
      <c r="O176" s="753">
        <v>0</v>
      </c>
      <c r="P176" s="753">
        <v>0</v>
      </c>
      <c r="R176" s="756">
        <f t="shared" si="14"/>
        <v>0</v>
      </c>
      <c r="S176" s="756">
        <f t="shared" si="15"/>
        <v>0</v>
      </c>
      <c r="T176" s="756">
        <f t="shared" si="16"/>
        <v>0</v>
      </c>
    </row>
    <row r="177" spans="1:20">
      <c r="A177" s="752" t="s">
        <v>735</v>
      </c>
      <c r="B177" s="757" t="s">
        <v>518</v>
      </c>
      <c r="C177" s="752">
        <v>221071</v>
      </c>
      <c r="D177" s="752" t="s">
        <v>445</v>
      </c>
      <c r="E177" s="752" t="s">
        <v>552</v>
      </c>
      <c r="F177" s="752">
        <v>3341</v>
      </c>
      <c r="G177" s="752">
        <v>1</v>
      </c>
      <c r="H177" s="752">
        <v>1</v>
      </c>
      <c r="I177" s="752">
        <v>0</v>
      </c>
      <c r="K177" s="752">
        <v>3</v>
      </c>
      <c r="L177" s="753">
        <v>0</v>
      </c>
      <c r="M177" s="753">
        <v>2000000</v>
      </c>
      <c r="O177" s="753">
        <v>800000</v>
      </c>
      <c r="P177" s="753">
        <v>0</v>
      </c>
      <c r="R177" s="756">
        <f t="shared" si="14"/>
        <v>2000000</v>
      </c>
      <c r="S177" s="756">
        <f t="shared" si="15"/>
        <v>0</v>
      </c>
      <c r="T177" s="756">
        <f t="shared" si="16"/>
        <v>0</v>
      </c>
    </row>
    <row r="178" spans="1:20">
      <c r="A178" s="752" t="s">
        <v>736</v>
      </c>
      <c r="B178" s="757" t="s">
        <v>521</v>
      </c>
      <c r="C178" s="752">
        <v>221104</v>
      </c>
      <c r="D178" s="752" t="s">
        <v>450</v>
      </c>
      <c r="E178" s="752" t="s">
        <v>546</v>
      </c>
      <c r="F178" s="752">
        <v>1331</v>
      </c>
      <c r="G178" s="752">
        <v>1</v>
      </c>
      <c r="H178" s="752">
        <v>1</v>
      </c>
      <c r="I178" s="752">
        <v>0</v>
      </c>
      <c r="K178" s="752">
        <v>1</v>
      </c>
      <c r="L178" s="753">
        <v>17821563</v>
      </c>
      <c r="M178" s="753">
        <v>17821563</v>
      </c>
      <c r="N178" s="753">
        <v>10045061.140000001</v>
      </c>
      <c r="O178" s="753">
        <v>12449777</v>
      </c>
      <c r="P178" s="753">
        <v>10045061.140000001</v>
      </c>
      <c r="Q178" s="753">
        <v>8566628.6600000001</v>
      </c>
      <c r="R178" s="756">
        <f t="shared" si="14"/>
        <v>7776501.8599999994</v>
      </c>
      <c r="S178" s="756">
        <f t="shared" si="15"/>
        <v>0</v>
      </c>
      <c r="T178" s="756">
        <f t="shared" si="16"/>
        <v>1478432.4800000004</v>
      </c>
    </row>
    <row r="179" spans="1:20">
      <c r="A179" s="752" t="s">
        <v>737</v>
      </c>
      <c r="B179" s="757" t="s">
        <v>521</v>
      </c>
      <c r="C179" s="752">
        <v>221104</v>
      </c>
      <c r="D179" s="752" t="s">
        <v>450</v>
      </c>
      <c r="E179" s="752" t="s">
        <v>546</v>
      </c>
      <c r="F179" s="752">
        <v>1331</v>
      </c>
      <c r="G179" s="752">
        <v>2</v>
      </c>
      <c r="H179" s="752">
        <v>1</v>
      </c>
      <c r="I179" s="752">
        <v>0</v>
      </c>
      <c r="K179" s="752">
        <v>1</v>
      </c>
      <c r="L179" s="753">
        <v>11881042</v>
      </c>
      <c r="M179" s="753">
        <v>11881042</v>
      </c>
      <c r="N179" s="753">
        <v>8148837.25</v>
      </c>
      <c r="O179" s="753">
        <v>8220223</v>
      </c>
      <c r="P179" s="753">
        <v>8148837.25</v>
      </c>
      <c r="Q179" s="753">
        <v>8148837.25</v>
      </c>
      <c r="R179" s="756">
        <f t="shared" si="14"/>
        <v>3732204.75</v>
      </c>
      <c r="S179" s="756">
        <f t="shared" si="15"/>
        <v>0</v>
      </c>
      <c r="T179" s="756">
        <f t="shared" si="16"/>
        <v>0</v>
      </c>
    </row>
    <row r="180" spans="1:20">
      <c r="A180" s="752" t="s">
        <v>738</v>
      </c>
      <c r="B180" s="757" t="s">
        <v>521</v>
      </c>
      <c r="C180" s="752">
        <v>221104</v>
      </c>
      <c r="D180" s="752" t="s">
        <v>450</v>
      </c>
      <c r="E180" s="752" t="s">
        <v>546</v>
      </c>
      <c r="F180" s="752">
        <v>1332</v>
      </c>
      <c r="G180" s="752">
        <v>1</v>
      </c>
      <c r="H180" s="752">
        <v>1</v>
      </c>
      <c r="I180" s="752">
        <v>0</v>
      </c>
      <c r="K180" s="752">
        <v>1</v>
      </c>
      <c r="L180" s="753">
        <v>10337013</v>
      </c>
      <c r="M180" s="753">
        <v>10337013</v>
      </c>
      <c r="N180" s="753">
        <v>5681008.3899999997</v>
      </c>
      <c r="O180" s="753">
        <v>7765864</v>
      </c>
      <c r="P180" s="753">
        <v>5681008.3899999997</v>
      </c>
      <c r="Q180" s="753">
        <v>4861067.63</v>
      </c>
      <c r="R180" s="756">
        <f t="shared" si="14"/>
        <v>4656004.6100000003</v>
      </c>
      <c r="S180" s="756">
        <f t="shared" si="15"/>
        <v>0</v>
      </c>
      <c r="T180" s="756">
        <f t="shared" si="16"/>
        <v>819940.75999999978</v>
      </c>
    </row>
    <row r="181" spans="1:20">
      <c r="A181" s="752" t="s">
        <v>739</v>
      </c>
      <c r="B181" s="757" t="s">
        <v>521</v>
      </c>
      <c r="C181" s="752">
        <v>221104</v>
      </c>
      <c r="D181" s="752" t="s">
        <v>450</v>
      </c>
      <c r="E181" s="752" t="s">
        <v>546</v>
      </c>
      <c r="F181" s="752">
        <v>1332</v>
      </c>
      <c r="G181" s="752">
        <v>2</v>
      </c>
      <c r="H181" s="752">
        <v>1</v>
      </c>
      <c r="I181" s="752">
        <v>0</v>
      </c>
      <c r="K181" s="752">
        <v>1</v>
      </c>
      <c r="L181" s="753">
        <v>6891342</v>
      </c>
      <c r="M181" s="753">
        <v>6891342</v>
      </c>
      <c r="N181" s="753">
        <v>4668956.07</v>
      </c>
      <c r="O181" s="753">
        <v>4766899</v>
      </c>
      <c r="P181" s="753">
        <v>4668956.07</v>
      </c>
      <c r="Q181" s="753">
        <v>4668956.07</v>
      </c>
      <c r="R181" s="756">
        <f t="shared" si="14"/>
        <v>2222385.9299999997</v>
      </c>
      <c r="S181" s="756">
        <f t="shared" si="15"/>
        <v>0</v>
      </c>
      <c r="T181" s="756">
        <f t="shared" si="16"/>
        <v>0</v>
      </c>
    </row>
    <row r="182" spans="1:20">
      <c r="A182" s="752" t="s">
        <v>740</v>
      </c>
      <c r="B182" s="757" t="s">
        <v>521</v>
      </c>
      <c r="C182" s="752">
        <v>221104</v>
      </c>
      <c r="D182" s="752" t="s">
        <v>450</v>
      </c>
      <c r="E182" s="752" t="s">
        <v>546</v>
      </c>
      <c r="F182" s="752">
        <v>1341</v>
      </c>
      <c r="G182" s="752">
        <v>1</v>
      </c>
      <c r="H182" s="752">
        <v>1</v>
      </c>
      <c r="I182" s="752">
        <v>0</v>
      </c>
      <c r="K182" s="752">
        <v>1</v>
      </c>
      <c r="L182" s="753">
        <v>980213</v>
      </c>
      <c r="M182" s="753">
        <v>980213</v>
      </c>
      <c r="N182" s="753">
        <v>980213</v>
      </c>
      <c r="O182" s="753">
        <v>980213</v>
      </c>
      <c r="P182" s="753">
        <v>980213</v>
      </c>
      <c r="Q182" s="753">
        <v>971025</v>
      </c>
      <c r="R182" s="756">
        <f t="shared" si="14"/>
        <v>0</v>
      </c>
      <c r="S182" s="756">
        <f t="shared" si="15"/>
        <v>0</v>
      </c>
      <c r="T182" s="756">
        <f t="shared" si="16"/>
        <v>9188</v>
      </c>
    </row>
    <row r="183" spans="1:20">
      <c r="A183" s="752" t="s">
        <v>741</v>
      </c>
      <c r="B183" s="757" t="s">
        <v>521</v>
      </c>
      <c r="C183" s="752">
        <v>221104</v>
      </c>
      <c r="D183" s="752" t="s">
        <v>450</v>
      </c>
      <c r="E183" s="752" t="s">
        <v>546</v>
      </c>
      <c r="F183" s="752">
        <v>1341</v>
      </c>
      <c r="G183" s="752">
        <v>2</v>
      </c>
      <c r="H183" s="752">
        <v>1</v>
      </c>
      <c r="I183" s="752">
        <v>0</v>
      </c>
      <c r="K183" s="752">
        <v>1</v>
      </c>
      <c r="L183" s="753">
        <v>565235</v>
      </c>
      <c r="M183" s="753">
        <v>851689.42</v>
      </c>
      <c r="N183" s="753">
        <v>851689.42</v>
      </c>
      <c r="O183" s="753">
        <v>851689.42</v>
      </c>
      <c r="P183" s="753">
        <v>851689.42</v>
      </c>
      <c r="Q183" s="753">
        <v>267919.79999999993</v>
      </c>
      <c r="R183" s="756">
        <f t="shared" si="14"/>
        <v>0</v>
      </c>
      <c r="S183" s="756">
        <f t="shared" si="15"/>
        <v>0</v>
      </c>
      <c r="T183" s="756">
        <f t="shared" si="16"/>
        <v>583769.62000000011</v>
      </c>
    </row>
    <row r="184" spans="1:20">
      <c r="A184" s="752" t="s">
        <v>742</v>
      </c>
      <c r="B184" s="757" t="s">
        <v>521</v>
      </c>
      <c r="C184" s="752">
        <v>221104</v>
      </c>
      <c r="D184" s="752" t="s">
        <v>450</v>
      </c>
      <c r="E184" s="752" t="s">
        <v>546</v>
      </c>
      <c r="F184" s="752">
        <v>1343</v>
      </c>
      <c r="G184" s="752">
        <v>1</v>
      </c>
      <c r="H184" s="752">
        <v>1</v>
      </c>
      <c r="I184" s="752">
        <v>0</v>
      </c>
      <c r="K184" s="752">
        <v>1</v>
      </c>
      <c r="L184" s="753">
        <v>15636235</v>
      </c>
      <c r="M184" s="753">
        <v>15636235</v>
      </c>
      <c r="N184" s="753">
        <v>5354967.53</v>
      </c>
      <c r="O184" s="753">
        <v>8587514</v>
      </c>
      <c r="P184" s="753">
        <v>5354967.53</v>
      </c>
      <c r="Q184" s="753">
        <v>4442704.9700000007</v>
      </c>
      <c r="R184" s="756">
        <f t="shared" si="14"/>
        <v>10281267.469999999</v>
      </c>
      <c r="S184" s="756">
        <f t="shared" si="15"/>
        <v>0</v>
      </c>
      <c r="T184" s="756">
        <f t="shared" si="16"/>
        <v>912262.55999999959</v>
      </c>
    </row>
    <row r="185" spans="1:20">
      <c r="A185" s="752" t="s">
        <v>743</v>
      </c>
      <c r="B185" s="757" t="s">
        <v>521</v>
      </c>
      <c r="C185" s="752">
        <v>221104</v>
      </c>
      <c r="D185" s="752" t="s">
        <v>450</v>
      </c>
      <c r="E185" s="752" t="s">
        <v>546</v>
      </c>
      <c r="F185" s="752">
        <v>1343</v>
      </c>
      <c r="G185" s="752">
        <v>2</v>
      </c>
      <c r="H185" s="752">
        <v>1</v>
      </c>
      <c r="I185" s="752">
        <v>0</v>
      </c>
      <c r="K185" s="752">
        <v>1</v>
      </c>
      <c r="L185" s="753">
        <v>10424156</v>
      </c>
      <c r="M185" s="753">
        <v>10424156</v>
      </c>
      <c r="N185" s="753">
        <v>5647265.21</v>
      </c>
      <c r="O185" s="753">
        <v>5725012</v>
      </c>
      <c r="P185" s="753">
        <v>5647265.21</v>
      </c>
      <c r="Q185" s="753">
        <v>5647265.21</v>
      </c>
      <c r="R185" s="756">
        <f t="shared" si="14"/>
        <v>4776890.79</v>
      </c>
      <c r="S185" s="756">
        <f t="shared" si="15"/>
        <v>0</v>
      </c>
      <c r="T185" s="756">
        <f t="shared" si="16"/>
        <v>0</v>
      </c>
    </row>
    <row r="186" spans="1:20">
      <c r="A186" s="752" t="s">
        <v>744</v>
      </c>
      <c r="B186" s="757" t="s">
        <v>521</v>
      </c>
      <c r="C186" s="752">
        <v>221104</v>
      </c>
      <c r="D186" s="752" t="s">
        <v>450</v>
      </c>
      <c r="E186" s="752" t="s">
        <v>546</v>
      </c>
      <c r="F186" s="752">
        <v>1411</v>
      </c>
      <c r="G186" s="752">
        <v>1</v>
      </c>
      <c r="H186" s="752">
        <v>2</v>
      </c>
      <c r="I186" s="752">
        <v>1</v>
      </c>
      <c r="K186" s="752">
        <v>1</v>
      </c>
      <c r="L186" s="753">
        <v>18888091</v>
      </c>
      <c r="M186" s="753">
        <v>18888091</v>
      </c>
      <c r="N186" s="753">
        <f t="shared" ref="N186:N203" si="17">P186</f>
        <v>8479173.6300000008</v>
      </c>
      <c r="O186" s="753">
        <v>10445559</v>
      </c>
      <c r="P186" s="753">
        <v>8479173.6300000008</v>
      </c>
      <c r="Q186" s="753">
        <v>7004890.9900000012</v>
      </c>
      <c r="R186" s="756">
        <f t="shared" si="14"/>
        <v>10408917.369999999</v>
      </c>
      <c r="S186" s="756">
        <f t="shared" si="15"/>
        <v>0</v>
      </c>
      <c r="T186" s="756">
        <f t="shared" si="16"/>
        <v>1474282.6399999997</v>
      </c>
    </row>
    <row r="187" spans="1:20">
      <c r="A187" s="752" t="s">
        <v>745</v>
      </c>
      <c r="B187" s="757" t="s">
        <v>521</v>
      </c>
      <c r="C187" s="752">
        <v>221104</v>
      </c>
      <c r="D187" s="752" t="s">
        <v>450</v>
      </c>
      <c r="E187" s="752" t="s">
        <v>546</v>
      </c>
      <c r="F187" s="752">
        <v>1411</v>
      </c>
      <c r="G187" s="752">
        <v>1</v>
      </c>
      <c r="H187" s="752">
        <v>2</v>
      </c>
      <c r="I187" s="752">
        <v>3</v>
      </c>
      <c r="K187" s="752">
        <v>1</v>
      </c>
      <c r="L187" s="753">
        <v>8910263</v>
      </c>
      <c r="M187" s="753">
        <v>8910263</v>
      </c>
      <c r="N187" s="753">
        <f t="shared" si="17"/>
        <v>3796470.36</v>
      </c>
      <c r="O187" s="753">
        <v>4942763</v>
      </c>
      <c r="P187" s="753">
        <v>3796470.36</v>
      </c>
      <c r="Q187" s="753">
        <v>338163.17</v>
      </c>
      <c r="R187" s="756">
        <f t="shared" si="14"/>
        <v>5113792.6400000006</v>
      </c>
      <c r="S187" s="756">
        <f t="shared" si="15"/>
        <v>0</v>
      </c>
      <c r="T187" s="756">
        <f t="shared" si="16"/>
        <v>3458307.19</v>
      </c>
    </row>
    <row r="188" spans="1:20">
      <c r="A188" s="752" t="s">
        <v>746</v>
      </c>
      <c r="B188" s="757" t="s">
        <v>521</v>
      </c>
      <c r="C188" s="752">
        <v>221104</v>
      </c>
      <c r="D188" s="752" t="s">
        <v>450</v>
      </c>
      <c r="E188" s="752" t="s">
        <v>546</v>
      </c>
      <c r="F188" s="752">
        <v>1411</v>
      </c>
      <c r="G188" s="752">
        <v>1</v>
      </c>
      <c r="H188" s="752">
        <v>2</v>
      </c>
      <c r="I188" s="752">
        <v>8</v>
      </c>
      <c r="K188" s="752">
        <v>1</v>
      </c>
      <c r="L188" s="753">
        <v>2490657</v>
      </c>
      <c r="M188" s="753">
        <v>2490657</v>
      </c>
      <c r="N188" s="753">
        <f t="shared" si="17"/>
        <v>1419071.14</v>
      </c>
      <c r="O188" s="753">
        <v>1500212.18</v>
      </c>
      <c r="P188" s="753">
        <v>1419071.14</v>
      </c>
      <c r="Q188" s="753">
        <v>1127475.7900000003</v>
      </c>
      <c r="R188" s="756">
        <f t="shared" si="14"/>
        <v>1071585.8600000001</v>
      </c>
      <c r="S188" s="756">
        <f t="shared" si="15"/>
        <v>0</v>
      </c>
      <c r="T188" s="756">
        <f t="shared" si="16"/>
        <v>291595.34999999963</v>
      </c>
    </row>
    <row r="189" spans="1:20">
      <c r="A189" s="752" t="s">
        <v>747</v>
      </c>
      <c r="B189" s="757" t="s">
        <v>521</v>
      </c>
      <c r="C189" s="752">
        <v>221104</v>
      </c>
      <c r="D189" s="752" t="s">
        <v>450</v>
      </c>
      <c r="E189" s="752" t="s">
        <v>546</v>
      </c>
      <c r="F189" s="752">
        <v>1411</v>
      </c>
      <c r="G189" s="752">
        <v>2</v>
      </c>
      <c r="H189" s="752">
        <v>2</v>
      </c>
      <c r="I189" s="752">
        <v>1</v>
      </c>
      <c r="K189" s="752">
        <v>1</v>
      </c>
      <c r="L189" s="753">
        <v>12592060</v>
      </c>
      <c r="M189" s="753">
        <v>12592060</v>
      </c>
      <c r="N189" s="753">
        <f t="shared" si="17"/>
        <v>5581056.1100000003</v>
      </c>
      <c r="O189" s="753">
        <v>6963710</v>
      </c>
      <c r="P189" s="753">
        <v>5581056.1100000003</v>
      </c>
      <c r="Q189" s="753">
        <v>4544421.76</v>
      </c>
      <c r="R189" s="756">
        <f t="shared" si="14"/>
        <v>7011003.8899999997</v>
      </c>
      <c r="S189" s="756">
        <f t="shared" si="15"/>
        <v>0</v>
      </c>
      <c r="T189" s="756">
        <f t="shared" si="16"/>
        <v>1036634.3500000006</v>
      </c>
    </row>
    <row r="190" spans="1:20">
      <c r="A190" s="752" t="s">
        <v>748</v>
      </c>
      <c r="B190" s="757" t="s">
        <v>521</v>
      </c>
      <c r="C190" s="752">
        <v>221104</v>
      </c>
      <c r="D190" s="752" t="s">
        <v>450</v>
      </c>
      <c r="E190" s="752" t="s">
        <v>546</v>
      </c>
      <c r="F190" s="752">
        <v>1411</v>
      </c>
      <c r="G190" s="752">
        <v>2</v>
      </c>
      <c r="H190" s="752">
        <v>2</v>
      </c>
      <c r="I190" s="752">
        <v>3</v>
      </c>
      <c r="K190" s="752">
        <v>1</v>
      </c>
      <c r="L190" s="753">
        <v>5940175</v>
      </c>
      <c r="M190" s="753">
        <v>5940175</v>
      </c>
      <c r="N190" s="753">
        <f t="shared" si="17"/>
        <v>2530979.92</v>
      </c>
      <c r="O190" s="753">
        <v>3295175</v>
      </c>
      <c r="P190" s="753">
        <v>2530979.92</v>
      </c>
      <c r="Q190" s="753">
        <v>225442.05</v>
      </c>
      <c r="R190" s="756">
        <f t="shared" si="14"/>
        <v>3409195.08</v>
      </c>
      <c r="S190" s="756">
        <f t="shared" si="15"/>
        <v>0</v>
      </c>
      <c r="T190" s="756">
        <f t="shared" si="16"/>
        <v>2305537.87</v>
      </c>
    </row>
    <row r="191" spans="1:20">
      <c r="A191" s="752" t="s">
        <v>749</v>
      </c>
      <c r="B191" s="757" t="s">
        <v>521</v>
      </c>
      <c r="C191" s="752">
        <v>221104</v>
      </c>
      <c r="D191" s="752" t="s">
        <v>450</v>
      </c>
      <c r="E191" s="752" t="s">
        <v>546</v>
      </c>
      <c r="F191" s="752">
        <v>1411</v>
      </c>
      <c r="G191" s="752">
        <v>2</v>
      </c>
      <c r="H191" s="752">
        <v>2</v>
      </c>
      <c r="I191" s="752">
        <v>8</v>
      </c>
      <c r="K191" s="752">
        <v>1</v>
      </c>
      <c r="L191" s="753">
        <v>1660438</v>
      </c>
      <c r="M191" s="753">
        <v>1660438</v>
      </c>
      <c r="N191" s="753">
        <f t="shared" si="17"/>
        <v>900804.7</v>
      </c>
      <c r="O191" s="753">
        <v>900809</v>
      </c>
      <c r="P191" s="753">
        <v>900804.7</v>
      </c>
      <c r="Q191" s="753">
        <v>751650.2</v>
      </c>
      <c r="R191" s="756">
        <f t="shared" si="14"/>
        <v>759633.3</v>
      </c>
      <c r="S191" s="756">
        <f t="shared" si="15"/>
        <v>0</v>
      </c>
      <c r="T191" s="756">
        <f t="shared" si="16"/>
        <v>149154.5</v>
      </c>
    </row>
    <row r="192" spans="1:20">
      <c r="A192" s="752" t="s">
        <v>750</v>
      </c>
      <c r="B192" s="757" t="s">
        <v>521</v>
      </c>
      <c r="C192" s="752">
        <v>221104</v>
      </c>
      <c r="D192" s="752" t="s">
        <v>450</v>
      </c>
      <c r="E192" s="752" t="s">
        <v>546</v>
      </c>
      <c r="F192" s="752">
        <v>1421</v>
      </c>
      <c r="G192" s="752">
        <v>1</v>
      </c>
      <c r="H192" s="752">
        <v>2</v>
      </c>
      <c r="I192" s="752">
        <v>1</v>
      </c>
      <c r="K192" s="752">
        <v>1</v>
      </c>
      <c r="L192" s="753">
        <v>4178874</v>
      </c>
      <c r="M192" s="753">
        <v>4178874</v>
      </c>
      <c r="N192" s="753">
        <f t="shared" si="17"/>
        <v>1427516.56</v>
      </c>
      <c r="O192" s="753">
        <v>2284286</v>
      </c>
      <c r="P192" s="753">
        <v>1427516.56</v>
      </c>
      <c r="Q192" s="753">
        <v>1427516.56</v>
      </c>
      <c r="R192" s="756">
        <f t="shared" si="14"/>
        <v>2751357.44</v>
      </c>
      <c r="S192" s="756">
        <f t="shared" si="15"/>
        <v>0</v>
      </c>
      <c r="T192" s="756">
        <f t="shared" si="16"/>
        <v>0</v>
      </c>
    </row>
    <row r="193" spans="1:20">
      <c r="A193" s="752" t="s">
        <v>751</v>
      </c>
      <c r="B193" s="757" t="s">
        <v>521</v>
      </c>
      <c r="C193" s="752">
        <v>221104</v>
      </c>
      <c r="D193" s="752" t="s">
        <v>450</v>
      </c>
      <c r="E193" s="752" t="s">
        <v>546</v>
      </c>
      <c r="F193" s="752">
        <v>1421</v>
      </c>
      <c r="G193" s="752">
        <v>1</v>
      </c>
      <c r="H193" s="752">
        <v>2</v>
      </c>
      <c r="I193" s="752">
        <v>3</v>
      </c>
      <c r="K193" s="752">
        <v>1</v>
      </c>
      <c r="L193" s="753">
        <v>6632263</v>
      </c>
      <c r="M193" s="753">
        <v>6632263</v>
      </c>
      <c r="N193" s="753">
        <f t="shared" si="17"/>
        <v>2812209.58</v>
      </c>
      <c r="O193" s="753">
        <v>3661314</v>
      </c>
      <c r="P193" s="753">
        <v>2812209.58</v>
      </c>
      <c r="Q193" s="753">
        <v>250492.54</v>
      </c>
      <c r="R193" s="756">
        <f t="shared" si="14"/>
        <v>3820053.42</v>
      </c>
      <c r="S193" s="756">
        <f t="shared" si="15"/>
        <v>0</v>
      </c>
      <c r="T193" s="756">
        <f t="shared" si="16"/>
        <v>2561717.04</v>
      </c>
    </row>
    <row r="194" spans="1:20">
      <c r="A194" s="752" t="s">
        <v>752</v>
      </c>
      <c r="B194" s="757" t="s">
        <v>521</v>
      </c>
      <c r="C194" s="752">
        <v>221104</v>
      </c>
      <c r="D194" s="752" t="s">
        <v>450</v>
      </c>
      <c r="E194" s="752" t="s">
        <v>546</v>
      </c>
      <c r="F194" s="752">
        <v>1421</v>
      </c>
      <c r="G194" s="752">
        <v>2</v>
      </c>
      <c r="H194" s="752">
        <v>2</v>
      </c>
      <c r="I194" s="752">
        <v>1</v>
      </c>
      <c r="K194" s="752">
        <v>1</v>
      </c>
      <c r="L194" s="753">
        <v>2785916</v>
      </c>
      <c r="M194" s="753">
        <v>2785916</v>
      </c>
      <c r="N194" s="753">
        <f t="shared" si="17"/>
        <v>820752.78</v>
      </c>
      <c r="O194" s="753">
        <v>1338167</v>
      </c>
      <c r="P194" s="753">
        <v>820752.78</v>
      </c>
      <c r="Q194" s="753">
        <v>820752.78</v>
      </c>
      <c r="R194" s="756">
        <f t="shared" si="14"/>
        <v>1965163.22</v>
      </c>
      <c r="S194" s="756">
        <f t="shared" si="15"/>
        <v>0</v>
      </c>
      <c r="T194" s="756">
        <f t="shared" si="16"/>
        <v>0</v>
      </c>
    </row>
    <row r="195" spans="1:20">
      <c r="A195" s="752" t="s">
        <v>753</v>
      </c>
      <c r="B195" s="757" t="s">
        <v>521</v>
      </c>
      <c r="C195" s="752">
        <v>221104</v>
      </c>
      <c r="D195" s="752" t="s">
        <v>450</v>
      </c>
      <c r="E195" s="752" t="s">
        <v>546</v>
      </c>
      <c r="F195" s="752">
        <v>1421</v>
      </c>
      <c r="G195" s="752">
        <v>2</v>
      </c>
      <c r="H195" s="752">
        <v>2</v>
      </c>
      <c r="I195" s="752">
        <v>3</v>
      </c>
      <c r="K195" s="752">
        <v>1</v>
      </c>
      <c r="L195" s="753">
        <v>4421508</v>
      </c>
      <c r="M195" s="753">
        <v>4421508</v>
      </c>
      <c r="N195" s="753">
        <f t="shared" si="17"/>
        <v>1874804.88</v>
      </c>
      <c r="O195" s="753">
        <v>2440874</v>
      </c>
      <c r="P195" s="753">
        <v>1874804.88</v>
      </c>
      <c r="Q195" s="753">
        <v>166994.91</v>
      </c>
      <c r="R195" s="756">
        <f t="shared" si="14"/>
        <v>2546703.12</v>
      </c>
      <c r="S195" s="756">
        <f t="shared" si="15"/>
        <v>0</v>
      </c>
      <c r="T195" s="756">
        <f t="shared" si="16"/>
        <v>1707809.97</v>
      </c>
    </row>
    <row r="196" spans="1:20">
      <c r="A196" s="752" t="s">
        <v>754</v>
      </c>
      <c r="B196" s="757" t="s">
        <v>521</v>
      </c>
      <c r="C196" s="752">
        <v>221104</v>
      </c>
      <c r="D196" s="752" t="s">
        <v>450</v>
      </c>
      <c r="E196" s="752" t="s">
        <v>546</v>
      </c>
      <c r="F196" s="752">
        <v>1431</v>
      </c>
      <c r="G196" s="752">
        <v>1</v>
      </c>
      <c r="H196" s="752">
        <v>2</v>
      </c>
      <c r="I196" s="752">
        <v>0</v>
      </c>
      <c r="K196" s="752">
        <v>1</v>
      </c>
      <c r="L196" s="753">
        <v>6516341</v>
      </c>
      <c r="M196" s="753">
        <v>6516341</v>
      </c>
      <c r="N196" s="753">
        <f t="shared" si="17"/>
        <v>2254695.5299999998</v>
      </c>
      <c r="O196" s="753">
        <v>2987135</v>
      </c>
      <c r="P196" s="753">
        <v>2254695.5299999998</v>
      </c>
      <c r="Q196" s="753">
        <v>2254695.5300000003</v>
      </c>
      <c r="R196" s="756">
        <f t="shared" si="14"/>
        <v>4261645.4700000007</v>
      </c>
      <c r="S196" s="756">
        <f t="shared" si="15"/>
        <v>0</v>
      </c>
      <c r="T196" s="756">
        <f t="shared" si="16"/>
        <v>0</v>
      </c>
    </row>
    <row r="197" spans="1:20">
      <c r="A197" s="752" t="s">
        <v>755</v>
      </c>
      <c r="B197" s="757" t="s">
        <v>521</v>
      </c>
      <c r="C197" s="752">
        <v>221104</v>
      </c>
      <c r="D197" s="752" t="s">
        <v>450</v>
      </c>
      <c r="E197" s="752" t="s">
        <v>546</v>
      </c>
      <c r="F197" s="752">
        <v>1431</v>
      </c>
      <c r="G197" s="752">
        <v>2</v>
      </c>
      <c r="H197" s="752">
        <v>2</v>
      </c>
      <c r="I197" s="752">
        <v>0</v>
      </c>
      <c r="K197" s="752">
        <v>1</v>
      </c>
      <c r="L197" s="753">
        <v>4344228</v>
      </c>
      <c r="M197" s="753">
        <v>4344228</v>
      </c>
      <c r="N197" s="753">
        <f t="shared" si="17"/>
        <v>1503130.92</v>
      </c>
      <c r="O197" s="753">
        <v>1991424</v>
      </c>
      <c r="P197" s="753">
        <v>1503130.92</v>
      </c>
      <c r="Q197" s="753">
        <v>1503130.92</v>
      </c>
      <c r="R197" s="756">
        <f t="shared" si="14"/>
        <v>2841097.08</v>
      </c>
      <c r="S197" s="756">
        <f t="shared" si="15"/>
        <v>0</v>
      </c>
      <c r="T197" s="756">
        <f t="shared" si="16"/>
        <v>0</v>
      </c>
    </row>
    <row r="198" spans="1:20">
      <c r="A198" s="752" t="s">
        <v>756</v>
      </c>
      <c r="B198" s="757" t="s">
        <v>521</v>
      </c>
      <c r="C198" s="752">
        <v>221104</v>
      </c>
      <c r="D198" s="752" t="s">
        <v>450</v>
      </c>
      <c r="E198" s="752" t="s">
        <v>546</v>
      </c>
      <c r="F198" s="752">
        <v>1441</v>
      </c>
      <c r="G198" s="752">
        <v>1</v>
      </c>
      <c r="H198" s="752">
        <v>2</v>
      </c>
      <c r="I198" s="752">
        <v>0</v>
      </c>
      <c r="K198" s="752">
        <v>1</v>
      </c>
      <c r="L198" s="753">
        <v>8645270</v>
      </c>
      <c r="M198" s="753">
        <v>8645270</v>
      </c>
      <c r="N198" s="753">
        <f t="shared" si="17"/>
        <v>3345401.53</v>
      </c>
      <c r="O198" s="753">
        <v>4710650</v>
      </c>
      <c r="P198" s="753">
        <v>3345401.53</v>
      </c>
      <c r="Q198" s="753">
        <v>1821479.63</v>
      </c>
      <c r="R198" s="756">
        <f t="shared" ref="R198:R261" si="18">M198-N198</f>
        <v>5299868.4700000007</v>
      </c>
      <c r="S198" s="756">
        <f t="shared" ref="S198:S261" si="19">N198-P198</f>
        <v>0</v>
      </c>
      <c r="T198" s="756">
        <f t="shared" ref="T198:T261" si="20">P198-Q198</f>
        <v>1523921.9</v>
      </c>
    </row>
    <row r="199" spans="1:20">
      <c r="A199" s="752" t="s">
        <v>757</v>
      </c>
      <c r="B199" s="757" t="s">
        <v>521</v>
      </c>
      <c r="C199" s="752">
        <v>221104</v>
      </c>
      <c r="D199" s="752" t="s">
        <v>450</v>
      </c>
      <c r="E199" s="752" t="s">
        <v>546</v>
      </c>
      <c r="F199" s="752">
        <v>1441</v>
      </c>
      <c r="G199" s="752">
        <v>2</v>
      </c>
      <c r="H199" s="752">
        <v>2</v>
      </c>
      <c r="I199" s="752">
        <v>0</v>
      </c>
      <c r="K199" s="752">
        <v>1</v>
      </c>
      <c r="L199" s="753">
        <v>5763513</v>
      </c>
      <c r="M199" s="753">
        <v>5763513</v>
      </c>
      <c r="N199" s="753">
        <f t="shared" si="17"/>
        <v>2230267.39</v>
      </c>
      <c r="O199" s="753">
        <v>3140433</v>
      </c>
      <c r="P199" s="753">
        <v>2230267.39</v>
      </c>
      <c r="Q199" s="753">
        <v>1214319.5299999998</v>
      </c>
      <c r="R199" s="756">
        <f t="shared" si="18"/>
        <v>3533245.61</v>
      </c>
      <c r="S199" s="756">
        <f t="shared" si="19"/>
        <v>0</v>
      </c>
      <c r="T199" s="756">
        <f t="shared" si="20"/>
        <v>1015947.8600000003</v>
      </c>
    </row>
    <row r="200" spans="1:20">
      <c r="A200" s="752" t="s">
        <v>758</v>
      </c>
      <c r="B200" s="757" t="s">
        <v>521</v>
      </c>
      <c r="C200" s="752">
        <v>221104</v>
      </c>
      <c r="D200" s="752" t="s">
        <v>450</v>
      </c>
      <c r="E200" s="752" t="s">
        <v>546</v>
      </c>
      <c r="F200" s="752">
        <v>1443</v>
      </c>
      <c r="G200" s="752">
        <v>1</v>
      </c>
      <c r="H200" s="752">
        <v>2</v>
      </c>
      <c r="I200" s="752">
        <v>0</v>
      </c>
      <c r="K200" s="752">
        <v>1</v>
      </c>
      <c r="L200" s="753">
        <v>1365928</v>
      </c>
      <c r="M200" s="753">
        <v>1365928</v>
      </c>
      <c r="N200" s="753">
        <f t="shared" si="17"/>
        <v>351065.23</v>
      </c>
      <c r="O200" s="753">
        <v>707922</v>
      </c>
      <c r="P200" s="753">
        <v>351065.23</v>
      </c>
      <c r="Q200" s="753">
        <v>268217.88999999996</v>
      </c>
      <c r="R200" s="756">
        <f t="shared" si="18"/>
        <v>1014862.77</v>
      </c>
      <c r="S200" s="756">
        <f t="shared" si="19"/>
        <v>0</v>
      </c>
      <c r="T200" s="756">
        <f t="shared" si="20"/>
        <v>82847.340000000026</v>
      </c>
    </row>
    <row r="201" spans="1:20">
      <c r="A201" s="752" t="s">
        <v>759</v>
      </c>
      <c r="B201" s="757" t="s">
        <v>521</v>
      </c>
      <c r="C201" s="752">
        <v>221104</v>
      </c>
      <c r="D201" s="752" t="s">
        <v>450</v>
      </c>
      <c r="E201" s="752" t="s">
        <v>546</v>
      </c>
      <c r="F201" s="752">
        <v>1443</v>
      </c>
      <c r="G201" s="752">
        <v>2</v>
      </c>
      <c r="H201" s="752">
        <v>2</v>
      </c>
      <c r="I201" s="752">
        <v>0</v>
      </c>
      <c r="K201" s="752">
        <v>1</v>
      </c>
      <c r="L201" s="753">
        <v>910619</v>
      </c>
      <c r="M201" s="753">
        <v>910619</v>
      </c>
      <c r="N201" s="753">
        <f t="shared" si="17"/>
        <v>234045.47</v>
      </c>
      <c r="O201" s="753">
        <v>471952</v>
      </c>
      <c r="P201" s="753">
        <v>234045.47</v>
      </c>
      <c r="Q201" s="753">
        <v>178813.44</v>
      </c>
      <c r="R201" s="756">
        <f t="shared" si="18"/>
        <v>676573.53</v>
      </c>
      <c r="S201" s="756">
        <f t="shared" si="19"/>
        <v>0</v>
      </c>
      <c r="T201" s="756">
        <f t="shared" si="20"/>
        <v>55232.03</v>
      </c>
    </row>
    <row r="202" spans="1:20">
      <c r="A202" s="752" t="s">
        <v>760</v>
      </c>
      <c r="B202" s="757" t="s">
        <v>521</v>
      </c>
      <c r="C202" s="752">
        <v>221104</v>
      </c>
      <c r="D202" s="752" t="s">
        <v>450</v>
      </c>
      <c r="E202" s="752" t="s">
        <v>546</v>
      </c>
      <c r="F202" s="752">
        <v>1511</v>
      </c>
      <c r="G202" s="752">
        <v>1</v>
      </c>
      <c r="H202" s="752">
        <v>2</v>
      </c>
      <c r="I202" s="752">
        <v>0</v>
      </c>
      <c r="K202" s="752">
        <v>1</v>
      </c>
      <c r="L202" s="753">
        <v>18693250</v>
      </c>
      <c r="M202" s="753">
        <v>18693250</v>
      </c>
      <c r="N202" s="753">
        <f t="shared" si="17"/>
        <v>10141195</v>
      </c>
      <c r="O202" s="753">
        <v>10141195</v>
      </c>
      <c r="P202" s="753">
        <v>10141195</v>
      </c>
      <c r="Q202" s="753">
        <v>6832730.5599999996</v>
      </c>
      <c r="R202" s="756">
        <f t="shared" si="18"/>
        <v>8552055</v>
      </c>
      <c r="S202" s="756">
        <f t="shared" si="19"/>
        <v>0</v>
      </c>
      <c r="T202" s="756">
        <f t="shared" si="20"/>
        <v>3308464.4400000004</v>
      </c>
    </row>
    <row r="203" spans="1:20">
      <c r="A203" s="752" t="s">
        <v>761</v>
      </c>
      <c r="B203" s="757" t="s">
        <v>521</v>
      </c>
      <c r="C203" s="752">
        <v>221104</v>
      </c>
      <c r="D203" s="752" t="s">
        <v>450</v>
      </c>
      <c r="E203" s="752" t="s">
        <v>546</v>
      </c>
      <c r="F203" s="752">
        <v>1511</v>
      </c>
      <c r="G203" s="752">
        <v>2</v>
      </c>
      <c r="H203" s="752">
        <v>2</v>
      </c>
      <c r="I203" s="752">
        <v>0</v>
      </c>
      <c r="K203" s="752">
        <v>1</v>
      </c>
      <c r="L203" s="753">
        <v>12462166</v>
      </c>
      <c r="M203" s="753">
        <v>12462166</v>
      </c>
      <c r="N203" s="753">
        <f t="shared" si="17"/>
        <v>6313799.4900000002</v>
      </c>
      <c r="O203" s="753">
        <v>6316596</v>
      </c>
      <c r="P203" s="753">
        <v>6313799.4900000002</v>
      </c>
      <c r="Q203" s="753">
        <v>4203069.1400000006</v>
      </c>
      <c r="R203" s="756">
        <f t="shared" si="18"/>
        <v>6148366.5099999998</v>
      </c>
      <c r="S203" s="756">
        <f t="shared" si="19"/>
        <v>0</v>
      </c>
      <c r="T203" s="756">
        <f t="shared" si="20"/>
        <v>2110730.3499999996</v>
      </c>
    </row>
    <row r="204" spans="1:20">
      <c r="A204" s="752" t="s">
        <v>762</v>
      </c>
      <c r="B204" s="757" t="s">
        <v>521</v>
      </c>
      <c r="C204" s="752">
        <v>221104</v>
      </c>
      <c r="D204" s="752" t="s">
        <v>450</v>
      </c>
      <c r="E204" s="752" t="s">
        <v>546</v>
      </c>
      <c r="F204" s="752">
        <v>1541</v>
      </c>
      <c r="G204" s="752">
        <v>1</v>
      </c>
      <c r="H204" s="752">
        <v>1</v>
      </c>
      <c r="I204" s="752">
        <v>0</v>
      </c>
      <c r="K204" s="752">
        <v>1</v>
      </c>
      <c r="L204" s="753">
        <v>5574101</v>
      </c>
      <c r="M204" s="753">
        <v>5574101</v>
      </c>
      <c r="N204" s="753">
        <v>2072486</v>
      </c>
      <c r="O204" s="753">
        <v>2374101</v>
      </c>
      <c r="P204" s="753">
        <v>2072486</v>
      </c>
      <c r="Q204" s="753">
        <v>2072486</v>
      </c>
      <c r="R204" s="756">
        <f t="shared" si="18"/>
        <v>3501615</v>
      </c>
      <c r="S204" s="756">
        <f t="shared" si="19"/>
        <v>0</v>
      </c>
      <c r="T204" s="756">
        <f t="shared" si="20"/>
        <v>0</v>
      </c>
    </row>
    <row r="205" spans="1:20">
      <c r="A205" s="752" t="s">
        <v>763</v>
      </c>
      <c r="B205" s="757" t="s">
        <v>521</v>
      </c>
      <c r="C205" s="752">
        <v>221104</v>
      </c>
      <c r="D205" s="752" t="s">
        <v>450</v>
      </c>
      <c r="E205" s="752" t="s">
        <v>546</v>
      </c>
      <c r="F205" s="752">
        <v>1541</v>
      </c>
      <c r="G205" s="752">
        <v>1</v>
      </c>
      <c r="H205" s="752">
        <v>2</v>
      </c>
      <c r="I205" s="752">
        <v>8</v>
      </c>
      <c r="K205" s="752">
        <v>1</v>
      </c>
      <c r="L205" s="753">
        <v>4733752</v>
      </c>
      <c r="M205" s="753">
        <v>4733752</v>
      </c>
      <c r="N205" s="753">
        <f t="shared" ref="N205:N206" si="21">P205</f>
        <v>0</v>
      </c>
      <c r="O205" s="753">
        <v>150000</v>
      </c>
      <c r="P205" s="753">
        <v>0</v>
      </c>
      <c r="R205" s="756">
        <f t="shared" si="18"/>
        <v>4733752</v>
      </c>
      <c r="S205" s="756">
        <f t="shared" si="19"/>
        <v>0</v>
      </c>
      <c r="T205" s="756">
        <f t="shared" si="20"/>
        <v>0</v>
      </c>
    </row>
    <row r="206" spans="1:20">
      <c r="A206" s="752" t="s">
        <v>764</v>
      </c>
      <c r="B206" s="757" t="s">
        <v>521</v>
      </c>
      <c r="C206" s="752">
        <v>221104</v>
      </c>
      <c r="D206" s="752" t="s">
        <v>450</v>
      </c>
      <c r="E206" s="752" t="s">
        <v>546</v>
      </c>
      <c r="F206" s="752">
        <v>1541</v>
      </c>
      <c r="G206" s="752">
        <v>1</v>
      </c>
      <c r="H206" s="752">
        <v>2</v>
      </c>
      <c r="I206" s="752">
        <v>18</v>
      </c>
      <c r="K206" s="752">
        <v>1</v>
      </c>
      <c r="L206" s="753">
        <v>25195007</v>
      </c>
      <c r="M206" s="753">
        <v>25195007</v>
      </c>
      <c r="N206" s="753">
        <f t="shared" si="21"/>
        <v>0</v>
      </c>
      <c r="O206" s="753">
        <v>500000</v>
      </c>
      <c r="P206" s="753">
        <v>0</v>
      </c>
      <c r="R206" s="756">
        <f t="shared" si="18"/>
        <v>25195007</v>
      </c>
      <c r="S206" s="756">
        <f t="shared" si="19"/>
        <v>0</v>
      </c>
      <c r="T206" s="756">
        <f t="shared" si="20"/>
        <v>0</v>
      </c>
    </row>
    <row r="207" spans="1:20">
      <c r="A207" s="752" t="s">
        <v>765</v>
      </c>
      <c r="B207" s="757" t="s">
        <v>521</v>
      </c>
      <c r="C207" s="752">
        <v>221104</v>
      </c>
      <c r="D207" s="752" t="s">
        <v>450</v>
      </c>
      <c r="E207" s="752" t="s">
        <v>546</v>
      </c>
      <c r="F207" s="752">
        <v>1541</v>
      </c>
      <c r="G207" s="752">
        <v>2</v>
      </c>
      <c r="H207" s="752">
        <v>1</v>
      </c>
      <c r="I207" s="752">
        <v>0</v>
      </c>
      <c r="K207" s="752">
        <v>1</v>
      </c>
      <c r="L207" s="753">
        <v>3716068</v>
      </c>
      <c r="M207" s="753">
        <v>3716068</v>
      </c>
      <c r="O207" s="753">
        <v>1616068</v>
      </c>
      <c r="P207" s="753">
        <v>0</v>
      </c>
      <c r="R207" s="756">
        <f t="shared" si="18"/>
        <v>3716068</v>
      </c>
      <c r="S207" s="756">
        <f t="shared" si="19"/>
        <v>0</v>
      </c>
      <c r="T207" s="756">
        <f t="shared" si="20"/>
        <v>0</v>
      </c>
    </row>
    <row r="208" spans="1:20">
      <c r="A208" s="752" t="s">
        <v>766</v>
      </c>
      <c r="B208" s="757" t="s">
        <v>521</v>
      </c>
      <c r="C208" s="752">
        <v>221104</v>
      </c>
      <c r="D208" s="752" t="s">
        <v>450</v>
      </c>
      <c r="E208" s="752" t="s">
        <v>546</v>
      </c>
      <c r="F208" s="752">
        <v>1541</v>
      </c>
      <c r="G208" s="752">
        <v>2</v>
      </c>
      <c r="H208" s="752">
        <v>2</v>
      </c>
      <c r="I208" s="752">
        <v>8</v>
      </c>
      <c r="K208" s="752">
        <v>1</v>
      </c>
      <c r="L208" s="753">
        <v>3155834</v>
      </c>
      <c r="M208" s="753">
        <v>3155834</v>
      </c>
      <c r="N208" s="753">
        <f t="shared" ref="N208:N209" si="22">P208</f>
        <v>0</v>
      </c>
      <c r="O208" s="753">
        <v>0</v>
      </c>
      <c r="P208" s="753">
        <v>0</v>
      </c>
      <c r="R208" s="756">
        <f t="shared" si="18"/>
        <v>3155834</v>
      </c>
      <c r="S208" s="756">
        <f t="shared" si="19"/>
        <v>0</v>
      </c>
      <c r="T208" s="756">
        <f t="shared" si="20"/>
        <v>0</v>
      </c>
    </row>
    <row r="209" spans="1:20">
      <c r="A209" s="752" t="s">
        <v>767</v>
      </c>
      <c r="B209" s="757" t="s">
        <v>521</v>
      </c>
      <c r="C209" s="752">
        <v>221104</v>
      </c>
      <c r="D209" s="752" t="s">
        <v>450</v>
      </c>
      <c r="E209" s="752" t="s">
        <v>546</v>
      </c>
      <c r="F209" s="752">
        <v>1541</v>
      </c>
      <c r="G209" s="752">
        <v>2</v>
      </c>
      <c r="H209" s="752">
        <v>2</v>
      </c>
      <c r="I209" s="752">
        <v>18</v>
      </c>
      <c r="K209" s="752">
        <v>1</v>
      </c>
      <c r="L209" s="753">
        <v>16796672</v>
      </c>
      <c r="M209" s="753">
        <v>16796672</v>
      </c>
      <c r="N209" s="753">
        <f t="shared" si="22"/>
        <v>0</v>
      </c>
      <c r="O209" s="753">
        <v>0</v>
      </c>
      <c r="P209" s="753">
        <v>0</v>
      </c>
      <c r="R209" s="756">
        <f t="shared" si="18"/>
        <v>16796672</v>
      </c>
      <c r="S209" s="756">
        <f t="shared" si="19"/>
        <v>0</v>
      </c>
      <c r="T209" s="756">
        <f t="shared" si="20"/>
        <v>0</v>
      </c>
    </row>
    <row r="210" spans="1:20">
      <c r="A210" s="752" t="s">
        <v>768</v>
      </c>
      <c r="B210" s="757" t="s">
        <v>521</v>
      </c>
      <c r="C210" s="752">
        <v>221104</v>
      </c>
      <c r="D210" s="752" t="s">
        <v>450</v>
      </c>
      <c r="E210" s="752" t="s">
        <v>546</v>
      </c>
      <c r="F210" s="752">
        <v>1611</v>
      </c>
      <c r="G210" s="752">
        <v>1</v>
      </c>
      <c r="H210" s="752">
        <v>1</v>
      </c>
      <c r="I210" s="752">
        <v>43</v>
      </c>
      <c r="K210" s="752">
        <v>1</v>
      </c>
      <c r="L210" s="753">
        <v>1500000</v>
      </c>
      <c r="M210" s="753">
        <v>1500000</v>
      </c>
      <c r="O210" s="753">
        <v>1000000</v>
      </c>
      <c r="P210" s="753">
        <v>0</v>
      </c>
      <c r="R210" s="756">
        <f t="shared" si="18"/>
        <v>1500000</v>
      </c>
      <c r="S210" s="756">
        <f t="shared" si="19"/>
        <v>0</v>
      </c>
      <c r="T210" s="756">
        <f t="shared" si="20"/>
        <v>0</v>
      </c>
    </row>
    <row r="211" spans="1:20">
      <c r="A211" s="752" t="s">
        <v>1732</v>
      </c>
      <c r="B211" s="757" t="s">
        <v>526</v>
      </c>
      <c r="C211" s="752">
        <v>222166</v>
      </c>
      <c r="D211" s="752" t="s">
        <v>394</v>
      </c>
      <c r="E211" s="752" t="s">
        <v>548</v>
      </c>
      <c r="F211" s="752">
        <v>3112</v>
      </c>
      <c r="G211" s="752">
        <v>1</v>
      </c>
      <c r="H211" s="752">
        <v>2</v>
      </c>
      <c r="I211" s="752">
        <v>0</v>
      </c>
      <c r="K211" s="752">
        <v>3</v>
      </c>
      <c r="L211" s="753">
        <v>0</v>
      </c>
      <c r="M211" s="753">
        <v>1700000</v>
      </c>
      <c r="N211" s="753">
        <f>P211</f>
        <v>0</v>
      </c>
      <c r="O211" s="753">
        <v>849999.5</v>
      </c>
      <c r="P211" s="753">
        <v>0</v>
      </c>
      <c r="R211" s="756">
        <f t="shared" si="18"/>
        <v>1700000</v>
      </c>
      <c r="S211" s="756">
        <f t="shared" si="19"/>
        <v>0</v>
      </c>
      <c r="T211" s="756">
        <f t="shared" si="20"/>
        <v>0</v>
      </c>
    </row>
    <row r="212" spans="1:20">
      <c r="A212" s="752" t="s">
        <v>769</v>
      </c>
      <c r="B212" s="757" t="s">
        <v>526</v>
      </c>
      <c r="C212" s="752">
        <v>222166</v>
      </c>
      <c r="D212" s="752" t="s">
        <v>394</v>
      </c>
      <c r="E212" s="752" t="s">
        <v>548</v>
      </c>
      <c r="F212" s="752">
        <v>3321</v>
      </c>
      <c r="G212" s="752">
        <v>1</v>
      </c>
      <c r="H212" s="752">
        <v>1</v>
      </c>
      <c r="I212" s="752">
        <v>0</v>
      </c>
      <c r="K212" s="752">
        <v>3</v>
      </c>
      <c r="L212" s="753">
        <v>2000000</v>
      </c>
      <c r="M212" s="753">
        <v>0</v>
      </c>
      <c r="O212" s="753">
        <v>0</v>
      </c>
      <c r="P212" s="753">
        <v>0</v>
      </c>
      <c r="R212" s="756">
        <f t="shared" si="18"/>
        <v>0</v>
      </c>
      <c r="S212" s="756">
        <f t="shared" si="19"/>
        <v>0</v>
      </c>
      <c r="T212" s="756">
        <f t="shared" si="20"/>
        <v>0</v>
      </c>
    </row>
    <row r="213" spans="1:20">
      <c r="A213" s="752" t="s">
        <v>770</v>
      </c>
      <c r="B213" s="757" t="s">
        <v>526</v>
      </c>
      <c r="C213" s="752">
        <v>222166</v>
      </c>
      <c r="D213" s="752" t="s">
        <v>394</v>
      </c>
      <c r="E213" s="752" t="s">
        <v>548</v>
      </c>
      <c r="F213" s="752">
        <v>3331</v>
      </c>
      <c r="G213" s="752">
        <v>1</v>
      </c>
      <c r="H213" s="752">
        <v>1</v>
      </c>
      <c r="I213" s="752">
        <v>0</v>
      </c>
      <c r="K213" s="752">
        <v>3</v>
      </c>
      <c r="L213" s="753">
        <v>700000</v>
      </c>
      <c r="M213" s="753">
        <v>0</v>
      </c>
      <c r="O213" s="753">
        <v>0</v>
      </c>
      <c r="P213" s="753">
        <v>0</v>
      </c>
      <c r="R213" s="756">
        <f t="shared" si="18"/>
        <v>0</v>
      </c>
      <c r="S213" s="756">
        <f t="shared" si="19"/>
        <v>0</v>
      </c>
      <c r="T213" s="756">
        <f t="shared" si="20"/>
        <v>0</v>
      </c>
    </row>
    <row r="214" spans="1:20">
      <c r="A214" s="752" t="s">
        <v>771</v>
      </c>
      <c r="B214" s="757" t="s">
        <v>526</v>
      </c>
      <c r="C214" s="752">
        <v>222166</v>
      </c>
      <c r="D214" s="752" t="s">
        <v>394</v>
      </c>
      <c r="E214" s="752" t="s">
        <v>548</v>
      </c>
      <c r="F214" s="752">
        <v>3552</v>
      </c>
      <c r="G214" s="752">
        <v>1</v>
      </c>
      <c r="H214" s="752">
        <v>1</v>
      </c>
      <c r="I214" s="752">
        <v>0</v>
      </c>
      <c r="K214" s="752">
        <v>3</v>
      </c>
      <c r="L214" s="753">
        <v>0</v>
      </c>
      <c r="M214" s="753">
        <v>700000</v>
      </c>
      <c r="O214" s="753">
        <v>310000</v>
      </c>
      <c r="P214" s="753">
        <v>0</v>
      </c>
      <c r="R214" s="756">
        <f t="shared" si="18"/>
        <v>700000</v>
      </c>
      <c r="S214" s="756">
        <f t="shared" si="19"/>
        <v>0</v>
      </c>
      <c r="T214" s="756">
        <f t="shared" si="20"/>
        <v>0</v>
      </c>
    </row>
    <row r="215" spans="1:20">
      <c r="A215" s="752" t="s">
        <v>772</v>
      </c>
      <c r="B215" s="757" t="s">
        <v>526</v>
      </c>
      <c r="C215" s="752">
        <v>222166</v>
      </c>
      <c r="D215" s="752" t="s">
        <v>394</v>
      </c>
      <c r="E215" s="752" t="s">
        <v>548</v>
      </c>
      <c r="F215" s="752">
        <v>3553</v>
      </c>
      <c r="G215" s="752">
        <v>1</v>
      </c>
      <c r="H215" s="752">
        <v>1</v>
      </c>
      <c r="I215" s="752">
        <v>0</v>
      </c>
      <c r="K215" s="752">
        <v>3</v>
      </c>
      <c r="L215" s="753">
        <v>0</v>
      </c>
      <c r="M215" s="753">
        <v>300000</v>
      </c>
      <c r="O215" s="753">
        <v>190000.5</v>
      </c>
      <c r="P215" s="753">
        <v>0</v>
      </c>
      <c r="R215" s="756">
        <f t="shared" si="18"/>
        <v>300000</v>
      </c>
      <c r="S215" s="756">
        <f t="shared" si="19"/>
        <v>0</v>
      </c>
      <c r="T215" s="756">
        <f t="shared" si="20"/>
        <v>0</v>
      </c>
    </row>
    <row r="216" spans="1:20">
      <c r="A216" s="752" t="s">
        <v>773</v>
      </c>
      <c r="B216" s="757" t="s">
        <v>526</v>
      </c>
      <c r="C216" s="752">
        <v>222166</v>
      </c>
      <c r="D216" s="752" t="s">
        <v>394</v>
      </c>
      <c r="E216" s="752" t="s">
        <v>548</v>
      </c>
      <c r="F216" s="752">
        <v>3722</v>
      </c>
      <c r="G216" s="752">
        <v>1</v>
      </c>
      <c r="H216" s="752">
        <v>1</v>
      </c>
      <c r="I216" s="752">
        <v>0</v>
      </c>
      <c r="K216" s="752">
        <v>3</v>
      </c>
      <c r="L216" s="753">
        <v>7300000</v>
      </c>
      <c r="M216" s="753">
        <v>7300000</v>
      </c>
      <c r="N216" s="753">
        <v>7300000</v>
      </c>
      <c r="O216" s="753">
        <v>3692073</v>
      </c>
      <c r="P216" s="753">
        <v>1962331</v>
      </c>
      <c r="Q216" s="753">
        <v>1962331</v>
      </c>
      <c r="R216" s="756">
        <f t="shared" si="18"/>
        <v>0</v>
      </c>
      <c r="S216" s="756">
        <f t="shared" si="19"/>
        <v>5337669</v>
      </c>
      <c r="T216" s="756">
        <f t="shared" si="20"/>
        <v>0</v>
      </c>
    </row>
    <row r="217" spans="1:20">
      <c r="A217" s="752" t="s">
        <v>774</v>
      </c>
      <c r="B217" s="757" t="s">
        <v>484</v>
      </c>
      <c r="C217" s="752">
        <v>223081</v>
      </c>
      <c r="D217" s="752" t="s">
        <v>396</v>
      </c>
      <c r="E217" s="752" t="s">
        <v>546</v>
      </c>
      <c r="F217" s="752">
        <v>2611</v>
      </c>
      <c r="G217" s="752">
        <v>1</v>
      </c>
      <c r="H217" s="752">
        <v>2</v>
      </c>
      <c r="I217" s="752">
        <v>0</v>
      </c>
      <c r="K217" s="752">
        <v>2</v>
      </c>
      <c r="L217" s="753">
        <v>8439881</v>
      </c>
      <c r="M217" s="753">
        <v>8439881</v>
      </c>
      <c r="N217" s="753">
        <f t="shared" ref="N217:N218" si="23">P217</f>
        <v>3375952</v>
      </c>
      <c r="O217" s="753">
        <v>3375952</v>
      </c>
      <c r="P217" s="753">
        <v>3375952</v>
      </c>
      <c r="R217" s="756">
        <f t="shared" si="18"/>
        <v>5063929</v>
      </c>
      <c r="S217" s="756">
        <f t="shared" si="19"/>
        <v>0</v>
      </c>
      <c r="T217" s="756">
        <f t="shared" si="20"/>
        <v>3375952</v>
      </c>
    </row>
    <row r="218" spans="1:20">
      <c r="A218" s="752" t="s">
        <v>775</v>
      </c>
      <c r="B218" s="757" t="s">
        <v>484</v>
      </c>
      <c r="C218" s="752">
        <v>223081</v>
      </c>
      <c r="D218" s="752" t="s">
        <v>396</v>
      </c>
      <c r="E218" s="752" t="s">
        <v>548</v>
      </c>
      <c r="F218" s="752">
        <v>2111</v>
      </c>
      <c r="G218" s="752">
        <v>1</v>
      </c>
      <c r="H218" s="752">
        <v>2</v>
      </c>
      <c r="I218" s="752">
        <v>0</v>
      </c>
      <c r="K218" s="752">
        <v>2</v>
      </c>
      <c r="L218" s="753">
        <v>563484</v>
      </c>
      <c r="M218" s="753">
        <v>563484</v>
      </c>
      <c r="N218" s="753">
        <f t="shared" si="23"/>
        <v>56349</v>
      </c>
      <c r="O218" s="753">
        <v>225396</v>
      </c>
      <c r="P218" s="753">
        <v>56349</v>
      </c>
      <c r="Q218" s="753">
        <v>56349</v>
      </c>
      <c r="R218" s="756">
        <f t="shared" si="18"/>
        <v>507135</v>
      </c>
      <c r="S218" s="756">
        <f t="shared" si="19"/>
        <v>0</v>
      </c>
      <c r="T218" s="756">
        <f t="shared" si="20"/>
        <v>0</v>
      </c>
    </row>
    <row r="219" spans="1:20">
      <c r="A219" s="752" t="s">
        <v>776</v>
      </c>
      <c r="B219" s="757" t="s">
        <v>484</v>
      </c>
      <c r="C219" s="752">
        <v>223081</v>
      </c>
      <c r="D219" s="752" t="s">
        <v>396</v>
      </c>
      <c r="E219" s="752" t="s">
        <v>548</v>
      </c>
      <c r="F219" s="752">
        <v>2131</v>
      </c>
      <c r="G219" s="752">
        <v>1</v>
      </c>
      <c r="H219" s="752">
        <v>1</v>
      </c>
      <c r="I219" s="752">
        <v>0</v>
      </c>
      <c r="K219" s="752">
        <v>2</v>
      </c>
      <c r="L219" s="753">
        <v>120000</v>
      </c>
      <c r="M219" s="753">
        <v>0</v>
      </c>
      <c r="O219" s="753">
        <v>0</v>
      </c>
      <c r="P219" s="753">
        <v>0</v>
      </c>
      <c r="R219" s="756">
        <f t="shared" si="18"/>
        <v>0</v>
      </c>
      <c r="S219" s="756">
        <f t="shared" si="19"/>
        <v>0</v>
      </c>
      <c r="T219" s="756">
        <f t="shared" si="20"/>
        <v>0</v>
      </c>
    </row>
    <row r="220" spans="1:20">
      <c r="A220" s="752" t="s">
        <v>777</v>
      </c>
      <c r="B220" s="757" t="s">
        <v>484</v>
      </c>
      <c r="C220" s="752">
        <v>223081</v>
      </c>
      <c r="D220" s="752" t="s">
        <v>396</v>
      </c>
      <c r="E220" s="752" t="s">
        <v>548</v>
      </c>
      <c r="F220" s="752">
        <v>2141</v>
      </c>
      <c r="G220" s="752">
        <v>1</v>
      </c>
      <c r="H220" s="752">
        <v>1</v>
      </c>
      <c r="I220" s="752">
        <v>0</v>
      </c>
      <c r="K220" s="752">
        <v>2</v>
      </c>
      <c r="L220" s="753">
        <v>21800</v>
      </c>
      <c r="M220" s="753">
        <v>21800</v>
      </c>
      <c r="O220" s="753">
        <v>8720</v>
      </c>
      <c r="P220" s="753">
        <v>0</v>
      </c>
      <c r="R220" s="756">
        <f t="shared" si="18"/>
        <v>21800</v>
      </c>
      <c r="S220" s="756">
        <f t="shared" si="19"/>
        <v>0</v>
      </c>
      <c r="T220" s="756">
        <f t="shared" si="20"/>
        <v>0</v>
      </c>
    </row>
    <row r="221" spans="1:20">
      <c r="A221" s="752" t="s">
        <v>778</v>
      </c>
      <c r="B221" s="757" t="s">
        <v>484</v>
      </c>
      <c r="C221" s="752">
        <v>223081</v>
      </c>
      <c r="D221" s="752" t="s">
        <v>396</v>
      </c>
      <c r="E221" s="752" t="s">
        <v>548</v>
      </c>
      <c r="F221" s="752">
        <v>2151</v>
      </c>
      <c r="G221" s="752">
        <v>1</v>
      </c>
      <c r="H221" s="752">
        <v>1</v>
      </c>
      <c r="I221" s="752">
        <v>0</v>
      </c>
      <c r="K221" s="752">
        <v>2</v>
      </c>
      <c r="L221" s="753">
        <v>211835</v>
      </c>
      <c r="M221" s="753">
        <v>0</v>
      </c>
      <c r="O221" s="753">
        <v>0</v>
      </c>
      <c r="P221" s="753">
        <v>0</v>
      </c>
      <c r="R221" s="756">
        <f t="shared" si="18"/>
        <v>0</v>
      </c>
      <c r="S221" s="756">
        <f t="shared" si="19"/>
        <v>0</v>
      </c>
      <c r="T221" s="756">
        <f t="shared" si="20"/>
        <v>0</v>
      </c>
    </row>
    <row r="222" spans="1:20">
      <c r="A222" s="752" t="s">
        <v>779</v>
      </c>
      <c r="B222" s="757" t="s">
        <v>484</v>
      </c>
      <c r="C222" s="752">
        <v>223081</v>
      </c>
      <c r="D222" s="752" t="s">
        <v>396</v>
      </c>
      <c r="E222" s="752" t="s">
        <v>548</v>
      </c>
      <c r="F222" s="752">
        <v>2161</v>
      </c>
      <c r="G222" s="752">
        <v>1</v>
      </c>
      <c r="H222" s="752">
        <v>1</v>
      </c>
      <c r="I222" s="752">
        <v>0</v>
      </c>
      <c r="K222" s="752">
        <v>2</v>
      </c>
      <c r="L222" s="753">
        <v>20100</v>
      </c>
      <c r="M222" s="753">
        <v>20100</v>
      </c>
      <c r="N222" s="753">
        <v>14391</v>
      </c>
      <c r="O222" s="753">
        <v>8040</v>
      </c>
      <c r="P222" s="753">
        <v>8040</v>
      </c>
      <c r="Q222" s="753">
        <v>8040</v>
      </c>
      <c r="R222" s="756">
        <f t="shared" si="18"/>
        <v>5709</v>
      </c>
      <c r="S222" s="756">
        <f t="shared" si="19"/>
        <v>6351</v>
      </c>
      <c r="T222" s="756">
        <f t="shared" si="20"/>
        <v>0</v>
      </c>
    </row>
    <row r="223" spans="1:20">
      <c r="A223" s="752" t="s">
        <v>780</v>
      </c>
      <c r="B223" s="757" t="s">
        <v>484</v>
      </c>
      <c r="C223" s="752">
        <v>223081</v>
      </c>
      <c r="D223" s="752" t="s">
        <v>396</v>
      </c>
      <c r="E223" s="752" t="s">
        <v>548</v>
      </c>
      <c r="F223" s="752">
        <v>2211</v>
      </c>
      <c r="G223" s="752">
        <v>1</v>
      </c>
      <c r="H223" s="752">
        <v>1</v>
      </c>
      <c r="I223" s="752">
        <v>0</v>
      </c>
      <c r="K223" s="752">
        <v>2</v>
      </c>
      <c r="L223" s="753">
        <v>179560</v>
      </c>
      <c r="M223" s="753">
        <v>179560</v>
      </c>
      <c r="O223" s="753">
        <v>71824</v>
      </c>
      <c r="P223" s="753">
        <v>0</v>
      </c>
      <c r="R223" s="756">
        <f t="shared" si="18"/>
        <v>179560</v>
      </c>
      <c r="S223" s="756">
        <f t="shared" si="19"/>
        <v>0</v>
      </c>
      <c r="T223" s="756">
        <f t="shared" si="20"/>
        <v>0</v>
      </c>
    </row>
    <row r="224" spans="1:20">
      <c r="A224" s="752" t="s">
        <v>781</v>
      </c>
      <c r="B224" s="757" t="s">
        <v>484</v>
      </c>
      <c r="C224" s="752">
        <v>223081</v>
      </c>
      <c r="D224" s="752" t="s">
        <v>396</v>
      </c>
      <c r="E224" s="752" t="s">
        <v>548</v>
      </c>
      <c r="F224" s="752">
        <v>2231</v>
      </c>
      <c r="G224" s="752">
        <v>1</v>
      </c>
      <c r="H224" s="752">
        <v>1</v>
      </c>
      <c r="I224" s="752">
        <v>0</v>
      </c>
      <c r="K224" s="752">
        <v>2</v>
      </c>
      <c r="L224" s="753">
        <v>26550</v>
      </c>
      <c r="M224" s="753">
        <v>26550</v>
      </c>
      <c r="O224" s="753">
        <v>10620</v>
      </c>
      <c r="P224" s="753">
        <v>0</v>
      </c>
      <c r="R224" s="756">
        <f t="shared" si="18"/>
        <v>26550</v>
      </c>
      <c r="S224" s="756">
        <f t="shared" si="19"/>
        <v>0</v>
      </c>
      <c r="T224" s="756">
        <f t="shared" si="20"/>
        <v>0</v>
      </c>
    </row>
    <row r="225" spans="1:20">
      <c r="A225" s="752" t="s">
        <v>782</v>
      </c>
      <c r="B225" s="757" t="s">
        <v>484</v>
      </c>
      <c r="C225" s="752">
        <v>223081</v>
      </c>
      <c r="D225" s="752" t="s">
        <v>396</v>
      </c>
      <c r="E225" s="752" t="s">
        <v>548</v>
      </c>
      <c r="F225" s="752">
        <v>2391</v>
      </c>
      <c r="G225" s="752">
        <v>1</v>
      </c>
      <c r="H225" s="752">
        <v>1</v>
      </c>
      <c r="I225" s="752">
        <v>0</v>
      </c>
      <c r="K225" s="752">
        <v>2</v>
      </c>
      <c r="L225" s="753">
        <v>52850</v>
      </c>
      <c r="M225" s="753">
        <v>0</v>
      </c>
      <c r="O225" s="753">
        <v>0</v>
      </c>
      <c r="P225" s="753">
        <v>0</v>
      </c>
      <c r="R225" s="756">
        <f t="shared" si="18"/>
        <v>0</v>
      </c>
      <c r="S225" s="756">
        <f t="shared" si="19"/>
        <v>0</v>
      </c>
      <c r="T225" s="756">
        <f t="shared" si="20"/>
        <v>0</v>
      </c>
    </row>
    <row r="226" spans="1:20">
      <c r="A226" s="752" t="s">
        <v>783</v>
      </c>
      <c r="B226" s="757" t="s">
        <v>484</v>
      </c>
      <c r="C226" s="752">
        <v>223081</v>
      </c>
      <c r="D226" s="752" t="s">
        <v>396</v>
      </c>
      <c r="E226" s="752" t="s">
        <v>548</v>
      </c>
      <c r="F226" s="752">
        <v>2461</v>
      </c>
      <c r="G226" s="752">
        <v>1</v>
      </c>
      <c r="H226" s="752">
        <v>1</v>
      </c>
      <c r="I226" s="752">
        <v>0</v>
      </c>
      <c r="K226" s="752">
        <v>2</v>
      </c>
      <c r="L226" s="753">
        <v>22000</v>
      </c>
      <c r="M226" s="753">
        <v>22000</v>
      </c>
      <c r="O226" s="753">
        <v>8800</v>
      </c>
      <c r="P226" s="753">
        <v>0</v>
      </c>
      <c r="R226" s="756">
        <f t="shared" si="18"/>
        <v>22000</v>
      </c>
      <c r="S226" s="756">
        <f t="shared" si="19"/>
        <v>0</v>
      </c>
      <c r="T226" s="756">
        <f t="shared" si="20"/>
        <v>0</v>
      </c>
    </row>
    <row r="227" spans="1:20">
      <c r="A227" s="752" t="s">
        <v>784</v>
      </c>
      <c r="B227" s="757" t="s">
        <v>484</v>
      </c>
      <c r="C227" s="752">
        <v>223081</v>
      </c>
      <c r="D227" s="752" t="s">
        <v>396</v>
      </c>
      <c r="E227" s="752" t="s">
        <v>548</v>
      </c>
      <c r="F227" s="752">
        <v>2531</v>
      </c>
      <c r="G227" s="752">
        <v>1</v>
      </c>
      <c r="H227" s="752">
        <v>1</v>
      </c>
      <c r="I227" s="752">
        <v>0</v>
      </c>
      <c r="K227" s="752">
        <v>2</v>
      </c>
      <c r="L227" s="753">
        <v>49300</v>
      </c>
      <c r="M227" s="753">
        <v>49300</v>
      </c>
      <c r="O227" s="753">
        <v>19720</v>
      </c>
      <c r="P227" s="753">
        <v>0</v>
      </c>
      <c r="R227" s="756">
        <f t="shared" si="18"/>
        <v>49300</v>
      </c>
      <c r="S227" s="756">
        <f t="shared" si="19"/>
        <v>0</v>
      </c>
      <c r="T227" s="756">
        <f t="shared" si="20"/>
        <v>0</v>
      </c>
    </row>
    <row r="228" spans="1:20">
      <c r="A228" s="752" t="s">
        <v>785</v>
      </c>
      <c r="B228" s="757" t="s">
        <v>484</v>
      </c>
      <c r="C228" s="752">
        <v>223081</v>
      </c>
      <c r="D228" s="752" t="s">
        <v>396</v>
      </c>
      <c r="E228" s="752" t="s">
        <v>548</v>
      </c>
      <c r="F228" s="752">
        <v>2541</v>
      </c>
      <c r="G228" s="752">
        <v>1</v>
      </c>
      <c r="H228" s="752">
        <v>1</v>
      </c>
      <c r="I228" s="752">
        <v>0</v>
      </c>
      <c r="K228" s="752">
        <v>2</v>
      </c>
      <c r="L228" s="753">
        <v>31000</v>
      </c>
      <c r="M228" s="753">
        <v>31000</v>
      </c>
      <c r="O228" s="753">
        <v>12400</v>
      </c>
      <c r="P228" s="753">
        <v>0</v>
      </c>
      <c r="R228" s="756">
        <f t="shared" si="18"/>
        <v>31000</v>
      </c>
      <c r="S228" s="756">
        <f t="shared" si="19"/>
        <v>0</v>
      </c>
      <c r="T228" s="756">
        <f t="shared" si="20"/>
        <v>0</v>
      </c>
    </row>
    <row r="229" spans="1:20">
      <c r="A229" s="752" t="s">
        <v>786</v>
      </c>
      <c r="B229" s="757" t="s">
        <v>484</v>
      </c>
      <c r="C229" s="752">
        <v>223081</v>
      </c>
      <c r="D229" s="752" t="s">
        <v>396</v>
      </c>
      <c r="E229" s="752" t="s">
        <v>548</v>
      </c>
      <c r="F229" s="752">
        <v>2611</v>
      </c>
      <c r="G229" s="752">
        <v>1</v>
      </c>
      <c r="H229" s="752">
        <v>2</v>
      </c>
      <c r="I229" s="752">
        <v>0</v>
      </c>
      <c r="K229" s="752">
        <v>2</v>
      </c>
      <c r="L229" s="753">
        <v>876000</v>
      </c>
      <c r="M229" s="753">
        <v>876000</v>
      </c>
      <c r="N229" s="753">
        <f t="shared" ref="N229:N230" si="24">P229</f>
        <v>0</v>
      </c>
      <c r="O229" s="753">
        <v>350400</v>
      </c>
      <c r="P229" s="753">
        <v>0</v>
      </c>
      <c r="R229" s="756">
        <f t="shared" si="18"/>
        <v>876000</v>
      </c>
      <c r="S229" s="756">
        <f t="shared" si="19"/>
        <v>0</v>
      </c>
      <c r="T229" s="756">
        <f t="shared" si="20"/>
        <v>0</v>
      </c>
    </row>
    <row r="230" spans="1:20">
      <c r="A230" s="752" t="s">
        <v>787</v>
      </c>
      <c r="B230" s="757" t="s">
        <v>484</v>
      </c>
      <c r="C230" s="752">
        <v>223081</v>
      </c>
      <c r="D230" s="752" t="s">
        <v>396</v>
      </c>
      <c r="E230" s="752" t="s">
        <v>548</v>
      </c>
      <c r="F230" s="752">
        <v>2721</v>
      </c>
      <c r="G230" s="752">
        <v>1</v>
      </c>
      <c r="H230" s="752">
        <v>2</v>
      </c>
      <c r="I230" s="752">
        <v>0</v>
      </c>
      <c r="K230" s="752">
        <v>2</v>
      </c>
      <c r="L230" s="753">
        <v>275290</v>
      </c>
      <c r="M230" s="753">
        <v>275290</v>
      </c>
      <c r="N230" s="753">
        <f t="shared" si="24"/>
        <v>0</v>
      </c>
      <c r="O230" s="753">
        <v>110116</v>
      </c>
      <c r="P230" s="753">
        <v>0</v>
      </c>
      <c r="R230" s="756">
        <f t="shared" si="18"/>
        <v>275290</v>
      </c>
      <c r="S230" s="756">
        <f t="shared" si="19"/>
        <v>0</v>
      </c>
      <c r="T230" s="756">
        <f t="shared" si="20"/>
        <v>0</v>
      </c>
    </row>
    <row r="231" spans="1:20">
      <c r="A231" s="752" t="s">
        <v>788</v>
      </c>
      <c r="B231" s="757" t="s">
        <v>484</v>
      </c>
      <c r="C231" s="752">
        <v>223081</v>
      </c>
      <c r="D231" s="752" t="s">
        <v>396</v>
      </c>
      <c r="E231" s="752" t="s">
        <v>548</v>
      </c>
      <c r="F231" s="752">
        <v>2911</v>
      </c>
      <c r="G231" s="752">
        <v>1</v>
      </c>
      <c r="H231" s="752">
        <v>1</v>
      </c>
      <c r="I231" s="752">
        <v>0</v>
      </c>
      <c r="K231" s="752">
        <v>2</v>
      </c>
      <c r="L231" s="753">
        <v>525365</v>
      </c>
      <c r="M231" s="753">
        <v>525365</v>
      </c>
      <c r="O231" s="753">
        <v>210148</v>
      </c>
      <c r="P231" s="753">
        <v>0</v>
      </c>
      <c r="R231" s="756">
        <f t="shared" si="18"/>
        <v>525365</v>
      </c>
      <c r="S231" s="756">
        <f t="shared" si="19"/>
        <v>0</v>
      </c>
      <c r="T231" s="756">
        <f t="shared" si="20"/>
        <v>0</v>
      </c>
    </row>
    <row r="232" spans="1:20">
      <c r="A232" s="752" t="s">
        <v>789</v>
      </c>
      <c r="B232" s="757" t="s">
        <v>484</v>
      </c>
      <c r="C232" s="752">
        <v>223081</v>
      </c>
      <c r="D232" s="752" t="s">
        <v>396</v>
      </c>
      <c r="E232" s="752" t="s">
        <v>548</v>
      </c>
      <c r="F232" s="752">
        <v>2941</v>
      </c>
      <c r="G232" s="752">
        <v>1</v>
      </c>
      <c r="H232" s="752">
        <v>1</v>
      </c>
      <c r="I232" s="752">
        <v>0</v>
      </c>
      <c r="K232" s="752">
        <v>2</v>
      </c>
      <c r="L232" s="753">
        <v>72000</v>
      </c>
      <c r="M232" s="753">
        <v>72000</v>
      </c>
      <c r="O232" s="753">
        <v>28800</v>
      </c>
      <c r="P232" s="753">
        <v>0</v>
      </c>
      <c r="R232" s="756">
        <f t="shared" si="18"/>
        <v>72000</v>
      </c>
      <c r="S232" s="756">
        <f t="shared" si="19"/>
        <v>0</v>
      </c>
      <c r="T232" s="756">
        <f t="shared" si="20"/>
        <v>0</v>
      </c>
    </row>
    <row r="233" spans="1:20">
      <c r="A233" s="752" t="s">
        <v>790</v>
      </c>
      <c r="B233" s="757" t="s">
        <v>484</v>
      </c>
      <c r="C233" s="752">
        <v>223081</v>
      </c>
      <c r="D233" s="752" t="s">
        <v>396</v>
      </c>
      <c r="E233" s="752" t="s">
        <v>548</v>
      </c>
      <c r="F233" s="752">
        <v>2961</v>
      </c>
      <c r="G233" s="752">
        <v>1</v>
      </c>
      <c r="H233" s="752">
        <v>1</v>
      </c>
      <c r="I233" s="752">
        <v>0</v>
      </c>
      <c r="K233" s="752">
        <v>2</v>
      </c>
      <c r="L233" s="753">
        <v>120000</v>
      </c>
      <c r="M233" s="753">
        <v>120000</v>
      </c>
      <c r="N233" s="753">
        <v>120000</v>
      </c>
      <c r="O233" s="753">
        <v>48000</v>
      </c>
      <c r="P233" s="753">
        <v>48000</v>
      </c>
      <c r="Q233" s="753">
        <v>48000</v>
      </c>
      <c r="R233" s="756">
        <f t="shared" si="18"/>
        <v>0</v>
      </c>
      <c r="S233" s="756">
        <f t="shared" si="19"/>
        <v>72000</v>
      </c>
      <c r="T233" s="756">
        <f t="shared" si="20"/>
        <v>0</v>
      </c>
    </row>
    <row r="234" spans="1:20">
      <c r="A234" s="752" t="s">
        <v>1731</v>
      </c>
      <c r="B234" s="757" t="s">
        <v>484</v>
      </c>
      <c r="C234" s="752">
        <v>223081</v>
      </c>
      <c r="D234" s="752" t="s">
        <v>396</v>
      </c>
      <c r="E234" s="752" t="s">
        <v>548</v>
      </c>
      <c r="F234" s="752">
        <v>3112</v>
      </c>
      <c r="G234" s="752">
        <v>1</v>
      </c>
      <c r="H234" s="752">
        <v>2</v>
      </c>
      <c r="I234" s="752">
        <v>0</v>
      </c>
      <c r="K234" s="752">
        <v>3</v>
      </c>
      <c r="L234" s="753">
        <v>0</v>
      </c>
      <c r="M234" s="753">
        <v>2334685</v>
      </c>
      <c r="N234" s="753">
        <f>P234</f>
        <v>0</v>
      </c>
      <c r="O234" s="753">
        <v>1215876</v>
      </c>
      <c r="P234" s="753">
        <v>0</v>
      </c>
      <c r="R234" s="756">
        <f t="shared" si="18"/>
        <v>2334685</v>
      </c>
      <c r="S234" s="756">
        <f t="shared" si="19"/>
        <v>0</v>
      </c>
      <c r="T234" s="756">
        <f t="shared" si="20"/>
        <v>0</v>
      </c>
    </row>
    <row r="235" spans="1:20">
      <c r="A235" s="752" t="s">
        <v>791</v>
      </c>
      <c r="B235" s="757" t="s">
        <v>484</v>
      </c>
      <c r="C235" s="752">
        <v>223081</v>
      </c>
      <c r="D235" s="752" t="s">
        <v>396</v>
      </c>
      <c r="E235" s="752" t="s">
        <v>548</v>
      </c>
      <c r="F235" s="752">
        <v>3241</v>
      </c>
      <c r="G235" s="752">
        <v>1</v>
      </c>
      <c r="H235" s="752">
        <v>1</v>
      </c>
      <c r="I235" s="752">
        <v>0</v>
      </c>
      <c r="K235" s="752">
        <v>3</v>
      </c>
      <c r="L235" s="753">
        <v>300000</v>
      </c>
      <c r="M235" s="753">
        <v>0</v>
      </c>
      <c r="O235" s="753">
        <v>0</v>
      </c>
      <c r="P235" s="753">
        <v>0</v>
      </c>
      <c r="R235" s="756">
        <f t="shared" si="18"/>
        <v>0</v>
      </c>
      <c r="S235" s="756">
        <f t="shared" si="19"/>
        <v>0</v>
      </c>
      <c r="T235" s="756">
        <f t="shared" si="20"/>
        <v>0</v>
      </c>
    </row>
    <row r="236" spans="1:20">
      <c r="A236" s="752" t="s">
        <v>792</v>
      </c>
      <c r="B236" s="757" t="s">
        <v>484</v>
      </c>
      <c r="C236" s="752">
        <v>223081</v>
      </c>
      <c r="D236" s="752" t="s">
        <v>396</v>
      </c>
      <c r="E236" s="752" t="s">
        <v>548</v>
      </c>
      <c r="F236" s="752">
        <v>3252</v>
      </c>
      <c r="G236" s="752">
        <v>1</v>
      </c>
      <c r="H236" s="752">
        <v>1</v>
      </c>
      <c r="I236" s="752">
        <v>0</v>
      </c>
      <c r="K236" s="752">
        <v>3</v>
      </c>
      <c r="L236" s="753">
        <v>0</v>
      </c>
      <c r="M236" s="753">
        <v>4000000</v>
      </c>
      <c r="N236" s="753">
        <v>4000000</v>
      </c>
      <c r="O236" s="753">
        <v>1000000</v>
      </c>
      <c r="P236" s="753">
        <v>0</v>
      </c>
      <c r="R236" s="756">
        <f t="shared" si="18"/>
        <v>0</v>
      </c>
      <c r="S236" s="756">
        <f t="shared" si="19"/>
        <v>4000000</v>
      </c>
      <c r="T236" s="756">
        <f t="shared" si="20"/>
        <v>0</v>
      </c>
    </row>
    <row r="237" spans="1:20">
      <c r="A237" s="752" t="s">
        <v>793</v>
      </c>
      <c r="B237" s="757" t="s">
        <v>484</v>
      </c>
      <c r="C237" s="752">
        <v>223081</v>
      </c>
      <c r="D237" s="752" t="s">
        <v>396</v>
      </c>
      <c r="E237" s="752" t="s">
        <v>548</v>
      </c>
      <c r="F237" s="752">
        <v>3253</v>
      </c>
      <c r="G237" s="752">
        <v>1</v>
      </c>
      <c r="H237" s="752">
        <v>1</v>
      </c>
      <c r="I237" s="752">
        <v>0</v>
      </c>
      <c r="K237" s="752">
        <v>3</v>
      </c>
      <c r="L237" s="753">
        <v>5000000</v>
      </c>
      <c r="M237" s="753">
        <v>0</v>
      </c>
      <c r="O237" s="753">
        <v>0</v>
      </c>
      <c r="P237" s="753">
        <v>0</v>
      </c>
      <c r="R237" s="756">
        <f t="shared" si="18"/>
        <v>0</v>
      </c>
      <c r="S237" s="756">
        <f t="shared" si="19"/>
        <v>0</v>
      </c>
      <c r="T237" s="756">
        <f t="shared" si="20"/>
        <v>0</v>
      </c>
    </row>
    <row r="238" spans="1:20">
      <c r="A238" s="752" t="s">
        <v>794</v>
      </c>
      <c r="B238" s="757" t="s">
        <v>484</v>
      </c>
      <c r="C238" s="752">
        <v>223081</v>
      </c>
      <c r="D238" s="752" t="s">
        <v>396</v>
      </c>
      <c r="E238" s="752" t="s">
        <v>548</v>
      </c>
      <c r="F238" s="752">
        <v>3261</v>
      </c>
      <c r="G238" s="752">
        <v>1</v>
      </c>
      <c r="H238" s="752">
        <v>1</v>
      </c>
      <c r="I238" s="752">
        <v>0</v>
      </c>
      <c r="K238" s="752">
        <v>3</v>
      </c>
      <c r="L238" s="753">
        <v>1300000</v>
      </c>
      <c r="M238" s="753">
        <v>0</v>
      </c>
      <c r="O238" s="753">
        <v>0</v>
      </c>
      <c r="P238" s="753">
        <v>0</v>
      </c>
      <c r="R238" s="756">
        <f t="shared" si="18"/>
        <v>0</v>
      </c>
      <c r="S238" s="756">
        <f t="shared" si="19"/>
        <v>0</v>
      </c>
      <c r="T238" s="756">
        <f t="shared" si="20"/>
        <v>0</v>
      </c>
    </row>
    <row r="239" spans="1:20">
      <c r="A239" s="752" t="s">
        <v>795</v>
      </c>
      <c r="B239" s="757" t="s">
        <v>484</v>
      </c>
      <c r="C239" s="752">
        <v>223081</v>
      </c>
      <c r="D239" s="752" t="s">
        <v>396</v>
      </c>
      <c r="E239" s="752" t="s">
        <v>548</v>
      </c>
      <c r="F239" s="752">
        <v>3331</v>
      </c>
      <c r="G239" s="752">
        <v>1</v>
      </c>
      <c r="H239" s="752">
        <v>1</v>
      </c>
      <c r="I239" s="752">
        <v>0</v>
      </c>
      <c r="K239" s="752">
        <v>3</v>
      </c>
      <c r="L239" s="753">
        <v>5850000</v>
      </c>
      <c r="M239" s="753">
        <v>0</v>
      </c>
      <c r="O239" s="753">
        <v>0</v>
      </c>
      <c r="P239" s="753">
        <v>0</v>
      </c>
      <c r="R239" s="756">
        <f t="shared" si="18"/>
        <v>0</v>
      </c>
      <c r="S239" s="756">
        <f t="shared" si="19"/>
        <v>0</v>
      </c>
      <c r="T239" s="756">
        <f t="shared" si="20"/>
        <v>0</v>
      </c>
    </row>
    <row r="240" spans="1:20">
      <c r="A240" s="752" t="s">
        <v>796</v>
      </c>
      <c r="B240" s="757" t="s">
        <v>484</v>
      </c>
      <c r="C240" s="752">
        <v>223081</v>
      </c>
      <c r="D240" s="752" t="s">
        <v>396</v>
      </c>
      <c r="E240" s="752" t="s">
        <v>548</v>
      </c>
      <c r="F240" s="752">
        <v>3552</v>
      </c>
      <c r="G240" s="752">
        <v>1</v>
      </c>
      <c r="H240" s="752">
        <v>1</v>
      </c>
      <c r="I240" s="752">
        <v>0</v>
      </c>
      <c r="K240" s="752">
        <v>3</v>
      </c>
      <c r="L240" s="753">
        <v>0</v>
      </c>
      <c r="M240" s="753">
        <v>6500000</v>
      </c>
      <c r="O240" s="753">
        <v>2990000</v>
      </c>
      <c r="P240" s="753">
        <v>0</v>
      </c>
      <c r="R240" s="756">
        <f t="shared" si="18"/>
        <v>6500000</v>
      </c>
      <c r="S240" s="756">
        <f t="shared" si="19"/>
        <v>0</v>
      </c>
      <c r="T240" s="756">
        <f t="shared" si="20"/>
        <v>0</v>
      </c>
    </row>
    <row r="241" spans="1:20">
      <c r="A241" s="752" t="s">
        <v>797</v>
      </c>
      <c r="B241" s="757" t="s">
        <v>484</v>
      </c>
      <c r="C241" s="752">
        <v>223081</v>
      </c>
      <c r="D241" s="752" t="s">
        <v>396</v>
      </c>
      <c r="E241" s="752" t="s">
        <v>548</v>
      </c>
      <c r="F241" s="752">
        <v>3722</v>
      </c>
      <c r="G241" s="752">
        <v>1</v>
      </c>
      <c r="H241" s="752">
        <v>1</v>
      </c>
      <c r="I241" s="752">
        <v>0</v>
      </c>
      <c r="K241" s="752">
        <v>3</v>
      </c>
      <c r="L241" s="753">
        <v>651600</v>
      </c>
      <c r="M241" s="753">
        <v>651600</v>
      </c>
      <c r="N241" s="753">
        <v>651600</v>
      </c>
      <c r="O241" s="753">
        <v>260640</v>
      </c>
      <c r="P241" s="753">
        <v>65160</v>
      </c>
      <c r="Q241" s="753">
        <v>65160</v>
      </c>
      <c r="R241" s="756">
        <f t="shared" si="18"/>
        <v>0</v>
      </c>
      <c r="S241" s="756">
        <f t="shared" si="19"/>
        <v>586440</v>
      </c>
      <c r="T241" s="756">
        <f t="shared" si="20"/>
        <v>0</v>
      </c>
    </row>
    <row r="242" spans="1:20">
      <c r="A242" s="752" t="s">
        <v>798</v>
      </c>
      <c r="B242" s="757" t="s">
        <v>498</v>
      </c>
      <c r="C242" s="752">
        <v>223089</v>
      </c>
      <c r="D242" s="752" t="s">
        <v>332</v>
      </c>
      <c r="E242" s="752" t="s">
        <v>552</v>
      </c>
      <c r="F242" s="752">
        <v>5111</v>
      </c>
      <c r="G242" s="752">
        <v>2</v>
      </c>
      <c r="H242" s="752">
        <v>1</v>
      </c>
      <c r="I242" s="752">
        <v>0</v>
      </c>
      <c r="J242" s="752" t="s">
        <v>799</v>
      </c>
      <c r="K242" s="752">
        <v>5</v>
      </c>
      <c r="L242" s="753">
        <v>50000</v>
      </c>
      <c r="M242" s="753">
        <v>50000</v>
      </c>
      <c r="O242" s="753">
        <v>20000</v>
      </c>
      <c r="P242" s="753">
        <v>0</v>
      </c>
      <c r="R242" s="756">
        <f t="shared" si="18"/>
        <v>50000</v>
      </c>
      <c r="S242" s="756">
        <f t="shared" si="19"/>
        <v>0</v>
      </c>
      <c r="T242" s="756">
        <f t="shared" si="20"/>
        <v>0</v>
      </c>
    </row>
    <row r="243" spans="1:20">
      <c r="A243" s="752" t="s">
        <v>800</v>
      </c>
      <c r="B243" s="757" t="s">
        <v>498</v>
      </c>
      <c r="C243" s="752">
        <v>223089</v>
      </c>
      <c r="D243" s="752" t="s">
        <v>332</v>
      </c>
      <c r="E243" s="752" t="s">
        <v>552</v>
      </c>
      <c r="F243" s="752">
        <v>5151</v>
      </c>
      <c r="G243" s="752">
        <v>2</v>
      </c>
      <c r="H243" s="752">
        <v>1</v>
      </c>
      <c r="I243" s="752">
        <v>0</v>
      </c>
      <c r="J243" s="752" t="s">
        <v>799</v>
      </c>
      <c r="K243" s="752">
        <v>5</v>
      </c>
      <c r="L243" s="753">
        <v>50000</v>
      </c>
      <c r="M243" s="753">
        <v>50000</v>
      </c>
      <c r="O243" s="753">
        <v>20000</v>
      </c>
      <c r="P243" s="753">
        <v>0</v>
      </c>
      <c r="R243" s="756">
        <f t="shared" si="18"/>
        <v>50000</v>
      </c>
      <c r="S243" s="756">
        <f t="shared" si="19"/>
        <v>0</v>
      </c>
      <c r="T243" s="756">
        <f t="shared" si="20"/>
        <v>0</v>
      </c>
    </row>
    <row r="244" spans="1:20">
      <c r="A244" s="752" t="s">
        <v>801</v>
      </c>
      <c r="B244" s="757" t="s">
        <v>498</v>
      </c>
      <c r="C244" s="752">
        <v>223089</v>
      </c>
      <c r="D244" s="752" t="s">
        <v>332</v>
      </c>
      <c r="E244" s="752" t="s">
        <v>552</v>
      </c>
      <c r="F244" s="752">
        <v>5311</v>
      </c>
      <c r="G244" s="752">
        <v>2</v>
      </c>
      <c r="H244" s="752">
        <v>1</v>
      </c>
      <c r="I244" s="752">
        <v>0</v>
      </c>
      <c r="J244" s="752" t="s">
        <v>799</v>
      </c>
      <c r="K244" s="752">
        <v>5</v>
      </c>
      <c r="L244" s="753">
        <v>611000</v>
      </c>
      <c r="M244" s="753">
        <v>0</v>
      </c>
      <c r="O244" s="753">
        <v>0</v>
      </c>
      <c r="P244" s="753">
        <v>0</v>
      </c>
      <c r="R244" s="756">
        <f t="shared" si="18"/>
        <v>0</v>
      </c>
      <c r="S244" s="756">
        <f t="shared" si="19"/>
        <v>0</v>
      </c>
      <c r="T244" s="756">
        <f t="shared" si="20"/>
        <v>0</v>
      </c>
    </row>
    <row r="245" spans="1:20">
      <c r="A245" s="752" t="s">
        <v>802</v>
      </c>
      <c r="B245" s="757" t="s">
        <v>498</v>
      </c>
      <c r="C245" s="752">
        <v>223089</v>
      </c>
      <c r="D245" s="752" t="s">
        <v>332</v>
      </c>
      <c r="E245" s="752" t="s">
        <v>552</v>
      </c>
      <c r="F245" s="752">
        <v>5321</v>
      </c>
      <c r="G245" s="752">
        <v>2</v>
      </c>
      <c r="H245" s="752">
        <v>1</v>
      </c>
      <c r="I245" s="752">
        <v>0</v>
      </c>
      <c r="J245" s="752" t="s">
        <v>799</v>
      </c>
      <c r="K245" s="752">
        <v>5</v>
      </c>
      <c r="L245" s="753">
        <v>100000</v>
      </c>
      <c r="M245" s="753">
        <v>100000</v>
      </c>
      <c r="O245" s="753">
        <v>40000</v>
      </c>
      <c r="P245" s="753">
        <v>0</v>
      </c>
      <c r="R245" s="756">
        <f t="shared" si="18"/>
        <v>100000</v>
      </c>
      <c r="S245" s="756">
        <f t="shared" si="19"/>
        <v>0</v>
      </c>
      <c r="T245" s="756">
        <f t="shared" si="20"/>
        <v>0</v>
      </c>
    </row>
    <row r="246" spans="1:20">
      <c r="A246" s="752" t="s">
        <v>803</v>
      </c>
      <c r="B246" s="757" t="s">
        <v>498</v>
      </c>
      <c r="C246" s="752">
        <v>223089</v>
      </c>
      <c r="D246" s="752" t="s">
        <v>332</v>
      </c>
      <c r="E246" s="752" t="s">
        <v>552</v>
      </c>
      <c r="F246" s="752">
        <v>5621</v>
      </c>
      <c r="G246" s="752">
        <v>2</v>
      </c>
      <c r="H246" s="752">
        <v>1</v>
      </c>
      <c r="I246" s="752">
        <v>0</v>
      </c>
      <c r="J246" s="752" t="s">
        <v>799</v>
      </c>
      <c r="K246" s="752">
        <v>5</v>
      </c>
      <c r="L246" s="753">
        <v>30000</v>
      </c>
      <c r="M246" s="753">
        <v>30000</v>
      </c>
      <c r="O246" s="753">
        <v>12000</v>
      </c>
      <c r="P246" s="753">
        <v>0</v>
      </c>
      <c r="R246" s="756">
        <f t="shared" si="18"/>
        <v>30000</v>
      </c>
      <c r="S246" s="756">
        <f t="shared" si="19"/>
        <v>0</v>
      </c>
      <c r="T246" s="756">
        <f t="shared" si="20"/>
        <v>0</v>
      </c>
    </row>
    <row r="247" spans="1:20">
      <c r="A247" s="752" t="s">
        <v>804</v>
      </c>
      <c r="B247" s="757" t="s">
        <v>498</v>
      </c>
      <c r="C247" s="752">
        <v>223089</v>
      </c>
      <c r="D247" s="752" t="s">
        <v>332</v>
      </c>
      <c r="E247" s="752" t="s">
        <v>548</v>
      </c>
      <c r="F247" s="752">
        <v>2221</v>
      </c>
      <c r="G247" s="752">
        <v>1</v>
      </c>
      <c r="H247" s="752">
        <v>1</v>
      </c>
      <c r="I247" s="752">
        <v>0</v>
      </c>
      <c r="K247" s="752">
        <v>2</v>
      </c>
      <c r="L247" s="753">
        <v>60000</v>
      </c>
      <c r="M247" s="753">
        <v>60000</v>
      </c>
      <c r="N247" s="753">
        <v>56529.7</v>
      </c>
      <c r="O247" s="753">
        <v>24000</v>
      </c>
      <c r="P247" s="753">
        <v>18000</v>
      </c>
      <c r="Q247" s="753">
        <v>18000</v>
      </c>
      <c r="R247" s="756">
        <f t="shared" si="18"/>
        <v>3470.3000000000029</v>
      </c>
      <c r="S247" s="756">
        <f t="shared" si="19"/>
        <v>38529.699999999997</v>
      </c>
      <c r="T247" s="756">
        <f t="shared" si="20"/>
        <v>0</v>
      </c>
    </row>
    <row r="248" spans="1:20">
      <c r="A248" s="752" t="s">
        <v>805</v>
      </c>
      <c r="B248" s="757" t="s">
        <v>498</v>
      </c>
      <c r="C248" s="752">
        <v>223089</v>
      </c>
      <c r="D248" s="752" t="s">
        <v>332</v>
      </c>
      <c r="E248" s="752" t="s">
        <v>548</v>
      </c>
      <c r="F248" s="752">
        <v>2531</v>
      </c>
      <c r="G248" s="752">
        <v>1</v>
      </c>
      <c r="H248" s="752">
        <v>1</v>
      </c>
      <c r="I248" s="752">
        <v>0</v>
      </c>
      <c r="K248" s="752">
        <v>2</v>
      </c>
      <c r="L248" s="753">
        <v>1500000</v>
      </c>
      <c r="M248" s="753">
        <v>1500000</v>
      </c>
      <c r="O248" s="753">
        <v>600000</v>
      </c>
      <c r="P248" s="753">
        <v>0</v>
      </c>
      <c r="R248" s="756">
        <f t="shared" si="18"/>
        <v>1500000</v>
      </c>
      <c r="S248" s="756">
        <f t="shared" si="19"/>
        <v>0</v>
      </c>
      <c r="T248" s="756">
        <f t="shared" si="20"/>
        <v>0</v>
      </c>
    </row>
    <row r="249" spans="1:20">
      <c r="A249" s="752" t="s">
        <v>806</v>
      </c>
      <c r="B249" s="757" t="s">
        <v>498</v>
      </c>
      <c r="C249" s="752">
        <v>223089</v>
      </c>
      <c r="D249" s="752" t="s">
        <v>332</v>
      </c>
      <c r="E249" s="752" t="s">
        <v>548</v>
      </c>
      <c r="F249" s="752">
        <v>2541</v>
      </c>
      <c r="G249" s="752">
        <v>1</v>
      </c>
      <c r="H249" s="752">
        <v>1</v>
      </c>
      <c r="I249" s="752">
        <v>0</v>
      </c>
      <c r="K249" s="752">
        <v>2</v>
      </c>
      <c r="L249" s="753">
        <v>1500000</v>
      </c>
      <c r="M249" s="753">
        <v>1500000</v>
      </c>
      <c r="O249" s="753">
        <v>600000</v>
      </c>
      <c r="P249" s="753">
        <v>0</v>
      </c>
      <c r="R249" s="756">
        <f t="shared" si="18"/>
        <v>1500000</v>
      </c>
      <c r="S249" s="756">
        <f t="shared" si="19"/>
        <v>0</v>
      </c>
      <c r="T249" s="756">
        <f t="shared" si="20"/>
        <v>0</v>
      </c>
    </row>
    <row r="250" spans="1:20">
      <c r="A250" s="752" t="s">
        <v>807</v>
      </c>
      <c r="B250" s="757" t="s">
        <v>499</v>
      </c>
      <c r="C250" s="752">
        <v>223089</v>
      </c>
      <c r="D250" s="752" t="s">
        <v>334</v>
      </c>
      <c r="E250" s="752">
        <v>111100</v>
      </c>
      <c r="F250" s="752">
        <v>4412</v>
      </c>
      <c r="G250" s="752">
        <v>1</v>
      </c>
      <c r="H250" s="752">
        <v>1</v>
      </c>
      <c r="I250" s="752">
        <v>77</v>
      </c>
      <c r="K250" s="752">
        <v>4</v>
      </c>
      <c r="L250" s="753">
        <v>275777</v>
      </c>
      <c r="M250" s="753">
        <v>0</v>
      </c>
      <c r="O250" s="753">
        <v>0</v>
      </c>
      <c r="P250" s="753">
        <v>0</v>
      </c>
      <c r="R250" s="756">
        <f t="shared" si="18"/>
        <v>0</v>
      </c>
      <c r="S250" s="756">
        <f t="shared" si="19"/>
        <v>0</v>
      </c>
      <c r="T250" s="756">
        <f t="shared" si="20"/>
        <v>0</v>
      </c>
    </row>
    <row r="251" spans="1:20">
      <c r="A251" s="752" t="s">
        <v>808</v>
      </c>
      <c r="B251" s="757" t="s">
        <v>499</v>
      </c>
      <c r="C251" s="752">
        <v>223089</v>
      </c>
      <c r="D251" s="752" t="s">
        <v>334</v>
      </c>
      <c r="E251" s="752" t="s">
        <v>552</v>
      </c>
      <c r="F251" s="752">
        <v>4412</v>
      </c>
      <c r="G251" s="752">
        <v>1</v>
      </c>
      <c r="H251" s="752">
        <v>1</v>
      </c>
      <c r="I251" s="752">
        <v>77</v>
      </c>
      <c r="K251" s="752">
        <v>4</v>
      </c>
      <c r="L251" s="753">
        <v>2724223</v>
      </c>
      <c r="M251" s="753">
        <v>1707750</v>
      </c>
      <c r="N251" s="753">
        <v>1707750</v>
      </c>
      <c r="O251" s="753">
        <v>1089688</v>
      </c>
      <c r="P251" s="753">
        <v>776240</v>
      </c>
      <c r="R251" s="756">
        <f t="shared" si="18"/>
        <v>0</v>
      </c>
      <c r="S251" s="756">
        <f t="shared" si="19"/>
        <v>931510</v>
      </c>
      <c r="T251" s="756">
        <f t="shared" si="20"/>
        <v>776240</v>
      </c>
    </row>
    <row r="252" spans="1:20">
      <c r="A252" s="752" t="s">
        <v>809</v>
      </c>
      <c r="B252" s="757" t="s">
        <v>485</v>
      </c>
      <c r="C252" s="752">
        <v>223200</v>
      </c>
      <c r="D252" s="752" t="s">
        <v>399</v>
      </c>
      <c r="E252" s="752" t="s">
        <v>546</v>
      </c>
      <c r="F252" s="752">
        <v>3191</v>
      </c>
      <c r="G252" s="752">
        <v>1</v>
      </c>
      <c r="H252" s="752">
        <v>2</v>
      </c>
      <c r="I252" s="752">
        <v>0</v>
      </c>
      <c r="K252" s="752">
        <v>3</v>
      </c>
      <c r="L252" s="753">
        <v>583333</v>
      </c>
      <c r="M252" s="753">
        <v>583333</v>
      </c>
      <c r="N252" s="753">
        <f>P252</f>
        <v>0</v>
      </c>
      <c r="O252" s="753">
        <v>291666</v>
      </c>
      <c r="P252" s="753">
        <v>0</v>
      </c>
      <c r="R252" s="756">
        <f t="shared" si="18"/>
        <v>583333</v>
      </c>
      <c r="S252" s="756">
        <f t="shared" si="19"/>
        <v>0</v>
      </c>
      <c r="T252" s="756">
        <f t="shared" si="20"/>
        <v>0</v>
      </c>
    </row>
    <row r="253" spans="1:20">
      <c r="A253" s="752" t="s">
        <v>810</v>
      </c>
      <c r="B253" s="757" t="s">
        <v>485</v>
      </c>
      <c r="C253" s="752">
        <v>223200</v>
      </c>
      <c r="D253" s="752" t="s">
        <v>399</v>
      </c>
      <c r="E253" s="752" t="s">
        <v>552</v>
      </c>
      <c r="F253" s="752">
        <v>4419</v>
      </c>
      <c r="G253" s="752">
        <v>1</v>
      </c>
      <c r="H253" s="752">
        <v>1</v>
      </c>
      <c r="I253" s="752">
        <v>0</v>
      </c>
      <c r="K253" s="752">
        <v>4</v>
      </c>
      <c r="L253" s="753">
        <v>8300000</v>
      </c>
      <c r="M253" s="753">
        <v>8000000</v>
      </c>
      <c r="N253" s="753">
        <v>8000000</v>
      </c>
      <c r="O253" s="753">
        <v>2766666</v>
      </c>
      <c r="P253" s="753">
        <v>2756000</v>
      </c>
      <c r="R253" s="756">
        <f t="shared" si="18"/>
        <v>0</v>
      </c>
      <c r="S253" s="756">
        <f t="shared" si="19"/>
        <v>5244000</v>
      </c>
      <c r="T253" s="756">
        <f t="shared" si="20"/>
        <v>2756000</v>
      </c>
    </row>
    <row r="254" spans="1:20">
      <c r="A254" s="752" t="s">
        <v>811</v>
      </c>
      <c r="B254" s="757" t="s">
        <v>485</v>
      </c>
      <c r="C254" s="752">
        <v>223200</v>
      </c>
      <c r="D254" s="752" t="s">
        <v>399</v>
      </c>
      <c r="E254" s="752" t="s">
        <v>548</v>
      </c>
      <c r="F254" s="752">
        <v>3252</v>
      </c>
      <c r="G254" s="752">
        <v>1</v>
      </c>
      <c r="H254" s="752">
        <v>1</v>
      </c>
      <c r="I254" s="752">
        <v>0</v>
      </c>
      <c r="K254" s="752">
        <v>3</v>
      </c>
      <c r="L254" s="753">
        <v>132720917</v>
      </c>
      <c r="M254" s="753">
        <v>132720917</v>
      </c>
      <c r="N254" s="753">
        <v>132720917</v>
      </c>
      <c r="O254" s="753">
        <v>65100000</v>
      </c>
      <c r="P254" s="753">
        <v>60962391.460000001</v>
      </c>
      <c r="Q254" s="753">
        <v>60962391.460000001</v>
      </c>
      <c r="R254" s="756">
        <f t="shared" si="18"/>
        <v>0</v>
      </c>
      <c r="S254" s="756">
        <f t="shared" si="19"/>
        <v>71758525.539999992</v>
      </c>
      <c r="T254" s="756">
        <f t="shared" si="20"/>
        <v>0</v>
      </c>
    </row>
    <row r="255" spans="1:20">
      <c r="A255" s="752" t="s">
        <v>812</v>
      </c>
      <c r="B255" s="757" t="s">
        <v>485</v>
      </c>
      <c r="C255" s="752">
        <v>223200</v>
      </c>
      <c r="D255" s="752" t="s">
        <v>399</v>
      </c>
      <c r="E255" s="752" t="s">
        <v>548</v>
      </c>
      <c r="F255" s="752">
        <v>3252</v>
      </c>
      <c r="G255" s="752">
        <v>2</v>
      </c>
      <c r="H255" s="752">
        <v>1</v>
      </c>
      <c r="I255" s="752">
        <v>0</v>
      </c>
      <c r="K255" s="752">
        <v>3</v>
      </c>
      <c r="L255" s="753">
        <v>19956748</v>
      </c>
      <c r="M255" s="753">
        <v>19956748</v>
      </c>
      <c r="N255" s="753">
        <v>19956748</v>
      </c>
      <c r="O255" s="753">
        <v>19956748</v>
      </c>
      <c r="P255" s="753">
        <v>17375820.370000001</v>
      </c>
      <c r="Q255" s="753">
        <v>17375820.369999997</v>
      </c>
      <c r="R255" s="756">
        <f t="shared" si="18"/>
        <v>0</v>
      </c>
      <c r="S255" s="756">
        <f t="shared" si="19"/>
        <v>2580927.629999999</v>
      </c>
      <c r="T255" s="756">
        <f t="shared" si="20"/>
        <v>0</v>
      </c>
    </row>
    <row r="256" spans="1:20">
      <c r="A256" s="752" t="s">
        <v>813</v>
      </c>
      <c r="B256" s="757" t="s">
        <v>486</v>
      </c>
      <c r="C256" s="752">
        <v>223202</v>
      </c>
      <c r="D256" s="752" t="s">
        <v>399</v>
      </c>
      <c r="E256" s="752" t="s">
        <v>552</v>
      </c>
      <c r="F256" s="752">
        <v>2151</v>
      </c>
      <c r="G256" s="752">
        <v>2</v>
      </c>
      <c r="H256" s="752">
        <v>1</v>
      </c>
      <c r="I256" s="752">
        <v>0</v>
      </c>
      <c r="K256" s="752">
        <v>2</v>
      </c>
      <c r="L256" s="753">
        <v>60000</v>
      </c>
      <c r="M256" s="753">
        <v>60000</v>
      </c>
      <c r="O256" s="753">
        <v>20001</v>
      </c>
      <c r="P256" s="753">
        <v>0</v>
      </c>
      <c r="R256" s="756">
        <f t="shared" si="18"/>
        <v>60000</v>
      </c>
      <c r="S256" s="756">
        <f t="shared" si="19"/>
        <v>0</v>
      </c>
      <c r="T256" s="756">
        <f t="shared" si="20"/>
        <v>0</v>
      </c>
    </row>
    <row r="257" spans="1:20">
      <c r="A257" s="752" t="s">
        <v>814</v>
      </c>
      <c r="B257" s="757" t="s">
        <v>486</v>
      </c>
      <c r="C257" s="752">
        <v>223202</v>
      </c>
      <c r="D257" s="752" t="s">
        <v>399</v>
      </c>
      <c r="E257" s="752" t="s">
        <v>552</v>
      </c>
      <c r="F257" s="752">
        <v>2419</v>
      </c>
      <c r="G257" s="752">
        <v>2</v>
      </c>
      <c r="H257" s="752">
        <v>1</v>
      </c>
      <c r="I257" s="752">
        <v>0</v>
      </c>
      <c r="K257" s="752">
        <v>2</v>
      </c>
      <c r="L257" s="753">
        <v>223066</v>
      </c>
      <c r="M257" s="753">
        <v>223066</v>
      </c>
      <c r="O257" s="753">
        <v>74355</v>
      </c>
      <c r="P257" s="753">
        <v>0</v>
      </c>
      <c r="R257" s="756">
        <f t="shared" si="18"/>
        <v>223066</v>
      </c>
      <c r="S257" s="756">
        <f t="shared" si="19"/>
        <v>0</v>
      </c>
      <c r="T257" s="756">
        <f t="shared" si="20"/>
        <v>0</v>
      </c>
    </row>
    <row r="258" spans="1:20">
      <c r="A258" s="752" t="s">
        <v>815</v>
      </c>
      <c r="B258" s="757" t="s">
        <v>486</v>
      </c>
      <c r="C258" s="752">
        <v>223202</v>
      </c>
      <c r="D258" s="752" t="s">
        <v>399</v>
      </c>
      <c r="E258" s="752" t="s">
        <v>552</v>
      </c>
      <c r="F258" s="752">
        <v>2421</v>
      </c>
      <c r="G258" s="752">
        <v>2</v>
      </c>
      <c r="H258" s="752">
        <v>1</v>
      </c>
      <c r="I258" s="752">
        <v>0</v>
      </c>
      <c r="K258" s="752">
        <v>2</v>
      </c>
      <c r="L258" s="753">
        <v>1015250</v>
      </c>
      <c r="M258" s="753">
        <v>1015250</v>
      </c>
      <c r="O258" s="753">
        <v>338418</v>
      </c>
      <c r="P258" s="753">
        <v>0</v>
      </c>
      <c r="R258" s="756">
        <f t="shared" si="18"/>
        <v>1015250</v>
      </c>
      <c r="S258" s="756">
        <f t="shared" si="19"/>
        <v>0</v>
      </c>
      <c r="T258" s="756">
        <f t="shared" si="20"/>
        <v>0</v>
      </c>
    </row>
    <row r="259" spans="1:20">
      <c r="A259" s="752" t="s">
        <v>816</v>
      </c>
      <c r="B259" s="757" t="s">
        <v>486</v>
      </c>
      <c r="C259" s="752">
        <v>223202</v>
      </c>
      <c r="D259" s="752" t="s">
        <v>399</v>
      </c>
      <c r="E259" s="752" t="s">
        <v>552</v>
      </c>
      <c r="F259" s="752">
        <v>2441</v>
      </c>
      <c r="G259" s="752">
        <v>2</v>
      </c>
      <c r="H259" s="752">
        <v>1</v>
      </c>
      <c r="I259" s="752">
        <v>0</v>
      </c>
      <c r="K259" s="752">
        <v>2</v>
      </c>
      <c r="L259" s="753">
        <v>42750</v>
      </c>
      <c r="M259" s="753">
        <v>42750</v>
      </c>
      <c r="O259" s="753">
        <v>42750</v>
      </c>
      <c r="P259" s="753">
        <v>0</v>
      </c>
      <c r="R259" s="756">
        <f t="shared" si="18"/>
        <v>42750</v>
      </c>
      <c r="S259" s="756">
        <f t="shared" si="19"/>
        <v>0</v>
      </c>
      <c r="T259" s="756">
        <f t="shared" si="20"/>
        <v>0</v>
      </c>
    </row>
    <row r="260" spans="1:20">
      <c r="A260" s="752" t="s">
        <v>817</v>
      </c>
      <c r="B260" s="757" t="s">
        <v>486</v>
      </c>
      <c r="C260" s="752">
        <v>223202</v>
      </c>
      <c r="D260" s="752" t="s">
        <v>399</v>
      </c>
      <c r="E260" s="752" t="s">
        <v>552</v>
      </c>
      <c r="F260" s="752">
        <v>2471</v>
      </c>
      <c r="G260" s="752">
        <v>2</v>
      </c>
      <c r="H260" s="752">
        <v>1</v>
      </c>
      <c r="I260" s="752">
        <v>0</v>
      </c>
      <c r="K260" s="752">
        <v>2</v>
      </c>
      <c r="L260" s="753">
        <v>2544004</v>
      </c>
      <c r="M260" s="753">
        <v>1544004</v>
      </c>
      <c r="O260" s="753">
        <v>525000</v>
      </c>
      <c r="P260" s="753">
        <v>0</v>
      </c>
      <c r="R260" s="756">
        <f t="shared" si="18"/>
        <v>1544004</v>
      </c>
      <c r="S260" s="756">
        <f t="shared" si="19"/>
        <v>0</v>
      </c>
      <c r="T260" s="756">
        <f t="shared" si="20"/>
        <v>0</v>
      </c>
    </row>
    <row r="261" spans="1:20">
      <c r="A261" s="752" t="s">
        <v>818</v>
      </c>
      <c r="B261" s="757" t="s">
        <v>486</v>
      </c>
      <c r="C261" s="752">
        <v>223202</v>
      </c>
      <c r="D261" s="752" t="s">
        <v>399</v>
      </c>
      <c r="E261" s="752" t="s">
        <v>552</v>
      </c>
      <c r="F261" s="752">
        <v>2561</v>
      </c>
      <c r="G261" s="752">
        <v>2</v>
      </c>
      <c r="H261" s="752">
        <v>1</v>
      </c>
      <c r="I261" s="752">
        <v>0</v>
      </c>
      <c r="K261" s="752">
        <v>2</v>
      </c>
      <c r="L261" s="753">
        <v>3971000</v>
      </c>
      <c r="M261" s="753">
        <v>3971000</v>
      </c>
      <c r="N261" s="753">
        <v>403216</v>
      </c>
      <c r="O261" s="753">
        <v>1323666</v>
      </c>
      <c r="P261" s="753">
        <v>201608</v>
      </c>
      <c r="R261" s="756">
        <f t="shared" si="18"/>
        <v>3567784</v>
      </c>
      <c r="S261" s="756">
        <f t="shared" si="19"/>
        <v>201608</v>
      </c>
      <c r="T261" s="756">
        <f t="shared" si="20"/>
        <v>201608</v>
      </c>
    </row>
    <row r="262" spans="1:20">
      <c r="A262" s="752" t="s">
        <v>819</v>
      </c>
      <c r="B262" s="757" t="s">
        <v>486</v>
      </c>
      <c r="C262" s="752">
        <v>223202</v>
      </c>
      <c r="D262" s="752" t="s">
        <v>399</v>
      </c>
      <c r="E262" s="752" t="s">
        <v>552</v>
      </c>
      <c r="F262" s="752">
        <v>2911</v>
      </c>
      <c r="G262" s="752">
        <v>2</v>
      </c>
      <c r="H262" s="752">
        <v>1</v>
      </c>
      <c r="I262" s="752">
        <v>0</v>
      </c>
      <c r="K262" s="752">
        <v>2</v>
      </c>
      <c r="L262" s="753">
        <v>539700</v>
      </c>
      <c r="M262" s="753">
        <v>539700</v>
      </c>
      <c r="O262" s="753">
        <v>179901</v>
      </c>
      <c r="P262" s="753">
        <v>0</v>
      </c>
      <c r="R262" s="756">
        <f t="shared" ref="R262:R325" si="25">M262-N262</f>
        <v>539700</v>
      </c>
      <c r="S262" s="756">
        <f t="shared" ref="S262:S325" si="26">N262-P262</f>
        <v>0</v>
      </c>
      <c r="T262" s="756">
        <f t="shared" ref="T262:T325" si="27">P262-Q262</f>
        <v>0</v>
      </c>
    </row>
    <row r="263" spans="1:20">
      <c r="A263" s="752" t="s">
        <v>820</v>
      </c>
      <c r="B263" s="757" t="s">
        <v>486</v>
      </c>
      <c r="C263" s="752">
        <v>223202</v>
      </c>
      <c r="D263" s="752" t="s">
        <v>399</v>
      </c>
      <c r="E263" s="752" t="s">
        <v>552</v>
      </c>
      <c r="F263" s="752">
        <v>2961</v>
      </c>
      <c r="G263" s="752">
        <v>2</v>
      </c>
      <c r="H263" s="752">
        <v>1</v>
      </c>
      <c r="I263" s="752">
        <v>0</v>
      </c>
      <c r="K263" s="752">
        <v>2</v>
      </c>
      <c r="L263" s="753">
        <v>1013250</v>
      </c>
      <c r="M263" s="753">
        <v>1013250</v>
      </c>
      <c r="N263" s="753">
        <v>1013250</v>
      </c>
      <c r="O263" s="753">
        <v>337749</v>
      </c>
      <c r="P263" s="753">
        <v>337749</v>
      </c>
      <c r="R263" s="756">
        <f t="shared" si="25"/>
        <v>0</v>
      </c>
      <c r="S263" s="756">
        <f t="shared" si="26"/>
        <v>675501</v>
      </c>
      <c r="T263" s="756">
        <f t="shared" si="27"/>
        <v>337749</v>
      </c>
    </row>
    <row r="264" spans="1:20">
      <c r="A264" s="752" t="s">
        <v>821</v>
      </c>
      <c r="B264" s="757" t="s">
        <v>486</v>
      </c>
      <c r="C264" s="752">
        <v>223202</v>
      </c>
      <c r="D264" s="752" t="s">
        <v>399</v>
      </c>
      <c r="E264" s="752" t="s">
        <v>552</v>
      </c>
      <c r="F264" s="752">
        <v>2981</v>
      </c>
      <c r="G264" s="752">
        <v>2</v>
      </c>
      <c r="H264" s="752">
        <v>1</v>
      </c>
      <c r="I264" s="752">
        <v>0</v>
      </c>
      <c r="K264" s="752">
        <v>2</v>
      </c>
      <c r="L264" s="753">
        <v>1124600</v>
      </c>
      <c r="M264" s="753">
        <v>124600</v>
      </c>
      <c r="O264" s="753">
        <v>0</v>
      </c>
      <c r="P264" s="753">
        <v>0</v>
      </c>
      <c r="R264" s="756">
        <f t="shared" si="25"/>
        <v>124600</v>
      </c>
      <c r="S264" s="756">
        <f t="shared" si="26"/>
        <v>0</v>
      </c>
      <c r="T264" s="756">
        <f t="shared" si="27"/>
        <v>0</v>
      </c>
    </row>
    <row r="265" spans="1:20">
      <c r="A265" s="752" t="s">
        <v>822</v>
      </c>
      <c r="B265" s="757" t="s">
        <v>486</v>
      </c>
      <c r="C265" s="752">
        <v>223202</v>
      </c>
      <c r="D265" s="752" t="s">
        <v>399</v>
      </c>
      <c r="E265" s="752" t="s">
        <v>552</v>
      </c>
      <c r="F265" s="752">
        <v>3552</v>
      </c>
      <c r="G265" s="752">
        <v>1</v>
      </c>
      <c r="H265" s="752">
        <v>1</v>
      </c>
      <c r="I265" s="752">
        <v>0</v>
      </c>
      <c r="K265" s="752">
        <v>3</v>
      </c>
      <c r="L265" s="753">
        <v>0</v>
      </c>
      <c r="M265" s="753">
        <v>2000000</v>
      </c>
      <c r="O265" s="753">
        <v>697869</v>
      </c>
      <c r="P265" s="753">
        <v>0</v>
      </c>
      <c r="R265" s="756">
        <f t="shared" si="25"/>
        <v>2000000</v>
      </c>
      <c r="S265" s="756">
        <f t="shared" si="26"/>
        <v>0</v>
      </c>
      <c r="T265" s="756">
        <f t="shared" si="27"/>
        <v>0</v>
      </c>
    </row>
    <row r="266" spans="1:20">
      <c r="A266" s="752" t="s">
        <v>823</v>
      </c>
      <c r="B266" s="757" t="s">
        <v>486</v>
      </c>
      <c r="C266" s="752">
        <v>223202</v>
      </c>
      <c r="D266" s="752" t="s">
        <v>399</v>
      </c>
      <c r="E266" s="752" t="s">
        <v>552</v>
      </c>
      <c r="F266" s="752">
        <v>5111</v>
      </c>
      <c r="G266" s="752">
        <v>2</v>
      </c>
      <c r="H266" s="752">
        <v>1</v>
      </c>
      <c r="I266" s="752">
        <v>0</v>
      </c>
      <c r="J266" s="752" t="s">
        <v>824</v>
      </c>
      <c r="K266" s="752">
        <v>5</v>
      </c>
      <c r="L266" s="753">
        <v>28918</v>
      </c>
      <c r="M266" s="753">
        <v>28918</v>
      </c>
      <c r="O266" s="753">
        <v>9639</v>
      </c>
      <c r="P266" s="753">
        <v>0</v>
      </c>
      <c r="R266" s="756">
        <f t="shared" si="25"/>
        <v>28918</v>
      </c>
      <c r="S266" s="756">
        <f t="shared" si="26"/>
        <v>0</v>
      </c>
      <c r="T266" s="756">
        <f t="shared" si="27"/>
        <v>0</v>
      </c>
    </row>
    <row r="267" spans="1:20">
      <c r="A267" s="752" t="s">
        <v>825</v>
      </c>
      <c r="B267" s="757" t="s">
        <v>486</v>
      </c>
      <c r="C267" s="752">
        <v>223202</v>
      </c>
      <c r="D267" s="752" t="s">
        <v>399</v>
      </c>
      <c r="E267" s="752" t="s">
        <v>552</v>
      </c>
      <c r="F267" s="752">
        <v>5412</v>
      </c>
      <c r="G267" s="752">
        <v>2</v>
      </c>
      <c r="H267" s="752">
        <v>2</v>
      </c>
      <c r="I267" s="752">
        <v>0</v>
      </c>
      <c r="J267" s="752" t="s">
        <v>826</v>
      </c>
      <c r="K267" s="752">
        <v>5</v>
      </c>
      <c r="L267" s="753">
        <v>4200000</v>
      </c>
      <c r="M267" s="753">
        <v>4200000</v>
      </c>
      <c r="N267" s="753">
        <f>P267</f>
        <v>0</v>
      </c>
      <c r="O267" s="753">
        <v>1400001</v>
      </c>
      <c r="P267" s="753">
        <v>0</v>
      </c>
      <c r="R267" s="756">
        <f t="shared" si="25"/>
        <v>4200000</v>
      </c>
      <c r="S267" s="756">
        <f t="shared" si="26"/>
        <v>0</v>
      </c>
      <c r="T267" s="756">
        <f t="shared" si="27"/>
        <v>0</v>
      </c>
    </row>
    <row r="268" spans="1:20">
      <c r="A268" s="752" t="s">
        <v>827</v>
      </c>
      <c r="B268" s="757" t="s">
        <v>486</v>
      </c>
      <c r="C268" s="752">
        <v>223202</v>
      </c>
      <c r="D268" s="752" t="s">
        <v>399</v>
      </c>
      <c r="E268" s="752" t="s">
        <v>552</v>
      </c>
      <c r="F268" s="752">
        <v>5621</v>
      </c>
      <c r="G268" s="752">
        <v>2</v>
      </c>
      <c r="H268" s="752">
        <v>1</v>
      </c>
      <c r="I268" s="752">
        <v>0</v>
      </c>
      <c r="J268" s="752" t="s">
        <v>828</v>
      </c>
      <c r="K268" s="752">
        <v>5</v>
      </c>
      <c r="L268" s="753">
        <v>48000</v>
      </c>
      <c r="M268" s="753">
        <v>48000</v>
      </c>
      <c r="O268" s="753">
        <v>15999</v>
      </c>
      <c r="P268" s="753">
        <v>0</v>
      </c>
      <c r="R268" s="756">
        <f t="shared" si="25"/>
        <v>48000</v>
      </c>
      <c r="S268" s="756">
        <f t="shared" si="26"/>
        <v>0</v>
      </c>
      <c r="T268" s="756">
        <f t="shared" si="27"/>
        <v>0</v>
      </c>
    </row>
    <row r="269" spans="1:20">
      <c r="A269" s="752" t="s">
        <v>829</v>
      </c>
      <c r="B269" s="757" t="s">
        <v>486</v>
      </c>
      <c r="C269" s="752">
        <v>223202</v>
      </c>
      <c r="D269" s="752" t="s">
        <v>399</v>
      </c>
      <c r="E269" s="752" t="s">
        <v>552</v>
      </c>
      <c r="F269" s="752">
        <v>5631</v>
      </c>
      <c r="G269" s="752">
        <v>2</v>
      </c>
      <c r="H269" s="752">
        <v>1</v>
      </c>
      <c r="I269" s="752">
        <v>0</v>
      </c>
      <c r="J269" s="752" t="s">
        <v>828</v>
      </c>
      <c r="K269" s="752">
        <v>5</v>
      </c>
      <c r="L269" s="753">
        <v>133000</v>
      </c>
      <c r="M269" s="753">
        <v>133000</v>
      </c>
      <c r="O269" s="753">
        <v>44334</v>
      </c>
      <c r="P269" s="753">
        <v>0</v>
      </c>
      <c r="R269" s="756">
        <f t="shared" si="25"/>
        <v>133000</v>
      </c>
      <c r="S269" s="756">
        <f t="shared" si="26"/>
        <v>0</v>
      </c>
      <c r="T269" s="756">
        <f t="shared" si="27"/>
        <v>0</v>
      </c>
    </row>
    <row r="270" spans="1:20">
      <c r="A270" s="752" t="s">
        <v>830</v>
      </c>
      <c r="B270" s="757" t="s">
        <v>486</v>
      </c>
      <c r="C270" s="752">
        <v>223202</v>
      </c>
      <c r="D270" s="752" t="s">
        <v>399</v>
      </c>
      <c r="E270" s="752" t="s">
        <v>552</v>
      </c>
      <c r="F270" s="752">
        <v>5661</v>
      </c>
      <c r="G270" s="752">
        <v>2</v>
      </c>
      <c r="H270" s="752">
        <v>1</v>
      </c>
      <c r="I270" s="752">
        <v>0</v>
      </c>
      <c r="J270" s="752" t="s">
        <v>828</v>
      </c>
      <c r="K270" s="752">
        <v>5</v>
      </c>
      <c r="L270" s="753">
        <v>85000</v>
      </c>
      <c r="M270" s="753">
        <v>85000</v>
      </c>
      <c r="O270" s="753">
        <v>28332</v>
      </c>
      <c r="P270" s="753">
        <v>0</v>
      </c>
      <c r="R270" s="756">
        <f t="shared" si="25"/>
        <v>85000</v>
      </c>
      <c r="S270" s="756">
        <f t="shared" si="26"/>
        <v>0</v>
      </c>
      <c r="T270" s="756">
        <f t="shared" si="27"/>
        <v>0</v>
      </c>
    </row>
    <row r="271" spans="1:20">
      <c r="A271" s="752" t="s">
        <v>831</v>
      </c>
      <c r="B271" s="757" t="s">
        <v>486</v>
      </c>
      <c r="C271" s="752">
        <v>223202</v>
      </c>
      <c r="D271" s="752" t="s">
        <v>399</v>
      </c>
      <c r="E271" s="752" t="s">
        <v>672</v>
      </c>
      <c r="F271" s="752">
        <v>6141</v>
      </c>
      <c r="G271" s="752">
        <v>2</v>
      </c>
      <c r="H271" s="752">
        <v>1</v>
      </c>
      <c r="I271" s="752">
        <v>0</v>
      </c>
      <c r="J271" s="752" t="s">
        <v>832</v>
      </c>
      <c r="K271" s="752">
        <v>6</v>
      </c>
      <c r="L271" s="753">
        <v>11293878</v>
      </c>
      <c r="M271" s="753">
        <v>11293878</v>
      </c>
      <c r="O271" s="753">
        <v>3764625</v>
      </c>
      <c r="P271" s="753">
        <v>0</v>
      </c>
      <c r="R271" s="756">
        <f t="shared" si="25"/>
        <v>11293878</v>
      </c>
      <c r="S271" s="756">
        <f t="shared" si="26"/>
        <v>0</v>
      </c>
      <c r="T271" s="756">
        <f t="shared" si="27"/>
        <v>0</v>
      </c>
    </row>
    <row r="272" spans="1:20">
      <c r="A272" s="752" t="s">
        <v>833</v>
      </c>
      <c r="B272" s="757" t="s">
        <v>486</v>
      </c>
      <c r="C272" s="752">
        <v>223202</v>
      </c>
      <c r="D272" s="752" t="s">
        <v>399</v>
      </c>
      <c r="E272" s="752" t="s">
        <v>834</v>
      </c>
      <c r="F272" s="752">
        <v>6141</v>
      </c>
      <c r="G272" s="752">
        <v>2</v>
      </c>
      <c r="H272" s="752">
        <v>1</v>
      </c>
      <c r="I272" s="752">
        <v>0</v>
      </c>
      <c r="J272" s="752" t="s">
        <v>832</v>
      </c>
      <c r="K272" s="752">
        <v>6</v>
      </c>
      <c r="L272" s="753">
        <v>11890416</v>
      </c>
      <c r="M272" s="753">
        <v>11890416</v>
      </c>
      <c r="O272" s="753">
        <v>3963471</v>
      </c>
      <c r="P272" s="753">
        <v>0</v>
      </c>
      <c r="R272" s="756">
        <f t="shared" si="25"/>
        <v>11890416</v>
      </c>
      <c r="S272" s="756">
        <f t="shared" si="26"/>
        <v>0</v>
      </c>
      <c r="T272" s="756">
        <f t="shared" si="27"/>
        <v>0</v>
      </c>
    </row>
    <row r="273" spans="1:20">
      <c r="A273" s="752" t="s">
        <v>1730</v>
      </c>
      <c r="B273" s="757" t="s">
        <v>486</v>
      </c>
      <c r="C273" s="752">
        <v>223202</v>
      </c>
      <c r="D273" s="752" t="s">
        <v>399</v>
      </c>
      <c r="E273" s="752" t="s">
        <v>548</v>
      </c>
      <c r="F273" s="752">
        <v>3112</v>
      </c>
      <c r="G273" s="752">
        <v>1</v>
      </c>
      <c r="H273" s="752">
        <v>2</v>
      </c>
      <c r="I273" s="752">
        <v>0</v>
      </c>
      <c r="K273" s="752">
        <v>3</v>
      </c>
      <c r="L273" s="753">
        <v>0</v>
      </c>
      <c r="M273" s="753">
        <v>1495000</v>
      </c>
      <c r="N273" s="753">
        <f>P273</f>
        <v>0</v>
      </c>
      <c r="O273" s="753">
        <v>496668</v>
      </c>
      <c r="P273" s="753">
        <v>0</v>
      </c>
      <c r="R273" s="756">
        <f t="shared" si="25"/>
        <v>1495000</v>
      </c>
      <c r="S273" s="756">
        <f t="shared" si="26"/>
        <v>0</v>
      </c>
      <c r="T273" s="756">
        <f t="shared" si="27"/>
        <v>0</v>
      </c>
    </row>
    <row r="274" spans="1:20">
      <c r="A274" s="752" t="s">
        <v>835</v>
      </c>
      <c r="B274" s="757" t="s">
        <v>486</v>
      </c>
      <c r="C274" s="752">
        <v>223202</v>
      </c>
      <c r="D274" s="752" t="s">
        <v>399</v>
      </c>
      <c r="E274" s="752" t="s">
        <v>548</v>
      </c>
      <c r="F274" s="752">
        <v>3261</v>
      </c>
      <c r="G274" s="752">
        <v>1</v>
      </c>
      <c r="H274" s="752">
        <v>1</v>
      </c>
      <c r="I274" s="752">
        <v>0</v>
      </c>
      <c r="K274" s="752">
        <v>3</v>
      </c>
      <c r="L274" s="753">
        <v>2600000</v>
      </c>
      <c r="M274" s="753">
        <v>0</v>
      </c>
      <c r="O274" s="753">
        <v>0</v>
      </c>
      <c r="P274" s="753">
        <v>0</v>
      </c>
      <c r="R274" s="756">
        <f t="shared" si="25"/>
        <v>0</v>
      </c>
      <c r="S274" s="756">
        <f t="shared" si="26"/>
        <v>0</v>
      </c>
      <c r="T274" s="756">
        <f t="shared" si="27"/>
        <v>0</v>
      </c>
    </row>
    <row r="275" spans="1:20">
      <c r="A275" s="752" t="s">
        <v>836</v>
      </c>
      <c r="B275" s="757" t="s">
        <v>486</v>
      </c>
      <c r="C275" s="752">
        <v>223202</v>
      </c>
      <c r="D275" s="752" t="s">
        <v>399</v>
      </c>
      <c r="E275" s="752" t="s">
        <v>548</v>
      </c>
      <c r="F275" s="752">
        <v>3331</v>
      </c>
      <c r="G275" s="752">
        <v>2</v>
      </c>
      <c r="H275" s="752">
        <v>1</v>
      </c>
      <c r="I275" s="752">
        <v>0</v>
      </c>
      <c r="K275" s="752">
        <v>3</v>
      </c>
      <c r="L275" s="753">
        <v>195000</v>
      </c>
      <c r="M275" s="753">
        <v>0</v>
      </c>
      <c r="O275" s="753">
        <v>0</v>
      </c>
      <c r="P275" s="753">
        <v>0</v>
      </c>
      <c r="R275" s="756">
        <f t="shared" si="25"/>
        <v>0</v>
      </c>
      <c r="S275" s="756">
        <f t="shared" si="26"/>
        <v>0</v>
      </c>
      <c r="T275" s="756">
        <f t="shared" si="27"/>
        <v>0</v>
      </c>
    </row>
    <row r="276" spans="1:20">
      <c r="A276" s="752" t="s">
        <v>837</v>
      </c>
      <c r="B276" s="757" t="s">
        <v>486</v>
      </c>
      <c r="C276" s="752">
        <v>223202</v>
      </c>
      <c r="D276" s="752" t="s">
        <v>399</v>
      </c>
      <c r="E276" s="752" t="s">
        <v>548</v>
      </c>
      <c r="F276" s="752">
        <v>3552</v>
      </c>
      <c r="G276" s="752">
        <v>1</v>
      </c>
      <c r="H276" s="752">
        <v>1</v>
      </c>
      <c r="I276" s="752">
        <v>0</v>
      </c>
      <c r="K276" s="752">
        <v>3</v>
      </c>
      <c r="L276" s="753">
        <v>0</v>
      </c>
      <c r="M276" s="753">
        <v>1300000</v>
      </c>
      <c r="O276" s="753">
        <v>435000</v>
      </c>
      <c r="P276" s="753">
        <v>0</v>
      </c>
      <c r="R276" s="756">
        <f t="shared" si="25"/>
        <v>1300000</v>
      </c>
      <c r="S276" s="756">
        <f t="shared" si="26"/>
        <v>0</v>
      </c>
      <c r="T276" s="756">
        <f t="shared" si="27"/>
        <v>0</v>
      </c>
    </row>
    <row r="277" spans="1:20">
      <c r="A277" s="752" t="s">
        <v>838</v>
      </c>
      <c r="B277" s="757" t="s">
        <v>486</v>
      </c>
      <c r="C277" s="752">
        <v>223202</v>
      </c>
      <c r="D277" s="752" t="s">
        <v>399</v>
      </c>
      <c r="E277" s="752" t="s">
        <v>548</v>
      </c>
      <c r="F277" s="752">
        <v>3571</v>
      </c>
      <c r="G277" s="752">
        <v>2</v>
      </c>
      <c r="H277" s="752">
        <v>1</v>
      </c>
      <c r="I277" s="752">
        <v>0</v>
      </c>
      <c r="K277" s="752">
        <v>3</v>
      </c>
      <c r="L277" s="753">
        <v>4000000</v>
      </c>
      <c r="M277" s="753">
        <v>4000000</v>
      </c>
      <c r="O277" s="753">
        <v>1900000</v>
      </c>
      <c r="P277" s="753">
        <v>0</v>
      </c>
      <c r="R277" s="756">
        <f t="shared" si="25"/>
        <v>4000000</v>
      </c>
      <c r="S277" s="756">
        <f t="shared" si="26"/>
        <v>0</v>
      </c>
      <c r="T277" s="756">
        <f t="shared" si="27"/>
        <v>0</v>
      </c>
    </row>
    <row r="278" spans="1:20">
      <c r="A278" s="752" t="s">
        <v>839</v>
      </c>
      <c r="B278" s="757" t="s">
        <v>486</v>
      </c>
      <c r="C278" s="752">
        <v>223202</v>
      </c>
      <c r="D278" s="752" t="s">
        <v>399</v>
      </c>
      <c r="E278" s="752" t="s">
        <v>548</v>
      </c>
      <c r="F278" s="752">
        <v>6141</v>
      </c>
      <c r="G278" s="752">
        <v>2</v>
      </c>
      <c r="H278" s="752">
        <v>1</v>
      </c>
      <c r="I278" s="752">
        <v>0</v>
      </c>
      <c r="J278" s="752" t="s">
        <v>832</v>
      </c>
      <c r="K278" s="752">
        <v>6</v>
      </c>
      <c r="L278" s="753">
        <v>10899757</v>
      </c>
      <c r="M278" s="753">
        <v>10899757</v>
      </c>
      <c r="O278" s="753">
        <v>3633252</v>
      </c>
      <c r="P278" s="753">
        <v>0</v>
      </c>
      <c r="R278" s="756">
        <f t="shared" si="25"/>
        <v>10899757</v>
      </c>
      <c r="S278" s="756">
        <f t="shared" si="26"/>
        <v>0</v>
      </c>
      <c r="T278" s="756">
        <f t="shared" si="27"/>
        <v>0</v>
      </c>
    </row>
    <row r="279" spans="1:20">
      <c r="A279" s="752" t="s">
        <v>840</v>
      </c>
      <c r="B279" s="757" t="s">
        <v>486</v>
      </c>
      <c r="C279" s="752">
        <v>223202</v>
      </c>
      <c r="D279" s="752" t="s">
        <v>399</v>
      </c>
      <c r="E279" s="752" t="s">
        <v>548</v>
      </c>
      <c r="F279" s="752">
        <v>6141</v>
      </c>
      <c r="G279" s="752">
        <v>2</v>
      </c>
      <c r="H279" s="752">
        <v>1</v>
      </c>
      <c r="I279" s="752">
        <v>0</v>
      </c>
      <c r="J279" s="752" t="s">
        <v>841</v>
      </c>
      <c r="K279" s="752">
        <v>6</v>
      </c>
      <c r="L279" s="753">
        <v>2021641</v>
      </c>
      <c r="M279" s="753">
        <v>2021641</v>
      </c>
      <c r="O279" s="753">
        <v>673881</v>
      </c>
      <c r="P279" s="753">
        <v>0</v>
      </c>
      <c r="R279" s="756">
        <f t="shared" si="25"/>
        <v>2021641</v>
      </c>
      <c r="S279" s="756">
        <f t="shared" si="26"/>
        <v>0</v>
      </c>
      <c r="T279" s="756">
        <f t="shared" si="27"/>
        <v>0</v>
      </c>
    </row>
    <row r="280" spans="1:20">
      <c r="A280" s="752" t="s">
        <v>842</v>
      </c>
      <c r="B280" s="757" t="s">
        <v>486</v>
      </c>
      <c r="C280" s="752">
        <v>223202</v>
      </c>
      <c r="D280" s="752" t="s">
        <v>399</v>
      </c>
      <c r="E280" s="752" t="s">
        <v>548</v>
      </c>
      <c r="F280" s="752">
        <v>6141</v>
      </c>
      <c r="G280" s="752">
        <v>2</v>
      </c>
      <c r="H280" s="752">
        <v>1</v>
      </c>
      <c r="I280" s="752">
        <v>0</v>
      </c>
      <c r="J280" s="752" t="s">
        <v>843</v>
      </c>
      <c r="K280" s="752">
        <v>6</v>
      </c>
      <c r="L280" s="753">
        <v>27777842</v>
      </c>
      <c r="M280" s="753">
        <v>27777842</v>
      </c>
      <c r="O280" s="753">
        <v>9259281</v>
      </c>
      <c r="P280" s="753">
        <v>0</v>
      </c>
      <c r="R280" s="756">
        <f t="shared" si="25"/>
        <v>27777842</v>
      </c>
      <c r="S280" s="756">
        <f t="shared" si="26"/>
        <v>0</v>
      </c>
      <c r="T280" s="756">
        <f t="shared" si="27"/>
        <v>0</v>
      </c>
    </row>
    <row r="281" spans="1:20">
      <c r="A281" s="752" t="s">
        <v>844</v>
      </c>
      <c r="B281" s="757" t="s">
        <v>486</v>
      </c>
      <c r="C281" s="752">
        <v>223202</v>
      </c>
      <c r="D281" s="752" t="s">
        <v>399</v>
      </c>
      <c r="E281" s="752" t="s">
        <v>548</v>
      </c>
      <c r="F281" s="752">
        <v>6141</v>
      </c>
      <c r="G281" s="752">
        <v>2</v>
      </c>
      <c r="H281" s="752">
        <v>1</v>
      </c>
      <c r="I281" s="752">
        <v>0</v>
      </c>
      <c r="J281" s="752" t="s">
        <v>845</v>
      </c>
      <c r="K281" s="752">
        <v>6</v>
      </c>
      <c r="L281" s="753">
        <v>18826889</v>
      </c>
      <c r="M281" s="753">
        <v>18826889</v>
      </c>
      <c r="O281" s="753">
        <v>6275631</v>
      </c>
      <c r="P281" s="753">
        <v>0</v>
      </c>
      <c r="R281" s="756">
        <f t="shared" si="25"/>
        <v>18826889</v>
      </c>
      <c r="S281" s="756">
        <f t="shared" si="26"/>
        <v>0</v>
      </c>
      <c r="T281" s="756">
        <f t="shared" si="27"/>
        <v>0</v>
      </c>
    </row>
    <row r="282" spans="1:20">
      <c r="A282" s="752" t="s">
        <v>846</v>
      </c>
      <c r="B282" s="757" t="s">
        <v>486</v>
      </c>
      <c r="C282" s="752">
        <v>223202</v>
      </c>
      <c r="D282" s="752" t="s">
        <v>399</v>
      </c>
      <c r="E282" s="752" t="s">
        <v>548</v>
      </c>
      <c r="F282" s="752">
        <v>6141</v>
      </c>
      <c r="G282" s="752">
        <v>2</v>
      </c>
      <c r="H282" s="752">
        <v>1</v>
      </c>
      <c r="I282" s="752">
        <v>0</v>
      </c>
      <c r="J282" s="752" t="s">
        <v>847</v>
      </c>
      <c r="K282" s="752">
        <v>6</v>
      </c>
      <c r="L282" s="753">
        <v>1045305</v>
      </c>
      <c r="M282" s="753">
        <v>1045305</v>
      </c>
      <c r="O282" s="753">
        <v>348435</v>
      </c>
      <c r="P282" s="753">
        <v>0</v>
      </c>
      <c r="R282" s="756">
        <f t="shared" si="25"/>
        <v>1045305</v>
      </c>
      <c r="S282" s="756">
        <f t="shared" si="26"/>
        <v>0</v>
      </c>
      <c r="T282" s="756">
        <f t="shared" si="27"/>
        <v>0</v>
      </c>
    </row>
    <row r="283" spans="1:20">
      <c r="A283" s="752" t="s">
        <v>848</v>
      </c>
      <c r="B283" s="757" t="s">
        <v>486</v>
      </c>
      <c r="C283" s="752">
        <v>223202</v>
      </c>
      <c r="D283" s="752" t="s">
        <v>399</v>
      </c>
      <c r="E283" s="752" t="s">
        <v>732</v>
      </c>
      <c r="F283" s="752">
        <v>3391</v>
      </c>
      <c r="G283" s="752">
        <v>2</v>
      </c>
      <c r="H283" s="752">
        <v>1</v>
      </c>
      <c r="I283" s="752">
        <v>0</v>
      </c>
      <c r="K283" s="752">
        <v>3</v>
      </c>
      <c r="L283" s="753">
        <v>2805000</v>
      </c>
      <c r="M283" s="753">
        <v>2805000</v>
      </c>
      <c r="N283" s="753">
        <v>358000</v>
      </c>
      <c r="O283" s="753">
        <v>935001</v>
      </c>
      <c r="P283" s="753">
        <v>0</v>
      </c>
      <c r="R283" s="756">
        <f t="shared" si="25"/>
        <v>2447000</v>
      </c>
      <c r="S283" s="756">
        <f t="shared" si="26"/>
        <v>358000</v>
      </c>
      <c r="T283" s="756">
        <f t="shared" si="27"/>
        <v>0</v>
      </c>
    </row>
    <row r="284" spans="1:20">
      <c r="A284" s="752" t="s">
        <v>849</v>
      </c>
      <c r="B284" s="757" t="s">
        <v>486</v>
      </c>
      <c r="C284" s="752">
        <v>223202</v>
      </c>
      <c r="D284" s="752" t="s">
        <v>399</v>
      </c>
      <c r="E284" s="752" t="s">
        <v>732</v>
      </c>
      <c r="F284" s="752">
        <v>6141</v>
      </c>
      <c r="G284" s="752">
        <v>2</v>
      </c>
      <c r="H284" s="752">
        <v>1</v>
      </c>
      <c r="I284" s="752">
        <v>0</v>
      </c>
      <c r="J284" s="752" t="s">
        <v>847</v>
      </c>
      <c r="K284" s="752">
        <v>6</v>
      </c>
      <c r="L284" s="753">
        <v>23954695</v>
      </c>
      <c r="M284" s="753">
        <v>23954695</v>
      </c>
      <c r="O284" s="753">
        <v>7984899</v>
      </c>
      <c r="P284" s="753">
        <v>0</v>
      </c>
      <c r="R284" s="756">
        <f t="shared" si="25"/>
        <v>23954695</v>
      </c>
      <c r="S284" s="756">
        <f t="shared" si="26"/>
        <v>0</v>
      </c>
      <c r="T284" s="756">
        <f t="shared" si="27"/>
        <v>0</v>
      </c>
    </row>
    <row r="285" spans="1:20">
      <c r="A285" s="752" t="s">
        <v>850</v>
      </c>
      <c r="B285" s="757" t="s">
        <v>487</v>
      </c>
      <c r="C285" s="752">
        <v>223202</v>
      </c>
      <c r="D285" s="752" t="s">
        <v>403</v>
      </c>
      <c r="E285" s="752" t="s">
        <v>552</v>
      </c>
      <c r="F285" s="752">
        <v>2419</v>
      </c>
      <c r="G285" s="752">
        <v>2</v>
      </c>
      <c r="H285" s="752">
        <v>1</v>
      </c>
      <c r="I285" s="752">
        <v>0</v>
      </c>
      <c r="K285" s="752">
        <v>2</v>
      </c>
      <c r="L285" s="753">
        <v>267500</v>
      </c>
      <c r="M285" s="753">
        <v>267500</v>
      </c>
      <c r="O285" s="753">
        <v>89166</v>
      </c>
      <c r="P285" s="753">
        <v>0</v>
      </c>
      <c r="R285" s="756">
        <f t="shared" si="25"/>
        <v>267500</v>
      </c>
      <c r="S285" s="756">
        <f t="shared" si="26"/>
        <v>0</v>
      </c>
      <c r="T285" s="756">
        <f t="shared" si="27"/>
        <v>0</v>
      </c>
    </row>
    <row r="286" spans="1:20">
      <c r="A286" s="752" t="s">
        <v>851</v>
      </c>
      <c r="B286" s="757" t="s">
        <v>487</v>
      </c>
      <c r="C286" s="752">
        <v>223202</v>
      </c>
      <c r="D286" s="752" t="s">
        <v>403</v>
      </c>
      <c r="E286" s="752" t="s">
        <v>552</v>
      </c>
      <c r="F286" s="752">
        <v>2421</v>
      </c>
      <c r="G286" s="752">
        <v>2</v>
      </c>
      <c r="H286" s="752">
        <v>1</v>
      </c>
      <c r="I286" s="752">
        <v>0</v>
      </c>
      <c r="K286" s="752">
        <v>2</v>
      </c>
      <c r="L286" s="753">
        <v>283624</v>
      </c>
      <c r="M286" s="753">
        <v>283624</v>
      </c>
      <c r="O286" s="753">
        <v>94542</v>
      </c>
      <c r="P286" s="753">
        <v>0</v>
      </c>
      <c r="R286" s="756">
        <f t="shared" si="25"/>
        <v>283624</v>
      </c>
      <c r="S286" s="756">
        <f t="shared" si="26"/>
        <v>0</v>
      </c>
      <c r="T286" s="756">
        <f t="shared" si="27"/>
        <v>0</v>
      </c>
    </row>
    <row r="287" spans="1:20">
      <c r="A287" s="752" t="s">
        <v>852</v>
      </c>
      <c r="B287" s="757" t="s">
        <v>487</v>
      </c>
      <c r="C287" s="752">
        <v>223202</v>
      </c>
      <c r="D287" s="752" t="s">
        <v>403</v>
      </c>
      <c r="E287" s="752" t="s">
        <v>552</v>
      </c>
      <c r="F287" s="752">
        <v>2441</v>
      </c>
      <c r="G287" s="752">
        <v>2</v>
      </c>
      <c r="H287" s="752">
        <v>1</v>
      </c>
      <c r="I287" s="752">
        <v>0</v>
      </c>
      <c r="K287" s="752">
        <v>2</v>
      </c>
      <c r="L287" s="753">
        <v>48120</v>
      </c>
      <c r="M287" s="753">
        <v>48120</v>
      </c>
      <c r="O287" s="753">
        <v>48120</v>
      </c>
      <c r="P287" s="753">
        <v>0</v>
      </c>
      <c r="R287" s="756">
        <f t="shared" si="25"/>
        <v>48120</v>
      </c>
      <c r="S287" s="756">
        <f t="shared" si="26"/>
        <v>0</v>
      </c>
      <c r="T287" s="756">
        <f t="shared" si="27"/>
        <v>0</v>
      </c>
    </row>
    <row r="288" spans="1:20">
      <c r="A288" s="752" t="s">
        <v>853</v>
      </c>
      <c r="B288" s="757" t="s">
        <v>487</v>
      </c>
      <c r="C288" s="752">
        <v>223202</v>
      </c>
      <c r="D288" s="752" t="s">
        <v>403</v>
      </c>
      <c r="E288" s="752" t="s">
        <v>552</v>
      </c>
      <c r="F288" s="752">
        <v>2471</v>
      </c>
      <c r="G288" s="752">
        <v>2</v>
      </c>
      <c r="H288" s="752">
        <v>1</v>
      </c>
      <c r="I288" s="752">
        <v>0</v>
      </c>
      <c r="K288" s="752">
        <v>2</v>
      </c>
      <c r="L288" s="753">
        <v>5728176</v>
      </c>
      <c r="M288" s="753">
        <v>5728176</v>
      </c>
      <c r="O288" s="753">
        <v>1909392</v>
      </c>
      <c r="P288" s="753">
        <v>0</v>
      </c>
      <c r="R288" s="756">
        <f t="shared" si="25"/>
        <v>5728176</v>
      </c>
      <c r="S288" s="756">
        <f t="shared" si="26"/>
        <v>0</v>
      </c>
      <c r="T288" s="756">
        <f t="shared" si="27"/>
        <v>0</v>
      </c>
    </row>
    <row r="289" spans="1:20">
      <c r="A289" s="752" t="s">
        <v>854</v>
      </c>
      <c r="B289" s="757" t="s">
        <v>487</v>
      </c>
      <c r="C289" s="752">
        <v>223202</v>
      </c>
      <c r="D289" s="752" t="s">
        <v>403</v>
      </c>
      <c r="E289" s="752" t="s">
        <v>552</v>
      </c>
      <c r="F289" s="752">
        <v>2561</v>
      </c>
      <c r="G289" s="752">
        <v>2</v>
      </c>
      <c r="H289" s="752">
        <v>1</v>
      </c>
      <c r="I289" s="752">
        <v>0</v>
      </c>
      <c r="K289" s="752">
        <v>2</v>
      </c>
      <c r="L289" s="753">
        <v>2266411</v>
      </c>
      <c r="M289" s="753">
        <v>2266411</v>
      </c>
      <c r="O289" s="753">
        <v>755469</v>
      </c>
      <c r="P289" s="753">
        <v>0</v>
      </c>
      <c r="R289" s="756">
        <f t="shared" si="25"/>
        <v>2266411</v>
      </c>
      <c r="S289" s="756">
        <f t="shared" si="26"/>
        <v>0</v>
      </c>
      <c r="T289" s="756">
        <f t="shared" si="27"/>
        <v>0</v>
      </c>
    </row>
    <row r="290" spans="1:20">
      <c r="A290" s="752" t="s">
        <v>855</v>
      </c>
      <c r="B290" s="757" t="s">
        <v>487</v>
      </c>
      <c r="C290" s="752">
        <v>223202</v>
      </c>
      <c r="D290" s="752" t="s">
        <v>403</v>
      </c>
      <c r="E290" s="752" t="s">
        <v>552</v>
      </c>
      <c r="F290" s="752">
        <v>2911</v>
      </c>
      <c r="G290" s="752">
        <v>2</v>
      </c>
      <c r="H290" s="752">
        <v>1</v>
      </c>
      <c r="I290" s="752">
        <v>0</v>
      </c>
      <c r="K290" s="752">
        <v>2</v>
      </c>
      <c r="L290" s="753">
        <v>1102047</v>
      </c>
      <c r="M290" s="753">
        <v>1102047</v>
      </c>
      <c r="O290" s="753">
        <v>367350</v>
      </c>
      <c r="P290" s="753">
        <v>0</v>
      </c>
      <c r="R290" s="756">
        <f t="shared" si="25"/>
        <v>1102047</v>
      </c>
      <c r="S290" s="756">
        <f t="shared" si="26"/>
        <v>0</v>
      </c>
      <c r="T290" s="756">
        <f t="shared" si="27"/>
        <v>0</v>
      </c>
    </row>
    <row r="291" spans="1:20">
      <c r="A291" s="752" t="s">
        <v>856</v>
      </c>
      <c r="B291" s="757" t="s">
        <v>487</v>
      </c>
      <c r="C291" s="752">
        <v>223202</v>
      </c>
      <c r="D291" s="752" t="s">
        <v>403</v>
      </c>
      <c r="E291" s="752" t="s">
        <v>552</v>
      </c>
      <c r="F291" s="752">
        <v>2981</v>
      </c>
      <c r="G291" s="752">
        <v>2</v>
      </c>
      <c r="H291" s="752">
        <v>1</v>
      </c>
      <c r="I291" s="752">
        <v>0</v>
      </c>
      <c r="K291" s="752">
        <v>2</v>
      </c>
      <c r="L291" s="753">
        <v>1867300</v>
      </c>
      <c r="M291" s="753">
        <v>867300</v>
      </c>
      <c r="O291" s="753">
        <v>300000</v>
      </c>
      <c r="P291" s="753">
        <v>0</v>
      </c>
      <c r="R291" s="756">
        <f t="shared" si="25"/>
        <v>867300</v>
      </c>
      <c r="S291" s="756">
        <f t="shared" si="26"/>
        <v>0</v>
      </c>
      <c r="T291" s="756">
        <f t="shared" si="27"/>
        <v>0</v>
      </c>
    </row>
    <row r="292" spans="1:20">
      <c r="A292" s="752" t="s">
        <v>857</v>
      </c>
      <c r="B292" s="757" t="s">
        <v>487</v>
      </c>
      <c r="C292" s="752">
        <v>223202</v>
      </c>
      <c r="D292" s="752" t="s">
        <v>403</v>
      </c>
      <c r="E292" s="752" t="s">
        <v>552</v>
      </c>
      <c r="F292" s="752">
        <v>2991</v>
      </c>
      <c r="G292" s="752">
        <v>2</v>
      </c>
      <c r="H292" s="752">
        <v>1</v>
      </c>
      <c r="I292" s="752">
        <v>87</v>
      </c>
      <c r="K292" s="752">
        <v>2</v>
      </c>
      <c r="L292" s="753">
        <v>0</v>
      </c>
      <c r="M292" s="753">
        <v>2062214.66</v>
      </c>
      <c r="N292" s="753">
        <v>2062214.36</v>
      </c>
      <c r="O292" s="753">
        <v>555556</v>
      </c>
      <c r="P292" s="753">
        <v>0</v>
      </c>
      <c r="R292" s="756">
        <f t="shared" si="25"/>
        <v>0.29999999981373549</v>
      </c>
      <c r="S292" s="756">
        <f t="shared" si="26"/>
        <v>2062214.36</v>
      </c>
      <c r="T292" s="756">
        <f t="shared" si="27"/>
        <v>0</v>
      </c>
    </row>
    <row r="293" spans="1:20">
      <c r="A293" s="752" t="s">
        <v>858</v>
      </c>
      <c r="B293" s="757" t="s">
        <v>487</v>
      </c>
      <c r="C293" s="752">
        <v>223202</v>
      </c>
      <c r="D293" s="752" t="s">
        <v>403</v>
      </c>
      <c r="E293" s="752" t="s">
        <v>552</v>
      </c>
      <c r="F293" s="752">
        <v>3291</v>
      </c>
      <c r="G293" s="752">
        <v>1</v>
      </c>
      <c r="H293" s="752">
        <v>1</v>
      </c>
      <c r="I293" s="752">
        <v>0</v>
      </c>
      <c r="K293" s="752">
        <v>3</v>
      </c>
      <c r="L293" s="753">
        <v>0</v>
      </c>
      <c r="M293" s="753">
        <v>5000000</v>
      </c>
      <c r="O293" s="753">
        <v>1663428</v>
      </c>
      <c r="P293" s="753">
        <v>0</v>
      </c>
      <c r="R293" s="756">
        <f t="shared" si="25"/>
        <v>5000000</v>
      </c>
      <c r="S293" s="756">
        <f t="shared" si="26"/>
        <v>0</v>
      </c>
      <c r="T293" s="756">
        <f t="shared" si="27"/>
        <v>0</v>
      </c>
    </row>
    <row r="294" spans="1:20">
      <c r="A294" s="752" t="s">
        <v>859</v>
      </c>
      <c r="B294" s="757" t="s">
        <v>487</v>
      </c>
      <c r="C294" s="752">
        <v>223202</v>
      </c>
      <c r="D294" s="752" t="s">
        <v>403</v>
      </c>
      <c r="E294" s="752" t="s">
        <v>552</v>
      </c>
      <c r="F294" s="752">
        <v>3291</v>
      </c>
      <c r="G294" s="752">
        <v>1</v>
      </c>
      <c r="H294" s="752">
        <v>1</v>
      </c>
      <c r="I294" s="752">
        <v>87</v>
      </c>
      <c r="K294" s="752">
        <v>3</v>
      </c>
      <c r="L294" s="753">
        <v>0</v>
      </c>
      <c r="M294" s="753">
        <v>3579120</v>
      </c>
      <c r="N294" s="753">
        <v>3579120</v>
      </c>
      <c r="O294" s="753">
        <v>578000</v>
      </c>
      <c r="P294" s="753">
        <v>0</v>
      </c>
      <c r="R294" s="756">
        <f t="shared" si="25"/>
        <v>0</v>
      </c>
      <c r="S294" s="756">
        <f t="shared" si="26"/>
        <v>3579120</v>
      </c>
      <c r="T294" s="756">
        <f t="shared" si="27"/>
        <v>0</v>
      </c>
    </row>
    <row r="295" spans="1:20">
      <c r="A295" s="752" t="s">
        <v>860</v>
      </c>
      <c r="B295" s="757" t="s">
        <v>487</v>
      </c>
      <c r="C295" s="752">
        <v>223202</v>
      </c>
      <c r="D295" s="752" t="s">
        <v>403</v>
      </c>
      <c r="E295" s="752" t="s">
        <v>552</v>
      </c>
      <c r="F295" s="752">
        <v>3552</v>
      </c>
      <c r="G295" s="752">
        <v>1</v>
      </c>
      <c r="H295" s="752">
        <v>1</v>
      </c>
      <c r="I295" s="752">
        <v>0</v>
      </c>
      <c r="K295" s="752">
        <v>3</v>
      </c>
      <c r="L295" s="753">
        <v>0</v>
      </c>
      <c r="M295" s="753">
        <v>1000000</v>
      </c>
      <c r="O295" s="753">
        <v>322434</v>
      </c>
      <c r="P295" s="753">
        <v>0</v>
      </c>
      <c r="R295" s="756">
        <f t="shared" si="25"/>
        <v>1000000</v>
      </c>
      <c r="S295" s="756">
        <f t="shared" si="26"/>
        <v>0</v>
      </c>
      <c r="T295" s="756">
        <f t="shared" si="27"/>
        <v>0</v>
      </c>
    </row>
    <row r="296" spans="1:20">
      <c r="A296" s="752" t="s">
        <v>861</v>
      </c>
      <c r="B296" s="757" t="s">
        <v>487</v>
      </c>
      <c r="C296" s="752">
        <v>223202</v>
      </c>
      <c r="D296" s="752" t="s">
        <v>403</v>
      </c>
      <c r="E296" s="752" t="s">
        <v>552</v>
      </c>
      <c r="F296" s="752">
        <v>5151</v>
      </c>
      <c r="G296" s="752">
        <v>2</v>
      </c>
      <c r="H296" s="752">
        <v>1</v>
      </c>
      <c r="I296" s="752">
        <v>0</v>
      </c>
      <c r="J296" s="752" t="s">
        <v>862</v>
      </c>
      <c r="K296" s="752">
        <v>5</v>
      </c>
      <c r="L296" s="753">
        <v>52431</v>
      </c>
      <c r="M296" s="753">
        <v>52431</v>
      </c>
      <c r="O296" s="753">
        <v>17478</v>
      </c>
      <c r="P296" s="753">
        <v>0</v>
      </c>
      <c r="R296" s="756">
        <f t="shared" si="25"/>
        <v>52431</v>
      </c>
      <c r="S296" s="756">
        <f t="shared" si="26"/>
        <v>0</v>
      </c>
      <c r="T296" s="756">
        <f t="shared" si="27"/>
        <v>0</v>
      </c>
    </row>
    <row r="297" spans="1:20">
      <c r="A297" s="752" t="s">
        <v>863</v>
      </c>
      <c r="B297" s="757" t="s">
        <v>487</v>
      </c>
      <c r="C297" s="752">
        <v>223202</v>
      </c>
      <c r="D297" s="752" t="s">
        <v>403</v>
      </c>
      <c r="E297" s="752" t="s">
        <v>552</v>
      </c>
      <c r="F297" s="752">
        <v>5412</v>
      </c>
      <c r="G297" s="752">
        <v>2</v>
      </c>
      <c r="H297" s="752">
        <v>2</v>
      </c>
      <c r="I297" s="752">
        <v>0</v>
      </c>
      <c r="J297" s="752" t="s">
        <v>864</v>
      </c>
      <c r="K297" s="752">
        <v>5</v>
      </c>
      <c r="L297" s="753">
        <v>5000000</v>
      </c>
      <c r="M297" s="753">
        <v>2222220</v>
      </c>
      <c r="N297" s="753">
        <f t="shared" ref="N297:N298" si="28">P297</f>
        <v>0</v>
      </c>
      <c r="O297" s="753">
        <v>1111112</v>
      </c>
      <c r="P297" s="753">
        <v>0</v>
      </c>
      <c r="R297" s="756">
        <f t="shared" si="25"/>
        <v>2222220</v>
      </c>
      <c r="S297" s="756">
        <f t="shared" si="26"/>
        <v>0</v>
      </c>
      <c r="T297" s="756">
        <f t="shared" si="27"/>
        <v>0</v>
      </c>
    </row>
    <row r="298" spans="1:20">
      <c r="A298" s="752" t="s">
        <v>865</v>
      </c>
      <c r="B298" s="757" t="s">
        <v>487</v>
      </c>
      <c r="C298" s="752">
        <v>223202</v>
      </c>
      <c r="D298" s="752" t="s">
        <v>403</v>
      </c>
      <c r="E298" s="752" t="s">
        <v>552</v>
      </c>
      <c r="F298" s="752">
        <v>5412</v>
      </c>
      <c r="G298" s="752">
        <v>2</v>
      </c>
      <c r="H298" s="752">
        <v>2</v>
      </c>
      <c r="I298" s="752">
        <v>0</v>
      </c>
      <c r="J298" s="752" t="s">
        <v>866</v>
      </c>
      <c r="K298" s="752">
        <v>5</v>
      </c>
      <c r="L298" s="753">
        <v>5202000</v>
      </c>
      <c r="M298" s="753">
        <v>2338445.34</v>
      </c>
      <c r="N298" s="753">
        <f t="shared" si="28"/>
        <v>0</v>
      </c>
      <c r="O298" s="753">
        <v>1156000</v>
      </c>
      <c r="P298" s="753">
        <v>0</v>
      </c>
      <c r="R298" s="756">
        <f t="shared" si="25"/>
        <v>2338445.34</v>
      </c>
      <c r="S298" s="756">
        <f t="shared" si="26"/>
        <v>0</v>
      </c>
      <c r="T298" s="756">
        <f t="shared" si="27"/>
        <v>0</v>
      </c>
    </row>
    <row r="299" spans="1:20">
      <c r="A299" s="752" t="s">
        <v>867</v>
      </c>
      <c r="B299" s="757" t="s">
        <v>487</v>
      </c>
      <c r="C299" s="752">
        <v>223202</v>
      </c>
      <c r="D299" s="752" t="s">
        <v>403</v>
      </c>
      <c r="E299" s="752" t="s">
        <v>552</v>
      </c>
      <c r="F299" s="752">
        <v>5621</v>
      </c>
      <c r="G299" s="752">
        <v>2</v>
      </c>
      <c r="H299" s="752">
        <v>1</v>
      </c>
      <c r="I299" s="752">
        <v>0</v>
      </c>
      <c r="J299" s="752" t="s">
        <v>868</v>
      </c>
      <c r="K299" s="752">
        <v>5</v>
      </c>
      <c r="L299" s="753">
        <v>324400</v>
      </c>
      <c r="M299" s="753">
        <v>324400</v>
      </c>
      <c r="O299" s="753">
        <v>108132</v>
      </c>
      <c r="P299" s="753">
        <v>0</v>
      </c>
      <c r="R299" s="756">
        <f t="shared" si="25"/>
        <v>324400</v>
      </c>
      <c r="S299" s="756">
        <f t="shared" si="26"/>
        <v>0</v>
      </c>
      <c r="T299" s="756">
        <f t="shared" si="27"/>
        <v>0</v>
      </c>
    </row>
    <row r="300" spans="1:20">
      <c r="A300" s="752" t="s">
        <v>869</v>
      </c>
      <c r="B300" s="757" t="s">
        <v>487</v>
      </c>
      <c r="C300" s="752">
        <v>223202</v>
      </c>
      <c r="D300" s="752" t="s">
        <v>403</v>
      </c>
      <c r="E300" s="752" t="s">
        <v>552</v>
      </c>
      <c r="F300" s="752">
        <v>5631</v>
      </c>
      <c r="G300" s="752">
        <v>2</v>
      </c>
      <c r="H300" s="752">
        <v>1</v>
      </c>
      <c r="I300" s="752">
        <v>0</v>
      </c>
      <c r="J300" s="752" t="s">
        <v>868</v>
      </c>
      <c r="K300" s="752">
        <v>5</v>
      </c>
      <c r="L300" s="753">
        <v>1057887</v>
      </c>
      <c r="M300" s="753">
        <v>1057887</v>
      </c>
      <c r="O300" s="753">
        <v>352629</v>
      </c>
      <c r="P300" s="753">
        <v>0</v>
      </c>
      <c r="R300" s="756">
        <f t="shared" si="25"/>
        <v>1057887</v>
      </c>
      <c r="S300" s="756">
        <f t="shared" si="26"/>
        <v>0</v>
      </c>
      <c r="T300" s="756">
        <f t="shared" si="27"/>
        <v>0</v>
      </c>
    </row>
    <row r="301" spans="1:20">
      <c r="A301" s="752" t="s">
        <v>870</v>
      </c>
      <c r="B301" s="757" t="s">
        <v>487</v>
      </c>
      <c r="C301" s="752">
        <v>223202</v>
      </c>
      <c r="D301" s="752" t="s">
        <v>403</v>
      </c>
      <c r="E301" s="752" t="s">
        <v>552</v>
      </c>
      <c r="F301" s="752">
        <v>5661</v>
      </c>
      <c r="G301" s="752">
        <v>2</v>
      </c>
      <c r="H301" s="752">
        <v>1</v>
      </c>
      <c r="I301" s="752">
        <v>0</v>
      </c>
      <c r="J301" s="752" t="s">
        <v>868</v>
      </c>
      <c r="K301" s="752">
        <v>5</v>
      </c>
      <c r="L301" s="753">
        <v>299000</v>
      </c>
      <c r="M301" s="753">
        <v>299000</v>
      </c>
      <c r="O301" s="753">
        <v>99666</v>
      </c>
      <c r="P301" s="753">
        <v>0</v>
      </c>
      <c r="R301" s="756">
        <f t="shared" si="25"/>
        <v>299000</v>
      </c>
      <c r="S301" s="756">
        <f t="shared" si="26"/>
        <v>0</v>
      </c>
      <c r="T301" s="756">
        <f t="shared" si="27"/>
        <v>0</v>
      </c>
    </row>
    <row r="302" spans="1:20">
      <c r="A302" s="752" t="s">
        <v>871</v>
      </c>
      <c r="B302" s="757" t="s">
        <v>487</v>
      </c>
      <c r="C302" s="752">
        <v>223202</v>
      </c>
      <c r="D302" s="752" t="s">
        <v>403</v>
      </c>
      <c r="E302" s="752" t="s">
        <v>552</v>
      </c>
      <c r="F302" s="752">
        <v>5671</v>
      </c>
      <c r="G302" s="752">
        <v>2</v>
      </c>
      <c r="H302" s="752">
        <v>1</v>
      </c>
      <c r="I302" s="752">
        <v>0</v>
      </c>
      <c r="J302" s="752" t="s">
        <v>868</v>
      </c>
      <c r="K302" s="752">
        <v>5</v>
      </c>
      <c r="L302" s="753">
        <v>7465282</v>
      </c>
      <c r="M302" s="753">
        <v>2465282</v>
      </c>
      <c r="O302" s="753">
        <v>825000</v>
      </c>
      <c r="P302" s="753">
        <v>0</v>
      </c>
      <c r="R302" s="756">
        <f t="shared" si="25"/>
        <v>2465282</v>
      </c>
      <c r="S302" s="756">
        <f t="shared" si="26"/>
        <v>0</v>
      </c>
      <c r="T302" s="756">
        <f t="shared" si="27"/>
        <v>0</v>
      </c>
    </row>
    <row r="303" spans="1:20">
      <c r="A303" s="752" t="s">
        <v>872</v>
      </c>
      <c r="B303" s="757" t="s">
        <v>487</v>
      </c>
      <c r="C303" s="752">
        <v>223202</v>
      </c>
      <c r="D303" s="752" t="s">
        <v>403</v>
      </c>
      <c r="E303" s="752" t="s">
        <v>552</v>
      </c>
      <c r="F303" s="752">
        <v>6141</v>
      </c>
      <c r="G303" s="752">
        <v>2</v>
      </c>
      <c r="H303" s="752">
        <v>1</v>
      </c>
      <c r="I303" s="752">
        <v>0</v>
      </c>
      <c r="J303" s="752" t="s">
        <v>873</v>
      </c>
      <c r="K303" s="752">
        <v>6</v>
      </c>
      <c r="L303" s="753">
        <v>40000000</v>
      </c>
      <c r="M303" s="753">
        <v>40000000</v>
      </c>
      <c r="O303" s="753">
        <v>8888888</v>
      </c>
      <c r="P303" s="753">
        <v>0</v>
      </c>
      <c r="R303" s="756">
        <f t="shared" si="25"/>
        <v>40000000</v>
      </c>
      <c r="S303" s="756">
        <f t="shared" si="26"/>
        <v>0</v>
      </c>
      <c r="T303" s="756">
        <f t="shared" si="27"/>
        <v>0</v>
      </c>
    </row>
    <row r="304" spans="1:20">
      <c r="A304" s="752" t="s">
        <v>874</v>
      </c>
      <c r="B304" s="757" t="s">
        <v>487</v>
      </c>
      <c r="C304" s="752">
        <v>223202</v>
      </c>
      <c r="D304" s="752" t="s">
        <v>403</v>
      </c>
      <c r="E304" s="752" t="s">
        <v>548</v>
      </c>
      <c r="F304" s="752">
        <v>2471</v>
      </c>
      <c r="G304" s="752">
        <v>2</v>
      </c>
      <c r="H304" s="752">
        <v>1</v>
      </c>
      <c r="I304" s="752">
        <v>0</v>
      </c>
      <c r="K304" s="752">
        <v>2</v>
      </c>
      <c r="L304" s="753">
        <v>2580053</v>
      </c>
      <c r="M304" s="753">
        <v>609474.52</v>
      </c>
      <c r="N304" s="753">
        <v>474990.4</v>
      </c>
      <c r="O304" s="753">
        <v>0</v>
      </c>
      <c r="P304" s="753">
        <v>0</v>
      </c>
      <c r="R304" s="756">
        <f t="shared" si="25"/>
        <v>134484.12</v>
      </c>
      <c r="S304" s="756">
        <f t="shared" si="26"/>
        <v>474990.4</v>
      </c>
      <c r="T304" s="756">
        <f t="shared" si="27"/>
        <v>0</v>
      </c>
    </row>
    <row r="305" spans="1:20">
      <c r="A305" s="752" t="s">
        <v>875</v>
      </c>
      <c r="B305" s="757" t="s">
        <v>487</v>
      </c>
      <c r="C305" s="752">
        <v>223202</v>
      </c>
      <c r="D305" s="752" t="s">
        <v>403</v>
      </c>
      <c r="E305" s="752" t="s">
        <v>548</v>
      </c>
      <c r="F305" s="752">
        <v>3131</v>
      </c>
      <c r="G305" s="752">
        <v>1</v>
      </c>
      <c r="H305" s="752">
        <v>2</v>
      </c>
      <c r="I305" s="752">
        <v>0</v>
      </c>
      <c r="K305" s="752">
        <v>3</v>
      </c>
      <c r="L305" s="753">
        <v>3434469</v>
      </c>
      <c r="M305" s="753">
        <v>3434469</v>
      </c>
      <c r="N305" s="753">
        <f>P305</f>
        <v>1795297</v>
      </c>
      <c r="O305" s="753">
        <v>2029467</v>
      </c>
      <c r="P305" s="753">
        <v>1795297</v>
      </c>
      <c r="Q305" s="753">
        <v>1795297</v>
      </c>
      <c r="R305" s="756">
        <f t="shared" si="25"/>
        <v>1639172</v>
      </c>
      <c r="S305" s="756">
        <f t="shared" si="26"/>
        <v>0</v>
      </c>
      <c r="T305" s="756">
        <f t="shared" si="27"/>
        <v>0</v>
      </c>
    </row>
    <row r="306" spans="1:20">
      <c r="A306" s="752" t="s">
        <v>876</v>
      </c>
      <c r="B306" s="757" t="s">
        <v>487</v>
      </c>
      <c r="C306" s="752">
        <v>223202</v>
      </c>
      <c r="D306" s="752" t="s">
        <v>403</v>
      </c>
      <c r="E306" s="752" t="s">
        <v>548</v>
      </c>
      <c r="F306" s="752">
        <v>3552</v>
      </c>
      <c r="G306" s="752">
        <v>1</v>
      </c>
      <c r="H306" s="752">
        <v>1</v>
      </c>
      <c r="I306" s="752">
        <v>0</v>
      </c>
      <c r="K306" s="752">
        <v>3</v>
      </c>
      <c r="L306" s="753">
        <v>0</v>
      </c>
      <c r="M306" s="753">
        <v>938302.48</v>
      </c>
      <c r="O306" s="753">
        <v>527019</v>
      </c>
      <c r="P306" s="753">
        <v>0</v>
      </c>
      <c r="R306" s="756">
        <f t="shared" si="25"/>
        <v>938302.48</v>
      </c>
      <c r="S306" s="756">
        <f t="shared" si="26"/>
        <v>0</v>
      </c>
      <c r="T306" s="756">
        <f t="shared" si="27"/>
        <v>0</v>
      </c>
    </row>
    <row r="307" spans="1:20">
      <c r="A307" s="752" t="s">
        <v>877</v>
      </c>
      <c r="B307" s="757" t="s">
        <v>487</v>
      </c>
      <c r="C307" s="752">
        <v>223202</v>
      </c>
      <c r="D307" s="752" t="s">
        <v>403</v>
      </c>
      <c r="E307" s="752" t="s">
        <v>548</v>
      </c>
      <c r="F307" s="752">
        <v>3571</v>
      </c>
      <c r="G307" s="752">
        <v>1</v>
      </c>
      <c r="H307" s="752">
        <v>1</v>
      </c>
      <c r="I307" s="752">
        <v>0</v>
      </c>
      <c r="K307" s="752">
        <v>3</v>
      </c>
      <c r="L307" s="753">
        <v>0</v>
      </c>
      <c r="M307" s="753">
        <v>1032276</v>
      </c>
      <c r="O307" s="753">
        <v>333000</v>
      </c>
      <c r="P307" s="753">
        <v>0</v>
      </c>
      <c r="R307" s="756">
        <f t="shared" si="25"/>
        <v>1032276</v>
      </c>
      <c r="S307" s="756">
        <f t="shared" si="26"/>
        <v>0</v>
      </c>
      <c r="T307" s="756">
        <f t="shared" si="27"/>
        <v>0</v>
      </c>
    </row>
    <row r="308" spans="1:20">
      <c r="A308" s="752" t="s">
        <v>878</v>
      </c>
      <c r="B308" s="757" t="s">
        <v>488</v>
      </c>
      <c r="C308" s="752">
        <v>224012</v>
      </c>
      <c r="D308" s="752" t="s">
        <v>403</v>
      </c>
      <c r="E308" s="752" t="s">
        <v>548</v>
      </c>
      <c r="F308" s="752">
        <v>2461</v>
      </c>
      <c r="G308" s="752">
        <v>1</v>
      </c>
      <c r="H308" s="752">
        <v>1</v>
      </c>
      <c r="I308" s="752">
        <v>0</v>
      </c>
      <c r="K308" s="752">
        <v>2</v>
      </c>
      <c r="L308" s="753">
        <v>4003901</v>
      </c>
      <c r="M308" s="753">
        <v>4003901</v>
      </c>
      <c r="N308" s="753">
        <v>356305.6</v>
      </c>
      <c r="O308" s="753">
        <v>1601560</v>
      </c>
      <c r="P308" s="753">
        <v>0</v>
      </c>
      <c r="R308" s="756">
        <f t="shared" si="25"/>
        <v>3647595.4</v>
      </c>
      <c r="S308" s="756">
        <f t="shared" si="26"/>
        <v>356305.6</v>
      </c>
      <c r="T308" s="756">
        <f t="shared" si="27"/>
        <v>0</v>
      </c>
    </row>
    <row r="309" spans="1:20">
      <c r="A309" s="752" t="s">
        <v>879</v>
      </c>
      <c r="B309" s="757" t="s">
        <v>488</v>
      </c>
      <c r="C309" s="752">
        <v>224012</v>
      </c>
      <c r="D309" s="752" t="s">
        <v>403</v>
      </c>
      <c r="E309" s="752" t="s">
        <v>548</v>
      </c>
      <c r="F309" s="752">
        <v>2471</v>
      </c>
      <c r="G309" s="752">
        <v>1</v>
      </c>
      <c r="H309" s="752">
        <v>1</v>
      </c>
      <c r="I309" s="752">
        <v>0</v>
      </c>
      <c r="K309" s="752">
        <v>2</v>
      </c>
      <c r="L309" s="753">
        <v>660000</v>
      </c>
      <c r="M309" s="753">
        <v>660000</v>
      </c>
      <c r="O309" s="753">
        <v>264000</v>
      </c>
      <c r="P309" s="753">
        <v>0</v>
      </c>
      <c r="R309" s="756">
        <f t="shared" si="25"/>
        <v>660000</v>
      </c>
      <c r="S309" s="756">
        <f t="shared" si="26"/>
        <v>0</v>
      </c>
      <c r="T309" s="756">
        <f t="shared" si="27"/>
        <v>0</v>
      </c>
    </row>
    <row r="310" spans="1:20">
      <c r="A310" s="752" t="s">
        <v>880</v>
      </c>
      <c r="B310" s="757" t="s">
        <v>488</v>
      </c>
      <c r="C310" s="752">
        <v>224012</v>
      </c>
      <c r="D310" s="752" t="s">
        <v>403</v>
      </c>
      <c r="E310" s="752" t="s">
        <v>548</v>
      </c>
      <c r="F310" s="752">
        <v>2911</v>
      </c>
      <c r="G310" s="752">
        <v>1</v>
      </c>
      <c r="H310" s="752">
        <v>1</v>
      </c>
      <c r="I310" s="752">
        <v>0</v>
      </c>
      <c r="K310" s="752">
        <v>2</v>
      </c>
      <c r="L310" s="753">
        <v>350000</v>
      </c>
      <c r="M310" s="753">
        <v>0</v>
      </c>
      <c r="O310" s="753">
        <v>0</v>
      </c>
      <c r="P310" s="753">
        <v>0</v>
      </c>
      <c r="R310" s="756">
        <f t="shared" si="25"/>
        <v>0</v>
      </c>
      <c r="S310" s="756">
        <f t="shared" si="26"/>
        <v>0</v>
      </c>
      <c r="T310" s="756">
        <f t="shared" si="27"/>
        <v>0</v>
      </c>
    </row>
    <row r="311" spans="1:20">
      <c r="A311" s="752" t="s">
        <v>1725</v>
      </c>
      <c r="B311" s="757" t="s">
        <v>488</v>
      </c>
      <c r="C311" s="752">
        <v>224012</v>
      </c>
      <c r="D311" s="752" t="s">
        <v>403</v>
      </c>
      <c r="E311" s="752" t="s">
        <v>548</v>
      </c>
      <c r="F311" s="752">
        <v>3112</v>
      </c>
      <c r="G311" s="752">
        <v>1</v>
      </c>
      <c r="H311" s="752">
        <v>2</v>
      </c>
      <c r="I311" s="752">
        <v>0</v>
      </c>
      <c r="K311" s="752">
        <v>3</v>
      </c>
      <c r="L311" s="753">
        <v>0</v>
      </c>
      <c r="M311" s="753">
        <v>350000</v>
      </c>
      <c r="N311" s="753">
        <f>P311</f>
        <v>0</v>
      </c>
      <c r="O311" s="753">
        <v>140000</v>
      </c>
      <c r="P311" s="753">
        <v>0</v>
      </c>
      <c r="R311" s="756">
        <f t="shared" si="25"/>
        <v>350000</v>
      </c>
      <c r="S311" s="756">
        <f t="shared" si="26"/>
        <v>0</v>
      </c>
      <c r="T311" s="756">
        <f t="shared" si="27"/>
        <v>0</v>
      </c>
    </row>
    <row r="312" spans="1:20">
      <c r="A312" s="752" t="s">
        <v>881</v>
      </c>
      <c r="B312" s="757" t="s">
        <v>522</v>
      </c>
      <c r="C312" s="752">
        <v>225104</v>
      </c>
      <c r="D312" s="752" t="s">
        <v>450</v>
      </c>
      <c r="E312" s="752" t="s">
        <v>552</v>
      </c>
      <c r="F312" s="752">
        <v>3291</v>
      </c>
      <c r="G312" s="752">
        <v>1</v>
      </c>
      <c r="H312" s="752">
        <v>1</v>
      </c>
      <c r="I312" s="752">
        <v>0</v>
      </c>
      <c r="K312" s="752">
        <v>3</v>
      </c>
      <c r="L312" s="753">
        <v>0</v>
      </c>
      <c r="M312" s="753">
        <v>1296242.48</v>
      </c>
      <c r="O312" s="753">
        <v>904040</v>
      </c>
      <c r="P312" s="753">
        <v>0</v>
      </c>
      <c r="R312" s="756">
        <f t="shared" si="25"/>
        <v>1296242.48</v>
      </c>
      <c r="S312" s="756">
        <f t="shared" si="26"/>
        <v>0</v>
      </c>
      <c r="T312" s="756">
        <f t="shared" si="27"/>
        <v>0</v>
      </c>
    </row>
    <row r="313" spans="1:20">
      <c r="A313" s="752" t="s">
        <v>882</v>
      </c>
      <c r="B313" s="757" t="s">
        <v>522</v>
      </c>
      <c r="C313" s="752">
        <v>225104</v>
      </c>
      <c r="D313" s="752" t="s">
        <v>450</v>
      </c>
      <c r="E313" s="752" t="s">
        <v>552</v>
      </c>
      <c r="F313" s="752">
        <v>3311</v>
      </c>
      <c r="G313" s="752">
        <v>1</v>
      </c>
      <c r="H313" s="752">
        <v>1</v>
      </c>
      <c r="I313" s="752">
        <v>0</v>
      </c>
      <c r="K313" s="752">
        <v>3</v>
      </c>
      <c r="L313" s="753">
        <v>0</v>
      </c>
      <c r="M313" s="753">
        <v>1100</v>
      </c>
      <c r="O313" s="753">
        <v>0</v>
      </c>
      <c r="P313" s="753">
        <v>0</v>
      </c>
      <c r="R313" s="756">
        <f t="shared" si="25"/>
        <v>1100</v>
      </c>
      <c r="S313" s="756">
        <f t="shared" si="26"/>
        <v>0</v>
      </c>
      <c r="T313" s="756">
        <f t="shared" si="27"/>
        <v>0</v>
      </c>
    </row>
    <row r="314" spans="1:20">
      <c r="A314" s="752" t="s">
        <v>883</v>
      </c>
      <c r="B314" s="757" t="s">
        <v>522</v>
      </c>
      <c r="C314" s="752">
        <v>225104</v>
      </c>
      <c r="D314" s="752" t="s">
        <v>450</v>
      </c>
      <c r="E314" s="752" t="s">
        <v>552</v>
      </c>
      <c r="F314" s="752">
        <v>3362</v>
      </c>
      <c r="G314" s="752">
        <v>1</v>
      </c>
      <c r="H314" s="752">
        <v>1</v>
      </c>
      <c r="I314" s="752">
        <v>0</v>
      </c>
      <c r="K314" s="752">
        <v>3</v>
      </c>
      <c r="L314" s="753">
        <v>0</v>
      </c>
      <c r="M314" s="753">
        <v>45960</v>
      </c>
      <c r="O314" s="753">
        <v>45960</v>
      </c>
      <c r="P314" s="753">
        <v>0</v>
      </c>
      <c r="R314" s="756">
        <f t="shared" si="25"/>
        <v>45960</v>
      </c>
      <c r="S314" s="756">
        <f t="shared" si="26"/>
        <v>0</v>
      </c>
      <c r="T314" s="756">
        <f t="shared" si="27"/>
        <v>0</v>
      </c>
    </row>
    <row r="315" spans="1:20">
      <c r="A315" s="752" t="s">
        <v>884</v>
      </c>
      <c r="B315" s="757" t="s">
        <v>522</v>
      </c>
      <c r="C315" s="752">
        <v>225104</v>
      </c>
      <c r="D315" s="752" t="s">
        <v>450</v>
      </c>
      <c r="E315" s="752" t="s">
        <v>552</v>
      </c>
      <c r="F315" s="752">
        <v>3411</v>
      </c>
      <c r="G315" s="752">
        <v>1</v>
      </c>
      <c r="H315" s="752">
        <v>1</v>
      </c>
      <c r="I315" s="752">
        <v>0</v>
      </c>
      <c r="K315" s="752">
        <v>3</v>
      </c>
      <c r="L315" s="753">
        <v>0</v>
      </c>
      <c r="M315" s="753">
        <v>50000</v>
      </c>
      <c r="O315" s="753">
        <v>50000</v>
      </c>
      <c r="P315" s="753">
        <v>0</v>
      </c>
      <c r="R315" s="756">
        <f t="shared" si="25"/>
        <v>50000</v>
      </c>
      <c r="S315" s="756">
        <f t="shared" si="26"/>
        <v>0</v>
      </c>
      <c r="T315" s="756">
        <f t="shared" si="27"/>
        <v>0</v>
      </c>
    </row>
    <row r="316" spans="1:20">
      <c r="A316" s="752" t="s">
        <v>885</v>
      </c>
      <c r="B316" s="757" t="s">
        <v>522</v>
      </c>
      <c r="C316" s="752">
        <v>225104</v>
      </c>
      <c r="D316" s="752" t="s">
        <v>450</v>
      </c>
      <c r="E316" s="752" t="s">
        <v>552</v>
      </c>
      <c r="F316" s="752">
        <v>3552</v>
      </c>
      <c r="G316" s="752">
        <v>1</v>
      </c>
      <c r="H316" s="752">
        <v>1</v>
      </c>
      <c r="I316" s="752">
        <v>0</v>
      </c>
      <c r="K316" s="752">
        <v>3</v>
      </c>
      <c r="L316" s="753">
        <v>0</v>
      </c>
      <c r="M316" s="753">
        <v>606697.52</v>
      </c>
      <c r="O316" s="753">
        <v>0</v>
      </c>
      <c r="P316" s="753">
        <v>0</v>
      </c>
      <c r="R316" s="756">
        <f t="shared" si="25"/>
        <v>606697.52</v>
      </c>
      <c r="S316" s="756">
        <f t="shared" si="26"/>
        <v>0</v>
      </c>
      <c r="T316" s="756">
        <f t="shared" si="27"/>
        <v>0</v>
      </c>
    </row>
    <row r="317" spans="1:20">
      <c r="A317" s="752" t="s">
        <v>886</v>
      </c>
      <c r="B317" s="757" t="s">
        <v>522</v>
      </c>
      <c r="C317" s="752">
        <v>225104</v>
      </c>
      <c r="D317" s="752" t="s">
        <v>450</v>
      </c>
      <c r="E317" s="752" t="s">
        <v>552</v>
      </c>
      <c r="F317" s="752">
        <v>5111</v>
      </c>
      <c r="G317" s="752">
        <v>2</v>
      </c>
      <c r="H317" s="752">
        <v>1</v>
      </c>
      <c r="I317" s="752">
        <v>0</v>
      </c>
      <c r="J317" s="752" t="s">
        <v>887</v>
      </c>
      <c r="K317" s="752">
        <v>5</v>
      </c>
      <c r="L317" s="753">
        <v>3000000</v>
      </c>
      <c r="M317" s="753">
        <v>1000000</v>
      </c>
      <c r="O317" s="753">
        <v>0</v>
      </c>
      <c r="P317" s="753">
        <v>0</v>
      </c>
      <c r="R317" s="756">
        <f t="shared" si="25"/>
        <v>1000000</v>
      </c>
      <c r="S317" s="756">
        <f t="shared" si="26"/>
        <v>0</v>
      </c>
      <c r="T317" s="756">
        <f t="shared" si="27"/>
        <v>0</v>
      </c>
    </row>
    <row r="318" spans="1:20">
      <c r="A318" s="752" t="s">
        <v>888</v>
      </c>
      <c r="B318" s="757" t="s">
        <v>522</v>
      </c>
      <c r="C318" s="752">
        <v>225104</v>
      </c>
      <c r="D318" s="752" t="s">
        <v>450</v>
      </c>
      <c r="E318" s="752" t="s">
        <v>552</v>
      </c>
      <c r="F318" s="752">
        <v>5151</v>
      </c>
      <c r="G318" s="752">
        <v>2</v>
      </c>
      <c r="H318" s="752">
        <v>1</v>
      </c>
      <c r="I318" s="752">
        <v>0</v>
      </c>
      <c r="J318" s="752" t="s">
        <v>889</v>
      </c>
      <c r="K318" s="752">
        <v>5</v>
      </c>
      <c r="L318" s="753">
        <v>4500000</v>
      </c>
      <c r="M318" s="753">
        <v>4500000</v>
      </c>
      <c r="O318" s="753">
        <v>0</v>
      </c>
      <c r="P318" s="753">
        <v>0</v>
      </c>
      <c r="R318" s="756">
        <f t="shared" si="25"/>
        <v>4500000</v>
      </c>
      <c r="S318" s="756">
        <f t="shared" si="26"/>
        <v>0</v>
      </c>
      <c r="T318" s="756">
        <f t="shared" si="27"/>
        <v>0</v>
      </c>
    </row>
    <row r="319" spans="1:20">
      <c r="A319" s="752" t="s">
        <v>890</v>
      </c>
      <c r="B319" s="757" t="s">
        <v>522</v>
      </c>
      <c r="C319" s="752">
        <v>225104</v>
      </c>
      <c r="D319" s="752" t="s">
        <v>450</v>
      </c>
      <c r="E319" s="752" t="s">
        <v>552</v>
      </c>
      <c r="F319" s="752">
        <v>5211</v>
      </c>
      <c r="G319" s="752">
        <v>2</v>
      </c>
      <c r="H319" s="752">
        <v>1</v>
      </c>
      <c r="I319" s="752">
        <v>0</v>
      </c>
      <c r="J319" s="752" t="s">
        <v>891</v>
      </c>
      <c r="K319" s="752">
        <v>5</v>
      </c>
      <c r="L319" s="753">
        <v>157375</v>
      </c>
      <c r="M319" s="753">
        <v>157375</v>
      </c>
      <c r="O319" s="753">
        <v>157375</v>
      </c>
      <c r="P319" s="753">
        <v>0</v>
      </c>
      <c r="R319" s="756">
        <f t="shared" si="25"/>
        <v>157375</v>
      </c>
      <c r="S319" s="756">
        <f t="shared" si="26"/>
        <v>0</v>
      </c>
      <c r="T319" s="756">
        <f t="shared" si="27"/>
        <v>0</v>
      </c>
    </row>
    <row r="320" spans="1:20">
      <c r="A320" s="752" t="s">
        <v>892</v>
      </c>
      <c r="B320" s="757" t="s">
        <v>522</v>
      </c>
      <c r="C320" s="752">
        <v>225104</v>
      </c>
      <c r="D320" s="752" t="s">
        <v>450</v>
      </c>
      <c r="E320" s="752" t="s">
        <v>552</v>
      </c>
      <c r="F320" s="752">
        <v>5291</v>
      </c>
      <c r="G320" s="752">
        <v>2</v>
      </c>
      <c r="H320" s="752">
        <v>1</v>
      </c>
      <c r="I320" s="752">
        <v>0</v>
      </c>
      <c r="J320" s="752" t="s">
        <v>891</v>
      </c>
      <c r="K320" s="752">
        <v>5</v>
      </c>
      <c r="L320" s="753">
        <v>121775</v>
      </c>
      <c r="M320" s="753">
        <v>121775</v>
      </c>
      <c r="O320" s="753">
        <v>121775</v>
      </c>
      <c r="P320" s="753">
        <v>0</v>
      </c>
      <c r="R320" s="756">
        <f t="shared" si="25"/>
        <v>121775</v>
      </c>
      <c r="S320" s="756">
        <f t="shared" si="26"/>
        <v>0</v>
      </c>
      <c r="T320" s="756">
        <f t="shared" si="27"/>
        <v>0</v>
      </c>
    </row>
    <row r="321" spans="1:20">
      <c r="A321" s="752" t="s">
        <v>893</v>
      </c>
      <c r="B321" s="757" t="s">
        <v>522</v>
      </c>
      <c r="C321" s="752">
        <v>225104</v>
      </c>
      <c r="D321" s="752" t="s">
        <v>450</v>
      </c>
      <c r="E321" s="752" t="s">
        <v>552</v>
      </c>
      <c r="F321" s="752">
        <v>5671</v>
      </c>
      <c r="G321" s="752">
        <v>2</v>
      </c>
      <c r="H321" s="752">
        <v>1</v>
      </c>
      <c r="I321" s="752">
        <v>0</v>
      </c>
      <c r="J321" s="752" t="s">
        <v>894</v>
      </c>
      <c r="K321" s="752">
        <v>5</v>
      </c>
      <c r="L321" s="753">
        <v>360000</v>
      </c>
      <c r="M321" s="753">
        <v>360000</v>
      </c>
      <c r="O321" s="753">
        <v>360000</v>
      </c>
      <c r="P321" s="753">
        <v>0</v>
      </c>
      <c r="R321" s="756">
        <f t="shared" si="25"/>
        <v>360000</v>
      </c>
      <c r="S321" s="756">
        <f t="shared" si="26"/>
        <v>0</v>
      </c>
      <c r="T321" s="756">
        <f t="shared" si="27"/>
        <v>0</v>
      </c>
    </row>
    <row r="322" spans="1:20">
      <c r="A322" s="752" t="s">
        <v>895</v>
      </c>
      <c r="B322" s="757" t="s">
        <v>522</v>
      </c>
      <c r="C322" s="752">
        <v>225104</v>
      </c>
      <c r="D322" s="752" t="s">
        <v>450</v>
      </c>
      <c r="E322" s="752" t="s">
        <v>552</v>
      </c>
      <c r="F322" s="752">
        <v>5911</v>
      </c>
      <c r="G322" s="752">
        <v>2</v>
      </c>
      <c r="H322" s="752">
        <v>1</v>
      </c>
      <c r="I322" s="752">
        <v>0</v>
      </c>
      <c r="J322" s="752" t="s">
        <v>891</v>
      </c>
      <c r="K322" s="752">
        <v>5</v>
      </c>
      <c r="L322" s="753">
        <v>104000</v>
      </c>
      <c r="M322" s="753">
        <v>104000</v>
      </c>
      <c r="O322" s="753">
        <v>104000</v>
      </c>
      <c r="P322" s="753">
        <v>0</v>
      </c>
      <c r="R322" s="756">
        <f t="shared" si="25"/>
        <v>104000</v>
      </c>
      <c r="S322" s="756">
        <f t="shared" si="26"/>
        <v>0</v>
      </c>
      <c r="T322" s="756">
        <f t="shared" si="27"/>
        <v>0</v>
      </c>
    </row>
    <row r="323" spans="1:20">
      <c r="A323" s="752" t="s">
        <v>896</v>
      </c>
      <c r="B323" s="757" t="s">
        <v>527</v>
      </c>
      <c r="C323" s="752">
        <v>225243</v>
      </c>
      <c r="D323" s="752" t="s">
        <v>406</v>
      </c>
      <c r="E323" s="752" t="s">
        <v>548</v>
      </c>
      <c r="F323" s="752">
        <v>3511</v>
      </c>
      <c r="G323" s="752">
        <v>1</v>
      </c>
      <c r="H323" s="752">
        <v>1</v>
      </c>
      <c r="I323" s="752">
        <v>0</v>
      </c>
      <c r="K323" s="752">
        <v>3</v>
      </c>
      <c r="L323" s="753">
        <v>450000</v>
      </c>
      <c r="M323" s="753">
        <v>450000</v>
      </c>
      <c r="N323" s="753">
        <v>450000</v>
      </c>
      <c r="O323" s="753">
        <v>204545</v>
      </c>
      <c r="P323" s="753">
        <v>204545</v>
      </c>
      <c r="Q323" s="753">
        <v>204545</v>
      </c>
      <c r="R323" s="756">
        <f t="shared" si="25"/>
        <v>0</v>
      </c>
      <c r="S323" s="756">
        <f t="shared" si="26"/>
        <v>245455</v>
      </c>
      <c r="T323" s="756">
        <f t="shared" si="27"/>
        <v>0</v>
      </c>
    </row>
    <row r="324" spans="1:20">
      <c r="A324" s="752" t="s">
        <v>897</v>
      </c>
      <c r="B324" s="757" t="s">
        <v>523</v>
      </c>
      <c r="C324" s="752">
        <v>232104</v>
      </c>
      <c r="D324" s="752" t="s">
        <v>450</v>
      </c>
      <c r="E324" s="752" t="s">
        <v>546</v>
      </c>
      <c r="F324" s="752">
        <v>1542</v>
      </c>
      <c r="G324" s="752">
        <v>1</v>
      </c>
      <c r="H324" s="752">
        <v>1</v>
      </c>
      <c r="I324" s="752">
        <v>0</v>
      </c>
      <c r="K324" s="752">
        <v>1</v>
      </c>
      <c r="L324" s="753">
        <v>194670</v>
      </c>
      <c r="M324" s="753">
        <v>194670</v>
      </c>
      <c r="N324" s="753">
        <v>7859</v>
      </c>
      <c r="O324" s="753">
        <v>144040</v>
      </c>
      <c r="P324" s="753">
        <v>7859</v>
      </c>
      <c r="Q324" s="753">
        <v>7859</v>
      </c>
      <c r="R324" s="756">
        <f t="shared" si="25"/>
        <v>186811</v>
      </c>
      <c r="S324" s="756">
        <f t="shared" si="26"/>
        <v>0</v>
      </c>
      <c r="T324" s="756">
        <f t="shared" si="27"/>
        <v>0</v>
      </c>
    </row>
    <row r="325" spans="1:20">
      <c r="A325" s="752" t="s">
        <v>898</v>
      </c>
      <c r="B325" s="757" t="s">
        <v>523</v>
      </c>
      <c r="C325" s="752">
        <v>232104</v>
      </c>
      <c r="D325" s="752" t="s">
        <v>450</v>
      </c>
      <c r="E325" s="752" t="s">
        <v>546</v>
      </c>
      <c r="F325" s="752">
        <v>1542</v>
      </c>
      <c r="G325" s="752">
        <v>2</v>
      </c>
      <c r="H325" s="752">
        <v>1</v>
      </c>
      <c r="I325" s="752">
        <v>0</v>
      </c>
      <c r="K325" s="752">
        <v>1</v>
      </c>
      <c r="L325" s="753">
        <v>129780</v>
      </c>
      <c r="M325" s="753">
        <v>129780</v>
      </c>
      <c r="N325" s="753">
        <v>85900.75</v>
      </c>
      <c r="O325" s="753">
        <v>96026</v>
      </c>
      <c r="P325" s="753">
        <v>85900.75</v>
      </c>
      <c r="Q325" s="753">
        <v>72506.5</v>
      </c>
      <c r="R325" s="756">
        <f t="shared" si="25"/>
        <v>43879.25</v>
      </c>
      <c r="S325" s="756">
        <f t="shared" si="26"/>
        <v>0</v>
      </c>
      <c r="T325" s="756">
        <f t="shared" si="27"/>
        <v>13394.25</v>
      </c>
    </row>
    <row r="326" spans="1:20">
      <c r="A326" s="752" t="s">
        <v>899</v>
      </c>
      <c r="B326" s="757" t="s">
        <v>523</v>
      </c>
      <c r="C326" s="752">
        <v>232104</v>
      </c>
      <c r="D326" s="752" t="s">
        <v>450</v>
      </c>
      <c r="E326" s="752" t="s">
        <v>546</v>
      </c>
      <c r="F326" s="752">
        <v>1543</v>
      </c>
      <c r="G326" s="752">
        <v>1</v>
      </c>
      <c r="H326" s="752">
        <v>2</v>
      </c>
      <c r="I326" s="752">
        <v>26</v>
      </c>
      <c r="K326" s="752">
        <v>1</v>
      </c>
      <c r="L326" s="753">
        <v>240097</v>
      </c>
      <c r="M326" s="753">
        <v>393957.85</v>
      </c>
      <c r="N326" s="753">
        <f>P326</f>
        <v>303044.5</v>
      </c>
      <c r="O326" s="753">
        <v>393957.85</v>
      </c>
      <c r="P326" s="753">
        <v>303044.5</v>
      </c>
      <c r="R326" s="756">
        <f t="shared" ref="R326:R389" si="29">M326-N326</f>
        <v>90913.349999999977</v>
      </c>
      <c r="S326" s="756">
        <f t="shared" ref="S326:S389" si="30">N326-P326</f>
        <v>0</v>
      </c>
      <c r="T326" s="756">
        <f t="shared" ref="T326:T389" si="31">P326-Q326</f>
        <v>303044.5</v>
      </c>
    </row>
    <row r="327" spans="1:20">
      <c r="A327" s="752" t="s">
        <v>900</v>
      </c>
      <c r="B327" s="757" t="s">
        <v>523</v>
      </c>
      <c r="C327" s="752">
        <v>232104</v>
      </c>
      <c r="D327" s="752" t="s">
        <v>450</v>
      </c>
      <c r="E327" s="752" t="s">
        <v>546</v>
      </c>
      <c r="F327" s="752">
        <v>1544</v>
      </c>
      <c r="G327" s="752">
        <v>1</v>
      </c>
      <c r="H327" s="752">
        <v>1</v>
      </c>
      <c r="I327" s="752">
        <v>0</v>
      </c>
      <c r="K327" s="752">
        <v>1</v>
      </c>
      <c r="L327" s="753">
        <v>14031344</v>
      </c>
      <c r="M327" s="753">
        <v>14031344</v>
      </c>
      <c r="N327" s="753">
        <v>5804053.3099999996</v>
      </c>
      <c r="O327" s="753">
        <v>8033175</v>
      </c>
      <c r="P327" s="753">
        <v>5804053.3099999996</v>
      </c>
      <c r="Q327" s="753">
        <v>4881711.59</v>
      </c>
      <c r="R327" s="756">
        <f t="shared" si="29"/>
        <v>8227290.6900000004</v>
      </c>
      <c r="S327" s="756">
        <f t="shared" si="30"/>
        <v>0</v>
      </c>
      <c r="T327" s="756">
        <f t="shared" si="31"/>
        <v>922341.71999999974</v>
      </c>
    </row>
    <row r="328" spans="1:20">
      <c r="A328" s="752" t="s">
        <v>901</v>
      </c>
      <c r="B328" s="757" t="s">
        <v>523</v>
      </c>
      <c r="C328" s="752">
        <v>232104</v>
      </c>
      <c r="D328" s="752" t="s">
        <v>450</v>
      </c>
      <c r="E328" s="752" t="s">
        <v>546</v>
      </c>
      <c r="F328" s="752">
        <v>1544</v>
      </c>
      <c r="G328" s="752">
        <v>2</v>
      </c>
      <c r="H328" s="752">
        <v>1</v>
      </c>
      <c r="I328" s="752">
        <v>0</v>
      </c>
      <c r="K328" s="752">
        <v>1</v>
      </c>
      <c r="L328" s="753">
        <v>9354230</v>
      </c>
      <c r="M328" s="753">
        <v>9354230</v>
      </c>
      <c r="N328" s="753">
        <v>5338195.83</v>
      </c>
      <c r="O328" s="753">
        <v>5355448</v>
      </c>
      <c r="P328" s="753">
        <v>5338195.83</v>
      </c>
      <c r="Q328" s="753">
        <v>5338195.83</v>
      </c>
      <c r="R328" s="756">
        <f t="shared" si="29"/>
        <v>4016034.17</v>
      </c>
      <c r="S328" s="756">
        <f t="shared" si="30"/>
        <v>0</v>
      </c>
      <c r="T328" s="756">
        <f t="shared" si="31"/>
        <v>0</v>
      </c>
    </row>
    <row r="329" spans="1:20">
      <c r="A329" s="752" t="s">
        <v>902</v>
      </c>
      <c r="B329" s="757" t="s">
        <v>523</v>
      </c>
      <c r="C329" s="752">
        <v>232104</v>
      </c>
      <c r="D329" s="752" t="s">
        <v>450</v>
      </c>
      <c r="E329" s="752" t="s">
        <v>546</v>
      </c>
      <c r="F329" s="752">
        <v>1545</v>
      </c>
      <c r="G329" s="752">
        <v>1</v>
      </c>
      <c r="H329" s="752">
        <v>1</v>
      </c>
      <c r="I329" s="752">
        <v>0</v>
      </c>
      <c r="K329" s="752">
        <v>1</v>
      </c>
      <c r="L329" s="753">
        <v>1832869</v>
      </c>
      <c r="M329" s="753">
        <v>1832869</v>
      </c>
      <c r="N329" s="753">
        <v>447489.93</v>
      </c>
      <c r="O329" s="753">
        <v>1027189</v>
      </c>
      <c r="P329" s="753">
        <v>447489.93</v>
      </c>
      <c r="Q329" s="753">
        <v>365129.97</v>
      </c>
      <c r="R329" s="756">
        <f t="shared" si="29"/>
        <v>1385379.07</v>
      </c>
      <c r="S329" s="756">
        <f t="shared" si="30"/>
        <v>0</v>
      </c>
      <c r="T329" s="756">
        <f t="shared" si="31"/>
        <v>82359.960000000021</v>
      </c>
    </row>
    <row r="330" spans="1:20">
      <c r="A330" s="752" t="s">
        <v>903</v>
      </c>
      <c r="B330" s="757" t="s">
        <v>523</v>
      </c>
      <c r="C330" s="752">
        <v>232104</v>
      </c>
      <c r="D330" s="752" t="s">
        <v>450</v>
      </c>
      <c r="E330" s="752" t="s">
        <v>546</v>
      </c>
      <c r="F330" s="752">
        <v>1545</v>
      </c>
      <c r="G330" s="752">
        <v>1</v>
      </c>
      <c r="H330" s="752">
        <v>1</v>
      </c>
      <c r="I330" s="752">
        <v>8</v>
      </c>
      <c r="K330" s="752">
        <v>1</v>
      </c>
      <c r="L330" s="753">
        <v>545189</v>
      </c>
      <c r="M330" s="753">
        <v>545189</v>
      </c>
      <c r="N330" s="753">
        <v>73036.639999999999</v>
      </c>
      <c r="O330" s="753">
        <v>305051</v>
      </c>
      <c r="P330" s="753">
        <v>73036.639999999999</v>
      </c>
      <c r="Q330" s="753">
        <v>51060.59</v>
      </c>
      <c r="R330" s="756">
        <f t="shared" si="29"/>
        <v>472152.36</v>
      </c>
      <c r="S330" s="756">
        <f t="shared" si="30"/>
        <v>0</v>
      </c>
      <c r="T330" s="756">
        <f t="shared" si="31"/>
        <v>21976.050000000003</v>
      </c>
    </row>
    <row r="331" spans="1:20">
      <c r="A331" s="752" t="s">
        <v>904</v>
      </c>
      <c r="B331" s="757" t="s">
        <v>523</v>
      </c>
      <c r="C331" s="752">
        <v>232104</v>
      </c>
      <c r="D331" s="752" t="s">
        <v>450</v>
      </c>
      <c r="E331" s="752" t="s">
        <v>546</v>
      </c>
      <c r="F331" s="752">
        <v>1545</v>
      </c>
      <c r="G331" s="752">
        <v>1</v>
      </c>
      <c r="H331" s="752">
        <v>1</v>
      </c>
      <c r="I331" s="752">
        <v>9</v>
      </c>
      <c r="K331" s="752">
        <v>1</v>
      </c>
      <c r="L331" s="753">
        <v>8702365</v>
      </c>
      <c r="M331" s="753">
        <v>8702365</v>
      </c>
      <c r="N331" s="753">
        <v>4832375.91</v>
      </c>
      <c r="O331" s="753">
        <v>4856228</v>
      </c>
      <c r="P331" s="753">
        <v>4832375.91</v>
      </c>
      <c r="Q331" s="753">
        <v>4821711.13</v>
      </c>
      <c r="R331" s="756">
        <f t="shared" si="29"/>
        <v>3869989.09</v>
      </c>
      <c r="S331" s="756">
        <f t="shared" si="30"/>
        <v>0</v>
      </c>
      <c r="T331" s="756">
        <f t="shared" si="31"/>
        <v>10664.780000000261</v>
      </c>
    </row>
    <row r="332" spans="1:20">
      <c r="A332" s="752" t="s">
        <v>905</v>
      </c>
      <c r="B332" s="757" t="s">
        <v>523</v>
      </c>
      <c r="C332" s="752">
        <v>232104</v>
      </c>
      <c r="D332" s="752" t="s">
        <v>450</v>
      </c>
      <c r="E332" s="752" t="s">
        <v>546</v>
      </c>
      <c r="F332" s="752">
        <v>1545</v>
      </c>
      <c r="G332" s="752">
        <v>1</v>
      </c>
      <c r="H332" s="752">
        <v>1</v>
      </c>
      <c r="I332" s="752">
        <v>10</v>
      </c>
      <c r="K332" s="752">
        <v>1</v>
      </c>
      <c r="L332" s="753">
        <v>3733220</v>
      </c>
      <c r="M332" s="753">
        <v>3733220</v>
      </c>
      <c r="N332" s="753">
        <v>1756169.38</v>
      </c>
      <c r="O332" s="753">
        <v>2020928</v>
      </c>
      <c r="P332" s="753">
        <v>1756169.38</v>
      </c>
      <c r="Q332" s="753">
        <v>1693144.9800000002</v>
      </c>
      <c r="R332" s="756">
        <f t="shared" si="29"/>
        <v>1977050.62</v>
      </c>
      <c r="S332" s="756">
        <f t="shared" si="30"/>
        <v>0</v>
      </c>
      <c r="T332" s="756">
        <f t="shared" si="31"/>
        <v>63024.399999999674</v>
      </c>
    </row>
    <row r="333" spans="1:20">
      <c r="A333" s="752" t="s">
        <v>906</v>
      </c>
      <c r="B333" s="757" t="s">
        <v>523</v>
      </c>
      <c r="C333" s="752">
        <v>232104</v>
      </c>
      <c r="D333" s="752" t="s">
        <v>450</v>
      </c>
      <c r="E333" s="752" t="s">
        <v>546</v>
      </c>
      <c r="F333" s="752">
        <v>1545</v>
      </c>
      <c r="G333" s="752">
        <v>2</v>
      </c>
      <c r="H333" s="752">
        <v>1</v>
      </c>
      <c r="I333" s="752">
        <v>0</v>
      </c>
      <c r="K333" s="752">
        <v>1</v>
      </c>
      <c r="L333" s="753">
        <v>1221913</v>
      </c>
      <c r="M333" s="753">
        <v>1221913</v>
      </c>
      <c r="N333" s="753">
        <v>684259.52</v>
      </c>
      <c r="O333" s="753">
        <v>684795</v>
      </c>
      <c r="P333" s="753">
        <v>684259.52</v>
      </c>
      <c r="Q333" s="753">
        <v>680042.5199999999</v>
      </c>
      <c r="R333" s="756">
        <f t="shared" si="29"/>
        <v>537653.48</v>
      </c>
      <c r="S333" s="756">
        <f t="shared" si="30"/>
        <v>0</v>
      </c>
      <c r="T333" s="756">
        <f t="shared" si="31"/>
        <v>4217.0000000001164</v>
      </c>
    </row>
    <row r="334" spans="1:20">
      <c r="A334" s="752" t="s">
        <v>907</v>
      </c>
      <c r="B334" s="757" t="s">
        <v>523</v>
      </c>
      <c r="C334" s="752">
        <v>232104</v>
      </c>
      <c r="D334" s="752" t="s">
        <v>450</v>
      </c>
      <c r="E334" s="752" t="s">
        <v>546</v>
      </c>
      <c r="F334" s="752">
        <v>1545</v>
      </c>
      <c r="G334" s="752">
        <v>2</v>
      </c>
      <c r="H334" s="752">
        <v>1</v>
      </c>
      <c r="I334" s="752">
        <v>8</v>
      </c>
      <c r="K334" s="752">
        <v>1</v>
      </c>
      <c r="L334" s="753">
        <v>363459</v>
      </c>
      <c r="M334" s="753">
        <v>363459</v>
      </c>
      <c r="N334" s="753">
        <v>214936.29</v>
      </c>
      <c r="O334" s="753">
        <v>219185</v>
      </c>
      <c r="P334" s="753">
        <v>214936.29</v>
      </c>
      <c r="Q334" s="753">
        <v>214936.29000000004</v>
      </c>
      <c r="R334" s="756">
        <f t="shared" si="29"/>
        <v>148522.71</v>
      </c>
      <c r="S334" s="756">
        <f t="shared" si="30"/>
        <v>0</v>
      </c>
      <c r="T334" s="756">
        <f t="shared" si="31"/>
        <v>0</v>
      </c>
    </row>
    <row r="335" spans="1:20">
      <c r="A335" s="752" t="s">
        <v>908</v>
      </c>
      <c r="B335" s="757" t="s">
        <v>523</v>
      </c>
      <c r="C335" s="752">
        <v>232104</v>
      </c>
      <c r="D335" s="752" t="s">
        <v>450</v>
      </c>
      <c r="E335" s="752" t="s">
        <v>546</v>
      </c>
      <c r="F335" s="752">
        <v>1545</v>
      </c>
      <c r="G335" s="752">
        <v>2</v>
      </c>
      <c r="H335" s="752">
        <v>1</v>
      </c>
      <c r="I335" s="752">
        <v>9</v>
      </c>
      <c r="K335" s="752">
        <v>1</v>
      </c>
      <c r="L335" s="753">
        <v>5801576</v>
      </c>
      <c r="M335" s="753">
        <v>5801576</v>
      </c>
      <c r="N335" s="753">
        <v>1892157.38</v>
      </c>
      <c r="O335" s="753">
        <v>3237488</v>
      </c>
      <c r="P335" s="753">
        <v>1603951.25</v>
      </c>
      <c r="Q335" s="753">
        <v>1303951.25</v>
      </c>
      <c r="R335" s="756">
        <f t="shared" si="29"/>
        <v>3909418.62</v>
      </c>
      <c r="S335" s="756">
        <f t="shared" si="30"/>
        <v>288206.12999999989</v>
      </c>
      <c r="T335" s="756">
        <f t="shared" si="31"/>
        <v>300000</v>
      </c>
    </row>
    <row r="336" spans="1:20">
      <c r="A336" s="752" t="s">
        <v>909</v>
      </c>
      <c r="B336" s="757" t="s">
        <v>523</v>
      </c>
      <c r="C336" s="752">
        <v>232104</v>
      </c>
      <c r="D336" s="752" t="s">
        <v>450</v>
      </c>
      <c r="E336" s="752" t="s">
        <v>546</v>
      </c>
      <c r="F336" s="752">
        <v>1545</v>
      </c>
      <c r="G336" s="752">
        <v>2</v>
      </c>
      <c r="H336" s="752">
        <v>1</v>
      </c>
      <c r="I336" s="752">
        <v>10</v>
      </c>
      <c r="K336" s="752">
        <v>1</v>
      </c>
      <c r="L336" s="753">
        <v>2488814</v>
      </c>
      <c r="M336" s="753">
        <v>2488814</v>
      </c>
      <c r="N336" s="753">
        <v>1347288</v>
      </c>
      <c r="O336" s="753">
        <v>1347288</v>
      </c>
      <c r="P336" s="753">
        <v>1347288</v>
      </c>
      <c r="Q336" s="753">
        <v>1338794.93</v>
      </c>
      <c r="R336" s="756">
        <f t="shared" si="29"/>
        <v>1141526</v>
      </c>
      <c r="S336" s="756">
        <f t="shared" si="30"/>
        <v>0</v>
      </c>
      <c r="T336" s="756">
        <f t="shared" si="31"/>
        <v>8493.0700000000652</v>
      </c>
    </row>
    <row r="337" spans="1:20">
      <c r="A337" s="752" t="s">
        <v>910</v>
      </c>
      <c r="B337" s="757" t="s">
        <v>523</v>
      </c>
      <c r="C337" s="752">
        <v>232104</v>
      </c>
      <c r="D337" s="752" t="s">
        <v>450</v>
      </c>
      <c r="E337" s="752" t="s">
        <v>546</v>
      </c>
      <c r="F337" s="752">
        <v>1546</v>
      </c>
      <c r="G337" s="752">
        <v>1</v>
      </c>
      <c r="H337" s="752">
        <v>1</v>
      </c>
      <c r="I337" s="752">
        <v>0</v>
      </c>
      <c r="K337" s="752">
        <v>1</v>
      </c>
      <c r="L337" s="753">
        <v>3038650</v>
      </c>
      <c r="M337" s="753">
        <v>3038650</v>
      </c>
      <c r="N337" s="753">
        <v>1551967.22</v>
      </c>
      <c r="O337" s="753">
        <v>1750275</v>
      </c>
      <c r="P337" s="753">
        <v>1551967.22</v>
      </c>
      <c r="Q337" s="753">
        <v>1371967.22</v>
      </c>
      <c r="R337" s="756">
        <f t="shared" si="29"/>
        <v>1486682.78</v>
      </c>
      <c r="S337" s="756">
        <f t="shared" si="30"/>
        <v>0</v>
      </c>
      <c r="T337" s="756">
        <f t="shared" si="31"/>
        <v>180000</v>
      </c>
    </row>
    <row r="338" spans="1:20">
      <c r="A338" s="752" t="s">
        <v>911</v>
      </c>
      <c r="B338" s="757" t="s">
        <v>523</v>
      </c>
      <c r="C338" s="752">
        <v>232104</v>
      </c>
      <c r="D338" s="752" t="s">
        <v>450</v>
      </c>
      <c r="E338" s="752" t="s">
        <v>546</v>
      </c>
      <c r="F338" s="752">
        <v>1546</v>
      </c>
      <c r="G338" s="752">
        <v>1</v>
      </c>
      <c r="H338" s="752">
        <v>1</v>
      </c>
      <c r="I338" s="752">
        <v>6</v>
      </c>
      <c r="K338" s="752">
        <v>1</v>
      </c>
      <c r="L338" s="753">
        <v>74263</v>
      </c>
      <c r="M338" s="753">
        <v>74263</v>
      </c>
      <c r="N338" s="753">
        <v>15000</v>
      </c>
      <c r="O338" s="753">
        <v>74263</v>
      </c>
      <c r="P338" s="753">
        <v>12500</v>
      </c>
      <c r="R338" s="756">
        <f t="shared" si="29"/>
        <v>59263</v>
      </c>
      <c r="S338" s="756">
        <f t="shared" si="30"/>
        <v>2500</v>
      </c>
      <c r="T338" s="756">
        <f t="shared" si="31"/>
        <v>12500</v>
      </c>
    </row>
    <row r="339" spans="1:20">
      <c r="A339" s="752" t="s">
        <v>912</v>
      </c>
      <c r="B339" s="757" t="s">
        <v>523</v>
      </c>
      <c r="C339" s="752">
        <v>232104</v>
      </c>
      <c r="D339" s="752" t="s">
        <v>450</v>
      </c>
      <c r="E339" s="752" t="s">
        <v>546</v>
      </c>
      <c r="F339" s="752">
        <v>1546</v>
      </c>
      <c r="G339" s="752">
        <v>1</v>
      </c>
      <c r="H339" s="752">
        <v>1</v>
      </c>
      <c r="I339" s="752">
        <v>51</v>
      </c>
      <c r="K339" s="752">
        <v>1</v>
      </c>
      <c r="L339" s="753">
        <v>18682009</v>
      </c>
      <c r="M339" s="753">
        <v>18682009</v>
      </c>
      <c r="N339" s="753">
        <v>7578000</v>
      </c>
      <c r="O339" s="753">
        <v>10219989</v>
      </c>
      <c r="P339" s="753">
        <v>7578000</v>
      </c>
      <c r="Q339" s="753">
        <v>6278000</v>
      </c>
      <c r="R339" s="756">
        <f t="shared" si="29"/>
        <v>11104009</v>
      </c>
      <c r="S339" s="756">
        <f t="shared" si="30"/>
        <v>0</v>
      </c>
      <c r="T339" s="756">
        <f t="shared" si="31"/>
        <v>1300000</v>
      </c>
    </row>
    <row r="340" spans="1:20">
      <c r="A340" s="752" t="s">
        <v>913</v>
      </c>
      <c r="B340" s="757" t="s">
        <v>523</v>
      </c>
      <c r="C340" s="752">
        <v>232104</v>
      </c>
      <c r="D340" s="752" t="s">
        <v>450</v>
      </c>
      <c r="E340" s="752" t="s">
        <v>546</v>
      </c>
      <c r="F340" s="752">
        <v>1546</v>
      </c>
      <c r="G340" s="752">
        <v>2</v>
      </c>
      <c r="H340" s="752">
        <v>1</v>
      </c>
      <c r="I340" s="752">
        <v>0</v>
      </c>
      <c r="K340" s="752">
        <v>1</v>
      </c>
      <c r="L340" s="753">
        <v>2025766</v>
      </c>
      <c r="M340" s="753">
        <v>2025766</v>
      </c>
      <c r="N340" s="753">
        <v>1165769.3999999999</v>
      </c>
      <c r="O340" s="753">
        <v>1166854</v>
      </c>
      <c r="P340" s="753">
        <v>1165769.3999999999</v>
      </c>
      <c r="Q340" s="753">
        <v>1140236.1200000001</v>
      </c>
      <c r="R340" s="756">
        <f t="shared" si="29"/>
        <v>859996.60000000009</v>
      </c>
      <c r="S340" s="756">
        <f t="shared" si="30"/>
        <v>0</v>
      </c>
      <c r="T340" s="756">
        <f t="shared" si="31"/>
        <v>25533.279999999795</v>
      </c>
    </row>
    <row r="341" spans="1:20">
      <c r="A341" s="752" t="s">
        <v>914</v>
      </c>
      <c r="B341" s="757" t="s">
        <v>523</v>
      </c>
      <c r="C341" s="752">
        <v>232104</v>
      </c>
      <c r="D341" s="752" t="s">
        <v>450</v>
      </c>
      <c r="E341" s="752" t="s">
        <v>546</v>
      </c>
      <c r="F341" s="752">
        <v>1546</v>
      </c>
      <c r="G341" s="752">
        <v>2</v>
      </c>
      <c r="H341" s="752">
        <v>1</v>
      </c>
      <c r="I341" s="752">
        <v>51</v>
      </c>
      <c r="K341" s="752">
        <v>1</v>
      </c>
      <c r="L341" s="753">
        <v>12454673</v>
      </c>
      <c r="M341" s="753">
        <v>12454673</v>
      </c>
      <c r="N341" s="753">
        <v>6806009.5</v>
      </c>
      <c r="O341" s="753">
        <v>6813326</v>
      </c>
      <c r="P341" s="753">
        <v>6806009.5</v>
      </c>
      <c r="Q341" s="753">
        <v>5682309.5</v>
      </c>
      <c r="R341" s="756">
        <f t="shared" si="29"/>
        <v>5648663.5</v>
      </c>
      <c r="S341" s="756">
        <f t="shared" si="30"/>
        <v>0</v>
      </c>
      <c r="T341" s="756">
        <f t="shared" si="31"/>
        <v>1123700</v>
      </c>
    </row>
    <row r="342" spans="1:20">
      <c r="A342" s="752" t="s">
        <v>915</v>
      </c>
      <c r="B342" s="757" t="s">
        <v>523</v>
      </c>
      <c r="C342" s="752">
        <v>232104</v>
      </c>
      <c r="D342" s="752" t="s">
        <v>450</v>
      </c>
      <c r="E342" s="752" t="s">
        <v>546</v>
      </c>
      <c r="F342" s="752">
        <v>1547</v>
      </c>
      <c r="G342" s="752">
        <v>1</v>
      </c>
      <c r="H342" s="752">
        <v>1</v>
      </c>
      <c r="I342" s="752">
        <v>0</v>
      </c>
      <c r="K342" s="752">
        <v>1</v>
      </c>
      <c r="L342" s="753">
        <v>1072435</v>
      </c>
      <c r="M342" s="753">
        <v>1072435</v>
      </c>
      <c r="N342" s="753">
        <v>937185.2</v>
      </c>
      <c r="O342" s="753">
        <v>1072435</v>
      </c>
      <c r="P342" s="753">
        <v>937185.2</v>
      </c>
      <c r="Q342" s="753">
        <v>407185.2</v>
      </c>
      <c r="R342" s="756">
        <f t="shared" si="29"/>
        <v>135249.80000000005</v>
      </c>
      <c r="S342" s="756">
        <f t="shared" si="30"/>
        <v>0</v>
      </c>
      <c r="T342" s="756">
        <f t="shared" si="31"/>
        <v>530000</v>
      </c>
    </row>
    <row r="343" spans="1:20">
      <c r="A343" s="752" t="s">
        <v>916</v>
      </c>
      <c r="B343" s="757" t="s">
        <v>523</v>
      </c>
      <c r="C343" s="752">
        <v>232104</v>
      </c>
      <c r="D343" s="752" t="s">
        <v>450</v>
      </c>
      <c r="E343" s="752" t="s">
        <v>546</v>
      </c>
      <c r="F343" s="752">
        <v>1547</v>
      </c>
      <c r="G343" s="752">
        <v>1</v>
      </c>
      <c r="H343" s="752">
        <v>1</v>
      </c>
      <c r="I343" s="752">
        <v>8</v>
      </c>
      <c r="K343" s="752">
        <v>1</v>
      </c>
      <c r="L343" s="753">
        <v>100000</v>
      </c>
      <c r="M343" s="753">
        <v>107000</v>
      </c>
      <c r="N343" s="753">
        <v>107000</v>
      </c>
      <c r="O343" s="753">
        <v>107000</v>
      </c>
      <c r="P343" s="753">
        <v>107000</v>
      </c>
      <c r="Q343" s="753">
        <v>107000</v>
      </c>
      <c r="R343" s="756">
        <f t="shared" si="29"/>
        <v>0</v>
      </c>
      <c r="S343" s="756">
        <f t="shared" si="30"/>
        <v>0</v>
      </c>
      <c r="T343" s="756">
        <f t="shared" si="31"/>
        <v>0</v>
      </c>
    </row>
    <row r="344" spans="1:20">
      <c r="A344" s="752" t="s">
        <v>917</v>
      </c>
      <c r="B344" s="757" t="s">
        <v>523</v>
      </c>
      <c r="C344" s="752">
        <v>232104</v>
      </c>
      <c r="D344" s="752" t="s">
        <v>450</v>
      </c>
      <c r="E344" s="752" t="s">
        <v>546</v>
      </c>
      <c r="F344" s="752">
        <v>1547</v>
      </c>
      <c r="G344" s="752">
        <v>2</v>
      </c>
      <c r="H344" s="752">
        <v>1</v>
      </c>
      <c r="I344" s="752">
        <v>0</v>
      </c>
      <c r="K344" s="752">
        <v>1</v>
      </c>
      <c r="L344" s="753">
        <v>714956</v>
      </c>
      <c r="M344" s="753">
        <v>714956</v>
      </c>
      <c r="N344" s="753">
        <v>708500</v>
      </c>
      <c r="O344" s="753">
        <v>714956</v>
      </c>
      <c r="P344" s="753">
        <v>708500</v>
      </c>
      <c r="Q344" s="753">
        <v>562500</v>
      </c>
      <c r="R344" s="756">
        <f t="shared" si="29"/>
        <v>6456</v>
      </c>
      <c r="S344" s="756">
        <f t="shared" si="30"/>
        <v>0</v>
      </c>
      <c r="T344" s="756">
        <f t="shared" si="31"/>
        <v>146000</v>
      </c>
    </row>
    <row r="345" spans="1:20">
      <c r="A345" s="752" t="s">
        <v>918</v>
      </c>
      <c r="B345" s="757" t="s">
        <v>523</v>
      </c>
      <c r="C345" s="752">
        <v>232104</v>
      </c>
      <c r="D345" s="752" t="s">
        <v>450</v>
      </c>
      <c r="E345" s="752" t="s">
        <v>546</v>
      </c>
      <c r="F345" s="752">
        <v>1548</v>
      </c>
      <c r="G345" s="752">
        <v>1</v>
      </c>
      <c r="H345" s="752">
        <v>1</v>
      </c>
      <c r="I345" s="752">
        <v>0</v>
      </c>
      <c r="K345" s="752">
        <v>1</v>
      </c>
      <c r="L345" s="753">
        <v>17386708</v>
      </c>
      <c r="M345" s="753">
        <v>17386708</v>
      </c>
      <c r="N345" s="753">
        <v>17096843.43</v>
      </c>
      <c r="O345" s="753">
        <v>17386708</v>
      </c>
      <c r="P345" s="753">
        <v>17096843.43</v>
      </c>
      <c r="Q345" s="753">
        <v>17096843.43</v>
      </c>
      <c r="R345" s="756">
        <f t="shared" si="29"/>
        <v>289864.5700000003</v>
      </c>
      <c r="S345" s="756">
        <f t="shared" si="30"/>
        <v>0</v>
      </c>
      <c r="T345" s="756">
        <f t="shared" si="31"/>
        <v>0</v>
      </c>
    </row>
    <row r="346" spans="1:20">
      <c r="A346" s="752" t="s">
        <v>919</v>
      </c>
      <c r="B346" s="757" t="s">
        <v>523</v>
      </c>
      <c r="C346" s="752">
        <v>232104</v>
      </c>
      <c r="D346" s="752" t="s">
        <v>450</v>
      </c>
      <c r="E346" s="752" t="s">
        <v>546</v>
      </c>
      <c r="F346" s="752">
        <v>1548</v>
      </c>
      <c r="G346" s="752">
        <v>2</v>
      </c>
      <c r="H346" s="752">
        <v>1</v>
      </c>
      <c r="I346" s="752">
        <v>0</v>
      </c>
      <c r="K346" s="752">
        <v>1</v>
      </c>
      <c r="L346" s="753">
        <v>11591139</v>
      </c>
      <c r="M346" s="753">
        <v>11591139</v>
      </c>
      <c r="N346" s="753">
        <v>11591139</v>
      </c>
      <c r="O346" s="753">
        <v>11591139</v>
      </c>
      <c r="P346" s="753">
        <v>11591139</v>
      </c>
      <c r="Q346" s="753">
        <v>11591139</v>
      </c>
      <c r="R346" s="756">
        <f t="shared" si="29"/>
        <v>0</v>
      </c>
      <c r="S346" s="756">
        <f t="shared" si="30"/>
        <v>0</v>
      </c>
      <c r="T346" s="756">
        <f t="shared" si="31"/>
        <v>0</v>
      </c>
    </row>
    <row r="347" spans="1:20">
      <c r="A347" s="752" t="s">
        <v>920</v>
      </c>
      <c r="B347" s="757" t="s">
        <v>523</v>
      </c>
      <c r="C347" s="752">
        <v>232104</v>
      </c>
      <c r="D347" s="752" t="s">
        <v>450</v>
      </c>
      <c r="E347" s="752" t="s">
        <v>546</v>
      </c>
      <c r="F347" s="752">
        <v>1549</v>
      </c>
      <c r="G347" s="752">
        <v>1</v>
      </c>
      <c r="H347" s="752">
        <v>1</v>
      </c>
      <c r="I347" s="752">
        <v>6</v>
      </c>
      <c r="K347" s="752">
        <v>1</v>
      </c>
      <c r="L347" s="753">
        <v>11124000</v>
      </c>
      <c r="M347" s="753">
        <v>11124000</v>
      </c>
      <c r="O347" s="753">
        <v>2088699</v>
      </c>
      <c r="P347" s="753">
        <v>0</v>
      </c>
      <c r="R347" s="756">
        <f t="shared" si="29"/>
        <v>11124000</v>
      </c>
      <c r="S347" s="756">
        <f t="shared" si="30"/>
        <v>0</v>
      </c>
      <c r="T347" s="756">
        <f t="shared" si="31"/>
        <v>0</v>
      </c>
    </row>
    <row r="348" spans="1:20">
      <c r="A348" s="752" t="s">
        <v>921</v>
      </c>
      <c r="B348" s="757" t="s">
        <v>523</v>
      </c>
      <c r="C348" s="752">
        <v>232104</v>
      </c>
      <c r="D348" s="752" t="s">
        <v>450</v>
      </c>
      <c r="E348" s="752" t="s">
        <v>546</v>
      </c>
      <c r="F348" s="752">
        <v>1551</v>
      </c>
      <c r="G348" s="752">
        <v>1</v>
      </c>
      <c r="H348" s="752">
        <v>1</v>
      </c>
      <c r="I348" s="752">
        <v>0</v>
      </c>
      <c r="K348" s="752">
        <v>1</v>
      </c>
      <c r="L348" s="753">
        <v>36956</v>
      </c>
      <c r="M348" s="753">
        <v>36956</v>
      </c>
      <c r="N348" s="753">
        <v>5700.01</v>
      </c>
      <c r="O348" s="753">
        <v>36956</v>
      </c>
      <c r="P348" s="753">
        <v>5700</v>
      </c>
      <c r="Q348" s="753">
        <v>5700</v>
      </c>
      <c r="R348" s="756">
        <f t="shared" si="29"/>
        <v>31255.989999999998</v>
      </c>
      <c r="S348" s="756">
        <f t="shared" si="30"/>
        <v>1.0000000000218279E-2</v>
      </c>
      <c r="T348" s="756">
        <f t="shared" si="31"/>
        <v>0</v>
      </c>
    </row>
    <row r="349" spans="1:20">
      <c r="A349" s="752" t="s">
        <v>922</v>
      </c>
      <c r="B349" s="757" t="s">
        <v>523</v>
      </c>
      <c r="C349" s="752">
        <v>232104</v>
      </c>
      <c r="D349" s="752" t="s">
        <v>450</v>
      </c>
      <c r="E349" s="752" t="s">
        <v>546</v>
      </c>
      <c r="F349" s="752">
        <v>1551</v>
      </c>
      <c r="G349" s="752">
        <v>2</v>
      </c>
      <c r="H349" s="752">
        <v>1</v>
      </c>
      <c r="I349" s="752">
        <v>0</v>
      </c>
      <c r="K349" s="752">
        <v>1</v>
      </c>
      <c r="L349" s="753">
        <v>24638</v>
      </c>
      <c r="M349" s="753">
        <v>24638</v>
      </c>
      <c r="N349" s="753">
        <v>19400</v>
      </c>
      <c r="O349" s="753">
        <v>24638</v>
      </c>
      <c r="P349" s="753">
        <v>19400</v>
      </c>
      <c r="Q349" s="753">
        <v>14600</v>
      </c>
      <c r="R349" s="756">
        <f t="shared" si="29"/>
        <v>5238</v>
      </c>
      <c r="S349" s="756">
        <f t="shared" si="30"/>
        <v>0</v>
      </c>
      <c r="T349" s="756">
        <f t="shared" si="31"/>
        <v>4800</v>
      </c>
    </row>
    <row r="350" spans="1:20">
      <c r="A350" s="752" t="s">
        <v>923</v>
      </c>
      <c r="B350" s="757" t="s">
        <v>523</v>
      </c>
      <c r="C350" s="752">
        <v>232104</v>
      </c>
      <c r="D350" s="752" t="s">
        <v>450</v>
      </c>
      <c r="E350" s="752" t="s">
        <v>546</v>
      </c>
      <c r="F350" s="752">
        <v>1591</v>
      </c>
      <c r="G350" s="752">
        <v>1</v>
      </c>
      <c r="H350" s="752">
        <v>1</v>
      </c>
      <c r="I350" s="752">
        <v>0</v>
      </c>
      <c r="K350" s="752">
        <v>1</v>
      </c>
      <c r="L350" s="753">
        <v>49146548</v>
      </c>
      <c r="M350" s="753">
        <v>48992687.149999999</v>
      </c>
      <c r="N350" s="753">
        <v>21028904.670000002</v>
      </c>
      <c r="O350" s="753">
        <v>23961672.149999999</v>
      </c>
      <c r="P350" s="753">
        <v>21028904.670000002</v>
      </c>
      <c r="Q350" s="753">
        <v>17778619.170000002</v>
      </c>
      <c r="R350" s="756">
        <f t="shared" si="29"/>
        <v>27963782.479999997</v>
      </c>
      <c r="S350" s="756">
        <f t="shared" si="30"/>
        <v>0</v>
      </c>
      <c r="T350" s="756">
        <f t="shared" si="31"/>
        <v>3250285.5</v>
      </c>
    </row>
    <row r="351" spans="1:20">
      <c r="A351" s="752" t="s">
        <v>924</v>
      </c>
      <c r="B351" s="757" t="s">
        <v>523</v>
      </c>
      <c r="C351" s="752">
        <v>232104</v>
      </c>
      <c r="D351" s="752" t="s">
        <v>450</v>
      </c>
      <c r="E351" s="752" t="s">
        <v>546</v>
      </c>
      <c r="F351" s="752">
        <v>1591</v>
      </c>
      <c r="G351" s="752">
        <v>2</v>
      </c>
      <c r="H351" s="752">
        <v>1</v>
      </c>
      <c r="I351" s="752">
        <v>0</v>
      </c>
      <c r="K351" s="752">
        <v>1</v>
      </c>
      <c r="L351" s="753">
        <v>32764366</v>
      </c>
      <c r="M351" s="753">
        <v>32764366</v>
      </c>
      <c r="N351" s="753">
        <v>18432360.719999999</v>
      </c>
      <c r="O351" s="753">
        <v>18545475</v>
      </c>
      <c r="P351" s="753">
        <v>18432360.719999999</v>
      </c>
      <c r="Q351" s="753">
        <v>18432360.719999999</v>
      </c>
      <c r="R351" s="756">
        <f t="shared" si="29"/>
        <v>14332005.280000001</v>
      </c>
      <c r="S351" s="756">
        <f t="shared" si="30"/>
        <v>0</v>
      </c>
      <c r="T351" s="756">
        <f t="shared" si="31"/>
        <v>0</v>
      </c>
    </row>
    <row r="352" spans="1:20">
      <c r="A352" s="752" t="s">
        <v>925</v>
      </c>
      <c r="B352" s="757" t="s">
        <v>523</v>
      </c>
      <c r="C352" s="752">
        <v>232104</v>
      </c>
      <c r="D352" s="752" t="s">
        <v>450</v>
      </c>
      <c r="E352" s="752" t="s">
        <v>546</v>
      </c>
      <c r="F352" s="752">
        <v>1593</v>
      </c>
      <c r="G352" s="752">
        <v>1</v>
      </c>
      <c r="H352" s="752">
        <v>1</v>
      </c>
      <c r="I352" s="752">
        <v>0</v>
      </c>
      <c r="K352" s="752">
        <v>1</v>
      </c>
      <c r="L352" s="753">
        <v>1132235</v>
      </c>
      <c r="M352" s="753">
        <v>1132235</v>
      </c>
      <c r="N352" s="753">
        <v>452436.75</v>
      </c>
      <c r="O352" s="753">
        <v>764921</v>
      </c>
      <c r="P352" s="753">
        <v>452436.75</v>
      </c>
      <c r="Q352" s="753">
        <v>432436.75</v>
      </c>
      <c r="R352" s="756">
        <f t="shared" si="29"/>
        <v>679798.25</v>
      </c>
      <c r="S352" s="756">
        <f t="shared" si="30"/>
        <v>0</v>
      </c>
      <c r="T352" s="756">
        <f t="shared" si="31"/>
        <v>20000</v>
      </c>
    </row>
    <row r="353" spans="1:20">
      <c r="A353" s="752" t="s">
        <v>926</v>
      </c>
      <c r="B353" s="757" t="s">
        <v>523</v>
      </c>
      <c r="C353" s="752">
        <v>232104</v>
      </c>
      <c r="D353" s="752" t="s">
        <v>450</v>
      </c>
      <c r="E353" s="752" t="s">
        <v>546</v>
      </c>
      <c r="F353" s="752">
        <v>1593</v>
      </c>
      <c r="G353" s="752">
        <v>2</v>
      </c>
      <c r="H353" s="752">
        <v>1</v>
      </c>
      <c r="I353" s="752">
        <v>0</v>
      </c>
      <c r="K353" s="752">
        <v>1</v>
      </c>
      <c r="L353" s="753">
        <v>754823</v>
      </c>
      <c r="M353" s="753">
        <v>754823</v>
      </c>
      <c r="N353" s="753">
        <v>509391</v>
      </c>
      <c r="O353" s="753">
        <v>509946</v>
      </c>
      <c r="P353" s="753">
        <v>509391</v>
      </c>
      <c r="Q353" s="753">
        <v>401714.75</v>
      </c>
      <c r="R353" s="756">
        <f t="shared" si="29"/>
        <v>245432</v>
      </c>
      <c r="S353" s="756">
        <f t="shared" si="30"/>
        <v>0</v>
      </c>
      <c r="T353" s="756">
        <f t="shared" si="31"/>
        <v>107676.25</v>
      </c>
    </row>
    <row r="354" spans="1:20">
      <c r="A354" s="752" t="s">
        <v>927</v>
      </c>
      <c r="B354" s="757" t="s">
        <v>523</v>
      </c>
      <c r="C354" s="752">
        <v>232104</v>
      </c>
      <c r="D354" s="752" t="s">
        <v>450</v>
      </c>
      <c r="E354" s="752" t="s">
        <v>546</v>
      </c>
      <c r="F354" s="752">
        <v>1594</v>
      </c>
      <c r="G354" s="752">
        <v>1</v>
      </c>
      <c r="H354" s="752">
        <v>1</v>
      </c>
      <c r="I354" s="752">
        <v>0</v>
      </c>
      <c r="K354" s="752">
        <v>1</v>
      </c>
      <c r="L354" s="753">
        <v>245693</v>
      </c>
      <c r="M354" s="753">
        <v>245693</v>
      </c>
      <c r="N354" s="753">
        <v>67194</v>
      </c>
      <c r="O354" s="753">
        <v>245693</v>
      </c>
      <c r="P354" s="753">
        <v>67194</v>
      </c>
      <c r="Q354" s="753">
        <v>67194</v>
      </c>
      <c r="R354" s="756">
        <f t="shared" si="29"/>
        <v>178499</v>
      </c>
      <c r="S354" s="756">
        <f t="shared" si="30"/>
        <v>0</v>
      </c>
      <c r="T354" s="756">
        <f t="shared" si="31"/>
        <v>0</v>
      </c>
    </row>
    <row r="355" spans="1:20">
      <c r="A355" s="752" t="s">
        <v>928</v>
      </c>
      <c r="B355" s="757" t="s">
        <v>523</v>
      </c>
      <c r="C355" s="752">
        <v>232104</v>
      </c>
      <c r="D355" s="752" t="s">
        <v>450</v>
      </c>
      <c r="E355" s="752" t="s">
        <v>546</v>
      </c>
      <c r="F355" s="752">
        <v>1594</v>
      </c>
      <c r="G355" s="752">
        <v>2</v>
      </c>
      <c r="H355" s="752">
        <v>1</v>
      </c>
      <c r="I355" s="752">
        <v>0</v>
      </c>
      <c r="K355" s="752">
        <v>1</v>
      </c>
      <c r="L355" s="753">
        <v>163796</v>
      </c>
      <c r="M355" s="753">
        <v>163796</v>
      </c>
      <c r="N355" s="753">
        <v>5599.5</v>
      </c>
      <c r="O355" s="753">
        <v>163796</v>
      </c>
      <c r="P355" s="753">
        <v>5599.5</v>
      </c>
      <c r="Q355" s="753">
        <v>5599.5</v>
      </c>
      <c r="R355" s="756">
        <f t="shared" si="29"/>
        <v>158196.5</v>
      </c>
      <c r="S355" s="756">
        <f t="shared" si="30"/>
        <v>0</v>
      </c>
      <c r="T355" s="756">
        <f t="shared" si="31"/>
        <v>0</v>
      </c>
    </row>
    <row r="356" spans="1:20">
      <c r="A356" s="752" t="s">
        <v>929</v>
      </c>
      <c r="B356" s="757" t="s">
        <v>523</v>
      </c>
      <c r="C356" s="752">
        <v>232104</v>
      </c>
      <c r="D356" s="752" t="s">
        <v>450</v>
      </c>
      <c r="E356" s="752" t="s">
        <v>546</v>
      </c>
      <c r="F356" s="752">
        <v>1711</v>
      </c>
      <c r="G356" s="752">
        <v>1</v>
      </c>
      <c r="H356" s="752">
        <v>1</v>
      </c>
      <c r="I356" s="752">
        <v>0</v>
      </c>
      <c r="K356" s="752">
        <v>1</v>
      </c>
      <c r="L356" s="753">
        <v>246559</v>
      </c>
      <c r="M356" s="753">
        <v>246559</v>
      </c>
      <c r="N356" s="753">
        <v>22800</v>
      </c>
      <c r="O356" s="753">
        <v>84000</v>
      </c>
      <c r="P356" s="753">
        <v>22800</v>
      </c>
      <c r="Q356" s="753">
        <v>22800</v>
      </c>
      <c r="R356" s="756">
        <f t="shared" si="29"/>
        <v>223759</v>
      </c>
      <c r="S356" s="756">
        <f t="shared" si="30"/>
        <v>0</v>
      </c>
      <c r="T356" s="756">
        <f t="shared" si="31"/>
        <v>0</v>
      </c>
    </row>
    <row r="357" spans="1:20">
      <c r="A357" s="752" t="s">
        <v>930</v>
      </c>
      <c r="B357" s="757" t="s">
        <v>523</v>
      </c>
      <c r="C357" s="752">
        <v>232104</v>
      </c>
      <c r="D357" s="752" t="s">
        <v>450</v>
      </c>
      <c r="E357" s="752" t="s">
        <v>546</v>
      </c>
      <c r="F357" s="752">
        <v>1711</v>
      </c>
      <c r="G357" s="752">
        <v>2</v>
      </c>
      <c r="H357" s="752">
        <v>1</v>
      </c>
      <c r="I357" s="752">
        <v>0</v>
      </c>
      <c r="K357" s="752">
        <v>1</v>
      </c>
      <c r="L357" s="753">
        <v>164372</v>
      </c>
      <c r="M357" s="753">
        <v>164372</v>
      </c>
      <c r="N357" s="753">
        <v>41400</v>
      </c>
      <c r="O357" s="753">
        <v>56000</v>
      </c>
      <c r="P357" s="753">
        <v>41400</v>
      </c>
      <c r="Q357" s="753">
        <v>41400</v>
      </c>
      <c r="R357" s="756">
        <f t="shared" si="29"/>
        <v>122972</v>
      </c>
      <c r="S357" s="756">
        <f t="shared" si="30"/>
        <v>0</v>
      </c>
      <c r="T357" s="756">
        <f t="shared" si="31"/>
        <v>0</v>
      </c>
    </row>
    <row r="358" spans="1:20">
      <c r="A358" s="752" t="s">
        <v>931</v>
      </c>
      <c r="B358" s="757" t="s">
        <v>523</v>
      </c>
      <c r="C358" s="752">
        <v>232104</v>
      </c>
      <c r="D358" s="752" t="s">
        <v>450</v>
      </c>
      <c r="E358" s="752" t="s">
        <v>546</v>
      </c>
      <c r="F358" s="752">
        <v>1713</v>
      </c>
      <c r="G358" s="752">
        <v>1</v>
      </c>
      <c r="H358" s="752">
        <v>1</v>
      </c>
      <c r="I358" s="752">
        <v>0</v>
      </c>
      <c r="K358" s="752">
        <v>1</v>
      </c>
      <c r="L358" s="753">
        <v>2048780</v>
      </c>
      <c r="M358" s="753">
        <v>2048780</v>
      </c>
      <c r="O358" s="753">
        <v>0</v>
      </c>
      <c r="P358" s="753">
        <v>0</v>
      </c>
      <c r="R358" s="756">
        <f t="shared" si="29"/>
        <v>2048780</v>
      </c>
      <c r="S358" s="756">
        <f t="shared" si="30"/>
        <v>0</v>
      </c>
      <c r="T358" s="756">
        <f t="shared" si="31"/>
        <v>0</v>
      </c>
    </row>
    <row r="359" spans="1:20">
      <c r="A359" s="752" t="s">
        <v>932</v>
      </c>
      <c r="B359" s="757" t="s">
        <v>523</v>
      </c>
      <c r="C359" s="752">
        <v>232104</v>
      </c>
      <c r="D359" s="752" t="s">
        <v>450</v>
      </c>
      <c r="E359" s="752" t="s">
        <v>546</v>
      </c>
      <c r="F359" s="752">
        <v>1713</v>
      </c>
      <c r="G359" s="752">
        <v>2</v>
      </c>
      <c r="H359" s="752">
        <v>1</v>
      </c>
      <c r="I359" s="752">
        <v>0</v>
      </c>
      <c r="K359" s="752">
        <v>1</v>
      </c>
      <c r="L359" s="753">
        <v>1365853</v>
      </c>
      <c r="M359" s="753">
        <v>1365853</v>
      </c>
      <c r="N359" s="753">
        <v>35158</v>
      </c>
      <c r="O359" s="753">
        <v>365853</v>
      </c>
      <c r="P359" s="753">
        <v>35158</v>
      </c>
      <c r="Q359" s="753">
        <v>35158</v>
      </c>
      <c r="R359" s="756">
        <f t="shared" si="29"/>
        <v>1330695</v>
      </c>
      <c r="S359" s="756">
        <f t="shared" si="30"/>
        <v>0</v>
      </c>
      <c r="T359" s="756">
        <f t="shared" si="31"/>
        <v>0</v>
      </c>
    </row>
    <row r="360" spans="1:20">
      <c r="A360" s="752" t="s">
        <v>933</v>
      </c>
      <c r="B360" s="757" t="s">
        <v>523</v>
      </c>
      <c r="C360" s="752">
        <v>232104</v>
      </c>
      <c r="D360" s="752" t="s">
        <v>450</v>
      </c>
      <c r="E360" s="752" t="s">
        <v>546</v>
      </c>
      <c r="F360" s="752">
        <v>1714</v>
      </c>
      <c r="G360" s="752">
        <v>1</v>
      </c>
      <c r="H360" s="752">
        <v>1</v>
      </c>
      <c r="I360" s="752">
        <v>0</v>
      </c>
      <c r="K360" s="752">
        <v>1</v>
      </c>
      <c r="L360" s="753">
        <v>11187863</v>
      </c>
      <c r="M360" s="753">
        <v>11187863</v>
      </c>
      <c r="N360" s="753">
        <v>3378027.45</v>
      </c>
      <c r="O360" s="753">
        <v>4992949</v>
      </c>
      <c r="P360" s="753">
        <v>3378027.45</v>
      </c>
      <c r="Q360" s="753">
        <v>2778027.45</v>
      </c>
      <c r="R360" s="756">
        <f t="shared" si="29"/>
        <v>7809835.5499999998</v>
      </c>
      <c r="S360" s="756">
        <f t="shared" si="30"/>
        <v>0</v>
      </c>
      <c r="T360" s="756">
        <f t="shared" si="31"/>
        <v>600000</v>
      </c>
    </row>
    <row r="361" spans="1:20">
      <c r="A361" s="752" t="s">
        <v>934</v>
      </c>
      <c r="B361" s="757" t="s">
        <v>523</v>
      </c>
      <c r="C361" s="752">
        <v>232104</v>
      </c>
      <c r="D361" s="752" t="s">
        <v>450</v>
      </c>
      <c r="E361" s="752" t="s">
        <v>546</v>
      </c>
      <c r="F361" s="752">
        <v>1714</v>
      </c>
      <c r="G361" s="752">
        <v>2</v>
      </c>
      <c r="H361" s="752">
        <v>1</v>
      </c>
      <c r="I361" s="752">
        <v>0</v>
      </c>
      <c r="K361" s="752">
        <v>1</v>
      </c>
      <c r="L361" s="753">
        <v>7458576</v>
      </c>
      <c r="M361" s="753">
        <v>7458576</v>
      </c>
      <c r="N361" s="753">
        <v>3209369.65</v>
      </c>
      <c r="O361" s="753">
        <v>3328633</v>
      </c>
      <c r="P361" s="753">
        <v>3209369.65</v>
      </c>
      <c r="Q361" s="753">
        <v>2333319.85</v>
      </c>
      <c r="R361" s="756">
        <f t="shared" si="29"/>
        <v>4249206.3499999996</v>
      </c>
      <c r="S361" s="756">
        <f t="shared" si="30"/>
        <v>0</v>
      </c>
      <c r="T361" s="756">
        <f t="shared" si="31"/>
        <v>876049.79999999981</v>
      </c>
    </row>
    <row r="362" spans="1:20">
      <c r="A362" s="752" t="s">
        <v>935</v>
      </c>
      <c r="B362" s="757" t="s">
        <v>523</v>
      </c>
      <c r="C362" s="752">
        <v>232104</v>
      </c>
      <c r="D362" s="752" t="s">
        <v>450</v>
      </c>
      <c r="E362" s="752" t="s">
        <v>546</v>
      </c>
      <c r="F362" s="752">
        <v>1719</v>
      </c>
      <c r="G362" s="752">
        <v>1</v>
      </c>
      <c r="H362" s="752">
        <v>1</v>
      </c>
      <c r="I362" s="752">
        <v>6</v>
      </c>
      <c r="K362" s="752">
        <v>1</v>
      </c>
      <c r="L362" s="753">
        <v>50368</v>
      </c>
      <c r="M362" s="753">
        <v>50368</v>
      </c>
      <c r="N362" s="753">
        <v>7500</v>
      </c>
      <c r="O362" s="753">
        <v>50368</v>
      </c>
      <c r="P362" s="753">
        <v>7500</v>
      </c>
      <c r="Q362" s="753">
        <v>5000</v>
      </c>
      <c r="R362" s="756">
        <f t="shared" si="29"/>
        <v>42868</v>
      </c>
      <c r="S362" s="756">
        <f t="shared" si="30"/>
        <v>0</v>
      </c>
      <c r="T362" s="756">
        <f t="shared" si="31"/>
        <v>2500</v>
      </c>
    </row>
    <row r="363" spans="1:20">
      <c r="A363" s="752" t="s">
        <v>936</v>
      </c>
      <c r="B363" s="757" t="s">
        <v>1182</v>
      </c>
      <c r="C363" s="752">
        <v>233104</v>
      </c>
      <c r="D363" s="752" t="s">
        <v>450</v>
      </c>
      <c r="E363" s="752" t="s">
        <v>546</v>
      </c>
      <c r="F363" s="752">
        <v>1132</v>
      </c>
      <c r="G363" s="752">
        <v>1</v>
      </c>
      <c r="H363" s="752">
        <v>1</v>
      </c>
      <c r="I363" s="752">
        <v>0</v>
      </c>
      <c r="K363" s="752">
        <v>1</v>
      </c>
      <c r="L363" s="753">
        <v>123421700</v>
      </c>
      <c r="M363" s="753">
        <v>123421700</v>
      </c>
      <c r="N363" s="753">
        <v>53285287.979999997</v>
      </c>
      <c r="O363" s="753">
        <v>72105616.640000001</v>
      </c>
      <c r="P363" s="753">
        <v>53285287.979999997</v>
      </c>
      <c r="Q363" s="753">
        <v>45885287.979999997</v>
      </c>
      <c r="R363" s="756">
        <f t="shared" si="29"/>
        <v>70136412.020000011</v>
      </c>
      <c r="S363" s="756">
        <f t="shared" si="30"/>
        <v>0</v>
      </c>
      <c r="T363" s="756">
        <f t="shared" si="31"/>
        <v>7400000</v>
      </c>
    </row>
    <row r="364" spans="1:20">
      <c r="A364" s="752" t="s">
        <v>937</v>
      </c>
      <c r="B364" s="757" t="s">
        <v>1182</v>
      </c>
      <c r="C364" s="752">
        <v>233104</v>
      </c>
      <c r="D364" s="752" t="s">
        <v>450</v>
      </c>
      <c r="E364" s="752" t="s">
        <v>546</v>
      </c>
      <c r="F364" s="752">
        <v>1132</v>
      </c>
      <c r="G364" s="752">
        <v>2</v>
      </c>
      <c r="H364" s="752">
        <v>1</v>
      </c>
      <c r="I364" s="752">
        <v>0</v>
      </c>
      <c r="K364" s="752">
        <v>1</v>
      </c>
      <c r="L364" s="753">
        <v>84396433</v>
      </c>
      <c r="M364" s="753">
        <v>84396433</v>
      </c>
      <c r="N364" s="753">
        <v>47946294.229999997</v>
      </c>
      <c r="O364" s="753">
        <v>48115659</v>
      </c>
      <c r="P364" s="753">
        <v>47946294.229999997</v>
      </c>
      <c r="Q364" s="753">
        <v>47049510.839999996</v>
      </c>
      <c r="R364" s="756">
        <f t="shared" si="29"/>
        <v>36450138.770000003</v>
      </c>
      <c r="S364" s="756">
        <f t="shared" si="30"/>
        <v>0</v>
      </c>
      <c r="T364" s="756">
        <f t="shared" si="31"/>
        <v>896783.3900000006</v>
      </c>
    </row>
    <row r="365" spans="1:20">
      <c r="A365" s="752" t="s">
        <v>938</v>
      </c>
      <c r="B365" s="757" t="s">
        <v>468</v>
      </c>
      <c r="C365" s="752">
        <v>235064</v>
      </c>
      <c r="D365" s="752" t="s">
        <v>337</v>
      </c>
      <c r="E365" s="752">
        <v>111100</v>
      </c>
      <c r="F365" s="752">
        <v>3511</v>
      </c>
      <c r="G365" s="752">
        <v>1</v>
      </c>
      <c r="H365" s="752">
        <v>1</v>
      </c>
      <c r="I365" s="752">
        <v>0</v>
      </c>
      <c r="K365" s="752">
        <v>3</v>
      </c>
      <c r="L365" s="753">
        <v>1500000</v>
      </c>
      <c r="M365" s="753">
        <v>135100.32</v>
      </c>
      <c r="N365" s="753">
        <v>23356.560000000001</v>
      </c>
      <c r="O365" s="753">
        <v>0</v>
      </c>
      <c r="P365" s="753">
        <v>0</v>
      </c>
      <c r="R365" s="756">
        <f t="shared" si="29"/>
        <v>111743.76000000001</v>
      </c>
      <c r="S365" s="756">
        <f t="shared" si="30"/>
        <v>23356.560000000001</v>
      </c>
      <c r="T365" s="756">
        <f t="shared" si="31"/>
        <v>0</v>
      </c>
    </row>
    <row r="366" spans="1:20">
      <c r="A366" s="752" t="s">
        <v>939</v>
      </c>
      <c r="B366" s="757" t="s">
        <v>468</v>
      </c>
      <c r="C366" s="752">
        <v>235064</v>
      </c>
      <c r="D366" s="752" t="s">
        <v>337</v>
      </c>
      <c r="E366" s="752">
        <v>111100</v>
      </c>
      <c r="F366" s="752">
        <v>3911</v>
      </c>
      <c r="G366" s="752">
        <v>1</v>
      </c>
      <c r="H366" s="752">
        <v>1</v>
      </c>
      <c r="I366" s="752">
        <v>0</v>
      </c>
      <c r="K366" s="752">
        <v>3</v>
      </c>
      <c r="L366" s="753">
        <v>0</v>
      </c>
      <c r="M366" s="753">
        <v>1300000</v>
      </c>
      <c r="N366" s="753">
        <v>1300000</v>
      </c>
      <c r="O366" s="753">
        <v>600000</v>
      </c>
      <c r="P366" s="753">
        <v>420018.64</v>
      </c>
      <c r="R366" s="756">
        <f t="shared" si="29"/>
        <v>0</v>
      </c>
      <c r="S366" s="756">
        <f t="shared" si="30"/>
        <v>879981.36</v>
      </c>
      <c r="T366" s="756">
        <f t="shared" si="31"/>
        <v>420018.64</v>
      </c>
    </row>
    <row r="367" spans="1:20">
      <c r="A367" s="752" t="s">
        <v>940</v>
      </c>
      <c r="B367" s="757" t="s">
        <v>468</v>
      </c>
      <c r="C367" s="752">
        <v>235064</v>
      </c>
      <c r="D367" s="752" t="s">
        <v>337</v>
      </c>
      <c r="E367" s="752">
        <v>111100</v>
      </c>
      <c r="F367" s="752">
        <v>5671</v>
      </c>
      <c r="G367" s="752">
        <v>2</v>
      </c>
      <c r="H367" s="752">
        <v>1</v>
      </c>
      <c r="I367" s="752">
        <v>0</v>
      </c>
      <c r="J367" s="752" t="s">
        <v>941</v>
      </c>
      <c r="K367" s="752">
        <v>5</v>
      </c>
      <c r="L367" s="753">
        <v>0</v>
      </c>
      <c r="M367" s="753">
        <v>64899.68</v>
      </c>
      <c r="O367" s="753">
        <v>64899.68</v>
      </c>
      <c r="P367" s="753">
        <v>0</v>
      </c>
      <c r="R367" s="756">
        <f t="shared" si="29"/>
        <v>64899.68</v>
      </c>
      <c r="S367" s="756">
        <f t="shared" si="30"/>
        <v>0</v>
      </c>
      <c r="T367" s="756">
        <f t="shared" si="31"/>
        <v>0</v>
      </c>
    </row>
    <row r="368" spans="1:20">
      <c r="A368" s="752" t="s">
        <v>942</v>
      </c>
      <c r="B368" s="757" t="s">
        <v>468</v>
      </c>
      <c r="C368" s="752">
        <v>235064</v>
      </c>
      <c r="D368" s="752" t="s">
        <v>337</v>
      </c>
      <c r="E368" s="752" t="s">
        <v>552</v>
      </c>
      <c r="F368" s="752">
        <v>4419</v>
      </c>
      <c r="G368" s="752">
        <v>1</v>
      </c>
      <c r="H368" s="752">
        <v>1</v>
      </c>
      <c r="I368" s="752">
        <v>0</v>
      </c>
      <c r="K368" s="752">
        <v>4</v>
      </c>
      <c r="L368" s="753">
        <v>7000000</v>
      </c>
      <c r="M368" s="753">
        <v>7000000</v>
      </c>
      <c r="O368" s="753">
        <v>2800000</v>
      </c>
      <c r="P368" s="753">
        <v>0</v>
      </c>
      <c r="R368" s="756">
        <f t="shared" si="29"/>
        <v>7000000</v>
      </c>
      <c r="S368" s="756">
        <f t="shared" si="30"/>
        <v>0</v>
      </c>
      <c r="T368" s="756">
        <f t="shared" si="31"/>
        <v>0</v>
      </c>
    </row>
    <row r="369" spans="1:20">
      <c r="A369" s="752" t="s">
        <v>943</v>
      </c>
      <c r="B369" s="757" t="s">
        <v>468</v>
      </c>
      <c r="C369" s="752">
        <v>235064</v>
      </c>
      <c r="D369" s="752" t="s">
        <v>337</v>
      </c>
      <c r="E369" s="752" t="s">
        <v>552</v>
      </c>
      <c r="F369" s="752">
        <v>5111</v>
      </c>
      <c r="G369" s="752">
        <v>2</v>
      </c>
      <c r="H369" s="752">
        <v>1</v>
      </c>
      <c r="I369" s="752">
        <v>0</v>
      </c>
      <c r="J369" s="752" t="s">
        <v>944</v>
      </c>
      <c r="K369" s="752">
        <v>5</v>
      </c>
      <c r="L369" s="753">
        <v>40000</v>
      </c>
      <c r="M369" s="753">
        <v>40000</v>
      </c>
      <c r="O369" s="753">
        <v>16000</v>
      </c>
      <c r="P369" s="753">
        <v>0</v>
      </c>
      <c r="R369" s="756">
        <f t="shared" si="29"/>
        <v>40000</v>
      </c>
      <c r="S369" s="756">
        <f t="shared" si="30"/>
        <v>0</v>
      </c>
      <c r="T369" s="756">
        <f t="shared" si="31"/>
        <v>0</v>
      </c>
    </row>
    <row r="370" spans="1:20">
      <c r="A370" s="752" t="s">
        <v>945</v>
      </c>
      <c r="B370" s="757" t="s">
        <v>468</v>
      </c>
      <c r="C370" s="752">
        <v>235064</v>
      </c>
      <c r="D370" s="752" t="s">
        <v>337</v>
      </c>
      <c r="E370" s="752" t="s">
        <v>552</v>
      </c>
      <c r="F370" s="752">
        <v>5151</v>
      </c>
      <c r="G370" s="752">
        <v>2</v>
      </c>
      <c r="H370" s="752">
        <v>1</v>
      </c>
      <c r="I370" s="752">
        <v>0</v>
      </c>
      <c r="J370" s="752" t="s">
        <v>944</v>
      </c>
      <c r="K370" s="752">
        <v>5</v>
      </c>
      <c r="L370" s="753">
        <v>60600</v>
      </c>
      <c r="M370" s="753">
        <v>60600</v>
      </c>
      <c r="O370" s="753">
        <v>24240</v>
      </c>
      <c r="P370" s="753">
        <v>0</v>
      </c>
      <c r="R370" s="756">
        <f t="shared" si="29"/>
        <v>60600</v>
      </c>
      <c r="S370" s="756">
        <f t="shared" si="30"/>
        <v>0</v>
      </c>
      <c r="T370" s="756">
        <f t="shared" si="31"/>
        <v>0</v>
      </c>
    </row>
    <row r="371" spans="1:20">
      <c r="A371" s="752" t="s">
        <v>946</v>
      </c>
      <c r="B371" s="757" t="s">
        <v>468</v>
      </c>
      <c r="C371" s="752">
        <v>235064</v>
      </c>
      <c r="D371" s="752" t="s">
        <v>337</v>
      </c>
      <c r="E371" s="752" t="s">
        <v>552</v>
      </c>
      <c r="F371" s="752">
        <v>5191</v>
      </c>
      <c r="G371" s="752">
        <v>2</v>
      </c>
      <c r="H371" s="752">
        <v>1</v>
      </c>
      <c r="I371" s="752">
        <v>0</v>
      </c>
      <c r="J371" s="752" t="s">
        <v>944</v>
      </c>
      <c r="K371" s="752">
        <v>5</v>
      </c>
      <c r="L371" s="753">
        <v>10800</v>
      </c>
      <c r="M371" s="753">
        <v>10800</v>
      </c>
      <c r="O371" s="753">
        <v>4320</v>
      </c>
      <c r="P371" s="753">
        <v>0</v>
      </c>
      <c r="R371" s="756">
        <f t="shared" si="29"/>
        <v>10800</v>
      </c>
      <c r="S371" s="756">
        <f t="shared" si="30"/>
        <v>0</v>
      </c>
      <c r="T371" s="756">
        <f t="shared" si="31"/>
        <v>0</v>
      </c>
    </row>
    <row r="372" spans="1:20">
      <c r="A372" s="752" t="s">
        <v>947</v>
      </c>
      <c r="B372" s="757" t="s">
        <v>468</v>
      </c>
      <c r="C372" s="752">
        <v>235064</v>
      </c>
      <c r="D372" s="752" t="s">
        <v>337</v>
      </c>
      <c r="E372" s="752" t="s">
        <v>552</v>
      </c>
      <c r="F372" s="752">
        <v>5311</v>
      </c>
      <c r="G372" s="752">
        <v>2</v>
      </c>
      <c r="H372" s="752">
        <v>1</v>
      </c>
      <c r="I372" s="752">
        <v>0</v>
      </c>
      <c r="J372" s="752" t="s">
        <v>944</v>
      </c>
      <c r="K372" s="752">
        <v>5</v>
      </c>
      <c r="L372" s="753">
        <v>2500000</v>
      </c>
      <c r="M372" s="753">
        <v>2500000</v>
      </c>
      <c r="O372" s="753">
        <v>500000</v>
      </c>
      <c r="P372" s="753">
        <v>0</v>
      </c>
      <c r="R372" s="756">
        <f t="shared" si="29"/>
        <v>2500000</v>
      </c>
      <c r="S372" s="756">
        <f t="shared" si="30"/>
        <v>0</v>
      </c>
      <c r="T372" s="756">
        <f t="shared" si="31"/>
        <v>0</v>
      </c>
    </row>
    <row r="373" spans="1:20">
      <c r="A373" s="752" t="s">
        <v>948</v>
      </c>
      <c r="B373" s="757" t="s">
        <v>468</v>
      </c>
      <c r="C373" s="752">
        <v>235064</v>
      </c>
      <c r="D373" s="752" t="s">
        <v>337</v>
      </c>
      <c r="E373" s="752" t="s">
        <v>555</v>
      </c>
      <c r="F373" s="752">
        <v>4419</v>
      </c>
      <c r="G373" s="752">
        <v>1</v>
      </c>
      <c r="H373" s="752">
        <v>1</v>
      </c>
      <c r="I373" s="752">
        <v>0</v>
      </c>
      <c r="K373" s="752">
        <v>4</v>
      </c>
      <c r="L373" s="753">
        <v>3500000</v>
      </c>
      <c r="M373" s="753">
        <v>0</v>
      </c>
      <c r="O373" s="753">
        <v>0</v>
      </c>
      <c r="P373" s="753">
        <v>0</v>
      </c>
      <c r="R373" s="756">
        <f t="shared" si="29"/>
        <v>0</v>
      </c>
      <c r="S373" s="756">
        <f t="shared" si="30"/>
        <v>0</v>
      </c>
      <c r="T373" s="756">
        <f t="shared" si="31"/>
        <v>0</v>
      </c>
    </row>
    <row r="374" spans="1:20">
      <c r="A374" s="752" t="s">
        <v>949</v>
      </c>
      <c r="B374" s="757" t="s">
        <v>468</v>
      </c>
      <c r="C374" s="752">
        <v>235064</v>
      </c>
      <c r="D374" s="752" t="s">
        <v>337</v>
      </c>
      <c r="E374" s="752" t="s">
        <v>548</v>
      </c>
      <c r="F374" s="752">
        <v>2121</v>
      </c>
      <c r="G374" s="752">
        <v>1</v>
      </c>
      <c r="H374" s="752">
        <v>1</v>
      </c>
      <c r="I374" s="752">
        <v>0</v>
      </c>
      <c r="K374" s="752">
        <v>2</v>
      </c>
      <c r="L374" s="753">
        <v>5000</v>
      </c>
      <c r="M374" s="753">
        <v>0</v>
      </c>
      <c r="O374" s="753">
        <v>0</v>
      </c>
      <c r="P374" s="753">
        <v>0</v>
      </c>
      <c r="R374" s="756">
        <f t="shared" si="29"/>
        <v>0</v>
      </c>
      <c r="S374" s="756">
        <f t="shared" si="30"/>
        <v>0</v>
      </c>
      <c r="T374" s="756">
        <f t="shared" si="31"/>
        <v>0</v>
      </c>
    </row>
    <row r="375" spans="1:20">
      <c r="A375" s="752" t="s">
        <v>950</v>
      </c>
      <c r="B375" s="757" t="s">
        <v>468</v>
      </c>
      <c r="C375" s="752">
        <v>235064</v>
      </c>
      <c r="D375" s="752" t="s">
        <v>337</v>
      </c>
      <c r="E375" s="752" t="s">
        <v>548</v>
      </c>
      <c r="F375" s="752">
        <v>2171</v>
      </c>
      <c r="G375" s="752">
        <v>1</v>
      </c>
      <c r="H375" s="752">
        <v>1</v>
      </c>
      <c r="I375" s="752">
        <v>0</v>
      </c>
      <c r="K375" s="752">
        <v>2</v>
      </c>
      <c r="L375" s="753">
        <v>60000</v>
      </c>
      <c r="M375" s="753">
        <v>60000</v>
      </c>
      <c r="O375" s="753">
        <v>24000</v>
      </c>
      <c r="P375" s="753">
        <v>0</v>
      </c>
      <c r="R375" s="756">
        <f t="shared" si="29"/>
        <v>60000</v>
      </c>
      <c r="S375" s="756">
        <f t="shared" si="30"/>
        <v>0</v>
      </c>
      <c r="T375" s="756">
        <f t="shared" si="31"/>
        <v>0</v>
      </c>
    </row>
    <row r="376" spans="1:20">
      <c r="A376" s="752" t="s">
        <v>951</v>
      </c>
      <c r="B376" s="757" t="s">
        <v>468</v>
      </c>
      <c r="C376" s="752">
        <v>235064</v>
      </c>
      <c r="D376" s="752" t="s">
        <v>337</v>
      </c>
      <c r="E376" s="752" t="s">
        <v>548</v>
      </c>
      <c r="F376" s="752">
        <v>2751</v>
      </c>
      <c r="G376" s="752">
        <v>1</v>
      </c>
      <c r="H376" s="752">
        <v>1</v>
      </c>
      <c r="I376" s="752">
        <v>0</v>
      </c>
      <c r="K376" s="752">
        <v>2</v>
      </c>
      <c r="L376" s="753">
        <v>9000</v>
      </c>
      <c r="M376" s="753">
        <v>0</v>
      </c>
      <c r="O376" s="753">
        <v>0</v>
      </c>
      <c r="P376" s="753">
        <v>0</v>
      </c>
      <c r="R376" s="756">
        <f t="shared" si="29"/>
        <v>0</v>
      </c>
      <c r="S376" s="756">
        <f t="shared" si="30"/>
        <v>0</v>
      </c>
      <c r="T376" s="756">
        <f t="shared" si="31"/>
        <v>0</v>
      </c>
    </row>
    <row r="377" spans="1:20">
      <c r="A377" s="752" t="s">
        <v>952</v>
      </c>
      <c r="B377" s="757" t="s">
        <v>468</v>
      </c>
      <c r="C377" s="752">
        <v>235064</v>
      </c>
      <c r="D377" s="752" t="s">
        <v>337</v>
      </c>
      <c r="E377" s="752" t="s">
        <v>548</v>
      </c>
      <c r="F377" s="752">
        <v>3121</v>
      </c>
      <c r="G377" s="752">
        <v>1</v>
      </c>
      <c r="H377" s="752">
        <v>1</v>
      </c>
      <c r="I377" s="752">
        <v>0</v>
      </c>
      <c r="K377" s="752">
        <v>3</v>
      </c>
      <c r="L377" s="753">
        <v>3500000</v>
      </c>
      <c r="M377" s="753">
        <v>1400000</v>
      </c>
      <c r="O377" s="753">
        <v>0</v>
      </c>
      <c r="P377" s="753">
        <v>0</v>
      </c>
      <c r="R377" s="756">
        <f t="shared" si="29"/>
        <v>1400000</v>
      </c>
      <c r="S377" s="756">
        <f t="shared" si="30"/>
        <v>0</v>
      </c>
      <c r="T377" s="756">
        <f t="shared" si="31"/>
        <v>0</v>
      </c>
    </row>
    <row r="378" spans="1:20">
      <c r="A378" s="752" t="s">
        <v>953</v>
      </c>
      <c r="B378" s="757" t="s">
        <v>468</v>
      </c>
      <c r="C378" s="752">
        <v>235064</v>
      </c>
      <c r="D378" s="752" t="s">
        <v>337</v>
      </c>
      <c r="E378" s="752" t="s">
        <v>548</v>
      </c>
      <c r="F378" s="752">
        <v>3341</v>
      </c>
      <c r="G378" s="752">
        <v>1</v>
      </c>
      <c r="H378" s="752">
        <v>1</v>
      </c>
      <c r="I378" s="752">
        <v>0</v>
      </c>
      <c r="K378" s="752">
        <v>3</v>
      </c>
      <c r="L378" s="753">
        <v>10000</v>
      </c>
      <c r="M378" s="753">
        <v>0</v>
      </c>
      <c r="O378" s="753">
        <v>0</v>
      </c>
      <c r="P378" s="753">
        <v>0</v>
      </c>
      <c r="R378" s="756">
        <f t="shared" si="29"/>
        <v>0</v>
      </c>
      <c r="S378" s="756">
        <f t="shared" si="30"/>
        <v>0</v>
      </c>
      <c r="T378" s="756">
        <f t="shared" si="31"/>
        <v>0</v>
      </c>
    </row>
    <row r="379" spans="1:20">
      <c r="A379" s="752" t="s">
        <v>954</v>
      </c>
      <c r="B379" s="757" t="s">
        <v>468</v>
      </c>
      <c r="C379" s="752">
        <v>235064</v>
      </c>
      <c r="D379" s="752" t="s">
        <v>337</v>
      </c>
      <c r="E379" s="752" t="s">
        <v>548</v>
      </c>
      <c r="F379" s="752">
        <v>3351</v>
      </c>
      <c r="G379" s="752">
        <v>1</v>
      </c>
      <c r="H379" s="752">
        <v>1</v>
      </c>
      <c r="I379" s="752">
        <v>0</v>
      </c>
      <c r="K379" s="752">
        <v>3</v>
      </c>
      <c r="L379" s="753">
        <v>20000</v>
      </c>
      <c r="M379" s="753">
        <v>0</v>
      </c>
      <c r="O379" s="753">
        <v>0</v>
      </c>
      <c r="P379" s="753">
        <v>0</v>
      </c>
      <c r="R379" s="756">
        <f t="shared" si="29"/>
        <v>0</v>
      </c>
      <c r="S379" s="756">
        <f t="shared" si="30"/>
        <v>0</v>
      </c>
      <c r="T379" s="756">
        <f t="shared" si="31"/>
        <v>0</v>
      </c>
    </row>
    <row r="380" spans="1:20">
      <c r="A380" s="752" t="s">
        <v>1707</v>
      </c>
      <c r="B380" s="757" t="s">
        <v>468</v>
      </c>
      <c r="C380" s="752">
        <v>235064</v>
      </c>
      <c r="D380" s="752" t="s">
        <v>337</v>
      </c>
      <c r="E380" s="752" t="s">
        <v>548</v>
      </c>
      <c r="F380" s="752">
        <v>3381</v>
      </c>
      <c r="G380" s="752">
        <v>1</v>
      </c>
      <c r="H380" s="752">
        <v>2</v>
      </c>
      <c r="I380" s="752">
        <v>0</v>
      </c>
      <c r="K380" s="752">
        <v>3</v>
      </c>
      <c r="L380" s="753">
        <v>0</v>
      </c>
      <c r="M380" s="753">
        <v>4144000</v>
      </c>
      <c r="N380" s="753">
        <f>P380</f>
        <v>0</v>
      </c>
      <c r="O380" s="753">
        <v>820600</v>
      </c>
      <c r="P380" s="753">
        <v>0</v>
      </c>
      <c r="R380" s="756">
        <f t="shared" si="29"/>
        <v>4144000</v>
      </c>
      <c r="S380" s="756">
        <f t="shared" si="30"/>
        <v>0</v>
      </c>
      <c r="T380" s="756">
        <f t="shared" si="31"/>
        <v>0</v>
      </c>
    </row>
    <row r="381" spans="1:20">
      <c r="A381" s="752" t="s">
        <v>955</v>
      </c>
      <c r="B381" s="757" t="s">
        <v>468</v>
      </c>
      <c r="C381" s="752">
        <v>235064</v>
      </c>
      <c r="D381" s="752" t="s">
        <v>337</v>
      </c>
      <c r="E381" s="752" t="s">
        <v>548</v>
      </c>
      <c r="F381" s="752">
        <v>3511</v>
      </c>
      <c r="G381" s="752">
        <v>1</v>
      </c>
      <c r="H381" s="752">
        <v>1</v>
      </c>
      <c r="I381" s="752">
        <v>0</v>
      </c>
      <c r="K381" s="752">
        <v>3</v>
      </c>
      <c r="L381" s="753">
        <v>2000000</v>
      </c>
      <c r="M381" s="753">
        <v>0</v>
      </c>
      <c r="O381" s="753">
        <v>0</v>
      </c>
      <c r="P381" s="753">
        <v>0</v>
      </c>
      <c r="R381" s="756">
        <f t="shared" si="29"/>
        <v>0</v>
      </c>
      <c r="S381" s="756">
        <f t="shared" si="30"/>
        <v>0</v>
      </c>
      <c r="T381" s="756">
        <f t="shared" si="31"/>
        <v>0</v>
      </c>
    </row>
    <row r="382" spans="1:20">
      <c r="A382" s="752" t="s">
        <v>956</v>
      </c>
      <c r="B382" s="757" t="s">
        <v>500</v>
      </c>
      <c r="C382" s="752">
        <v>235072</v>
      </c>
      <c r="D382" s="752" t="s">
        <v>340</v>
      </c>
      <c r="E382" s="752" t="s">
        <v>555</v>
      </c>
      <c r="F382" s="752">
        <v>4419</v>
      </c>
      <c r="G382" s="752">
        <v>1</v>
      </c>
      <c r="H382" s="752">
        <v>1</v>
      </c>
      <c r="I382" s="752">
        <v>77</v>
      </c>
      <c r="K382" s="752">
        <v>4</v>
      </c>
      <c r="L382" s="753">
        <v>2000000</v>
      </c>
      <c r="M382" s="753">
        <v>2000000</v>
      </c>
      <c r="N382" s="753">
        <v>2000000</v>
      </c>
      <c r="O382" s="753">
        <v>1765908.8</v>
      </c>
      <c r="P382" s="753">
        <v>1765908.8</v>
      </c>
      <c r="R382" s="756">
        <f t="shared" si="29"/>
        <v>0</v>
      </c>
      <c r="S382" s="756">
        <f t="shared" si="30"/>
        <v>234091.19999999995</v>
      </c>
      <c r="T382" s="756">
        <f t="shared" si="31"/>
        <v>1765908.8</v>
      </c>
    </row>
    <row r="383" spans="1:20">
      <c r="A383" s="752" t="s">
        <v>957</v>
      </c>
      <c r="B383" s="757" t="s">
        <v>470</v>
      </c>
      <c r="C383" s="752">
        <v>241046</v>
      </c>
      <c r="D383" s="752" t="s">
        <v>342</v>
      </c>
      <c r="E383" s="752" t="s">
        <v>548</v>
      </c>
      <c r="F383" s="752">
        <v>2561</v>
      </c>
      <c r="G383" s="752">
        <v>1</v>
      </c>
      <c r="H383" s="752">
        <v>1</v>
      </c>
      <c r="I383" s="752">
        <v>0</v>
      </c>
      <c r="K383" s="752">
        <v>2</v>
      </c>
      <c r="L383" s="753">
        <v>5155000</v>
      </c>
      <c r="M383" s="753">
        <v>3041814.4</v>
      </c>
      <c r="N383" s="753">
        <v>2551814.4</v>
      </c>
      <c r="O383" s="753">
        <v>2062000</v>
      </c>
      <c r="P383" s="753">
        <v>1275814.3999999999</v>
      </c>
      <c r="Q383" s="753">
        <v>1275814.3999999999</v>
      </c>
      <c r="R383" s="756">
        <f t="shared" si="29"/>
        <v>490000</v>
      </c>
      <c r="S383" s="756">
        <f t="shared" si="30"/>
        <v>1276000</v>
      </c>
      <c r="T383" s="756">
        <f t="shared" si="31"/>
        <v>0</v>
      </c>
    </row>
    <row r="384" spans="1:20">
      <c r="A384" s="752" t="s">
        <v>958</v>
      </c>
      <c r="B384" s="757" t="s">
        <v>470</v>
      </c>
      <c r="C384" s="752">
        <v>241046</v>
      </c>
      <c r="D384" s="752" t="s">
        <v>342</v>
      </c>
      <c r="E384" s="752" t="s">
        <v>548</v>
      </c>
      <c r="F384" s="752">
        <v>2721</v>
      </c>
      <c r="G384" s="752">
        <v>1</v>
      </c>
      <c r="H384" s="752">
        <v>2</v>
      </c>
      <c r="I384" s="752">
        <v>0</v>
      </c>
      <c r="K384" s="752">
        <v>2</v>
      </c>
      <c r="L384" s="753">
        <v>215000</v>
      </c>
      <c r="M384" s="753">
        <v>215000</v>
      </c>
      <c r="N384" s="753">
        <f>P384</f>
        <v>0</v>
      </c>
      <c r="O384" s="753">
        <v>86000</v>
      </c>
      <c r="P384" s="753">
        <v>0</v>
      </c>
      <c r="R384" s="756">
        <f t="shared" si="29"/>
        <v>215000</v>
      </c>
      <c r="S384" s="756">
        <f t="shared" si="30"/>
        <v>0</v>
      </c>
      <c r="T384" s="756">
        <f t="shared" si="31"/>
        <v>0</v>
      </c>
    </row>
    <row r="385" spans="1:20">
      <c r="A385" s="752" t="s">
        <v>959</v>
      </c>
      <c r="B385" s="757" t="s">
        <v>470</v>
      </c>
      <c r="C385" s="752">
        <v>241046</v>
      </c>
      <c r="D385" s="752" t="s">
        <v>342</v>
      </c>
      <c r="E385" s="752" t="s">
        <v>548</v>
      </c>
      <c r="F385" s="752">
        <v>2911</v>
      </c>
      <c r="G385" s="752">
        <v>1</v>
      </c>
      <c r="H385" s="752">
        <v>1</v>
      </c>
      <c r="I385" s="752">
        <v>0</v>
      </c>
      <c r="K385" s="752">
        <v>2</v>
      </c>
      <c r="L385" s="753">
        <v>720000</v>
      </c>
      <c r="M385" s="753">
        <v>0</v>
      </c>
      <c r="O385" s="753">
        <v>0</v>
      </c>
      <c r="P385" s="753">
        <v>0</v>
      </c>
      <c r="R385" s="756">
        <f t="shared" si="29"/>
        <v>0</v>
      </c>
      <c r="S385" s="756">
        <f t="shared" si="30"/>
        <v>0</v>
      </c>
      <c r="T385" s="756">
        <f t="shared" si="31"/>
        <v>0</v>
      </c>
    </row>
    <row r="386" spans="1:20">
      <c r="A386" s="752" t="s">
        <v>1724</v>
      </c>
      <c r="B386" s="757" t="s">
        <v>470</v>
      </c>
      <c r="C386" s="752">
        <v>241046</v>
      </c>
      <c r="D386" s="752" t="s">
        <v>342</v>
      </c>
      <c r="E386" s="752" t="s">
        <v>548</v>
      </c>
      <c r="F386" s="752">
        <v>3112</v>
      </c>
      <c r="G386" s="752">
        <v>1</v>
      </c>
      <c r="H386" s="752">
        <v>2</v>
      </c>
      <c r="I386" s="752">
        <v>0</v>
      </c>
      <c r="K386" s="752">
        <v>3</v>
      </c>
      <c r="L386" s="753">
        <v>0</v>
      </c>
      <c r="M386" s="753">
        <v>2833185.6</v>
      </c>
      <c r="N386" s="753">
        <f>P386</f>
        <v>0</v>
      </c>
      <c r="O386" s="753">
        <v>288000</v>
      </c>
      <c r="P386" s="753">
        <v>0</v>
      </c>
      <c r="R386" s="756">
        <f t="shared" si="29"/>
        <v>2833185.6</v>
      </c>
      <c r="S386" s="756">
        <f t="shared" si="30"/>
        <v>0</v>
      </c>
      <c r="T386" s="756">
        <f t="shared" si="31"/>
        <v>0</v>
      </c>
    </row>
    <row r="387" spans="1:20">
      <c r="A387" s="752" t="s">
        <v>960</v>
      </c>
      <c r="B387" s="757" t="s">
        <v>471</v>
      </c>
      <c r="C387" s="752">
        <v>241046</v>
      </c>
      <c r="D387" s="752" t="s">
        <v>343</v>
      </c>
      <c r="E387" s="752">
        <v>111100</v>
      </c>
      <c r="F387" s="752">
        <v>4412</v>
      </c>
      <c r="G387" s="752">
        <v>1</v>
      </c>
      <c r="H387" s="752">
        <v>1</v>
      </c>
      <c r="I387" s="752">
        <v>77</v>
      </c>
      <c r="K387" s="752">
        <v>4</v>
      </c>
      <c r="L387" s="753">
        <v>1639631</v>
      </c>
      <c r="M387" s="753">
        <v>1639631</v>
      </c>
      <c r="O387" s="753">
        <v>983779</v>
      </c>
      <c r="P387" s="753">
        <v>0</v>
      </c>
      <c r="R387" s="756">
        <f t="shared" si="29"/>
        <v>1639631</v>
      </c>
      <c r="S387" s="756">
        <f t="shared" si="30"/>
        <v>0</v>
      </c>
      <c r="T387" s="756">
        <f t="shared" si="31"/>
        <v>0</v>
      </c>
    </row>
    <row r="388" spans="1:20">
      <c r="A388" s="752" t="s">
        <v>961</v>
      </c>
      <c r="B388" s="757" t="s">
        <v>471</v>
      </c>
      <c r="C388" s="752">
        <v>241046</v>
      </c>
      <c r="D388" s="752" t="s">
        <v>343</v>
      </c>
      <c r="E388" s="752" t="s">
        <v>546</v>
      </c>
      <c r="F388" s="752">
        <v>4412</v>
      </c>
      <c r="G388" s="752">
        <v>1</v>
      </c>
      <c r="H388" s="752">
        <v>1</v>
      </c>
      <c r="I388" s="752">
        <v>77</v>
      </c>
      <c r="K388" s="752">
        <v>4</v>
      </c>
      <c r="L388" s="753">
        <v>3536429</v>
      </c>
      <c r="M388" s="753">
        <v>3536429</v>
      </c>
      <c r="N388" s="753">
        <v>3536429</v>
      </c>
      <c r="O388" s="753">
        <v>2948997</v>
      </c>
      <c r="P388" s="753">
        <v>1651320</v>
      </c>
      <c r="R388" s="756">
        <f t="shared" si="29"/>
        <v>0</v>
      </c>
      <c r="S388" s="756">
        <f t="shared" si="30"/>
        <v>1885109</v>
      </c>
      <c r="T388" s="756">
        <f t="shared" si="31"/>
        <v>1651320</v>
      </c>
    </row>
    <row r="389" spans="1:20">
      <c r="A389" s="752" t="s">
        <v>962</v>
      </c>
      <c r="B389" s="757" t="s">
        <v>471</v>
      </c>
      <c r="C389" s="752">
        <v>241046</v>
      </c>
      <c r="D389" s="752" t="s">
        <v>343</v>
      </c>
      <c r="E389" s="752" t="s">
        <v>552</v>
      </c>
      <c r="F389" s="752">
        <v>4412</v>
      </c>
      <c r="G389" s="752">
        <v>1</v>
      </c>
      <c r="H389" s="752">
        <v>1</v>
      </c>
      <c r="I389" s="752">
        <v>77</v>
      </c>
      <c r="K389" s="752">
        <v>4</v>
      </c>
      <c r="L389" s="753">
        <v>878790</v>
      </c>
      <c r="M389" s="753">
        <v>878790</v>
      </c>
      <c r="O389" s="753">
        <v>351516</v>
      </c>
      <c r="P389" s="753">
        <v>0</v>
      </c>
      <c r="R389" s="756">
        <f t="shared" si="29"/>
        <v>878790</v>
      </c>
      <c r="S389" s="756">
        <f t="shared" si="30"/>
        <v>0</v>
      </c>
      <c r="T389" s="756">
        <f t="shared" si="31"/>
        <v>0</v>
      </c>
    </row>
    <row r="390" spans="1:20">
      <c r="A390" s="752" t="s">
        <v>963</v>
      </c>
      <c r="B390" s="757" t="s">
        <v>1183</v>
      </c>
      <c r="C390" s="752">
        <v>241046</v>
      </c>
      <c r="D390" s="752" t="s">
        <v>344</v>
      </c>
      <c r="E390" s="752">
        <v>111100</v>
      </c>
      <c r="F390" s="752">
        <v>4411</v>
      </c>
      <c r="G390" s="752">
        <v>1</v>
      </c>
      <c r="H390" s="752">
        <v>1</v>
      </c>
      <c r="I390" s="752">
        <v>0</v>
      </c>
      <c r="K390" s="752">
        <v>4</v>
      </c>
      <c r="L390" s="753">
        <v>300000</v>
      </c>
      <c r="M390" s="753">
        <v>0</v>
      </c>
      <c r="O390" s="753">
        <v>0</v>
      </c>
      <c r="P390" s="753">
        <v>0</v>
      </c>
      <c r="R390" s="756">
        <f t="shared" ref="R390:R453" si="32">M390-N390</f>
        <v>0</v>
      </c>
      <c r="S390" s="756">
        <f t="shared" ref="S390:S453" si="33">N390-P390</f>
        <v>0</v>
      </c>
      <c r="T390" s="756">
        <f t="shared" ref="T390:T453" si="34">P390-Q390</f>
        <v>0</v>
      </c>
    </row>
    <row r="391" spans="1:20">
      <c r="A391" s="752" t="s">
        <v>964</v>
      </c>
      <c r="B391" s="757" t="s">
        <v>1184</v>
      </c>
      <c r="C391" s="752">
        <v>241046</v>
      </c>
      <c r="D391" s="752" t="s">
        <v>345</v>
      </c>
      <c r="E391" s="752">
        <v>111100</v>
      </c>
      <c r="F391" s="752">
        <v>4412</v>
      </c>
      <c r="G391" s="752">
        <v>1</v>
      </c>
      <c r="H391" s="752">
        <v>1</v>
      </c>
      <c r="I391" s="752">
        <v>77</v>
      </c>
      <c r="K391" s="752">
        <v>4</v>
      </c>
      <c r="L391" s="753">
        <v>1000000</v>
      </c>
      <c r="M391" s="753">
        <v>20000</v>
      </c>
      <c r="N391" s="753">
        <v>20000</v>
      </c>
      <c r="O391" s="753">
        <v>20000</v>
      </c>
      <c r="P391" s="753">
        <v>0</v>
      </c>
      <c r="R391" s="756">
        <f t="shared" si="32"/>
        <v>0</v>
      </c>
      <c r="S391" s="756">
        <f t="shared" si="33"/>
        <v>20000</v>
      </c>
      <c r="T391" s="756">
        <f t="shared" si="34"/>
        <v>0</v>
      </c>
    </row>
    <row r="392" spans="1:20">
      <c r="A392" s="752" t="s">
        <v>965</v>
      </c>
      <c r="B392" s="757" t="s">
        <v>1185</v>
      </c>
      <c r="C392" s="752">
        <v>241046</v>
      </c>
      <c r="D392" s="752" t="s">
        <v>346</v>
      </c>
      <c r="E392" s="752">
        <v>111100</v>
      </c>
      <c r="F392" s="752">
        <v>4411</v>
      </c>
      <c r="G392" s="752">
        <v>1</v>
      </c>
      <c r="H392" s="752">
        <v>1</v>
      </c>
      <c r="I392" s="752">
        <v>0</v>
      </c>
      <c r="K392" s="752">
        <v>4</v>
      </c>
      <c r="L392" s="753">
        <v>100000</v>
      </c>
      <c r="M392" s="753">
        <v>0</v>
      </c>
      <c r="O392" s="753">
        <v>0</v>
      </c>
      <c r="P392" s="753">
        <v>0</v>
      </c>
      <c r="R392" s="756">
        <f t="shared" si="32"/>
        <v>0</v>
      </c>
      <c r="S392" s="756">
        <f t="shared" si="33"/>
        <v>0</v>
      </c>
      <c r="T392" s="756">
        <f t="shared" si="34"/>
        <v>0</v>
      </c>
    </row>
    <row r="393" spans="1:20">
      <c r="A393" s="752" t="s">
        <v>966</v>
      </c>
      <c r="B393" s="757" t="s">
        <v>489</v>
      </c>
      <c r="C393" s="752">
        <v>241101</v>
      </c>
      <c r="D393" s="752" t="s">
        <v>409</v>
      </c>
      <c r="E393" s="752">
        <v>111200</v>
      </c>
      <c r="F393" s="752">
        <v>3521</v>
      </c>
      <c r="G393" s="752">
        <v>2</v>
      </c>
      <c r="H393" s="752">
        <v>1</v>
      </c>
      <c r="I393" s="752">
        <v>0</v>
      </c>
      <c r="K393" s="752">
        <v>3</v>
      </c>
      <c r="L393" s="753">
        <v>0</v>
      </c>
      <c r="M393" s="753">
        <v>4300000</v>
      </c>
      <c r="O393" s="753">
        <v>4300000</v>
      </c>
      <c r="P393" s="753">
        <v>0</v>
      </c>
      <c r="R393" s="756">
        <f t="shared" si="32"/>
        <v>4300000</v>
      </c>
      <c r="S393" s="756">
        <f t="shared" si="33"/>
        <v>0</v>
      </c>
      <c r="T393" s="756">
        <f t="shared" si="34"/>
        <v>0</v>
      </c>
    </row>
    <row r="394" spans="1:20">
      <c r="A394" s="752" t="s">
        <v>967</v>
      </c>
      <c r="B394" s="757" t="s">
        <v>489</v>
      </c>
      <c r="C394" s="752">
        <v>241101</v>
      </c>
      <c r="D394" s="752" t="s">
        <v>409</v>
      </c>
      <c r="E394" s="752" t="s">
        <v>546</v>
      </c>
      <c r="F394" s="752">
        <v>3511</v>
      </c>
      <c r="G394" s="752">
        <v>1</v>
      </c>
      <c r="H394" s="752">
        <v>1</v>
      </c>
      <c r="I394" s="752">
        <v>0</v>
      </c>
      <c r="K394" s="752">
        <v>3</v>
      </c>
      <c r="L394" s="753">
        <v>637345</v>
      </c>
      <c r="M394" s="753">
        <v>637345</v>
      </c>
      <c r="O394" s="753">
        <v>159336</v>
      </c>
      <c r="P394" s="753">
        <v>0</v>
      </c>
      <c r="R394" s="756">
        <f t="shared" si="32"/>
        <v>637345</v>
      </c>
      <c r="S394" s="756">
        <f t="shared" si="33"/>
        <v>0</v>
      </c>
      <c r="T394" s="756">
        <f t="shared" si="34"/>
        <v>0</v>
      </c>
    </row>
    <row r="395" spans="1:20">
      <c r="A395" s="752" t="s">
        <v>968</v>
      </c>
      <c r="B395" s="757" t="s">
        <v>489</v>
      </c>
      <c r="C395" s="752">
        <v>241101</v>
      </c>
      <c r="D395" s="752" t="s">
        <v>409</v>
      </c>
      <c r="E395" s="752" t="s">
        <v>546</v>
      </c>
      <c r="F395" s="752">
        <v>3521</v>
      </c>
      <c r="G395" s="752">
        <v>1</v>
      </c>
      <c r="H395" s="752">
        <v>1</v>
      </c>
      <c r="I395" s="752">
        <v>0</v>
      </c>
      <c r="K395" s="752">
        <v>3</v>
      </c>
      <c r="L395" s="753">
        <v>4016695</v>
      </c>
      <c r="M395" s="753">
        <v>4016695</v>
      </c>
      <c r="O395" s="753">
        <v>465575</v>
      </c>
      <c r="P395" s="753">
        <v>0</v>
      </c>
      <c r="R395" s="756">
        <f t="shared" si="32"/>
        <v>4016695</v>
      </c>
      <c r="S395" s="756">
        <f t="shared" si="33"/>
        <v>0</v>
      </c>
      <c r="T395" s="756">
        <f t="shared" si="34"/>
        <v>0</v>
      </c>
    </row>
    <row r="396" spans="1:20">
      <c r="A396" s="752" t="s">
        <v>969</v>
      </c>
      <c r="B396" s="757" t="s">
        <v>489</v>
      </c>
      <c r="C396" s="752">
        <v>241101</v>
      </c>
      <c r="D396" s="752" t="s">
        <v>409</v>
      </c>
      <c r="E396" s="752" t="s">
        <v>546</v>
      </c>
      <c r="F396" s="752">
        <v>3521</v>
      </c>
      <c r="G396" s="752">
        <v>2</v>
      </c>
      <c r="H396" s="752">
        <v>1</v>
      </c>
      <c r="I396" s="752">
        <v>0</v>
      </c>
      <c r="K396" s="752">
        <v>3</v>
      </c>
      <c r="L396" s="753">
        <v>4370477</v>
      </c>
      <c r="M396" s="753">
        <v>70477</v>
      </c>
      <c r="O396" s="753">
        <v>0</v>
      </c>
      <c r="P396" s="753">
        <v>0</v>
      </c>
      <c r="R396" s="756">
        <f t="shared" si="32"/>
        <v>70477</v>
      </c>
      <c r="S396" s="756">
        <f t="shared" si="33"/>
        <v>0</v>
      </c>
      <c r="T396" s="756">
        <f t="shared" si="34"/>
        <v>0</v>
      </c>
    </row>
    <row r="397" spans="1:20">
      <c r="A397" s="752" t="s">
        <v>970</v>
      </c>
      <c r="B397" s="757" t="s">
        <v>489</v>
      </c>
      <c r="C397" s="752">
        <v>241101</v>
      </c>
      <c r="D397" s="752" t="s">
        <v>409</v>
      </c>
      <c r="E397" s="752" t="s">
        <v>552</v>
      </c>
      <c r="F397" s="752">
        <v>5111</v>
      </c>
      <c r="G397" s="752">
        <v>2</v>
      </c>
      <c r="H397" s="752">
        <v>1</v>
      </c>
      <c r="I397" s="752">
        <v>0</v>
      </c>
      <c r="J397" s="752" t="s">
        <v>971</v>
      </c>
      <c r="K397" s="752">
        <v>5</v>
      </c>
      <c r="L397" s="753">
        <v>750000</v>
      </c>
      <c r="M397" s="753">
        <v>750000</v>
      </c>
      <c r="O397" s="753">
        <v>187500</v>
      </c>
      <c r="P397" s="753">
        <v>0</v>
      </c>
      <c r="R397" s="756">
        <f t="shared" si="32"/>
        <v>750000</v>
      </c>
      <c r="S397" s="756">
        <f t="shared" si="33"/>
        <v>0</v>
      </c>
      <c r="T397" s="756">
        <f t="shared" si="34"/>
        <v>0</v>
      </c>
    </row>
    <row r="398" spans="1:20">
      <c r="A398" s="752" t="s">
        <v>972</v>
      </c>
      <c r="B398" s="757" t="s">
        <v>489</v>
      </c>
      <c r="C398" s="752">
        <v>241101</v>
      </c>
      <c r="D398" s="752" t="s">
        <v>409</v>
      </c>
      <c r="E398" s="752" t="s">
        <v>552</v>
      </c>
      <c r="F398" s="752">
        <v>5311</v>
      </c>
      <c r="G398" s="752">
        <v>2</v>
      </c>
      <c r="H398" s="752">
        <v>1</v>
      </c>
      <c r="I398" s="752">
        <v>0</v>
      </c>
      <c r="J398" s="752" t="s">
        <v>971</v>
      </c>
      <c r="K398" s="752">
        <v>5</v>
      </c>
      <c r="L398" s="753">
        <v>2500000</v>
      </c>
      <c r="M398" s="753">
        <v>2500000</v>
      </c>
      <c r="O398" s="753">
        <v>624999</v>
      </c>
      <c r="P398" s="753">
        <v>0</v>
      </c>
      <c r="R398" s="756">
        <f t="shared" si="32"/>
        <v>2500000</v>
      </c>
      <c r="S398" s="756">
        <f t="shared" si="33"/>
        <v>0</v>
      </c>
      <c r="T398" s="756">
        <f t="shared" si="34"/>
        <v>0</v>
      </c>
    </row>
    <row r="399" spans="1:20">
      <c r="A399" s="752" t="s">
        <v>973</v>
      </c>
      <c r="B399" s="757" t="s">
        <v>489</v>
      </c>
      <c r="C399" s="752">
        <v>241101</v>
      </c>
      <c r="D399" s="752" t="s">
        <v>409</v>
      </c>
      <c r="E399" s="752" t="s">
        <v>548</v>
      </c>
      <c r="F399" s="752">
        <v>2111</v>
      </c>
      <c r="G399" s="752">
        <v>1</v>
      </c>
      <c r="H399" s="752">
        <v>1</v>
      </c>
      <c r="I399" s="752">
        <v>0</v>
      </c>
      <c r="K399" s="752">
        <v>2</v>
      </c>
      <c r="L399" s="753">
        <v>500000</v>
      </c>
      <c r="M399" s="753">
        <v>500000</v>
      </c>
      <c r="O399" s="753">
        <v>166668</v>
      </c>
      <c r="P399" s="753">
        <v>0</v>
      </c>
      <c r="R399" s="756">
        <f t="shared" si="32"/>
        <v>500000</v>
      </c>
      <c r="S399" s="756">
        <f t="shared" si="33"/>
        <v>0</v>
      </c>
      <c r="T399" s="756">
        <f t="shared" si="34"/>
        <v>0</v>
      </c>
    </row>
    <row r="400" spans="1:20">
      <c r="A400" s="752" t="s">
        <v>974</v>
      </c>
      <c r="B400" s="757" t="s">
        <v>489</v>
      </c>
      <c r="C400" s="752">
        <v>241101</v>
      </c>
      <c r="D400" s="752" t="s">
        <v>409</v>
      </c>
      <c r="E400" s="752" t="s">
        <v>548</v>
      </c>
      <c r="F400" s="752">
        <v>2141</v>
      </c>
      <c r="G400" s="752">
        <v>1</v>
      </c>
      <c r="H400" s="752">
        <v>1</v>
      </c>
      <c r="I400" s="752">
        <v>0</v>
      </c>
      <c r="K400" s="752">
        <v>2</v>
      </c>
      <c r="L400" s="753">
        <v>500000</v>
      </c>
      <c r="M400" s="753">
        <v>500000</v>
      </c>
      <c r="O400" s="753">
        <v>166668</v>
      </c>
      <c r="P400" s="753">
        <v>0</v>
      </c>
      <c r="R400" s="756">
        <f t="shared" si="32"/>
        <v>500000</v>
      </c>
      <c r="S400" s="756">
        <f t="shared" si="33"/>
        <v>0</v>
      </c>
      <c r="T400" s="756">
        <f t="shared" si="34"/>
        <v>0</v>
      </c>
    </row>
    <row r="401" spans="1:20">
      <c r="A401" s="752" t="s">
        <v>975</v>
      </c>
      <c r="B401" s="757" t="s">
        <v>489</v>
      </c>
      <c r="C401" s="752">
        <v>241101</v>
      </c>
      <c r="D401" s="752" t="s">
        <v>409</v>
      </c>
      <c r="E401" s="752" t="s">
        <v>548</v>
      </c>
      <c r="F401" s="752">
        <v>2161</v>
      </c>
      <c r="G401" s="752">
        <v>1</v>
      </c>
      <c r="H401" s="752">
        <v>1</v>
      </c>
      <c r="I401" s="752">
        <v>0</v>
      </c>
      <c r="K401" s="752">
        <v>2</v>
      </c>
      <c r="L401" s="753">
        <v>3000000</v>
      </c>
      <c r="M401" s="753">
        <v>3000000</v>
      </c>
      <c r="N401" s="753">
        <v>3000000</v>
      </c>
      <c r="O401" s="753">
        <v>2200000</v>
      </c>
      <c r="P401" s="753">
        <v>899385.82</v>
      </c>
      <c r="Q401" s="753">
        <v>899385.82</v>
      </c>
      <c r="R401" s="756">
        <f t="shared" si="32"/>
        <v>0</v>
      </c>
      <c r="S401" s="756">
        <f t="shared" si="33"/>
        <v>2100614.1800000002</v>
      </c>
      <c r="T401" s="756">
        <f t="shared" si="34"/>
        <v>0</v>
      </c>
    </row>
    <row r="402" spans="1:20">
      <c r="A402" s="752" t="s">
        <v>976</v>
      </c>
      <c r="B402" s="757" t="s">
        <v>489</v>
      </c>
      <c r="C402" s="752">
        <v>241101</v>
      </c>
      <c r="D402" s="752" t="s">
        <v>409</v>
      </c>
      <c r="E402" s="752" t="s">
        <v>548</v>
      </c>
      <c r="F402" s="752">
        <v>2451</v>
      </c>
      <c r="G402" s="752">
        <v>1</v>
      </c>
      <c r="H402" s="752">
        <v>1</v>
      </c>
      <c r="I402" s="752">
        <v>0</v>
      </c>
      <c r="K402" s="752">
        <v>2</v>
      </c>
      <c r="L402" s="753">
        <v>2800000</v>
      </c>
      <c r="M402" s="753">
        <v>50000</v>
      </c>
      <c r="O402" s="753">
        <v>50000</v>
      </c>
      <c r="P402" s="753">
        <v>0</v>
      </c>
      <c r="R402" s="756">
        <f t="shared" si="32"/>
        <v>50000</v>
      </c>
      <c r="S402" s="756">
        <f t="shared" si="33"/>
        <v>0</v>
      </c>
      <c r="T402" s="756">
        <f t="shared" si="34"/>
        <v>0</v>
      </c>
    </row>
    <row r="403" spans="1:20">
      <c r="A403" s="752" t="s">
        <v>977</v>
      </c>
      <c r="B403" s="757" t="s">
        <v>489</v>
      </c>
      <c r="C403" s="752">
        <v>241101</v>
      </c>
      <c r="D403" s="752" t="s">
        <v>409</v>
      </c>
      <c r="E403" s="752" t="s">
        <v>548</v>
      </c>
      <c r="F403" s="752">
        <v>2461</v>
      </c>
      <c r="G403" s="752">
        <v>1</v>
      </c>
      <c r="H403" s="752">
        <v>1</v>
      </c>
      <c r="I403" s="752">
        <v>0</v>
      </c>
      <c r="K403" s="752">
        <v>2</v>
      </c>
      <c r="L403" s="753">
        <v>3000000</v>
      </c>
      <c r="M403" s="753">
        <v>3000000</v>
      </c>
      <c r="O403" s="753">
        <v>999999</v>
      </c>
      <c r="P403" s="753">
        <v>0</v>
      </c>
      <c r="R403" s="756">
        <f t="shared" si="32"/>
        <v>3000000</v>
      </c>
      <c r="S403" s="756">
        <f t="shared" si="33"/>
        <v>0</v>
      </c>
      <c r="T403" s="756">
        <f t="shared" si="34"/>
        <v>0</v>
      </c>
    </row>
    <row r="404" spans="1:20">
      <c r="A404" s="752" t="s">
        <v>978</v>
      </c>
      <c r="B404" s="757" t="s">
        <v>489</v>
      </c>
      <c r="C404" s="752">
        <v>241101</v>
      </c>
      <c r="D404" s="752" t="s">
        <v>409</v>
      </c>
      <c r="E404" s="752" t="s">
        <v>548</v>
      </c>
      <c r="F404" s="752">
        <v>2481</v>
      </c>
      <c r="G404" s="752">
        <v>1</v>
      </c>
      <c r="H404" s="752">
        <v>1</v>
      </c>
      <c r="I404" s="752">
        <v>0</v>
      </c>
      <c r="K404" s="752">
        <v>2</v>
      </c>
      <c r="L404" s="753">
        <v>3000000</v>
      </c>
      <c r="M404" s="753">
        <v>800000</v>
      </c>
      <c r="N404" s="753">
        <v>351750</v>
      </c>
      <c r="O404" s="753">
        <v>800000</v>
      </c>
      <c r="P404" s="753">
        <v>0</v>
      </c>
      <c r="R404" s="756">
        <f t="shared" si="32"/>
        <v>448250</v>
      </c>
      <c r="S404" s="756">
        <f t="shared" si="33"/>
        <v>351750</v>
      </c>
      <c r="T404" s="756">
        <f t="shared" si="34"/>
        <v>0</v>
      </c>
    </row>
    <row r="405" spans="1:20">
      <c r="A405" s="752" t="s">
        <v>979</v>
      </c>
      <c r="B405" s="757" t="s">
        <v>489</v>
      </c>
      <c r="C405" s="752">
        <v>241101</v>
      </c>
      <c r="D405" s="752" t="s">
        <v>409</v>
      </c>
      <c r="E405" s="752" t="s">
        <v>548</v>
      </c>
      <c r="F405" s="752">
        <v>2491</v>
      </c>
      <c r="G405" s="752">
        <v>1</v>
      </c>
      <c r="H405" s="752">
        <v>1</v>
      </c>
      <c r="I405" s="752">
        <v>0</v>
      </c>
      <c r="K405" s="752">
        <v>2</v>
      </c>
      <c r="L405" s="753">
        <v>2000000</v>
      </c>
      <c r="M405" s="753">
        <v>2000000</v>
      </c>
      <c r="O405" s="753">
        <v>666666</v>
      </c>
      <c r="P405" s="753">
        <v>0</v>
      </c>
      <c r="R405" s="756">
        <f t="shared" si="32"/>
        <v>2000000</v>
      </c>
      <c r="S405" s="756">
        <f t="shared" si="33"/>
        <v>0</v>
      </c>
      <c r="T405" s="756">
        <f t="shared" si="34"/>
        <v>0</v>
      </c>
    </row>
    <row r="406" spans="1:20">
      <c r="A406" s="752" t="s">
        <v>980</v>
      </c>
      <c r="B406" s="757" t="s">
        <v>489</v>
      </c>
      <c r="C406" s="752">
        <v>241101</v>
      </c>
      <c r="D406" s="752" t="s">
        <v>409</v>
      </c>
      <c r="E406" s="752" t="s">
        <v>548</v>
      </c>
      <c r="F406" s="752">
        <v>2511</v>
      </c>
      <c r="G406" s="752">
        <v>1</v>
      </c>
      <c r="H406" s="752">
        <v>1</v>
      </c>
      <c r="I406" s="752">
        <v>0</v>
      </c>
      <c r="K406" s="752">
        <v>2</v>
      </c>
      <c r="L406" s="753">
        <v>3500000</v>
      </c>
      <c r="M406" s="753">
        <v>3500000</v>
      </c>
      <c r="O406" s="753">
        <v>1166667</v>
      </c>
      <c r="P406" s="753">
        <v>0</v>
      </c>
      <c r="R406" s="756">
        <f t="shared" si="32"/>
        <v>3500000</v>
      </c>
      <c r="S406" s="756">
        <f t="shared" si="33"/>
        <v>0</v>
      </c>
      <c r="T406" s="756">
        <f t="shared" si="34"/>
        <v>0</v>
      </c>
    </row>
    <row r="407" spans="1:20">
      <c r="A407" s="752" t="s">
        <v>981</v>
      </c>
      <c r="B407" s="757" t="s">
        <v>489</v>
      </c>
      <c r="C407" s="752">
        <v>241101</v>
      </c>
      <c r="D407" s="752" t="s">
        <v>409</v>
      </c>
      <c r="E407" s="752" t="s">
        <v>548</v>
      </c>
      <c r="F407" s="752">
        <v>2541</v>
      </c>
      <c r="G407" s="752">
        <v>1</v>
      </c>
      <c r="H407" s="752">
        <v>1</v>
      </c>
      <c r="I407" s="752">
        <v>0</v>
      </c>
      <c r="K407" s="752">
        <v>2</v>
      </c>
      <c r="L407" s="753">
        <v>1500000</v>
      </c>
      <c r="M407" s="753">
        <v>1500000</v>
      </c>
      <c r="N407" s="753">
        <v>233690</v>
      </c>
      <c r="O407" s="753">
        <v>500001</v>
      </c>
      <c r="P407" s="753">
        <v>18792</v>
      </c>
      <c r="Q407" s="753">
        <v>18792</v>
      </c>
      <c r="R407" s="756">
        <f t="shared" si="32"/>
        <v>1266310</v>
      </c>
      <c r="S407" s="756">
        <f t="shared" si="33"/>
        <v>214898</v>
      </c>
      <c r="T407" s="756">
        <f t="shared" si="34"/>
        <v>0</v>
      </c>
    </row>
    <row r="408" spans="1:20">
      <c r="A408" s="752" t="s">
        <v>982</v>
      </c>
      <c r="B408" s="757" t="s">
        <v>489</v>
      </c>
      <c r="C408" s="752">
        <v>241101</v>
      </c>
      <c r="D408" s="752" t="s">
        <v>409</v>
      </c>
      <c r="E408" s="752" t="s">
        <v>548</v>
      </c>
      <c r="F408" s="752">
        <v>2611</v>
      </c>
      <c r="G408" s="752">
        <v>1</v>
      </c>
      <c r="H408" s="752">
        <v>2</v>
      </c>
      <c r="I408" s="752">
        <v>0</v>
      </c>
      <c r="K408" s="752">
        <v>2</v>
      </c>
      <c r="L408" s="753">
        <v>1300000</v>
      </c>
      <c r="M408" s="753">
        <v>1300000</v>
      </c>
      <c r="N408" s="753">
        <f t="shared" ref="N408:N410" si="35">P408</f>
        <v>0</v>
      </c>
      <c r="O408" s="753">
        <v>768180</v>
      </c>
      <c r="P408" s="753">
        <v>0</v>
      </c>
      <c r="R408" s="756">
        <f t="shared" si="32"/>
        <v>1300000</v>
      </c>
      <c r="S408" s="756">
        <f t="shared" si="33"/>
        <v>0</v>
      </c>
      <c r="T408" s="756">
        <f t="shared" si="34"/>
        <v>0</v>
      </c>
    </row>
    <row r="409" spans="1:20">
      <c r="A409" s="752" t="s">
        <v>983</v>
      </c>
      <c r="B409" s="757" t="s">
        <v>489</v>
      </c>
      <c r="C409" s="752">
        <v>241101</v>
      </c>
      <c r="D409" s="752" t="s">
        <v>409</v>
      </c>
      <c r="E409" s="752" t="s">
        <v>548</v>
      </c>
      <c r="F409" s="752">
        <v>2711</v>
      </c>
      <c r="G409" s="752">
        <v>1</v>
      </c>
      <c r="H409" s="752">
        <v>2</v>
      </c>
      <c r="I409" s="752">
        <v>0</v>
      </c>
      <c r="K409" s="752">
        <v>2</v>
      </c>
      <c r="L409" s="753">
        <v>300000</v>
      </c>
      <c r="M409" s="753">
        <v>300000</v>
      </c>
      <c r="N409" s="753">
        <f t="shared" si="35"/>
        <v>0</v>
      </c>
      <c r="O409" s="753">
        <v>177275</v>
      </c>
      <c r="P409" s="753">
        <v>0</v>
      </c>
      <c r="R409" s="756">
        <f t="shared" si="32"/>
        <v>300000</v>
      </c>
      <c r="S409" s="756">
        <f t="shared" si="33"/>
        <v>0</v>
      </c>
      <c r="T409" s="756">
        <f t="shared" si="34"/>
        <v>0</v>
      </c>
    </row>
    <row r="410" spans="1:20">
      <c r="A410" s="752" t="s">
        <v>984</v>
      </c>
      <c r="B410" s="757" t="s">
        <v>489</v>
      </c>
      <c r="C410" s="752">
        <v>241101</v>
      </c>
      <c r="D410" s="752" t="s">
        <v>409</v>
      </c>
      <c r="E410" s="752" t="s">
        <v>548</v>
      </c>
      <c r="F410" s="752">
        <v>2721</v>
      </c>
      <c r="G410" s="752">
        <v>1</v>
      </c>
      <c r="H410" s="752">
        <v>2</v>
      </c>
      <c r="I410" s="752">
        <v>0</v>
      </c>
      <c r="K410" s="752">
        <v>2</v>
      </c>
      <c r="L410" s="753">
        <v>900000</v>
      </c>
      <c r="M410" s="753">
        <v>900000</v>
      </c>
      <c r="N410" s="753">
        <f t="shared" si="35"/>
        <v>0</v>
      </c>
      <c r="O410" s="753">
        <v>531825</v>
      </c>
      <c r="P410" s="753">
        <v>0</v>
      </c>
      <c r="R410" s="756">
        <f t="shared" si="32"/>
        <v>900000</v>
      </c>
      <c r="S410" s="756">
        <f t="shared" si="33"/>
        <v>0</v>
      </c>
      <c r="T410" s="756">
        <f t="shared" si="34"/>
        <v>0</v>
      </c>
    </row>
    <row r="411" spans="1:20">
      <c r="A411" s="752" t="s">
        <v>985</v>
      </c>
      <c r="B411" s="757" t="s">
        <v>489</v>
      </c>
      <c r="C411" s="752">
        <v>241101</v>
      </c>
      <c r="D411" s="752" t="s">
        <v>409</v>
      </c>
      <c r="E411" s="752" t="s">
        <v>548</v>
      </c>
      <c r="F411" s="752">
        <v>2731</v>
      </c>
      <c r="G411" s="752">
        <v>1</v>
      </c>
      <c r="H411" s="752">
        <v>1</v>
      </c>
      <c r="I411" s="752">
        <v>0</v>
      </c>
      <c r="K411" s="752">
        <v>2</v>
      </c>
      <c r="L411" s="753">
        <v>300000</v>
      </c>
      <c r="M411" s="753">
        <v>0</v>
      </c>
      <c r="O411" s="753">
        <v>0</v>
      </c>
      <c r="P411" s="753">
        <v>0</v>
      </c>
      <c r="R411" s="756">
        <f t="shared" si="32"/>
        <v>0</v>
      </c>
      <c r="S411" s="756">
        <f t="shared" si="33"/>
        <v>0</v>
      </c>
      <c r="T411" s="756">
        <f t="shared" si="34"/>
        <v>0</v>
      </c>
    </row>
    <row r="412" spans="1:20">
      <c r="A412" s="752" t="s">
        <v>986</v>
      </c>
      <c r="B412" s="757" t="s">
        <v>489</v>
      </c>
      <c r="C412" s="752">
        <v>241101</v>
      </c>
      <c r="D412" s="752" t="s">
        <v>409</v>
      </c>
      <c r="E412" s="752" t="s">
        <v>548</v>
      </c>
      <c r="F412" s="752">
        <v>2911</v>
      </c>
      <c r="G412" s="752">
        <v>1</v>
      </c>
      <c r="H412" s="752">
        <v>1</v>
      </c>
      <c r="I412" s="752">
        <v>0</v>
      </c>
      <c r="K412" s="752">
        <v>2</v>
      </c>
      <c r="L412" s="753">
        <v>1200000</v>
      </c>
      <c r="M412" s="753">
        <v>500000</v>
      </c>
      <c r="O412" s="753">
        <v>399999</v>
      </c>
      <c r="P412" s="753">
        <v>0</v>
      </c>
      <c r="R412" s="756">
        <f t="shared" si="32"/>
        <v>500000</v>
      </c>
      <c r="S412" s="756">
        <f t="shared" si="33"/>
        <v>0</v>
      </c>
      <c r="T412" s="756">
        <f t="shared" si="34"/>
        <v>0</v>
      </c>
    </row>
    <row r="413" spans="1:20">
      <c r="A413" s="752" t="s">
        <v>1722</v>
      </c>
      <c r="B413" s="757" t="s">
        <v>489</v>
      </c>
      <c r="C413" s="752">
        <v>241101</v>
      </c>
      <c r="D413" s="752" t="s">
        <v>409</v>
      </c>
      <c r="E413" s="752" t="s">
        <v>548</v>
      </c>
      <c r="F413" s="752">
        <v>3112</v>
      </c>
      <c r="G413" s="752">
        <v>1</v>
      </c>
      <c r="H413" s="752">
        <v>2</v>
      </c>
      <c r="I413" s="752">
        <v>0</v>
      </c>
      <c r="K413" s="752">
        <v>3</v>
      </c>
      <c r="L413" s="753">
        <v>0</v>
      </c>
      <c r="M413" s="753">
        <v>17201966</v>
      </c>
      <c r="N413" s="753">
        <f>P413</f>
        <v>0</v>
      </c>
      <c r="O413" s="753">
        <v>3915006</v>
      </c>
      <c r="P413" s="753">
        <v>0</v>
      </c>
      <c r="R413" s="756">
        <f t="shared" si="32"/>
        <v>17201966</v>
      </c>
      <c r="S413" s="756">
        <f t="shared" si="33"/>
        <v>0</v>
      </c>
      <c r="T413" s="756">
        <f t="shared" si="34"/>
        <v>0</v>
      </c>
    </row>
    <row r="414" spans="1:20">
      <c r="A414" s="752" t="s">
        <v>987</v>
      </c>
      <c r="B414" s="757" t="s">
        <v>489</v>
      </c>
      <c r="C414" s="752">
        <v>241101</v>
      </c>
      <c r="D414" s="752" t="s">
        <v>409</v>
      </c>
      <c r="E414" s="752" t="s">
        <v>548</v>
      </c>
      <c r="F414" s="752">
        <v>3121</v>
      </c>
      <c r="G414" s="752">
        <v>1</v>
      </c>
      <c r="H414" s="752">
        <v>1</v>
      </c>
      <c r="I414" s="752">
        <v>0</v>
      </c>
      <c r="K414" s="752">
        <v>3</v>
      </c>
      <c r="L414" s="753">
        <v>9000000</v>
      </c>
      <c r="M414" s="753">
        <v>3125000</v>
      </c>
      <c r="N414" s="753">
        <v>3125000</v>
      </c>
      <c r="O414" s="753">
        <v>1241260</v>
      </c>
      <c r="P414" s="753">
        <v>732850.62</v>
      </c>
      <c r="Q414" s="753">
        <v>732850.62</v>
      </c>
      <c r="R414" s="756">
        <f t="shared" si="32"/>
        <v>0</v>
      </c>
      <c r="S414" s="756">
        <f t="shared" si="33"/>
        <v>2392149.38</v>
      </c>
      <c r="T414" s="756">
        <f t="shared" si="34"/>
        <v>0</v>
      </c>
    </row>
    <row r="415" spans="1:20">
      <c r="A415" s="752" t="s">
        <v>1706</v>
      </c>
      <c r="B415" s="757" t="s">
        <v>489</v>
      </c>
      <c r="C415" s="752">
        <v>241101</v>
      </c>
      <c r="D415" s="752" t="s">
        <v>409</v>
      </c>
      <c r="E415" s="752" t="s">
        <v>548</v>
      </c>
      <c r="F415" s="752">
        <v>3381</v>
      </c>
      <c r="G415" s="752">
        <v>1</v>
      </c>
      <c r="H415" s="752">
        <v>2</v>
      </c>
      <c r="I415" s="752">
        <v>0</v>
      </c>
      <c r="K415" s="752">
        <v>3</v>
      </c>
      <c r="L415" s="753">
        <v>0</v>
      </c>
      <c r="M415" s="753">
        <v>5283056</v>
      </c>
      <c r="N415" s="753">
        <f>P415</f>
        <v>0</v>
      </c>
      <c r="O415" s="753">
        <v>1753697</v>
      </c>
      <c r="P415" s="753">
        <v>0</v>
      </c>
      <c r="R415" s="756">
        <f t="shared" si="32"/>
        <v>5283056</v>
      </c>
      <c r="S415" s="756">
        <f t="shared" si="33"/>
        <v>0</v>
      </c>
      <c r="T415" s="756">
        <f t="shared" si="34"/>
        <v>0</v>
      </c>
    </row>
    <row r="416" spans="1:20">
      <c r="A416" s="752" t="s">
        <v>988</v>
      </c>
      <c r="B416" s="757" t="s">
        <v>489</v>
      </c>
      <c r="C416" s="752">
        <v>241101</v>
      </c>
      <c r="D416" s="752" t="s">
        <v>409</v>
      </c>
      <c r="E416" s="752" t="s">
        <v>548</v>
      </c>
      <c r="F416" s="752">
        <v>3511</v>
      </c>
      <c r="G416" s="752">
        <v>1</v>
      </c>
      <c r="H416" s="752">
        <v>1</v>
      </c>
      <c r="I416" s="752">
        <v>0</v>
      </c>
      <c r="K416" s="752">
        <v>3</v>
      </c>
      <c r="L416" s="753">
        <v>25224</v>
      </c>
      <c r="M416" s="753">
        <v>0</v>
      </c>
      <c r="O416" s="753">
        <v>0</v>
      </c>
      <c r="P416" s="753">
        <v>0</v>
      </c>
      <c r="R416" s="756">
        <f t="shared" si="32"/>
        <v>0</v>
      </c>
      <c r="S416" s="756">
        <f t="shared" si="33"/>
        <v>0</v>
      </c>
      <c r="T416" s="756">
        <f t="shared" si="34"/>
        <v>0</v>
      </c>
    </row>
    <row r="417" spans="1:20">
      <c r="A417" s="752" t="s">
        <v>989</v>
      </c>
      <c r="B417" s="757" t="s">
        <v>489</v>
      </c>
      <c r="C417" s="752">
        <v>241101</v>
      </c>
      <c r="D417" s="752" t="s">
        <v>409</v>
      </c>
      <c r="E417" s="752" t="s">
        <v>548</v>
      </c>
      <c r="F417" s="752">
        <v>3571</v>
      </c>
      <c r="G417" s="752">
        <v>1</v>
      </c>
      <c r="H417" s="752">
        <v>1</v>
      </c>
      <c r="I417" s="752">
        <v>0</v>
      </c>
      <c r="K417" s="752">
        <v>3</v>
      </c>
      <c r="L417" s="753">
        <v>9000000</v>
      </c>
      <c r="M417" s="753">
        <v>9000000</v>
      </c>
      <c r="N417" s="753">
        <v>4494000</v>
      </c>
      <c r="O417" s="753">
        <v>3839797</v>
      </c>
      <c r="P417" s="753">
        <v>3755920.66</v>
      </c>
      <c r="Q417" s="753">
        <v>3755920.6599999997</v>
      </c>
      <c r="R417" s="756">
        <f t="shared" si="32"/>
        <v>4506000</v>
      </c>
      <c r="S417" s="756">
        <f t="shared" si="33"/>
        <v>738079.33999999985</v>
      </c>
      <c r="T417" s="756">
        <f t="shared" si="34"/>
        <v>0</v>
      </c>
    </row>
    <row r="418" spans="1:20">
      <c r="A418" s="752" t="s">
        <v>990</v>
      </c>
      <c r="B418" s="757" t="s">
        <v>489</v>
      </c>
      <c r="C418" s="752">
        <v>241101</v>
      </c>
      <c r="D418" s="752" t="s">
        <v>409</v>
      </c>
      <c r="E418" s="752" t="s">
        <v>548</v>
      </c>
      <c r="F418" s="752">
        <v>3581</v>
      </c>
      <c r="G418" s="752">
        <v>1</v>
      </c>
      <c r="H418" s="752">
        <v>1</v>
      </c>
      <c r="I418" s="752">
        <v>0</v>
      </c>
      <c r="K418" s="752">
        <v>3</v>
      </c>
      <c r="L418" s="753">
        <v>0</v>
      </c>
      <c r="M418" s="753">
        <v>5000000</v>
      </c>
      <c r="O418" s="753">
        <v>2818180</v>
      </c>
      <c r="P418" s="753">
        <v>0</v>
      </c>
      <c r="R418" s="756">
        <f t="shared" si="32"/>
        <v>5000000</v>
      </c>
      <c r="S418" s="756">
        <f t="shared" si="33"/>
        <v>0</v>
      </c>
      <c r="T418" s="756">
        <f t="shared" si="34"/>
        <v>0</v>
      </c>
    </row>
    <row r="419" spans="1:20">
      <c r="A419" s="752" t="s">
        <v>991</v>
      </c>
      <c r="B419" s="757" t="s">
        <v>489</v>
      </c>
      <c r="C419" s="752">
        <v>241101</v>
      </c>
      <c r="D419" s="752" t="s">
        <v>409</v>
      </c>
      <c r="E419" s="752" t="s">
        <v>548</v>
      </c>
      <c r="F419" s="752">
        <v>6121</v>
      </c>
      <c r="G419" s="752">
        <v>2</v>
      </c>
      <c r="H419" s="752">
        <v>1</v>
      </c>
      <c r="I419" s="752">
        <v>0</v>
      </c>
      <c r="J419" s="752" t="s">
        <v>992</v>
      </c>
      <c r="K419" s="752">
        <v>6</v>
      </c>
      <c r="L419" s="753">
        <v>15634798</v>
      </c>
      <c r="M419" s="753">
        <v>0</v>
      </c>
      <c r="O419" s="753">
        <v>0</v>
      </c>
      <c r="P419" s="753">
        <v>0</v>
      </c>
      <c r="R419" s="756">
        <f t="shared" si="32"/>
        <v>0</v>
      </c>
      <c r="S419" s="756">
        <f t="shared" si="33"/>
        <v>0</v>
      </c>
      <c r="T419" s="756">
        <f t="shared" si="34"/>
        <v>0</v>
      </c>
    </row>
    <row r="420" spans="1:20">
      <c r="A420" s="752" t="s">
        <v>993</v>
      </c>
      <c r="B420" s="757" t="s">
        <v>1186</v>
      </c>
      <c r="C420" s="752">
        <v>241244</v>
      </c>
      <c r="D420" s="752" t="s">
        <v>348</v>
      </c>
      <c r="E420" s="752">
        <v>111100</v>
      </c>
      <c r="F420" s="752">
        <v>4412</v>
      </c>
      <c r="G420" s="752">
        <v>1</v>
      </c>
      <c r="H420" s="752">
        <v>1</v>
      </c>
      <c r="I420" s="752">
        <v>77</v>
      </c>
      <c r="K420" s="752">
        <v>4</v>
      </c>
      <c r="L420" s="753">
        <v>200000</v>
      </c>
      <c r="M420" s="753">
        <v>0</v>
      </c>
      <c r="O420" s="753">
        <v>0</v>
      </c>
      <c r="P420" s="753">
        <v>0</v>
      </c>
      <c r="R420" s="756">
        <f t="shared" si="32"/>
        <v>0</v>
      </c>
      <c r="S420" s="756">
        <f t="shared" si="33"/>
        <v>0</v>
      </c>
      <c r="T420" s="756">
        <f t="shared" si="34"/>
        <v>0</v>
      </c>
    </row>
    <row r="421" spans="1:20">
      <c r="A421" s="752" t="s">
        <v>994</v>
      </c>
      <c r="B421" s="757" t="s">
        <v>501</v>
      </c>
      <c r="C421" s="752">
        <v>242040</v>
      </c>
      <c r="D421" s="752" t="s">
        <v>351</v>
      </c>
      <c r="E421" s="752" t="s">
        <v>555</v>
      </c>
      <c r="F421" s="752">
        <v>4419</v>
      </c>
      <c r="G421" s="752">
        <v>1</v>
      </c>
      <c r="H421" s="752">
        <v>1</v>
      </c>
      <c r="I421" s="752">
        <v>77</v>
      </c>
      <c r="K421" s="752">
        <v>4</v>
      </c>
      <c r="L421" s="753">
        <v>4000000</v>
      </c>
      <c r="M421" s="753">
        <v>0</v>
      </c>
      <c r="O421" s="753">
        <v>0</v>
      </c>
      <c r="P421" s="753">
        <v>0</v>
      </c>
      <c r="R421" s="756">
        <f t="shared" si="32"/>
        <v>0</v>
      </c>
      <c r="S421" s="756">
        <f t="shared" si="33"/>
        <v>0</v>
      </c>
      <c r="T421" s="756">
        <f t="shared" si="34"/>
        <v>0</v>
      </c>
    </row>
    <row r="422" spans="1:20">
      <c r="A422" s="752" t="s">
        <v>995</v>
      </c>
      <c r="B422" s="757" t="s">
        <v>496</v>
      </c>
      <c r="C422" s="752">
        <v>242078</v>
      </c>
      <c r="D422" s="752" t="s">
        <v>427</v>
      </c>
      <c r="E422" s="752">
        <v>111100</v>
      </c>
      <c r="F422" s="752">
        <v>4411</v>
      </c>
      <c r="G422" s="752">
        <v>1</v>
      </c>
      <c r="H422" s="752">
        <v>1</v>
      </c>
      <c r="I422" s="752">
        <v>0</v>
      </c>
      <c r="K422" s="752">
        <v>4</v>
      </c>
      <c r="L422" s="753">
        <v>50000</v>
      </c>
      <c r="M422" s="753">
        <v>0</v>
      </c>
      <c r="O422" s="753">
        <v>0</v>
      </c>
      <c r="P422" s="753">
        <v>0</v>
      </c>
      <c r="R422" s="756">
        <f t="shared" si="32"/>
        <v>0</v>
      </c>
      <c r="S422" s="756">
        <f t="shared" si="33"/>
        <v>0</v>
      </c>
      <c r="T422" s="756">
        <f t="shared" si="34"/>
        <v>0</v>
      </c>
    </row>
    <row r="423" spans="1:20">
      <c r="A423" s="752" t="s">
        <v>996</v>
      </c>
      <c r="B423" s="757" t="s">
        <v>496</v>
      </c>
      <c r="C423" s="752">
        <v>242078</v>
      </c>
      <c r="D423" s="752" t="s">
        <v>427</v>
      </c>
      <c r="E423" s="752">
        <v>111200</v>
      </c>
      <c r="F423" s="752">
        <v>4419</v>
      </c>
      <c r="G423" s="752">
        <v>1</v>
      </c>
      <c r="H423" s="752">
        <v>1</v>
      </c>
      <c r="I423" s="752">
        <v>0</v>
      </c>
      <c r="K423" s="752">
        <v>4</v>
      </c>
      <c r="L423" s="753">
        <v>1817857</v>
      </c>
      <c r="M423" s="753">
        <v>1817857</v>
      </c>
      <c r="O423" s="753">
        <v>727144</v>
      </c>
      <c r="P423" s="753">
        <v>0</v>
      </c>
      <c r="R423" s="756">
        <f t="shared" si="32"/>
        <v>1817857</v>
      </c>
      <c r="S423" s="756">
        <f t="shared" si="33"/>
        <v>0</v>
      </c>
      <c r="T423" s="756">
        <f t="shared" si="34"/>
        <v>0</v>
      </c>
    </row>
    <row r="424" spans="1:20">
      <c r="A424" s="752" t="s">
        <v>997</v>
      </c>
      <c r="B424" s="757" t="s">
        <v>496</v>
      </c>
      <c r="C424" s="752">
        <v>242078</v>
      </c>
      <c r="D424" s="752" t="s">
        <v>427</v>
      </c>
      <c r="E424" s="752" t="s">
        <v>552</v>
      </c>
      <c r="F424" s="752">
        <v>5111</v>
      </c>
      <c r="G424" s="752">
        <v>2</v>
      </c>
      <c r="H424" s="752">
        <v>1</v>
      </c>
      <c r="I424" s="752">
        <v>0</v>
      </c>
      <c r="J424" s="752" t="s">
        <v>998</v>
      </c>
      <c r="K424" s="752">
        <v>5</v>
      </c>
      <c r="L424" s="753">
        <v>700000</v>
      </c>
      <c r="M424" s="753">
        <v>700000</v>
      </c>
      <c r="O424" s="753">
        <v>280000</v>
      </c>
      <c r="P424" s="753">
        <v>0</v>
      </c>
      <c r="R424" s="756">
        <f t="shared" si="32"/>
        <v>700000</v>
      </c>
      <c r="S424" s="756">
        <f t="shared" si="33"/>
        <v>0</v>
      </c>
      <c r="T424" s="756">
        <f t="shared" si="34"/>
        <v>0</v>
      </c>
    </row>
    <row r="425" spans="1:20">
      <c r="A425" s="752" t="s">
        <v>999</v>
      </c>
      <c r="B425" s="757" t="s">
        <v>496</v>
      </c>
      <c r="C425" s="752">
        <v>242078</v>
      </c>
      <c r="D425" s="752" t="s">
        <v>427</v>
      </c>
      <c r="E425" s="752" t="s">
        <v>552</v>
      </c>
      <c r="F425" s="752">
        <v>5151</v>
      </c>
      <c r="G425" s="752">
        <v>2</v>
      </c>
      <c r="H425" s="752">
        <v>1</v>
      </c>
      <c r="I425" s="752">
        <v>0</v>
      </c>
      <c r="J425" s="752" t="s">
        <v>998</v>
      </c>
      <c r="K425" s="752">
        <v>5</v>
      </c>
      <c r="L425" s="753">
        <v>1800000</v>
      </c>
      <c r="M425" s="753">
        <v>1800000</v>
      </c>
      <c r="O425" s="753">
        <v>720000</v>
      </c>
      <c r="P425" s="753">
        <v>0</v>
      </c>
      <c r="R425" s="756">
        <f t="shared" si="32"/>
        <v>1800000</v>
      </c>
      <c r="S425" s="756">
        <f t="shared" si="33"/>
        <v>0</v>
      </c>
      <c r="T425" s="756">
        <f t="shared" si="34"/>
        <v>0</v>
      </c>
    </row>
    <row r="426" spans="1:20">
      <c r="A426" s="752" t="s">
        <v>1000</v>
      </c>
      <c r="B426" s="757" t="s">
        <v>496</v>
      </c>
      <c r="C426" s="752">
        <v>242078</v>
      </c>
      <c r="D426" s="752" t="s">
        <v>427</v>
      </c>
      <c r="E426" s="752" t="s">
        <v>552</v>
      </c>
      <c r="F426" s="752">
        <v>5191</v>
      </c>
      <c r="G426" s="752">
        <v>2</v>
      </c>
      <c r="H426" s="752">
        <v>1</v>
      </c>
      <c r="I426" s="752">
        <v>0</v>
      </c>
      <c r="J426" s="752" t="s">
        <v>998</v>
      </c>
      <c r="K426" s="752">
        <v>5</v>
      </c>
      <c r="L426" s="753">
        <v>150000</v>
      </c>
      <c r="M426" s="753">
        <v>150000</v>
      </c>
      <c r="O426" s="753">
        <v>60000</v>
      </c>
      <c r="P426" s="753">
        <v>0</v>
      </c>
      <c r="R426" s="756">
        <f t="shared" si="32"/>
        <v>150000</v>
      </c>
      <c r="S426" s="756">
        <f t="shared" si="33"/>
        <v>0</v>
      </c>
      <c r="T426" s="756">
        <f t="shared" si="34"/>
        <v>0</v>
      </c>
    </row>
    <row r="427" spans="1:20">
      <c r="A427" s="752" t="s">
        <v>1001</v>
      </c>
      <c r="B427" s="757" t="s">
        <v>496</v>
      </c>
      <c r="C427" s="752">
        <v>242078</v>
      </c>
      <c r="D427" s="752" t="s">
        <v>427</v>
      </c>
      <c r="E427" s="752" t="s">
        <v>552</v>
      </c>
      <c r="F427" s="752">
        <v>5211</v>
      </c>
      <c r="G427" s="752">
        <v>2</v>
      </c>
      <c r="H427" s="752">
        <v>1</v>
      </c>
      <c r="I427" s="752">
        <v>0</v>
      </c>
      <c r="J427" s="752" t="s">
        <v>998</v>
      </c>
      <c r="K427" s="752">
        <v>5</v>
      </c>
      <c r="L427" s="753">
        <v>150000</v>
      </c>
      <c r="M427" s="753">
        <v>150000</v>
      </c>
      <c r="O427" s="753">
        <v>60000</v>
      </c>
      <c r="P427" s="753">
        <v>0</v>
      </c>
      <c r="R427" s="756">
        <f t="shared" si="32"/>
        <v>150000</v>
      </c>
      <c r="S427" s="756">
        <f t="shared" si="33"/>
        <v>0</v>
      </c>
      <c r="T427" s="756">
        <f t="shared" si="34"/>
        <v>0</v>
      </c>
    </row>
    <row r="428" spans="1:20">
      <c r="A428" s="752" t="s">
        <v>1002</v>
      </c>
      <c r="B428" s="757" t="s">
        <v>496</v>
      </c>
      <c r="C428" s="752">
        <v>242078</v>
      </c>
      <c r="D428" s="752" t="s">
        <v>427</v>
      </c>
      <c r="E428" s="752" t="s">
        <v>552</v>
      </c>
      <c r="F428" s="752">
        <v>5231</v>
      </c>
      <c r="G428" s="752">
        <v>2</v>
      </c>
      <c r="H428" s="752">
        <v>1</v>
      </c>
      <c r="I428" s="752">
        <v>0</v>
      </c>
      <c r="J428" s="752" t="s">
        <v>998</v>
      </c>
      <c r="K428" s="752">
        <v>5</v>
      </c>
      <c r="L428" s="753">
        <v>150000</v>
      </c>
      <c r="M428" s="753">
        <v>150000</v>
      </c>
      <c r="O428" s="753">
        <v>60000</v>
      </c>
      <c r="P428" s="753">
        <v>0</v>
      </c>
      <c r="R428" s="756">
        <f t="shared" si="32"/>
        <v>150000</v>
      </c>
      <c r="S428" s="756">
        <f t="shared" si="33"/>
        <v>0</v>
      </c>
      <c r="T428" s="756">
        <f t="shared" si="34"/>
        <v>0</v>
      </c>
    </row>
    <row r="429" spans="1:20">
      <c r="A429" s="752" t="s">
        <v>1003</v>
      </c>
      <c r="B429" s="757" t="s">
        <v>496</v>
      </c>
      <c r="C429" s="752">
        <v>242078</v>
      </c>
      <c r="D429" s="752" t="s">
        <v>427</v>
      </c>
      <c r="E429" s="752" t="s">
        <v>552</v>
      </c>
      <c r="F429" s="752">
        <v>5651</v>
      </c>
      <c r="G429" s="752">
        <v>2</v>
      </c>
      <c r="H429" s="752">
        <v>1</v>
      </c>
      <c r="I429" s="752">
        <v>0</v>
      </c>
      <c r="J429" s="752" t="s">
        <v>998</v>
      </c>
      <c r="K429" s="752">
        <v>5</v>
      </c>
      <c r="L429" s="753">
        <v>50000</v>
      </c>
      <c r="M429" s="753">
        <v>50000</v>
      </c>
      <c r="O429" s="753">
        <v>20000</v>
      </c>
      <c r="P429" s="753">
        <v>0</v>
      </c>
      <c r="R429" s="756">
        <f t="shared" si="32"/>
        <v>50000</v>
      </c>
      <c r="S429" s="756">
        <f t="shared" si="33"/>
        <v>0</v>
      </c>
      <c r="T429" s="756">
        <f t="shared" si="34"/>
        <v>0</v>
      </c>
    </row>
    <row r="430" spans="1:20">
      <c r="A430" s="752" t="s">
        <v>1004</v>
      </c>
      <c r="B430" s="757" t="s">
        <v>496</v>
      </c>
      <c r="C430" s="752">
        <v>242078</v>
      </c>
      <c r="D430" s="752" t="s">
        <v>427</v>
      </c>
      <c r="E430" s="752" t="s">
        <v>552</v>
      </c>
      <c r="F430" s="752">
        <v>5661</v>
      </c>
      <c r="G430" s="752">
        <v>2</v>
      </c>
      <c r="H430" s="752">
        <v>1</v>
      </c>
      <c r="I430" s="752">
        <v>0</v>
      </c>
      <c r="J430" s="752" t="s">
        <v>998</v>
      </c>
      <c r="K430" s="752">
        <v>5</v>
      </c>
      <c r="L430" s="753">
        <v>50000</v>
      </c>
      <c r="M430" s="753">
        <v>50000</v>
      </c>
      <c r="O430" s="753">
        <v>20000</v>
      </c>
      <c r="P430" s="753">
        <v>0</v>
      </c>
      <c r="R430" s="756">
        <f t="shared" si="32"/>
        <v>50000</v>
      </c>
      <c r="S430" s="756">
        <f t="shared" si="33"/>
        <v>0</v>
      </c>
      <c r="T430" s="756">
        <f t="shared" si="34"/>
        <v>0</v>
      </c>
    </row>
    <row r="431" spans="1:20">
      <c r="A431" s="752" t="s">
        <v>1005</v>
      </c>
      <c r="B431" s="757" t="s">
        <v>496</v>
      </c>
      <c r="C431" s="752">
        <v>242078</v>
      </c>
      <c r="D431" s="752" t="s">
        <v>427</v>
      </c>
      <c r="E431" s="752" t="s">
        <v>552</v>
      </c>
      <c r="F431" s="752">
        <v>5671</v>
      </c>
      <c r="G431" s="752">
        <v>2</v>
      </c>
      <c r="H431" s="752">
        <v>1</v>
      </c>
      <c r="I431" s="752">
        <v>0</v>
      </c>
      <c r="J431" s="752" t="s">
        <v>998</v>
      </c>
      <c r="K431" s="752">
        <v>5</v>
      </c>
      <c r="L431" s="753">
        <v>400000</v>
      </c>
      <c r="M431" s="753">
        <v>400000</v>
      </c>
      <c r="O431" s="753">
        <v>160000</v>
      </c>
      <c r="P431" s="753">
        <v>0</v>
      </c>
      <c r="R431" s="756">
        <f t="shared" si="32"/>
        <v>400000</v>
      </c>
      <c r="S431" s="756">
        <f t="shared" si="33"/>
        <v>0</v>
      </c>
      <c r="T431" s="756">
        <f t="shared" si="34"/>
        <v>0</v>
      </c>
    </row>
    <row r="432" spans="1:20">
      <c r="A432" s="752" t="s">
        <v>1006</v>
      </c>
      <c r="B432" s="757" t="s">
        <v>496</v>
      </c>
      <c r="C432" s="752">
        <v>242078</v>
      </c>
      <c r="D432" s="752" t="s">
        <v>427</v>
      </c>
      <c r="E432" s="752" t="s">
        <v>552</v>
      </c>
      <c r="F432" s="752">
        <v>5691</v>
      </c>
      <c r="G432" s="752">
        <v>2</v>
      </c>
      <c r="H432" s="752">
        <v>1</v>
      </c>
      <c r="I432" s="752">
        <v>0</v>
      </c>
      <c r="J432" s="752" t="s">
        <v>998</v>
      </c>
      <c r="K432" s="752">
        <v>5</v>
      </c>
      <c r="L432" s="753">
        <v>40000</v>
      </c>
      <c r="M432" s="753">
        <v>40000</v>
      </c>
      <c r="O432" s="753">
        <v>16000</v>
      </c>
      <c r="P432" s="753">
        <v>0</v>
      </c>
      <c r="R432" s="756">
        <f t="shared" si="32"/>
        <v>40000</v>
      </c>
      <c r="S432" s="756">
        <f t="shared" si="33"/>
        <v>0</v>
      </c>
      <c r="T432" s="756">
        <f t="shared" si="34"/>
        <v>0</v>
      </c>
    </row>
    <row r="433" spans="1:20">
      <c r="A433" s="752" t="s">
        <v>1007</v>
      </c>
      <c r="B433" s="757" t="s">
        <v>496</v>
      </c>
      <c r="C433" s="752">
        <v>242078</v>
      </c>
      <c r="D433" s="752" t="s">
        <v>427</v>
      </c>
      <c r="E433" s="752" t="s">
        <v>552</v>
      </c>
      <c r="F433" s="752">
        <v>5911</v>
      </c>
      <c r="G433" s="752">
        <v>2</v>
      </c>
      <c r="H433" s="752">
        <v>1</v>
      </c>
      <c r="I433" s="752">
        <v>0</v>
      </c>
      <c r="J433" s="752" t="s">
        <v>998</v>
      </c>
      <c r="K433" s="752">
        <v>5</v>
      </c>
      <c r="L433" s="753">
        <v>50000</v>
      </c>
      <c r="M433" s="753">
        <v>50000</v>
      </c>
      <c r="O433" s="753">
        <v>20000</v>
      </c>
      <c r="P433" s="753">
        <v>0</v>
      </c>
      <c r="R433" s="756">
        <f t="shared" si="32"/>
        <v>50000</v>
      </c>
      <c r="S433" s="756">
        <f t="shared" si="33"/>
        <v>0</v>
      </c>
      <c r="T433" s="756">
        <f t="shared" si="34"/>
        <v>0</v>
      </c>
    </row>
    <row r="434" spans="1:20">
      <c r="A434" s="752" t="s">
        <v>1008</v>
      </c>
      <c r="B434" s="757" t="s">
        <v>496</v>
      </c>
      <c r="C434" s="752">
        <v>242078</v>
      </c>
      <c r="D434" s="752" t="s">
        <v>427</v>
      </c>
      <c r="E434" s="752" t="s">
        <v>548</v>
      </c>
      <c r="F434" s="752">
        <v>2151</v>
      </c>
      <c r="G434" s="752">
        <v>1</v>
      </c>
      <c r="H434" s="752">
        <v>1</v>
      </c>
      <c r="I434" s="752">
        <v>0</v>
      </c>
      <c r="K434" s="752">
        <v>2</v>
      </c>
      <c r="L434" s="753">
        <v>250000</v>
      </c>
      <c r="M434" s="753">
        <v>0</v>
      </c>
      <c r="O434" s="753">
        <v>0</v>
      </c>
      <c r="P434" s="753">
        <v>0</v>
      </c>
      <c r="R434" s="756">
        <f t="shared" si="32"/>
        <v>0</v>
      </c>
      <c r="S434" s="756">
        <f t="shared" si="33"/>
        <v>0</v>
      </c>
      <c r="T434" s="756">
        <f t="shared" si="34"/>
        <v>0</v>
      </c>
    </row>
    <row r="435" spans="1:20">
      <c r="A435" s="752" t="s">
        <v>1009</v>
      </c>
      <c r="B435" s="757" t="s">
        <v>496</v>
      </c>
      <c r="C435" s="752">
        <v>242078</v>
      </c>
      <c r="D435" s="752" t="s">
        <v>427</v>
      </c>
      <c r="E435" s="752" t="s">
        <v>548</v>
      </c>
      <c r="F435" s="752">
        <v>2171</v>
      </c>
      <c r="G435" s="752">
        <v>1</v>
      </c>
      <c r="H435" s="752">
        <v>1</v>
      </c>
      <c r="I435" s="752">
        <v>0</v>
      </c>
      <c r="K435" s="752">
        <v>2</v>
      </c>
      <c r="L435" s="753">
        <v>150000</v>
      </c>
      <c r="M435" s="753">
        <v>150000</v>
      </c>
      <c r="O435" s="753">
        <v>60000</v>
      </c>
      <c r="P435" s="753">
        <v>0</v>
      </c>
      <c r="R435" s="756">
        <f t="shared" si="32"/>
        <v>150000</v>
      </c>
      <c r="S435" s="756">
        <f t="shared" si="33"/>
        <v>0</v>
      </c>
      <c r="T435" s="756">
        <f t="shared" si="34"/>
        <v>0</v>
      </c>
    </row>
    <row r="436" spans="1:20">
      <c r="A436" s="752" t="s">
        <v>1010</v>
      </c>
      <c r="B436" s="757" t="s">
        <v>496</v>
      </c>
      <c r="C436" s="752">
        <v>242078</v>
      </c>
      <c r="D436" s="752" t="s">
        <v>427</v>
      </c>
      <c r="E436" s="752" t="s">
        <v>548</v>
      </c>
      <c r="F436" s="752">
        <v>2211</v>
      </c>
      <c r="G436" s="752">
        <v>1</v>
      </c>
      <c r="H436" s="752">
        <v>1</v>
      </c>
      <c r="I436" s="752">
        <v>0</v>
      </c>
      <c r="K436" s="752">
        <v>2</v>
      </c>
      <c r="L436" s="753">
        <v>250000</v>
      </c>
      <c r="M436" s="753">
        <v>250000</v>
      </c>
      <c r="O436" s="753">
        <v>100000</v>
      </c>
      <c r="P436" s="753">
        <v>0</v>
      </c>
      <c r="R436" s="756">
        <f t="shared" si="32"/>
        <v>250000</v>
      </c>
      <c r="S436" s="756">
        <f t="shared" si="33"/>
        <v>0</v>
      </c>
      <c r="T436" s="756">
        <f t="shared" si="34"/>
        <v>0</v>
      </c>
    </row>
    <row r="437" spans="1:20">
      <c r="A437" s="752" t="s">
        <v>1011</v>
      </c>
      <c r="B437" s="757" t="s">
        <v>496</v>
      </c>
      <c r="C437" s="752">
        <v>242078</v>
      </c>
      <c r="D437" s="752" t="s">
        <v>427</v>
      </c>
      <c r="E437" s="752" t="s">
        <v>548</v>
      </c>
      <c r="F437" s="752">
        <v>2471</v>
      </c>
      <c r="G437" s="752">
        <v>1</v>
      </c>
      <c r="H437" s="752">
        <v>1</v>
      </c>
      <c r="I437" s="752">
        <v>0</v>
      </c>
      <c r="K437" s="752">
        <v>2</v>
      </c>
      <c r="L437" s="753">
        <v>100000</v>
      </c>
      <c r="M437" s="753">
        <v>0</v>
      </c>
      <c r="O437" s="753">
        <v>0</v>
      </c>
      <c r="P437" s="753">
        <v>0</v>
      </c>
      <c r="R437" s="756">
        <f t="shared" si="32"/>
        <v>0</v>
      </c>
      <c r="S437" s="756">
        <f t="shared" si="33"/>
        <v>0</v>
      </c>
      <c r="T437" s="756">
        <f t="shared" si="34"/>
        <v>0</v>
      </c>
    </row>
    <row r="438" spans="1:20">
      <c r="A438" s="752" t="s">
        <v>1012</v>
      </c>
      <c r="B438" s="757" t="s">
        <v>496</v>
      </c>
      <c r="C438" s="752">
        <v>242078</v>
      </c>
      <c r="D438" s="752" t="s">
        <v>427</v>
      </c>
      <c r="E438" s="752" t="s">
        <v>548</v>
      </c>
      <c r="F438" s="752">
        <v>2481</v>
      </c>
      <c r="G438" s="752">
        <v>1</v>
      </c>
      <c r="H438" s="752">
        <v>1</v>
      </c>
      <c r="I438" s="752">
        <v>0</v>
      </c>
      <c r="K438" s="752">
        <v>2</v>
      </c>
      <c r="L438" s="753">
        <v>100000</v>
      </c>
      <c r="M438" s="753">
        <v>100000</v>
      </c>
      <c r="O438" s="753">
        <v>40000</v>
      </c>
      <c r="P438" s="753">
        <v>0</v>
      </c>
      <c r="R438" s="756">
        <f t="shared" si="32"/>
        <v>100000</v>
      </c>
      <c r="S438" s="756">
        <f t="shared" si="33"/>
        <v>0</v>
      </c>
      <c r="T438" s="756">
        <f t="shared" si="34"/>
        <v>0</v>
      </c>
    </row>
    <row r="439" spans="1:20">
      <c r="A439" s="752" t="s">
        <v>1013</v>
      </c>
      <c r="B439" s="757" t="s">
        <v>496</v>
      </c>
      <c r="C439" s="752">
        <v>242078</v>
      </c>
      <c r="D439" s="752" t="s">
        <v>427</v>
      </c>
      <c r="E439" s="752" t="s">
        <v>548</v>
      </c>
      <c r="F439" s="752">
        <v>2491</v>
      </c>
      <c r="G439" s="752">
        <v>1</v>
      </c>
      <c r="H439" s="752">
        <v>1</v>
      </c>
      <c r="I439" s="752">
        <v>0</v>
      </c>
      <c r="K439" s="752">
        <v>2</v>
      </c>
      <c r="L439" s="753">
        <v>100000</v>
      </c>
      <c r="M439" s="753">
        <v>100000</v>
      </c>
      <c r="O439" s="753">
        <v>40000</v>
      </c>
      <c r="P439" s="753">
        <v>0</v>
      </c>
      <c r="R439" s="756">
        <f t="shared" si="32"/>
        <v>100000</v>
      </c>
      <c r="S439" s="756">
        <f t="shared" si="33"/>
        <v>0</v>
      </c>
      <c r="T439" s="756">
        <f t="shared" si="34"/>
        <v>0</v>
      </c>
    </row>
    <row r="440" spans="1:20">
      <c r="A440" s="752" t="s">
        <v>1014</v>
      </c>
      <c r="B440" s="757" t="s">
        <v>496</v>
      </c>
      <c r="C440" s="752">
        <v>242078</v>
      </c>
      <c r="D440" s="752" t="s">
        <v>427</v>
      </c>
      <c r="E440" s="752" t="s">
        <v>548</v>
      </c>
      <c r="F440" s="752">
        <v>2561</v>
      </c>
      <c r="G440" s="752">
        <v>1</v>
      </c>
      <c r="H440" s="752">
        <v>1</v>
      </c>
      <c r="I440" s="752">
        <v>0</v>
      </c>
      <c r="K440" s="752">
        <v>2</v>
      </c>
      <c r="L440" s="753">
        <v>80000</v>
      </c>
      <c r="M440" s="753">
        <v>0</v>
      </c>
      <c r="O440" s="753">
        <v>0</v>
      </c>
      <c r="P440" s="753">
        <v>0</v>
      </c>
      <c r="R440" s="756">
        <f t="shared" si="32"/>
        <v>0</v>
      </c>
      <c r="S440" s="756">
        <f t="shared" si="33"/>
        <v>0</v>
      </c>
      <c r="T440" s="756">
        <f t="shared" si="34"/>
        <v>0</v>
      </c>
    </row>
    <row r="441" spans="1:20">
      <c r="A441" s="752" t="s">
        <v>1015</v>
      </c>
      <c r="B441" s="757" t="s">
        <v>496</v>
      </c>
      <c r="C441" s="752">
        <v>242078</v>
      </c>
      <c r="D441" s="752" t="s">
        <v>427</v>
      </c>
      <c r="E441" s="752" t="s">
        <v>548</v>
      </c>
      <c r="F441" s="752">
        <v>2721</v>
      </c>
      <c r="G441" s="752">
        <v>1</v>
      </c>
      <c r="H441" s="752">
        <v>2</v>
      </c>
      <c r="I441" s="752">
        <v>0</v>
      </c>
      <c r="K441" s="752">
        <v>2</v>
      </c>
      <c r="L441" s="753">
        <v>50000</v>
      </c>
      <c r="M441" s="753">
        <v>50000</v>
      </c>
      <c r="N441" s="753">
        <f>P441</f>
        <v>0</v>
      </c>
      <c r="O441" s="753">
        <v>20000</v>
      </c>
      <c r="P441" s="753">
        <v>0</v>
      </c>
      <c r="R441" s="756">
        <f t="shared" si="32"/>
        <v>50000</v>
      </c>
      <c r="S441" s="756">
        <f t="shared" si="33"/>
        <v>0</v>
      </c>
      <c r="T441" s="756">
        <f t="shared" si="34"/>
        <v>0</v>
      </c>
    </row>
    <row r="442" spans="1:20">
      <c r="A442" s="752" t="s">
        <v>1016</v>
      </c>
      <c r="B442" s="757" t="s">
        <v>496</v>
      </c>
      <c r="C442" s="752">
        <v>242078</v>
      </c>
      <c r="D442" s="752" t="s">
        <v>427</v>
      </c>
      <c r="E442" s="752" t="s">
        <v>548</v>
      </c>
      <c r="F442" s="752">
        <v>2911</v>
      </c>
      <c r="G442" s="752">
        <v>1</v>
      </c>
      <c r="H442" s="752">
        <v>1</v>
      </c>
      <c r="I442" s="752">
        <v>0</v>
      </c>
      <c r="K442" s="752">
        <v>2</v>
      </c>
      <c r="L442" s="753">
        <v>120000</v>
      </c>
      <c r="M442" s="753">
        <v>0</v>
      </c>
      <c r="O442" s="753">
        <v>0</v>
      </c>
      <c r="P442" s="753">
        <v>0</v>
      </c>
      <c r="R442" s="756">
        <f t="shared" si="32"/>
        <v>0</v>
      </c>
      <c r="S442" s="756">
        <f t="shared" si="33"/>
        <v>0</v>
      </c>
      <c r="T442" s="756">
        <f t="shared" si="34"/>
        <v>0</v>
      </c>
    </row>
    <row r="443" spans="1:20">
      <c r="A443" s="752" t="s">
        <v>1721</v>
      </c>
      <c r="B443" s="757" t="s">
        <v>496</v>
      </c>
      <c r="C443" s="752">
        <v>242078</v>
      </c>
      <c r="D443" s="752" t="s">
        <v>427</v>
      </c>
      <c r="E443" s="752" t="s">
        <v>548</v>
      </c>
      <c r="F443" s="752">
        <v>3112</v>
      </c>
      <c r="G443" s="752">
        <v>1</v>
      </c>
      <c r="H443" s="752">
        <v>2</v>
      </c>
      <c r="I443" s="752">
        <v>0</v>
      </c>
      <c r="K443" s="752">
        <v>3</v>
      </c>
      <c r="L443" s="753">
        <v>0</v>
      </c>
      <c r="M443" s="753">
        <v>730000</v>
      </c>
      <c r="N443" s="753">
        <f>P443</f>
        <v>0</v>
      </c>
      <c r="O443" s="753">
        <v>292000</v>
      </c>
      <c r="P443" s="753">
        <v>0</v>
      </c>
      <c r="R443" s="756">
        <f t="shared" si="32"/>
        <v>730000</v>
      </c>
      <c r="S443" s="756">
        <f t="shared" si="33"/>
        <v>0</v>
      </c>
      <c r="T443" s="756">
        <f t="shared" si="34"/>
        <v>0</v>
      </c>
    </row>
    <row r="444" spans="1:20">
      <c r="A444" s="752" t="s">
        <v>1740</v>
      </c>
      <c r="B444" s="757" t="s">
        <v>496</v>
      </c>
      <c r="C444" s="752">
        <v>242078</v>
      </c>
      <c r="D444" s="752" t="s">
        <v>427</v>
      </c>
      <c r="E444" s="752" t="s">
        <v>548</v>
      </c>
      <c r="F444" s="752">
        <v>3362</v>
      </c>
      <c r="G444" s="752">
        <v>1</v>
      </c>
      <c r="H444" s="752">
        <v>1</v>
      </c>
      <c r="I444" s="752">
        <v>0</v>
      </c>
      <c r="K444" s="752">
        <v>3</v>
      </c>
      <c r="L444" s="753">
        <v>0</v>
      </c>
      <c r="M444" s="753">
        <v>3500000</v>
      </c>
      <c r="O444" s="753">
        <v>3500000</v>
      </c>
      <c r="P444" s="753">
        <v>0</v>
      </c>
      <c r="R444" s="756">
        <f t="shared" si="32"/>
        <v>3500000</v>
      </c>
      <c r="S444" s="756">
        <f t="shared" si="33"/>
        <v>0</v>
      </c>
      <c r="T444" s="756">
        <f t="shared" si="34"/>
        <v>0</v>
      </c>
    </row>
    <row r="445" spans="1:20">
      <c r="A445" s="752" t="s">
        <v>1017</v>
      </c>
      <c r="B445" s="757" t="s">
        <v>496</v>
      </c>
      <c r="C445" s="752">
        <v>242078</v>
      </c>
      <c r="D445" s="752" t="s">
        <v>427</v>
      </c>
      <c r="E445" s="752" t="s">
        <v>548</v>
      </c>
      <c r="F445" s="752">
        <v>3371</v>
      </c>
      <c r="G445" s="752">
        <v>1</v>
      </c>
      <c r="H445" s="752">
        <v>1</v>
      </c>
      <c r="I445" s="752">
        <v>87</v>
      </c>
      <c r="K445" s="752">
        <v>3</v>
      </c>
      <c r="L445" s="753">
        <v>0</v>
      </c>
      <c r="M445" s="753">
        <v>4844693.5999999996</v>
      </c>
      <c r="N445" s="753">
        <v>4844693.5999999996</v>
      </c>
      <c r="O445" s="753">
        <v>3900000</v>
      </c>
      <c r="P445" s="753">
        <v>871519.92</v>
      </c>
      <c r="Q445" s="753">
        <v>871519.92</v>
      </c>
      <c r="R445" s="756">
        <f t="shared" si="32"/>
        <v>0</v>
      </c>
      <c r="S445" s="756">
        <f t="shared" si="33"/>
        <v>3973173.6799999997</v>
      </c>
      <c r="T445" s="756">
        <f t="shared" si="34"/>
        <v>0</v>
      </c>
    </row>
    <row r="446" spans="1:20">
      <c r="A446" s="752" t="s">
        <v>1018</v>
      </c>
      <c r="B446" s="757" t="s">
        <v>496</v>
      </c>
      <c r="C446" s="752">
        <v>242078</v>
      </c>
      <c r="D446" s="752" t="s">
        <v>427</v>
      </c>
      <c r="E446" s="752" t="s">
        <v>548</v>
      </c>
      <c r="F446" s="752">
        <v>3511</v>
      </c>
      <c r="G446" s="752">
        <v>1</v>
      </c>
      <c r="H446" s="752">
        <v>1</v>
      </c>
      <c r="I446" s="752">
        <v>0</v>
      </c>
      <c r="K446" s="752">
        <v>3</v>
      </c>
      <c r="L446" s="753">
        <v>100000</v>
      </c>
      <c r="M446" s="753">
        <v>0</v>
      </c>
      <c r="O446" s="753">
        <v>0</v>
      </c>
      <c r="P446" s="753">
        <v>0</v>
      </c>
      <c r="R446" s="756">
        <f t="shared" si="32"/>
        <v>0</v>
      </c>
      <c r="S446" s="756">
        <f t="shared" si="33"/>
        <v>0</v>
      </c>
      <c r="T446" s="756">
        <f t="shared" si="34"/>
        <v>0</v>
      </c>
    </row>
    <row r="447" spans="1:20">
      <c r="A447" s="752" t="s">
        <v>1738</v>
      </c>
      <c r="B447" s="757" t="s">
        <v>496</v>
      </c>
      <c r="C447" s="752">
        <v>242078</v>
      </c>
      <c r="D447" s="752" t="s">
        <v>427</v>
      </c>
      <c r="E447" s="752" t="s">
        <v>548</v>
      </c>
      <c r="F447" s="752">
        <v>3531</v>
      </c>
      <c r="G447" s="752">
        <v>1</v>
      </c>
      <c r="H447" s="752">
        <v>1</v>
      </c>
      <c r="I447" s="752">
        <v>0</v>
      </c>
      <c r="K447" s="752">
        <v>3</v>
      </c>
      <c r="L447" s="753">
        <v>0</v>
      </c>
      <c r="M447" s="753">
        <v>757109</v>
      </c>
      <c r="O447" s="753">
        <v>757109</v>
      </c>
      <c r="P447" s="753">
        <v>0</v>
      </c>
      <c r="R447" s="756">
        <f t="shared" si="32"/>
        <v>757109</v>
      </c>
      <c r="S447" s="756">
        <f t="shared" si="33"/>
        <v>0</v>
      </c>
      <c r="T447" s="756">
        <f t="shared" si="34"/>
        <v>0</v>
      </c>
    </row>
    <row r="448" spans="1:20">
      <c r="A448" s="752" t="s">
        <v>1019</v>
      </c>
      <c r="B448" s="757" t="s">
        <v>496</v>
      </c>
      <c r="C448" s="752">
        <v>242078</v>
      </c>
      <c r="D448" s="752" t="s">
        <v>427</v>
      </c>
      <c r="E448" s="752" t="s">
        <v>548</v>
      </c>
      <c r="F448" s="752">
        <v>3651</v>
      </c>
      <c r="G448" s="752">
        <v>1</v>
      </c>
      <c r="H448" s="752">
        <v>1</v>
      </c>
      <c r="I448" s="752">
        <v>0</v>
      </c>
      <c r="K448" s="752">
        <v>3</v>
      </c>
      <c r="L448" s="753">
        <v>80000</v>
      </c>
      <c r="M448" s="753">
        <v>0</v>
      </c>
      <c r="O448" s="753">
        <v>0</v>
      </c>
      <c r="P448" s="753">
        <v>0</v>
      </c>
      <c r="R448" s="756">
        <f t="shared" si="32"/>
        <v>0</v>
      </c>
      <c r="S448" s="756">
        <f t="shared" si="33"/>
        <v>0</v>
      </c>
      <c r="T448" s="756">
        <f t="shared" si="34"/>
        <v>0</v>
      </c>
    </row>
    <row r="449" spans="1:20">
      <c r="A449" s="752" t="s">
        <v>1020</v>
      </c>
      <c r="B449" s="757" t="s">
        <v>496</v>
      </c>
      <c r="C449" s="752">
        <v>242078</v>
      </c>
      <c r="D449" s="752" t="s">
        <v>427</v>
      </c>
      <c r="E449" s="752" t="s">
        <v>548</v>
      </c>
      <c r="F449" s="752">
        <v>3722</v>
      </c>
      <c r="G449" s="752">
        <v>1</v>
      </c>
      <c r="H449" s="752">
        <v>1</v>
      </c>
      <c r="I449" s="752">
        <v>0</v>
      </c>
      <c r="K449" s="752">
        <v>3</v>
      </c>
      <c r="L449" s="753">
        <v>430000</v>
      </c>
      <c r="M449" s="753">
        <v>430000</v>
      </c>
      <c r="N449" s="753">
        <v>430000</v>
      </c>
      <c r="O449" s="753">
        <v>172000</v>
      </c>
      <c r="P449" s="753">
        <v>43000</v>
      </c>
      <c r="Q449" s="753">
        <v>43000</v>
      </c>
      <c r="R449" s="756">
        <f t="shared" si="32"/>
        <v>0</v>
      </c>
      <c r="S449" s="756">
        <f t="shared" si="33"/>
        <v>387000</v>
      </c>
      <c r="T449" s="756">
        <f t="shared" si="34"/>
        <v>0</v>
      </c>
    </row>
    <row r="450" spans="1:20">
      <c r="A450" s="752" t="s">
        <v>1021</v>
      </c>
      <c r="B450" s="757" t="s">
        <v>496</v>
      </c>
      <c r="C450" s="752">
        <v>242078</v>
      </c>
      <c r="D450" s="752" t="s">
        <v>427</v>
      </c>
      <c r="E450" s="752" t="s">
        <v>548</v>
      </c>
      <c r="F450" s="752">
        <v>3821</v>
      </c>
      <c r="G450" s="752">
        <v>1</v>
      </c>
      <c r="H450" s="752">
        <v>1</v>
      </c>
      <c r="I450" s="752">
        <v>0</v>
      </c>
      <c r="K450" s="752">
        <v>3</v>
      </c>
      <c r="L450" s="753">
        <v>13500000</v>
      </c>
      <c r="M450" s="753">
        <v>2398197.4</v>
      </c>
      <c r="N450" s="753">
        <v>475487.06</v>
      </c>
      <c r="O450" s="753">
        <v>1400000</v>
      </c>
      <c r="P450" s="753">
        <v>0</v>
      </c>
      <c r="R450" s="756">
        <f t="shared" si="32"/>
        <v>1922710.3399999999</v>
      </c>
      <c r="S450" s="756">
        <f t="shared" si="33"/>
        <v>475487.06</v>
      </c>
      <c r="T450" s="756">
        <f t="shared" si="34"/>
        <v>0</v>
      </c>
    </row>
    <row r="451" spans="1:20">
      <c r="A451" s="752" t="s">
        <v>1736</v>
      </c>
      <c r="B451" s="757" t="s">
        <v>496</v>
      </c>
      <c r="C451" s="752">
        <v>242078</v>
      </c>
      <c r="D451" s="752" t="s">
        <v>427</v>
      </c>
      <c r="E451" s="752" t="s">
        <v>548</v>
      </c>
      <c r="F451" s="752">
        <v>3921</v>
      </c>
      <c r="G451" s="752">
        <v>1</v>
      </c>
      <c r="H451" s="752">
        <v>1</v>
      </c>
      <c r="I451" s="752">
        <v>0</v>
      </c>
      <c r="K451" s="752">
        <v>3</v>
      </c>
      <c r="L451" s="753">
        <v>0</v>
      </c>
      <c r="M451" s="753">
        <v>2000000</v>
      </c>
      <c r="N451" s="753">
        <v>2000000</v>
      </c>
      <c r="O451" s="753">
        <v>2000000</v>
      </c>
      <c r="P451" s="753">
        <v>766811</v>
      </c>
      <c r="Q451" s="753">
        <v>766811</v>
      </c>
      <c r="R451" s="756">
        <f t="shared" si="32"/>
        <v>0</v>
      </c>
      <c r="S451" s="756">
        <f t="shared" si="33"/>
        <v>1233189</v>
      </c>
      <c r="T451" s="756">
        <f t="shared" si="34"/>
        <v>0</v>
      </c>
    </row>
    <row r="452" spans="1:20">
      <c r="A452" s="752" t="s">
        <v>1022</v>
      </c>
      <c r="B452" s="757" t="s">
        <v>490</v>
      </c>
      <c r="C452" s="752">
        <v>242135</v>
      </c>
      <c r="D452" s="752" t="s">
        <v>403</v>
      </c>
      <c r="E452" s="752" t="s">
        <v>552</v>
      </c>
      <c r="F452" s="752">
        <v>2419</v>
      </c>
      <c r="G452" s="752">
        <v>2</v>
      </c>
      <c r="H452" s="752">
        <v>1</v>
      </c>
      <c r="I452" s="752">
        <v>0</v>
      </c>
      <c r="K452" s="752">
        <v>2</v>
      </c>
      <c r="L452" s="753">
        <v>236460</v>
      </c>
      <c r="M452" s="753">
        <v>236460</v>
      </c>
      <c r="O452" s="753">
        <v>78819</v>
      </c>
      <c r="P452" s="753">
        <v>0</v>
      </c>
      <c r="R452" s="756">
        <f t="shared" si="32"/>
        <v>236460</v>
      </c>
      <c r="S452" s="756">
        <f t="shared" si="33"/>
        <v>0</v>
      </c>
      <c r="T452" s="756">
        <f t="shared" si="34"/>
        <v>0</v>
      </c>
    </row>
    <row r="453" spans="1:20">
      <c r="A453" s="752" t="s">
        <v>1023</v>
      </c>
      <c r="B453" s="757" t="s">
        <v>490</v>
      </c>
      <c r="C453" s="752">
        <v>242135</v>
      </c>
      <c r="D453" s="752" t="s">
        <v>403</v>
      </c>
      <c r="E453" s="752" t="s">
        <v>552</v>
      </c>
      <c r="F453" s="752">
        <v>2421</v>
      </c>
      <c r="G453" s="752">
        <v>2</v>
      </c>
      <c r="H453" s="752">
        <v>1</v>
      </c>
      <c r="I453" s="752">
        <v>0</v>
      </c>
      <c r="K453" s="752">
        <v>2</v>
      </c>
      <c r="L453" s="753">
        <v>67800</v>
      </c>
      <c r="M453" s="753">
        <v>67800</v>
      </c>
      <c r="O453" s="753">
        <v>22599</v>
      </c>
      <c r="P453" s="753">
        <v>0</v>
      </c>
      <c r="R453" s="756">
        <f t="shared" si="32"/>
        <v>67800</v>
      </c>
      <c r="S453" s="756">
        <f t="shared" si="33"/>
        <v>0</v>
      </c>
      <c r="T453" s="756">
        <f t="shared" si="34"/>
        <v>0</v>
      </c>
    </row>
    <row r="454" spans="1:20">
      <c r="A454" s="752" t="s">
        <v>1024</v>
      </c>
      <c r="B454" s="757" t="s">
        <v>490</v>
      </c>
      <c r="C454" s="752">
        <v>242135</v>
      </c>
      <c r="D454" s="752" t="s">
        <v>403</v>
      </c>
      <c r="E454" s="752" t="s">
        <v>552</v>
      </c>
      <c r="F454" s="752">
        <v>2431</v>
      </c>
      <c r="G454" s="752">
        <v>2</v>
      </c>
      <c r="H454" s="752">
        <v>1</v>
      </c>
      <c r="I454" s="752">
        <v>0</v>
      </c>
      <c r="K454" s="752">
        <v>2</v>
      </c>
      <c r="L454" s="753">
        <v>4485</v>
      </c>
      <c r="M454" s="753">
        <v>4485</v>
      </c>
      <c r="O454" s="753">
        <v>1494</v>
      </c>
      <c r="P454" s="753">
        <v>0</v>
      </c>
      <c r="R454" s="756">
        <f t="shared" ref="R454:R517" si="36">M454-N454</f>
        <v>4485</v>
      </c>
      <c r="S454" s="756">
        <f t="shared" ref="S454:S517" si="37">N454-P454</f>
        <v>0</v>
      </c>
      <c r="T454" s="756">
        <f t="shared" ref="T454:T517" si="38">P454-Q454</f>
        <v>0</v>
      </c>
    </row>
    <row r="455" spans="1:20">
      <c r="A455" s="752" t="s">
        <v>1025</v>
      </c>
      <c r="B455" s="757" t="s">
        <v>490</v>
      </c>
      <c r="C455" s="752">
        <v>242135</v>
      </c>
      <c r="D455" s="752" t="s">
        <v>403</v>
      </c>
      <c r="E455" s="752" t="s">
        <v>552</v>
      </c>
      <c r="F455" s="752">
        <v>2461</v>
      </c>
      <c r="G455" s="752">
        <v>2</v>
      </c>
      <c r="H455" s="752">
        <v>1</v>
      </c>
      <c r="I455" s="752">
        <v>0</v>
      </c>
      <c r="K455" s="752">
        <v>2</v>
      </c>
      <c r="L455" s="753">
        <v>852625</v>
      </c>
      <c r="M455" s="753">
        <v>852625</v>
      </c>
      <c r="O455" s="753">
        <v>284208</v>
      </c>
      <c r="P455" s="753">
        <v>0</v>
      </c>
      <c r="R455" s="756">
        <f t="shared" si="36"/>
        <v>852625</v>
      </c>
      <c r="S455" s="756">
        <f t="shared" si="37"/>
        <v>0</v>
      </c>
      <c r="T455" s="756">
        <f t="shared" si="38"/>
        <v>0</v>
      </c>
    </row>
    <row r="456" spans="1:20">
      <c r="A456" s="752" t="s">
        <v>1026</v>
      </c>
      <c r="B456" s="757" t="s">
        <v>490</v>
      </c>
      <c r="C456" s="752">
        <v>242135</v>
      </c>
      <c r="D456" s="752" t="s">
        <v>403</v>
      </c>
      <c r="E456" s="752" t="s">
        <v>552</v>
      </c>
      <c r="F456" s="752">
        <v>2471</v>
      </c>
      <c r="G456" s="752">
        <v>2</v>
      </c>
      <c r="H456" s="752">
        <v>1</v>
      </c>
      <c r="I456" s="752">
        <v>0</v>
      </c>
      <c r="K456" s="752">
        <v>2</v>
      </c>
      <c r="L456" s="753">
        <v>145500</v>
      </c>
      <c r="M456" s="753">
        <v>145500</v>
      </c>
      <c r="O456" s="753">
        <v>48501</v>
      </c>
      <c r="P456" s="753">
        <v>0</v>
      </c>
      <c r="R456" s="756">
        <f t="shared" si="36"/>
        <v>145500</v>
      </c>
      <c r="S456" s="756">
        <f t="shared" si="37"/>
        <v>0</v>
      </c>
      <c r="T456" s="756">
        <f t="shared" si="38"/>
        <v>0</v>
      </c>
    </row>
    <row r="457" spans="1:20">
      <c r="A457" s="752" t="s">
        <v>1027</v>
      </c>
      <c r="B457" s="757" t="s">
        <v>490</v>
      </c>
      <c r="C457" s="752">
        <v>242135</v>
      </c>
      <c r="D457" s="752" t="s">
        <v>403</v>
      </c>
      <c r="E457" s="752" t="s">
        <v>552</v>
      </c>
      <c r="F457" s="752">
        <v>2491</v>
      </c>
      <c r="G457" s="752">
        <v>2</v>
      </c>
      <c r="H457" s="752">
        <v>1</v>
      </c>
      <c r="I457" s="752">
        <v>0</v>
      </c>
      <c r="K457" s="752">
        <v>2</v>
      </c>
      <c r="L457" s="753">
        <v>1555735</v>
      </c>
      <c r="M457" s="753">
        <v>1555735</v>
      </c>
      <c r="O457" s="753">
        <v>518577</v>
      </c>
      <c r="P457" s="753">
        <v>0</v>
      </c>
      <c r="R457" s="756">
        <f t="shared" si="36"/>
        <v>1555735</v>
      </c>
      <c r="S457" s="756">
        <f t="shared" si="37"/>
        <v>0</v>
      </c>
      <c r="T457" s="756">
        <f t="shared" si="38"/>
        <v>0</v>
      </c>
    </row>
    <row r="458" spans="1:20">
      <c r="A458" s="752" t="s">
        <v>1028</v>
      </c>
      <c r="B458" s="757" t="s">
        <v>490</v>
      </c>
      <c r="C458" s="752">
        <v>242135</v>
      </c>
      <c r="D458" s="752" t="s">
        <v>403</v>
      </c>
      <c r="E458" s="752" t="s">
        <v>552</v>
      </c>
      <c r="F458" s="752">
        <v>2561</v>
      </c>
      <c r="G458" s="752">
        <v>2</v>
      </c>
      <c r="H458" s="752">
        <v>1</v>
      </c>
      <c r="I458" s="752">
        <v>0</v>
      </c>
      <c r="K458" s="752">
        <v>2</v>
      </c>
      <c r="L458" s="753">
        <v>19785</v>
      </c>
      <c r="M458" s="753">
        <v>19785</v>
      </c>
      <c r="O458" s="753">
        <v>6594</v>
      </c>
      <c r="P458" s="753">
        <v>0</v>
      </c>
      <c r="R458" s="756">
        <f t="shared" si="36"/>
        <v>19785</v>
      </c>
      <c r="S458" s="756">
        <f t="shared" si="37"/>
        <v>0</v>
      </c>
      <c r="T458" s="756">
        <f t="shared" si="38"/>
        <v>0</v>
      </c>
    </row>
    <row r="459" spans="1:20">
      <c r="A459" s="752" t="s">
        <v>1029</v>
      </c>
      <c r="B459" s="757" t="s">
        <v>490</v>
      </c>
      <c r="C459" s="752">
        <v>242135</v>
      </c>
      <c r="D459" s="752" t="s">
        <v>403</v>
      </c>
      <c r="E459" s="752" t="s">
        <v>552</v>
      </c>
      <c r="F459" s="752">
        <v>2911</v>
      </c>
      <c r="G459" s="752">
        <v>2</v>
      </c>
      <c r="H459" s="752">
        <v>1</v>
      </c>
      <c r="I459" s="752">
        <v>0</v>
      </c>
      <c r="K459" s="752">
        <v>2</v>
      </c>
      <c r="L459" s="753">
        <v>138620</v>
      </c>
      <c r="M459" s="753">
        <v>138620</v>
      </c>
      <c r="O459" s="753">
        <v>46206</v>
      </c>
      <c r="P459" s="753">
        <v>0</v>
      </c>
      <c r="R459" s="756">
        <f t="shared" si="36"/>
        <v>138620</v>
      </c>
      <c r="S459" s="756">
        <f t="shared" si="37"/>
        <v>0</v>
      </c>
      <c r="T459" s="756">
        <f t="shared" si="38"/>
        <v>0</v>
      </c>
    </row>
    <row r="460" spans="1:20">
      <c r="A460" s="752" t="s">
        <v>1030</v>
      </c>
      <c r="B460" s="757" t="s">
        <v>490</v>
      </c>
      <c r="C460" s="752">
        <v>242135</v>
      </c>
      <c r="D460" s="752" t="s">
        <v>403</v>
      </c>
      <c r="E460" s="752" t="s">
        <v>552</v>
      </c>
      <c r="F460" s="752">
        <v>2921</v>
      </c>
      <c r="G460" s="752">
        <v>2</v>
      </c>
      <c r="H460" s="752">
        <v>1</v>
      </c>
      <c r="I460" s="752">
        <v>0</v>
      </c>
      <c r="K460" s="752">
        <v>2</v>
      </c>
      <c r="L460" s="753">
        <v>12150</v>
      </c>
      <c r="M460" s="753">
        <v>12150</v>
      </c>
      <c r="O460" s="753">
        <v>4050</v>
      </c>
      <c r="P460" s="753">
        <v>0</v>
      </c>
      <c r="R460" s="756">
        <f t="shared" si="36"/>
        <v>12150</v>
      </c>
      <c r="S460" s="756">
        <f t="shared" si="37"/>
        <v>0</v>
      </c>
      <c r="T460" s="756">
        <f t="shared" si="38"/>
        <v>0</v>
      </c>
    </row>
    <row r="461" spans="1:20">
      <c r="A461" s="752" t="s">
        <v>1031</v>
      </c>
      <c r="B461" s="757" t="s">
        <v>490</v>
      </c>
      <c r="C461" s="752">
        <v>242135</v>
      </c>
      <c r="D461" s="752" t="s">
        <v>403</v>
      </c>
      <c r="E461" s="752" t="s">
        <v>552</v>
      </c>
      <c r="F461" s="752">
        <v>2991</v>
      </c>
      <c r="G461" s="752">
        <v>2</v>
      </c>
      <c r="H461" s="752">
        <v>1</v>
      </c>
      <c r="I461" s="752">
        <v>0</v>
      </c>
      <c r="K461" s="752">
        <v>2</v>
      </c>
      <c r="L461" s="753">
        <v>33300</v>
      </c>
      <c r="M461" s="753">
        <v>33300</v>
      </c>
      <c r="O461" s="753">
        <v>11100</v>
      </c>
      <c r="P461" s="753">
        <v>0</v>
      </c>
      <c r="R461" s="756">
        <f t="shared" si="36"/>
        <v>33300</v>
      </c>
      <c r="S461" s="756">
        <f t="shared" si="37"/>
        <v>0</v>
      </c>
      <c r="T461" s="756">
        <f t="shared" si="38"/>
        <v>0</v>
      </c>
    </row>
    <row r="462" spans="1:20">
      <c r="A462" s="752" t="s">
        <v>1032</v>
      </c>
      <c r="B462" s="757" t="s">
        <v>490</v>
      </c>
      <c r="C462" s="752">
        <v>242135</v>
      </c>
      <c r="D462" s="752" t="s">
        <v>403</v>
      </c>
      <c r="E462" s="752" t="s">
        <v>552</v>
      </c>
      <c r="F462" s="752">
        <v>5151</v>
      </c>
      <c r="G462" s="752">
        <v>2</v>
      </c>
      <c r="H462" s="752">
        <v>1</v>
      </c>
      <c r="I462" s="752">
        <v>0</v>
      </c>
      <c r="J462" s="752" t="s">
        <v>1033</v>
      </c>
      <c r="K462" s="752">
        <v>5</v>
      </c>
      <c r="L462" s="753">
        <v>130000</v>
      </c>
      <c r="M462" s="753">
        <v>130000</v>
      </c>
      <c r="O462" s="753">
        <v>32499</v>
      </c>
      <c r="P462" s="753">
        <v>0</v>
      </c>
      <c r="R462" s="756">
        <f t="shared" si="36"/>
        <v>130000</v>
      </c>
      <c r="S462" s="756">
        <f t="shared" si="37"/>
        <v>0</v>
      </c>
      <c r="T462" s="756">
        <f t="shared" si="38"/>
        <v>0</v>
      </c>
    </row>
    <row r="463" spans="1:20">
      <c r="A463" s="752" t="s">
        <v>1034</v>
      </c>
      <c r="B463" s="757" t="s">
        <v>490</v>
      </c>
      <c r="C463" s="752">
        <v>242135</v>
      </c>
      <c r="D463" s="752" t="s">
        <v>403</v>
      </c>
      <c r="E463" s="752" t="s">
        <v>552</v>
      </c>
      <c r="F463" s="752">
        <v>5631</v>
      </c>
      <c r="G463" s="752">
        <v>2</v>
      </c>
      <c r="H463" s="752">
        <v>1</v>
      </c>
      <c r="I463" s="752">
        <v>0</v>
      </c>
      <c r="J463" s="752" t="s">
        <v>1033</v>
      </c>
      <c r="K463" s="752">
        <v>5</v>
      </c>
      <c r="L463" s="753">
        <v>1300000</v>
      </c>
      <c r="M463" s="753">
        <v>1300000</v>
      </c>
      <c r="O463" s="753">
        <v>324999</v>
      </c>
      <c r="P463" s="753">
        <v>0</v>
      </c>
      <c r="R463" s="756">
        <f t="shared" si="36"/>
        <v>1300000</v>
      </c>
      <c r="S463" s="756">
        <f t="shared" si="37"/>
        <v>0</v>
      </c>
      <c r="T463" s="756">
        <f t="shared" si="38"/>
        <v>0</v>
      </c>
    </row>
    <row r="464" spans="1:20">
      <c r="A464" s="752" t="s">
        <v>1035</v>
      </c>
      <c r="B464" s="757" t="s">
        <v>490</v>
      </c>
      <c r="C464" s="752">
        <v>242135</v>
      </c>
      <c r="D464" s="752" t="s">
        <v>403</v>
      </c>
      <c r="E464" s="752" t="s">
        <v>552</v>
      </c>
      <c r="F464" s="752">
        <v>5911</v>
      </c>
      <c r="G464" s="752">
        <v>2</v>
      </c>
      <c r="H464" s="752">
        <v>1</v>
      </c>
      <c r="I464" s="752">
        <v>0</v>
      </c>
      <c r="J464" s="752" t="s">
        <v>1033</v>
      </c>
      <c r="K464" s="752">
        <v>5</v>
      </c>
      <c r="L464" s="753">
        <v>20000</v>
      </c>
      <c r="M464" s="753">
        <v>20000</v>
      </c>
      <c r="O464" s="753">
        <v>10002</v>
      </c>
      <c r="P464" s="753">
        <v>0</v>
      </c>
      <c r="R464" s="756">
        <f t="shared" si="36"/>
        <v>20000</v>
      </c>
      <c r="S464" s="756">
        <f t="shared" si="37"/>
        <v>0</v>
      </c>
      <c r="T464" s="756">
        <f t="shared" si="38"/>
        <v>0</v>
      </c>
    </row>
    <row r="465" spans="1:20">
      <c r="A465" s="752" t="s">
        <v>1036</v>
      </c>
      <c r="B465" s="757" t="s">
        <v>490</v>
      </c>
      <c r="C465" s="752">
        <v>242135</v>
      </c>
      <c r="D465" s="752" t="s">
        <v>403</v>
      </c>
      <c r="E465" s="752" t="s">
        <v>690</v>
      </c>
      <c r="F465" s="752">
        <v>6121</v>
      </c>
      <c r="G465" s="752">
        <v>2</v>
      </c>
      <c r="H465" s="752">
        <v>1</v>
      </c>
      <c r="I465" s="752">
        <v>0</v>
      </c>
      <c r="J465" s="752" t="s">
        <v>1037</v>
      </c>
      <c r="K465" s="752">
        <v>6</v>
      </c>
      <c r="L465" s="753">
        <v>20731415</v>
      </c>
      <c r="M465" s="753">
        <v>20731415</v>
      </c>
      <c r="O465" s="753">
        <v>3886698</v>
      </c>
      <c r="P465" s="753">
        <v>0</v>
      </c>
      <c r="R465" s="756">
        <f t="shared" si="36"/>
        <v>20731415</v>
      </c>
      <c r="S465" s="756">
        <f t="shared" si="37"/>
        <v>0</v>
      </c>
      <c r="T465" s="756">
        <f t="shared" si="38"/>
        <v>0</v>
      </c>
    </row>
    <row r="466" spans="1:20">
      <c r="A466" s="752" t="s">
        <v>1038</v>
      </c>
      <c r="B466" s="757" t="s">
        <v>490</v>
      </c>
      <c r="C466" s="752">
        <v>242135</v>
      </c>
      <c r="D466" s="752" t="s">
        <v>403</v>
      </c>
      <c r="E466" s="752" t="s">
        <v>548</v>
      </c>
      <c r="F466" s="752">
        <v>2419</v>
      </c>
      <c r="G466" s="752">
        <v>1</v>
      </c>
      <c r="H466" s="752">
        <v>1</v>
      </c>
      <c r="I466" s="752">
        <v>0</v>
      </c>
      <c r="K466" s="752">
        <v>2</v>
      </c>
      <c r="L466" s="753">
        <v>360000</v>
      </c>
      <c r="M466" s="753">
        <v>360000</v>
      </c>
      <c r="O466" s="753">
        <v>120000</v>
      </c>
      <c r="P466" s="753">
        <v>0</v>
      </c>
      <c r="R466" s="756">
        <f t="shared" si="36"/>
        <v>360000</v>
      </c>
      <c r="S466" s="756">
        <f t="shared" si="37"/>
        <v>0</v>
      </c>
      <c r="T466" s="756">
        <f t="shared" si="38"/>
        <v>0</v>
      </c>
    </row>
    <row r="467" spans="1:20">
      <c r="A467" s="752" t="s">
        <v>1039</v>
      </c>
      <c r="B467" s="757" t="s">
        <v>490</v>
      </c>
      <c r="C467" s="752">
        <v>242135</v>
      </c>
      <c r="D467" s="752" t="s">
        <v>403</v>
      </c>
      <c r="E467" s="752" t="s">
        <v>548</v>
      </c>
      <c r="F467" s="752">
        <v>2421</v>
      </c>
      <c r="G467" s="752">
        <v>1</v>
      </c>
      <c r="H467" s="752">
        <v>1</v>
      </c>
      <c r="I467" s="752">
        <v>0</v>
      </c>
      <c r="K467" s="752">
        <v>2</v>
      </c>
      <c r="L467" s="753">
        <v>210000</v>
      </c>
      <c r="M467" s="753">
        <v>210000</v>
      </c>
      <c r="N467" s="753">
        <v>200000</v>
      </c>
      <c r="O467" s="753">
        <v>210000</v>
      </c>
      <c r="P467" s="753">
        <v>199553.64</v>
      </c>
      <c r="Q467" s="753">
        <v>199553.64</v>
      </c>
      <c r="R467" s="756">
        <f t="shared" si="36"/>
        <v>10000</v>
      </c>
      <c r="S467" s="756">
        <f t="shared" si="37"/>
        <v>446.35999999998603</v>
      </c>
      <c r="T467" s="756">
        <f t="shared" si="38"/>
        <v>0</v>
      </c>
    </row>
    <row r="468" spans="1:20">
      <c r="A468" s="752" t="s">
        <v>1040</v>
      </c>
      <c r="B468" s="757" t="s">
        <v>490</v>
      </c>
      <c r="C468" s="752">
        <v>242135</v>
      </c>
      <c r="D468" s="752" t="s">
        <v>403</v>
      </c>
      <c r="E468" s="752" t="s">
        <v>548</v>
      </c>
      <c r="F468" s="752">
        <v>2431</v>
      </c>
      <c r="G468" s="752">
        <v>1</v>
      </c>
      <c r="H468" s="752">
        <v>1</v>
      </c>
      <c r="I468" s="752">
        <v>0</v>
      </c>
      <c r="K468" s="752">
        <v>2</v>
      </c>
      <c r="L468" s="753">
        <v>36000</v>
      </c>
      <c r="M468" s="753">
        <v>36000</v>
      </c>
      <c r="O468" s="753">
        <v>12000</v>
      </c>
      <c r="P468" s="753">
        <v>0</v>
      </c>
      <c r="R468" s="756">
        <f t="shared" si="36"/>
        <v>36000</v>
      </c>
      <c r="S468" s="756">
        <f t="shared" si="37"/>
        <v>0</v>
      </c>
      <c r="T468" s="756">
        <f t="shared" si="38"/>
        <v>0</v>
      </c>
    </row>
    <row r="469" spans="1:20">
      <c r="A469" s="752" t="s">
        <v>1041</v>
      </c>
      <c r="B469" s="757" t="s">
        <v>490</v>
      </c>
      <c r="C469" s="752">
        <v>242135</v>
      </c>
      <c r="D469" s="752" t="s">
        <v>403</v>
      </c>
      <c r="E469" s="752" t="s">
        <v>548</v>
      </c>
      <c r="F469" s="752">
        <v>2441</v>
      </c>
      <c r="G469" s="752">
        <v>1</v>
      </c>
      <c r="H469" s="752">
        <v>1</v>
      </c>
      <c r="I469" s="752">
        <v>0</v>
      </c>
      <c r="K469" s="752">
        <v>2</v>
      </c>
      <c r="L469" s="753">
        <v>25000</v>
      </c>
      <c r="M469" s="753">
        <v>25000</v>
      </c>
      <c r="O469" s="753">
        <v>25000</v>
      </c>
      <c r="P469" s="753">
        <v>0</v>
      </c>
      <c r="R469" s="756">
        <f t="shared" si="36"/>
        <v>25000</v>
      </c>
      <c r="S469" s="756">
        <f t="shared" si="37"/>
        <v>0</v>
      </c>
      <c r="T469" s="756">
        <f t="shared" si="38"/>
        <v>0</v>
      </c>
    </row>
    <row r="470" spans="1:20">
      <c r="A470" s="752" t="s">
        <v>1042</v>
      </c>
      <c r="B470" s="757" t="s">
        <v>490</v>
      </c>
      <c r="C470" s="752">
        <v>242135</v>
      </c>
      <c r="D470" s="752" t="s">
        <v>403</v>
      </c>
      <c r="E470" s="752" t="s">
        <v>548</v>
      </c>
      <c r="F470" s="752">
        <v>2461</v>
      </c>
      <c r="G470" s="752">
        <v>1</v>
      </c>
      <c r="H470" s="752">
        <v>1</v>
      </c>
      <c r="I470" s="752">
        <v>0</v>
      </c>
      <c r="K470" s="752">
        <v>2</v>
      </c>
      <c r="L470" s="753">
        <v>100000</v>
      </c>
      <c r="M470" s="753">
        <v>100000</v>
      </c>
      <c r="O470" s="753">
        <v>33333</v>
      </c>
      <c r="P470" s="753">
        <v>0</v>
      </c>
      <c r="R470" s="756">
        <f t="shared" si="36"/>
        <v>100000</v>
      </c>
      <c r="S470" s="756">
        <f t="shared" si="37"/>
        <v>0</v>
      </c>
      <c r="T470" s="756">
        <f t="shared" si="38"/>
        <v>0</v>
      </c>
    </row>
    <row r="471" spans="1:20">
      <c r="A471" s="752" t="s">
        <v>1043</v>
      </c>
      <c r="B471" s="757" t="s">
        <v>490</v>
      </c>
      <c r="C471" s="752">
        <v>242135</v>
      </c>
      <c r="D471" s="752" t="s">
        <v>403</v>
      </c>
      <c r="E471" s="752" t="s">
        <v>548</v>
      </c>
      <c r="F471" s="752">
        <v>2471</v>
      </c>
      <c r="G471" s="752">
        <v>1</v>
      </c>
      <c r="H471" s="752">
        <v>1</v>
      </c>
      <c r="I471" s="752">
        <v>0</v>
      </c>
      <c r="K471" s="752">
        <v>2</v>
      </c>
      <c r="L471" s="753">
        <v>370000</v>
      </c>
      <c r="M471" s="753">
        <v>0</v>
      </c>
      <c r="O471" s="753">
        <v>0</v>
      </c>
      <c r="P471" s="753">
        <v>0</v>
      </c>
      <c r="R471" s="756">
        <f t="shared" si="36"/>
        <v>0</v>
      </c>
      <c r="S471" s="756">
        <f t="shared" si="37"/>
        <v>0</v>
      </c>
      <c r="T471" s="756">
        <f t="shared" si="38"/>
        <v>0</v>
      </c>
    </row>
    <row r="472" spans="1:20">
      <c r="A472" s="752" t="s">
        <v>1044</v>
      </c>
      <c r="B472" s="757" t="s">
        <v>490</v>
      </c>
      <c r="C472" s="752">
        <v>242135</v>
      </c>
      <c r="D472" s="752" t="s">
        <v>403</v>
      </c>
      <c r="E472" s="752" t="s">
        <v>548</v>
      </c>
      <c r="F472" s="752">
        <v>2491</v>
      </c>
      <c r="G472" s="752">
        <v>1</v>
      </c>
      <c r="H472" s="752">
        <v>1</v>
      </c>
      <c r="I472" s="752">
        <v>0</v>
      </c>
      <c r="K472" s="752">
        <v>2</v>
      </c>
      <c r="L472" s="753">
        <v>5165000</v>
      </c>
      <c r="M472" s="753">
        <v>56067</v>
      </c>
      <c r="O472" s="753">
        <v>56067</v>
      </c>
      <c r="P472" s="753">
        <v>0</v>
      </c>
      <c r="R472" s="756">
        <f t="shared" si="36"/>
        <v>56067</v>
      </c>
      <c r="S472" s="756">
        <f t="shared" si="37"/>
        <v>0</v>
      </c>
      <c r="T472" s="756">
        <f t="shared" si="38"/>
        <v>0</v>
      </c>
    </row>
    <row r="473" spans="1:20">
      <c r="A473" s="752" t="s">
        <v>1045</v>
      </c>
      <c r="B473" s="757" t="s">
        <v>490</v>
      </c>
      <c r="C473" s="752">
        <v>242135</v>
      </c>
      <c r="D473" s="752" t="s">
        <v>403</v>
      </c>
      <c r="E473" s="752" t="s">
        <v>548</v>
      </c>
      <c r="F473" s="752">
        <v>2561</v>
      </c>
      <c r="G473" s="752">
        <v>1</v>
      </c>
      <c r="H473" s="752">
        <v>1</v>
      </c>
      <c r="I473" s="752">
        <v>0</v>
      </c>
      <c r="K473" s="752">
        <v>2</v>
      </c>
      <c r="L473" s="753">
        <v>55000</v>
      </c>
      <c r="M473" s="753">
        <v>0</v>
      </c>
      <c r="O473" s="753">
        <v>0</v>
      </c>
      <c r="P473" s="753">
        <v>0</v>
      </c>
      <c r="R473" s="756">
        <f t="shared" si="36"/>
        <v>0</v>
      </c>
      <c r="S473" s="756">
        <f t="shared" si="37"/>
        <v>0</v>
      </c>
      <c r="T473" s="756">
        <f t="shared" si="38"/>
        <v>0</v>
      </c>
    </row>
    <row r="474" spans="1:20">
      <c r="A474" s="752" t="s">
        <v>1770</v>
      </c>
      <c r="B474" s="757" t="s">
        <v>490</v>
      </c>
      <c r="C474" s="752">
        <v>242135</v>
      </c>
      <c r="D474" s="752" t="s">
        <v>403</v>
      </c>
      <c r="E474" s="752" t="s">
        <v>548</v>
      </c>
      <c r="F474" s="752">
        <v>2611</v>
      </c>
      <c r="G474" s="752">
        <v>1</v>
      </c>
      <c r="H474" s="752">
        <v>2</v>
      </c>
      <c r="I474" s="752">
        <v>0</v>
      </c>
      <c r="K474" s="752">
        <v>2</v>
      </c>
      <c r="L474" s="753">
        <v>0</v>
      </c>
      <c r="M474" s="753">
        <v>6206919.6399999997</v>
      </c>
      <c r="N474" s="753">
        <f>P474</f>
        <v>0</v>
      </c>
      <c r="O474" s="753">
        <v>0</v>
      </c>
      <c r="P474" s="753">
        <v>0</v>
      </c>
      <c r="R474" s="756">
        <f t="shared" si="36"/>
        <v>6206919.6399999997</v>
      </c>
      <c r="S474" s="756">
        <f t="shared" si="37"/>
        <v>0</v>
      </c>
      <c r="T474" s="756">
        <f t="shared" si="38"/>
        <v>0</v>
      </c>
    </row>
    <row r="475" spans="1:20">
      <c r="A475" s="752" t="s">
        <v>1046</v>
      </c>
      <c r="B475" s="757" t="s">
        <v>490</v>
      </c>
      <c r="C475" s="752">
        <v>242135</v>
      </c>
      <c r="D475" s="752" t="s">
        <v>403</v>
      </c>
      <c r="E475" s="752" t="s">
        <v>548</v>
      </c>
      <c r="F475" s="752">
        <v>2911</v>
      </c>
      <c r="G475" s="752">
        <v>1</v>
      </c>
      <c r="H475" s="752">
        <v>1</v>
      </c>
      <c r="I475" s="752">
        <v>0</v>
      </c>
      <c r="K475" s="752">
        <v>2</v>
      </c>
      <c r="L475" s="753">
        <v>835000</v>
      </c>
      <c r="M475" s="753">
        <v>0</v>
      </c>
      <c r="O475" s="753">
        <v>0</v>
      </c>
      <c r="P475" s="753">
        <v>0</v>
      </c>
      <c r="R475" s="756">
        <f t="shared" si="36"/>
        <v>0</v>
      </c>
      <c r="S475" s="756">
        <f t="shared" si="37"/>
        <v>0</v>
      </c>
      <c r="T475" s="756">
        <f t="shared" si="38"/>
        <v>0</v>
      </c>
    </row>
    <row r="476" spans="1:20">
      <c r="A476" s="752" t="s">
        <v>1047</v>
      </c>
      <c r="B476" s="757" t="s">
        <v>490</v>
      </c>
      <c r="C476" s="752">
        <v>242135</v>
      </c>
      <c r="D476" s="752" t="s">
        <v>403</v>
      </c>
      <c r="E476" s="752" t="s">
        <v>548</v>
      </c>
      <c r="F476" s="752">
        <v>2961</v>
      </c>
      <c r="G476" s="752">
        <v>1</v>
      </c>
      <c r="H476" s="752">
        <v>1</v>
      </c>
      <c r="I476" s="752">
        <v>0</v>
      </c>
      <c r="K476" s="752">
        <v>2</v>
      </c>
      <c r="L476" s="753">
        <v>0</v>
      </c>
      <c r="M476" s="753">
        <v>5108933</v>
      </c>
      <c r="N476" s="753">
        <v>5108933</v>
      </c>
      <c r="O476" s="753">
        <v>2596018</v>
      </c>
      <c r="P476" s="753">
        <v>0</v>
      </c>
      <c r="R476" s="756">
        <f t="shared" si="36"/>
        <v>0</v>
      </c>
      <c r="S476" s="756">
        <f t="shared" si="37"/>
        <v>5108933</v>
      </c>
      <c r="T476" s="756">
        <f t="shared" si="38"/>
        <v>0</v>
      </c>
    </row>
    <row r="477" spans="1:20">
      <c r="A477" s="752" t="s">
        <v>1720</v>
      </c>
      <c r="B477" s="757" t="s">
        <v>490</v>
      </c>
      <c r="C477" s="752">
        <v>242135</v>
      </c>
      <c r="D477" s="752" t="s">
        <v>403</v>
      </c>
      <c r="E477" s="752" t="s">
        <v>548</v>
      </c>
      <c r="F477" s="752">
        <v>3112</v>
      </c>
      <c r="G477" s="752">
        <v>1</v>
      </c>
      <c r="H477" s="752">
        <v>2</v>
      </c>
      <c r="I477" s="752">
        <v>0</v>
      </c>
      <c r="K477" s="752">
        <v>3</v>
      </c>
      <c r="L477" s="753">
        <v>0</v>
      </c>
      <c r="M477" s="753">
        <v>20125981.359999999</v>
      </c>
      <c r="N477" s="753">
        <f>P477</f>
        <v>0</v>
      </c>
      <c r="O477" s="753">
        <v>6688224</v>
      </c>
      <c r="P477" s="753">
        <v>0</v>
      </c>
      <c r="R477" s="756">
        <f t="shared" si="36"/>
        <v>20125981.359999999</v>
      </c>
      <c r="S477" s="756">
        <f t="shared" si="37"/>
        <v>0</v>
      </c>
      <c r="T477" s="756">
        <f t="shared" si="38"/>
        <v>0</v>
      </c>
    </row>
    <row r="478" spans="1:20">
      <c r="A478" s="752" t="s">
        <v>1048</v>
      </c>
      <c r="B478" s="757" t="s">
        <v>490</v>
      </c>
      <c r="C478" s="752">
        <v>242135</v>
      </c>
      <c r="D478" s="752" t="s">
        <v>403</v>
      </c>
      <c r="E478" s="752" t="s">
        <v>548</v>
      </c>
      <c r="F478" s="752">
        <v>6121</v>
      </c>
      <c r="G478" s="752">
        <v>2</v>
      </c>
      <c r="H478" s="752">
        <v>1</v>
      </c>
      <c r="I478" s="752">
        <v>0</v>
      </c>
      <c r="J478" s="752" t="s">
        <v>1049</v>
      </c>
      <c r="K478" s="752">
        <v>6</v>
      </c>
      <c r="L478" s="753">
        <v>2500000</v>
      </c>
      <c r="M478" s="753">
        <v>0</v>
      </c>
      <c r="O478" s="753">
        <v>0</v>
      </c>
      <c r="P478" s="753">
        <v>0</v>
      </c>
      <c r="R478" s="756">
        <f t="shared" si="36"/>
        <v>0</v>
      </c>
      <c r="S478" s="756">
        <f t="shared" si="37"/>
        <v>0</v>
      </c>
      <c r="T478" s="756">
        <f t="shared" si="38"/>
        <v>0</v>
      </c>
    </row>
    <row r="479" spans="1:20">
      <c r="A479" s="752" t="s">
        <v>1050</v>
      </c>
      <c r="B479" s="757" t="s">
        <v>490</v>
      </c>
      <c r="C479" s="752">
        <v>242135</v>
      </c>
      <c r="D479" s="752" t="s">
        <v>403</v>
      </c>
      <c r="E479" s="752" t="s">
        <v>548</v>
      </c>
      <c r="F479" s="752">
        <v>6121</v>
      </c>
      <c r="G479" s="752">
        <v>2</v>
      </c>
      <c r="H479" s="752">
        <v>1</v>
      </c>
      <c r="I479" s="752">
        <v>0</v>
      </c>
      <c r="J479" s="752" t="s">
        <v>1051</v>
      </c>
      <c r="K479" s="752">
        <v>6</v>
      </c>
      <c r="L479" s="753">
        <v>3519000</v>
      </c>
      <c r="M479" s="753">
        <v>0</v>
      </c>
      <c r="O479" s="753">
        <v>0</v>
      </c>
      <c r="P479" s="753">
        <v>0</v>
      </c>
      <c r="R479" s="756">
        <f t="shared" si="36"/>
        <v>0</v>
      </c>
      <c r="S479" s="756">
        <f t="shared" si="37"/>
        <v>0</v>
      </c>
      <c r="T479" s="756">
        <f t="shared" si="38"/>
        <v>0</v>
      </c>
    </row>
    <row r="480" spans="1:20">
      <c r="A480" s="752" t="s">
        <v>1052</v>
      </c>
      <c r="B480" s="757" t="s">
        <v>490</v>
      </c>
      <c r="C480" s="752">
        <v>242135</v>
      </c>
      <c r="D480" s="752" t="s">
        <v>403</v>
      </c>
      <c r="E480" s="752" t="s">
        <v>548</v>
      </c>
      <c r="F480" s="752">
        <v>6121</v>
      </c>
      <c r="G480" s="752">
        <v>2</v>
      </c>
      <c r="H480" s="752">
        <v>1</v>
      </c>
      <c r="I480" s="752">
        <v>0</v>
      </c>
      <c r="J480" s="752" t="s">
        <v>1053</v>
      </c>
      <c r="K480" s="752">
        <v>6</v>
      </c>
      <c r="L480" s="753">
        <v>19053901</v>
      </c>
      <c r="M480" s="753">
        <v>0</v>
      </c>
      <c r="O480" s="753">
        <v>0</v>
      </c>
      <c r="P480" s="753">
        <v>0</v>
      </c>
      <c r="R480" s="756">
        <f t="shared" si="36"/>
        <v>0</v>
      </c>
      <c r="S480" s="756">
        <f t="shared" si="37"/>
        <v>0</v>
      </c>
      <c r="T480" s="756">
        <f t="shared" si="38"/>
        <v>0</v>
      </c>
    </row>
    <row r="481" spans="1:20">
      <c r="A481" s="752" t="s">
        <v>1054</v>
      </c>
      <c r="B481" s="757" t="s">
        <v>1187</v>
      </c>
      <c r="C481" s="752">
        <v>242135</v>
      </c>
      <c r="D481" s="752" t="s">
        <v>411</v>
      </c>
      <c r="E481" s="752">
        <v>111100</v>
      </c>
      <c r="F481" s="752">
        <v>4419</v>
      </c>
      <c r="G481" s="752">
        <v>1</v>
      </c>
      <c r="H481" s="752">
        <v>1</v>
      </c>
      <c r="I481" s="752">
        <v>77</v>
      </c>
      <c r="K481" s="752">
        <v>4</v>
      </c>
      <c r="L481" s="753">
        <v>3500000</v>
      </c>
      <c r="M481" s="753">
        <v>3500000</v>
      </c>
      <c r="N481" s="753">
        <v>3499998.48</v>
      </c>
      <c r="O481" s="753">
        <v>1590910</v>
      </c>
      <c r="P481" s="753">
        <v>1590908.4</v>
      </c>
      <c r="R481" s="756">
        <f t="shared" si="36"/>
        <v>1.5200000000186265</v>
      </c>
      <c r="S481" s="756">
        <f t="shared" si="37"/>
        <v>1909090.08</v>
      </c>
      <c r="T481" s="756">
        <f t="shared" si="38"/>
        <v>1590908.4</v>
      </c>
    </row>
    <row r="482" spans="1:20">
      <c r="A482" s="752" t="s">
        <v>1055</v>
      </c>
      <c r="B482" s="757" t="s">
        <v>491</v>
      </c>
      <c r="C482" s="752">
        <v>255024</v>
      </c>
      <c r="D482" s="752" t="s">
        <v>414</v>
      </c>
      <c r="E482" s="752" t="s">
        <v>552</v>
      </c>
      <c r="F482" s="752">
        <v>2419</v>
      </c>
      <c r="G482" s="752">
        <v>2</v>
      </c>
      <c r="H482" s="752">
        <v>1</v>
      </c>
      <c r="I482" s="752">
        <v>0</v>
      </c>
      <c r="K482" s="752">
        <v>2</v>
      </c>
      <c r="L482" s="753">
        <v>213200</v>
      </c>
      <c r="M482" s="753">
        <v>213200</v>
      </c>
      <c r="O482" s="753">
        <v>85280</v>
      </c>
      <c r="P482" s="753">
        <v>0</v>
      </c>
      <c r="R482" s="756">
        <f t="shared" si="36"/>
        <v>213200</v>
      </c>
      <c r="S482" s="756">
        <f t="shared" si="37"/>
        <v>0</v>
      </c>
      <c r="T482" s="756">
        <f t="shared" si="38"/>
        <v>0</v>
      </c>
    </row>
    <row r="483" spans="1:20">
      <c r="A483" s="752" t="s">
        <v>1056</v>
      </c>
      <c r="B483" s="757" t="s">
        <v>491</v>
      </c>
      <c r="C483" s="752">
        <v>255024</v>
      </c>
      <c r="D483" s="752" t="s">
        <v>414</v>
      </c>
      <c r="E483" s="752" t="s">
        <v>552</v>
      </c>
      <c r="F483" s="752">
        <v>2461</v>
      </c>
      <c r="G483" s="752">
        <v>2</v>
      </c>
      <c r="H483" s="752">
        <v>1</v>
      </c>
      <c r="I483" s="752">
        <v>0</v>
      </c>
      <c r="K483" s="752">
        <v>2</v>
      </c>
      <c r="L483" s="753">
        <v>694885</v>
      </c>
      <c r="M483" s="753">
        <v>694885</v>
      </c>
      <c r="O483" s="753">
        <v>277956</v>
      </c>
      <c r="P483" s="753">
        <v>0</v>
      </c>
      <c r="R483" s="756">
        <f t="shared" si="36"/>
        <v>694885</v>
      </c>
      <c r="S483" s="756">
        <f t="shared" si="37"/>
        <v>0</v>
      </c>
      <c r="T483" s="756">
        <f t="shared" si="38"/>
        <v>0</v>
      </c>
    </row>
    <row r="484" spans="1:20">
      <c r="A484" s="752" t="s">
        <v>1057</v>
      </c>
      <c r="B484" s="757" t="s">
        <v>491</v>
      </c>
      <c r="C484" s="752">
        <v>255024</v>
      </c>
      <c r="D484" s="752" t="s">
        <v>414</v>
      </c>
      <c r="E484" s="752" t="s">
        <v>552</v>
      </c>
      <c r="F484" s="752">
        <v>2471</v>
      </c>
      <c r="G484" s="752">
        <v>2</v>
      </c>
      <c r="H484" s="752">
        <v>1</v>
      </c>
      <c r="I484" s="752">
        <v>0</v>
      </c>
      <c r="K484" s="752">
        <v>2</v>
      </c>
      <c r="L484" s="753">
        <v>324891</v>
      </c>
      <c r="M484" s="753">
        <v>324891</v>
      </c>
      <c r="O484" s="753">
        <v>129956</v>
      </c>
      <c r="P484" s="753">
        <v>0</v>
      </c>
      <c r="R484" s="756">
        <f t="shared" si="36"/>
        <v>324891</v>
      </c>
      <c r="S484" s="756">
        <f t="shared" si="37"/>
        <v>0</v>
      </c>
      <c r="T484" s="756">
        <f t="shared" si="38"/>
        <v>0</v>
      </c>
    </row>
    <row r="485" spans="1:20">
      <c r="A485" s="752" t="s">
        <v>1058</v>
      </c>
      <c r="B485" s="757" t="s">
        <v>491</v>
      </c>
      <c r="C485" s="752">
        <v>255024</v>
      </c>
      <c r="D485" s="752" t="s">
        <v>414</v>
      </c>
      <c r="E485" s="752" t="s">
        <v>552</v>
      </c>
      <c r="F485" s="752">
        <v>2481</v>
      </c>
      <c r="G485" s="752">
        <v>2</v>
      </c>
      <c r="H485" s="752">
        <v>1</v>
      </c>
      <c r="I485" s="752">
        <v>0</v>
      </c>
      <c r="K485" s="752">
        <v>2</v>
      </c>
      <c r="L485" s="753">
        <v>71250</v>
      </c>
      <c r="M485" s="753">
        <v>71250</v>
      </c>
      <c r="O485" s="753">
        <v>28500</v>
      </c>
      <c r="P485" s="753">
        <v>0</v>
      </c>
      <c r="R485" s="756">
        <f t="shared" si="36"/>
        <v>71250</v>
      </c>
      <c r="S485" s="756">
        <f t="shared" si="37"/>
        <v>0</v>
      </c>
      <c r="T485" s="756">
        <f t="shared" si="38"/>
        <v>0</v>
      </c>
    </row>
    <row r="486" spans="1:20">
      <c r="A486" s="752" t="s">
        <v>1059</v>
      </c>
      <c r="B486" s="757" t="s">
        <v>491</v>
      </c>
      <c r="C486" s="752">
        <v>255024</v>
      </c>
      <c r="D486" s="752" t="s">
        <v>414</v>
      </c>
      <c r="E486" s="752" t="s">
        <v>552</v>
      </c>
      <c r="F486" s="752">
        <v>2491</v>
      </c>
      <c r="G486" s="752">
        <v>2</v>
      </c>
      <c r="H486" s="752">
        <v>1</v>
      </c>
      <c r="I486" s="752">
        <v>0</v>
      </c>
      <c r="K486" s="752">
        <v>2</v>
      </c>
      <c r="L486" s="753">
        <v>493886</v>
      </c>
      <c r="M486" s="753">
        <v>493886</v>
      </c>
      <c r="O486" s="753">
        <v>197556</v>
      </c>
      <c r="P486" s="753">
        <v>0</v>
      </c>
      <c r="R486" s="756">
        <f t="shared" si="36"/>
        <v>493886</v>
      </c>
      <c r="S486" s="756">
        <f t="shared" si="37"/>
        <v>0</v>
      </c>
      <c r="T486" s="756">
        <f t="shared" si="38"/>
        <v>0</v>
      </c>
    </row>
    <row r="487" spans="1:20">
      <c r="A487" s="752" t="s">
        <v>1060</v>
      </c>
      <c r="B487" s="757" t="s">
        <v>491</v>
      </c>
      <c r="C487" s="752">
        <v>255024</v>
      </c>
      <c r="D487" s="752" t="s">
        <v>414</v>
      </c>
      <c r="E487" s="752" t="s">
        <v>552</v>
      </c>
      <c r="F487" s="752">
        <v>2561</v>
      </c>
      <c r="G487" s="752">
        <v>2</v>
      </c>
      <c r="H487" s="752">
        <v>1</v>
      </c>
      <c r="I487" s="752">
        <v>0</v>
      </c>
      <c r="K487" s="752">
        <v>2</v>
      </c>
      <c r="L487" s="753">
        <v>33000</v>
      </c>
      <c r="M487" s="753">
        <v>33000</v>
      </c>
      <c r="N487" s="753">
        <v>29000</v>
      </c>
      <c r="O487" s="753">
        <v>13200</v>
      </c>
      <c r="P487" s="753">
        <v>0</v>
      </c>
      <c r="R487" s="756">
        <f t="shared" si="36"/>
        <v>4000</v>
      </c>
      <c r="S487" s="756">
        <f t="shared" si="37"/>
        <v>29000</v>
      </c>
      <c r="T487" s="756">
        <f t="shared" si="38"/>
        <v>0</v>
      </c>
    </row>
    <row r="488" spans="1:20">
      <c r="A488" s="752" t="s">
        <v>1061</v>
      </c>
      <c r="B488" s="757" t="s">
        <v>491</v>
      </c>
      <c r="C488" s="752">
        <v>255024</v>
      </c>
      <c r="D488" s="752" t="s">
        <v>414</v>
      </c>
      <c r="E488" s="752" t="s">
        <v>552</v>
      </c>
      <c r="F488" s="752">
        <v>2911</v>
      </c>
      <c r="G488" s="752">
        <v>2</v>
      </c>
      <c r="H488" s="752">
        <v>1</v>
      </c>
      <c r="I488" s="752">
        <v>0</v>
      </c>
      <c r="K488" s="752">
        <v>2</v>
      </c>
      <c r="L488" s="753">
        <v>52519</v>
      </c>
      <c r="M488" s="753">
        <v>52519</v>
      </c>
      <c r="O488" s="753">
        <v>21008</v>
      </c>
      <c r="P488" s="753">
        <v>0</v>
      </c>
      <c r="R488" s="756">
        <f t="shared" si="36"/>
        <v>52519</v>
      </c>
      <c r="S488" s="756">
        <f t="shared" si="37"/>
        <v>0</v>
      </c>
      <c r="T488" s="756">
        <f t="shared" si="38"/>
        <v>0</v>
      </c>
    </row>
    <row r="489" spans="1:20">
      <c r="A489" s="752" t="s">
        <v>1062</v>
      </c>
      <c r="B489" s="757" t="s">
        <v>491</v>
      </c>
      <c r="C489" s="752">
        <v>255024</v>
      </c>
      <c r="D489" s="752" t="s">
        <v>414</v>
      </c>
      <c r="E489" s="752" t="s">
        <v>552</v>
      </c>
      <c r="F489" s="752">
        <v>2991</v>
      </c>
      <c r="G489" s="752">
        <v>2</v>
      </c>
      <c r="H489" s="752">
        <v>1</v>
      </c>
      <c r="I489" s="752">
        <v>0</v>
      </c>
      <c r="K489" s="752">
        <v>2</v>
      </c>
      <c r="L489" s="753">
        <v>15525</v>
      </c>
      <c r="M489" s="753">
        <v>15525</v>
      </c>
      <c r="O489" s="753">
        <v>6212</v>
      </c>
      <c r="P489" s="753">
        <v>0</v>
      </c>
      <c r="R489" s="756">
        <f t="shared" si="36"/>
        <v>15525</v>
      </c>
      <c r="S489" s="756">
        <f t="shared" si="37"/>
        <v>0</v>
      </c>
      <c r="T489" s="756">
        <f t="shared" si="38"/>
        <v>0</v>
      </c>
    </row>
    <row r="490" spans="1:20">
      <c r="A490" s="752" t="s">
        <v>1063</v>
      </c>
      <c r="B490" s="757" t="s">
        <v>491</v>
      </c>
      <c r="C490" s="752">
        <v>255024</v>
      </c>
      <c r="D490" s="752" t="s">
        <v>414</v>
      </c>
      <c r="E490" s="752" t="s">
        <v>690</v>
      </c>
      <c r="F490" s="752">
        <v>6121</v>
      </c>
      <c r="G490" s="752">
        <v>2</v>
      </c>
      <c r="H490" s="752">
        <v>1</v>
      </c>
      <c r="I490" s="752">
        <v>0</v>
      </c>
      <c r="J490" s="752" t="s">
        <v>1064</v>
      </c>
      <c r="K490" s="752">
        <v>6</v>
      </c>
      <c r="L490" s="753">
        <v>27839808</v>
      </c>
      <c r="M490" s="753">
        <v>27839808</v>
      </c>
      <c r="O490" s="753">
        <v>5567962</v>
      </c>
      <c r="P490" s="753">
        <v>0</v>
      </c>
      <c r="R490" s="756">
        <f t="shared" si="36"/>
        <v>27839808</v>
      </c>
      <c r="S490" s="756">
        <f t="shared" si="37"/>
        <v>0</v>
      </c>
      <c r="T490" s="756">
        <f t="shared" si="38"/>
        <v>0</v>
      </c>
    </row>
    <row r="491" spans="1:20">
      <c r="A491" s="752" t="s">
        <v>1065</v>
      </c>
      <c r="B491" s="757" t="s">
        <v>1188</v>
      </c>
      <c r="C491" s="752">
        <v>255129</v>
      </c>
      <c r="D491" s="752" t="s">
        <v>353</v>
      </c>
      <c r="E491" s="752">
        <v>111100</v>
      </c>
      <c r="F491" s="752">
        <v>4419</v>
      </c>
      <c r="G491" s="752">
        <v>1</v>
      </c>
      <c r="H491" s="752">
        <v>1</v>
      </c>
      <c r="I491" s="752">
        <v>77</v>
      </c>
      <c r="K491" s="752">
        <v>4</v>
      </c>
      <c r="L491" s="753">
        <v>1000000</v>
      </c>
      <c r="M491" s="753">
        <v>0</v>
      </c>
      <c r="O491" s="753">
        <v>0</v>
      </c>
      <c r="P491" s="753">
        <v>0</v>
      </c>
      <c r="R491" s="756">
        <f t="shared" si="36"/>
        <v>0</v>
      </c>
      <c r="S491" s="756">
        <f t="shared" si="37"/>
        <v>0</v>
      </c>
      <c r="T491" s="756">
        <f t="shared" si="38"/>
        <v>0</v>
      </c>
    </row>
    <row r="492" spans="1:20">
      <c r="A492" s="752" t="s">
        <v>1066</v>
      </c>
      <c r="B492" s="757" t="s">
        <v>1189</v>
      </c>
      <c r="C492" s="752">
        <v>255129</v>
      </c>
      <c r="D492" s="752" t="s">
        <v>354</v>
      </c>
      <c r="E492" s="752">
        <v>111100</v>
      </c>
      <c r="F492" s="752">
        <v>4419</v>
      </c>
      <c r="G492" s="752">
        <v>1</v>
      </c>
      <c r="H492" s="752">
        <v>1</v>
      </c>
      <c r="I492" s="752">
        <v>77</v>
      </c>
      <c r="K492" s="752">
        <v>4</v>
      </c>
      <c r="L492" s="753">
        <v>1000000</v>
      </c>
      <c r="M492" s="753">
        <v>0</v>
      </c>
      <c r="O492" s="753">
        <v>0</v>
      </c>
      <c r="P492" s="753">
        <v>0</v>
      </c>
      <c r="R492" s="756">
        <f t="shared" si="36"/>
        <v>0</v>
      </c>
      <c r="S492" s="756">
        <f t="shared" si="37"/>
        <v>0</v>
      </c>
      <c r="T492" s="756">
        <f t="shared" si="38"/>
        <v>0</v>
      </c>
    </row>
    <row r="493" spans="1:20">
      <c r="A493" s="752" t="s">
        <v>1067</v>
      </c>
      <c r="B493" s="757" t="s">
        <v>1190</v>
      </c>
      <c r="C493" s="752">
        <v>255129</v>
      </c>
      <c r="D493" s="752" t="s">
        <v>355</v>
      </c>
      <c r="E493" s="752">
        <v>111100</v>
      </c>
      <c r="F493" s="752">
        <v>4419</v>
      </c>
      <c r="G493" s="752">
        <v>1</v>
      </c>
      <c r="H493" s="752">
        <v>1</v>
      </c>
      <c r="I493" s="752">
        <v>77</v>
      </c>
      <c r="K493" s="752">
        <v>4</v>
      </c>
      <c r="L493" s="753">
        <v>7000000</v>
      </c>
      <c r="M493" s="753">
        <v>7000000</v>
      </c>
      <c r="O493" s="753">
        <v>0</v>
      </c>
      <c r="P493" s="753">
        <v>0</v>
      </c>
      <c r="R493" s="756">
        <f t="shared" si="36"/>
        <v>7000000</v>
      </c>
      <c r="S493" s="756">
        <f t="shared" si="37"/>
        <v>0</v>
      </c>
      <c r="T493" s="756">
        <f t="shared" si="38"/>
        <v>0</v>
      </c>
    </row>
    <row r="494" spans="1:20">
      <c r="A494" s="752" t="s">
        <v>1068</v>
      </c>
      <c r="B494" s="757" t="s">
        <v>1191</v>
      </c>
      <c r="C494" s="752">
        <v>255129</v>
      </c>
      <c r="D494" s="752" t="s">
        <v>356</v>
      </c>
      <c r="E494" s="752">
        <v>111100</v>
      </c>
      <c r="F494" s="752">
        <v>4419</v>
      </c>
      <c r="G494" s="752">
        <v>1</v>
      </c>
      <c r="H494" s="752">
        <v>1</v>
      </c>
      <c r="I494" s="752">
        <v>77</v>
      </c>
      <c r="K494" s="752">
        <v>4</v>
      </c>
      <c r="L494" s="753">
        <v>1500000</v>
      </c>
      <c r="M494" s="753">
        <v>1500000</v>
      </c>
      <c r="N494" s="753">
        <v>1500000</v>
      </c>
      <c r="O494" s="753">
        <v>1416250</v>
      </c>
      <c r="P494" s="753">
        <v>1416250</v>
      </c>
      <c r="R494" s="756">
        <f t="shared" si="36"/>
        <v>0</v>
      </c>
      <c r="S494" s="756">
        <f t="shared" si="37"/>
        <v>83750</v>
      </c>
      <c r="T494" s="756">
        <f t="shared" si="38"/>
        <v>1416250</v>
      </c>
    </row>
    <row r="495" spans="1:20">
      <c r="A495" s="752" t="s">
        <v>1069</v>
      </c>
      <c r="B495" s="757" t="s">
        <v>502</v>
      </c>
      <c r="C495" s="752">
        <v>255129</v>
      </c>
      <c r="D495" s="752" t="s">
        <v>357</v>
      </c>
      <c r="E495" s="752" t="s">
        <v>552</v>
      </c>
      <c r="F495" s="752">
        <v>4419</v>
      </c>
      <c r="G495" s="752">
        <v>1</v>
      </c>
      <c r="H495" s="752">
        <v>1</v>
      </c>
      <c r="I495" s="752">
        <v>77</v>
      </c>
      <c r="K495" s="752">
        <v>4</v>
      </c>
      <c r="L495" s="753">
        <v>13000000</v>
      </c>
      <c r="M495" s="753">
        <v>13000000</v>
      </c>
      <c r="N495" s="753">
        <v>13000000</v>
      </c>
      <c r="O495" s="753">
        <v>5200000</v>
      </c>
      <c r="P495" s="753">
        <v>5200000</v>
      </c>
      <c r="R495" s="756">
        <f t="shared" si="36"/>
        <v>0</v>
      </c>
      <c r="S495" s="756">
        <f t="shared" si="37"/>
        <v>7800000</v>
      </c>
      <c r="T495" s="756">
        <f t="shared" si="38"/>
        <v>5200000</v>
      </c>
    </row>
    <row r="496" spans="1:20">
      <c r="A496" s="752" t="s">
        <v>1070</v>
      </c>
      <c r="B496" s="757" t="s">
        <v>503</v>
      </c>
      <c r="C496" s="752">
        <v>255129</v>
      </c>
      <c r="D496" s="752" t="s">
        <v>358</v>
      </c>
      <c r="E496" s="752" t="s">
        <v>552</v>
      </c>
      <c r="F496" s="752">
        <v>4419</v>
      </c>
      <c r="G496" s="752">
        <v>1</v>
      </c>
      <c r="H496" s="752">
        <v>1</v>
      </c>
      <c r="I496" s="752">
        <v>77</v>
      </c>
      <c r="K496" s="752">
        <v>4</v>
      </c>
      <c r="L496" s="753">
        <v>17000000</v>
      </c>
      <c r="M496" s="753">
        <v>13276</v>
      </c>
      <c r="O496" s="753">
        <v>13276</v>
      </c>
      <c r="P496" s="753">
        <v>0</v>
      </c>
      <c r="R496" s="756">
        <f t="shared" si="36"/>
        <v>13276</v>
      </c>
      <c r="S496" s="756">
        <f t="shared" si="37"/>
        <v>0</v>
      </c>
      <c r="T496" s="756">
        <f t="shared" si="38"/>
        <v>0</v>
      </c>
    </row>
    <row r="497" spans="1:20">
      <c r="A497" s="752" t="s">
        <v>1071</v>
      </c>
      <c r="B497" s="757" t="s">
        <v>503</v>
      </c>
      <c r="C497" s="752">
        <v>255129</v>
      </c>
      <c r="D497" s="752" t="s">
        <v>358</v>
      </c>
      <c r="E497" s="752" t="s">
        <v>555</v>
      </c>
      <c r="F497" s="752">
        <v>4419</v>
      </c>
      <c r="G497" s="752">
        <v>1</v>
      </c>
      <c r="H497" s="752">
        <v>1</v>
      </c>
      <c r="I497" s="752">
        <v>77</v>
      </c>
      <c r="K497" s="752">
        <v>4</v>
      </c>
      <c r="L497" s="753">
        <v>0</v>
      </c>
      <c r="M497" s="753">
        <v>16986724</v>
      </c>
      <c r="O497" s="753">
        <v>388408</v>
      </c>
      <c r="P497" s="753">
        <v>0</v>
      </c>
      <c r="R497" s="756">
        <f t="shared" si="36"/>
        <v>16986724</v>
      </c>
      <c r="S497" s="756">
        <f t="shared" si="37"/>
        <v>0</v>
      </c>
      <c r="T497" s="756">
        <f t="shared" si="38"/>
        <v>0</v>
      </c>
    </row>
    <row r="498" spans="1:20">
      <c r="A498" s="752" t="s">
        <v>1072</v>
      </c>
      <c r="B498" s="757" t="s">
        <v>504</v>
      </c>
      <c r="C498" s="752">
        <v>255129</v>
      </c>
      <c r="D498" s="752" t="s">
        <v>359</v>
      </c>
      <c r="E498" s="752" t="s">
        <v>555</v>
      </c>
      <c r="F498" s="752">
        <v>4419</v>
      </c>
      <c r="G498" s="752">
        <v>1</v>
      </c>
      <c r="H498" s="752">
        <v>1</v>
      </c>
      <c r="I498" s="752">
        <v>77</v>
      </c>
      <c r="K498" s="752">
        <v>4</v>
      </c>
      <c r="L498" s="753">
        <v>1000000</v>
      </c>
      <c r="M498" s="753">
        <v>1000000</v>
      </c>
      <c r="N498" s="753">
        <v>1000000</v>
      </c>
      <c r="O498" s="753">
        <v>400000</v>
      </c>
      <c r="P498" s="753">
        <v>400000</v>
      </c>
      <c r="R498" s="756">
        <f t="shared" si="36"/>
        <v>0</v>
      </c>
      <c r="S498" s="756">
        <f t="shared" si="37"/>
        <v>600000</v>
      </c>
      <c r="T498" s="756">
        <f t="shared" si="38"/>
        <v>400000</v>
      </c>
    </row>
    <row r="499" spans="1:20">
      <c r="A499" s="752" t="s">
        <v>1073</v>
      </c>
      <c r="B499" s="757" t="s">
        <v>505</v>
      </c>
      <c r="C499" s="752">
        <v>255129</v>
      </c>
      <c r="D499" s="752" t="s">
        <v>360</v>
      </c>
      <c r="E499" s="752" t="s">
        <v>555</v>
      </c>
      <c r="F499" s="752">
        <v>4419</v>
      </c>
      <c r="G499" s="752">
        <v>1</v>
      </c>
      <c r="H499" s="752">
        <v>1</v>
      </c>
      <c r="I499" s="752">
        <v>77</v>
      </c>
      <c r="K499" s="752">
        <v>4</v>
      </c>
      <c r="L499" s="753">
        <v>4000000</v>
      </c>
      <c r="M499" s="753">
        <v>4000000</v>
      </c>
      <c r="N499" s="753">
        <v>4000000</v>
      </c>
      <c r="O499" s="753">
        <v>2366500</v>
      </c>
      <c r="P499" s="753">
        <v>1089000</v>
      </c>
      <c r="R499" s="756">
        <f t="shared" si="36"/>
        <v>0</v>
      </c>
      <c r="S499" s="756">
        <f t="shared" si="37"/>
        <v>2911000</v>
      </c>
      <c r="T499" s="756">
        <f t="shared" si="38"/>
        <v>1089000</v>
      </c>
    </row>
    <row r="500" spans="1:20">
      <c r="A500" s="752" t="s">
        <v>1074</v>
      </c>
      <c r="B500" s="757" t="s">
        <v>506</v>
      </c>
      <c r="C500" s="752">
        <v>255129</v>
      </c>
      <c r="D500" s="752" t="s">
        <v>361</v>
      </c>
      <c r="E500" s="752" t="s">
        <v>555</v>
      </c>
      <c r="F500" s="752">
        <v>4419</v>
      </c>
      <c r="G500" s="752">
        <v>1</v>
      </c>
      <c r="H500" s="752">
        <v>1</v>
      </c>
      <c r="I500" s="752">
        <v>77</v>
      </c>
      <c r="K500" s="752">
        <v>4</v>
      </c>
      <c r="L500" s="753">
        <v>5000000</v>
      </c>
      <c r="M500" s="753">
        <v>0</v>
      </c>
      <c r="O500" s="753">
        <v>0</v>
      </c>
      <c r="P500" s="753">
        <v>0</v>
      </c>
      <c r="R500" s="756">
        <f t="shared" si="36"/>
        <v>0</v>
      </c>
      <c r="S500" s="756">
        <f t="shared" si="37"/>
        <v>0</v>
      </c>
      <c r="T500" s="756">
        <f t="shared" si="38"/>
        <v>0</v>
      </c>
    </row>
    <row r="501" spans="1:20">
      <c r="A501" s="752" t="s">
        <v>1075</v>
      </c>
      <c r="B501" s="757" t="s">
        <v>507</v>
      </c>
      <c r="C501" s="752">
        <v>255129</v>
      </c>
      <c r="D501" s="752" t="s">
        <v>362</v>
      </c>
      <c r="E501" s="752" t="s">
        <v>555</v>
      </c>
      <c r="F501" s="752">
        <v>4419</v>
      </c>
      <c r="G501" s="752">
        <v>1</v>
      </c>
      <c r="H501" s="752">
        <v>1</v>
      </c>
      <c r="I501" s="752">
        <v>77</v>
      </c>
      <c r="K501" s="752">
        <v>4</v>
      </c>
      <c r="L501" s="753">
        <v>13500000</v>
      </c>
      <c r="M501" s="753">
        <v>13500000</v>
      </c>
      <c r="N501" s="753">
        <v>13500000</v>
      </c>
      <c r="O501" s="753">
        <v>6000000</v>
      </c>
      <c r="P501" s="753">
        <v>6000000</v>
      </c>
      <c r="R501" s="756">
        <f t="shared" si="36"/>
        <v>0</v>
      </c>
      <c r="S501" s="756">
        <f t="shared" si="37"/>
        <v>7500000</v>
      </c>
      <c r="T501" s="756">
        <f t="shared" si="38"/>
        <v>6000000</v>
      </c>
    </row>
    <row r="502" spans="1:20">
      <c r="A502" s="752" t="s">
        <v>1076</v>
      </c>
      <c r="B502" s="757" t="s">
        <v>472</v>
      </c>
      <c r="C502" s="752">
        <v>255129</v>
      </c>
      <c r="D502" s="752" t="s">
        <v>363</v>
      </c>
      <c r="E502" s="752">
        <v>111100</v>
      </c>
      <c r="F502" s="752">
        <v>4411</v>
      </c>
      <c r="G502" s="752">
        <v>1</v>
      </c>
      <c r="H502" s="752">
        <v>1</v>
      </c>
      <c r="I502" s="752">
        <v>0</v>
      </c>
      <c r="K502" s="752">
        <v>4</v>
      </c>
      <c r="L502" s="753">
        <v>50000</v>
      </c>
      <c r="M502" s="753">
        <v>0</v>
      </c>
      <c r="O502" s="753">
        <v>0</v>
      </c>
      <c r="P502" s="753">
        <v>0</v>
      </c>
      <c r="R502" s="756">
        <f t="shared" si="36"/>
        <v>0</v>
      </c>
      <c r="S502" s="756">
        <f t="shared" si="37"/>
        <v>0</v>
      </c>
      <c r="T502" s="756">
        <f t="shared" si="38"/>
        <v>0</v>
      </c>
    </row>
    <row r="503" spans="1:20">
      <c r="A503" s="752" t="s">
        <v>1077</v>
      </c>
      <c r="B503" s="757" t="s">
        <v>472</v>
      </c>
      <c r="C503" s="752">
        <v>255129</v>
      </c>
      <c r="D503" s="752" t="s">
        <v>363</v>
      </c>
      <c r="E503" s="752" t="s">
        <v>552</v>
      </c>
      <c r="F503" s="752">
        <v>5111</v>
      </c>
      <c r="G503" s="752">
        <v>2</v>
      </c>
      <c r="H503" s="752">
        <v>1</v>
      </c>
      <c r="I503" s="752">
        <v>0</v>
      </c>
      <c r="J503" s="752" t="s">
        <v>1078</v>
      </c>
      <c r="K503" s="752">
        <v>5</v>
      </c>
      <c r="L503" s="753">
        <v>300000</v>
      </c>
      <c r="M503" s="753">
        <v>300000</v>
      </c>
      <c r="O503" s="753">
        <v>300000</v>
      </c>
      <c r="P503" s="753">
        <v>0</v>
      </c>
      <c r="R503" s="756">
        <f t="shared" si="36"/>
        <v>300000</v>
      </c>
      <c r="S503" s="756">
        <f t="shared" si="37"/>
        <v>0</v>
      </c>
      <c r="T503" s="756">
        <f t="shared" si="38"/>
        <v>0</v>
      </c>
    </row>
    <row r="504" spans="1:20">
      <c r="A504" s="752" t="s">
        <v>1079</v>
      </c>
      <c r="B504" s="757" t="s">
        <v>472</v>
      </c>
      <c r="C504" s="752">
        <v>255129</v>
      </c>
      <c r="D504" s="752" t="s">
        <v>363</v>
      </c>
      <c r="E504" s="752" t="s">
        <v>552</v>
      </c>
      <c r="F504" s="752">
        <v>5151</v>
      </c>
      <c r="G504" s="752">
        <v>2</v>
      </c>
      <c r="H504" s="752">
        <v>1</v>
      </c>
      <c r="I504" s="752">
        <v>0</v>
      </c>
      <c r="J504" s="752" t="s">
        <v>1078</v>
      </c>
      <c r="K504" s="752">
        <v>5</v>
      </c>
      <c r="L504" s="753">
        <v>1000000</v>
      </c>
      <c r="M504" s="753">
        <v>1000000</v>
      </c>
      <c r="O504" s="753">
        <v>0</v>
      </c>
      <c r="P504" s="753">
        <v>0</v>
      </c>
      <c r="R504" s="756">
        <f t="shared" si="36"/>
        <v>1000000</v>
      </c>
      <c r="S504" s="756">
        <f t="shared" si="37"/>
        <v>0</v>
      </c>
      <c r="T504" s="756">
        <f t="shared" si="38"/>
        <v>0</v>
      </c>
    </row>
    <row r="505" spans="1:20">
      <c r="A505" s="752" t="s">
        <v>1080</v>
      </c>
      <c r="B505" s="757" t="s">
        <v>472</v>
      </c>
      <c r="C505" s="752">
        <v>255129</v>
      </c>
      <c r="D505" s="752" t="s">
        <v>363</v>
      </c>
      <c r="E505" s="752" t="s">
        <v>552</v>
      </c>
      <c r="F505" s="752">
        <v>5291</v>
      </c>
      <c r="G505" s="752">
        <v>2</v>
      </c>
      <c r="H505" s="752">
        <v>1</v>
      </c>
      <c r="I505" s="752">
        <v>0</v>
      </c>
      <c r="J505" s="752" t="s">
        <v>1078</v>
      </c>
      <c r="K505" s="752">
        <v>5</v>
      </c>
      <c r="L505" s="753">
        <v>35000</v>
      </c>
      <c r="M505" s="753">
        <v>35000</v>
      </c>
      <c r="O505" s="753">
        <v>35000</v>
      </c>
      <c r="P505" s="753">
        <v>0</v>
      </c>
      <c r="R505" s="756">
        <f t="shared" si="36"/>
        <v>35000</v>
      </c>
      <c r="S505" s="756">
        <f t="shared" si="37"/>
        <v>0</v>
      </c>
      <c r="T505" s="756">
        <f t="shared" si="38"/>
        <v>0</v>
      </c>
    </row>
    <row r="506" spans="1:20">
      <c r="A506" s="752" t="s">
        <v>1081</v>
      </c>
      <c r="B506" s="757" t="s">
        <v>472</v>
      </c>
      <c r="C506" s="752">
        <v>255129</v>
      </c>
      <c r="D506" s="752" t="s">
        <v>363</v>
      </c>
      <c r="E506" s="752" t="s">
        <v>552</v>
      </c>
      <c r="F506" s="752">
        <v>5651</v>
      </c>
      <c r="G506" s="752">
        <v>2</v>
      </c>
      <c r="H506" s="752">
        <v>1</v>
      </c>
      <c r="I506" s="752">
        <v>0</v>
      </c>
      <c r="J506" s="752" t="s">
        <v>1078</v>
      </c>
      <c r="K506" s="752">
        <v>5</v>
      </c>
      <c r="L506" s="753">
        <v>45500</v>
      </c>
      <c r="M506" s="753">
        <v>45500</v>
      </c>
      <c r="O506" s="753">
        <v>45500</v>
      </c>
      <c r="P506" s="753">
        <v>0</v>
      </c>
      <c r="R506" s="756">
        <f t="shared" si="36"/>
        <v>45500</v>
      </c>
      <c r="S506" s="756">
        <f t="shared" si="37"/>
        <v>0</v>
      </c>
      <c r="T506" s="756">
        <f t="shared" si="38"/>
        <v>0</v>
      </c>
    </row>
    <row r="507" spans="1:20">
      <c r="A507" s="752" t="s">
        <v>1082</v>
      </c>
      <c r="B507" s="757" t="s">
        <v>472</v>
      </c>
      <c r="C507" s="752">
        <v>255129</v>
      </c>
      <c r="D507" s="752" t="s">
        <v>363</v>
      </c>
      <c r="E507" s="752" t="s">
        <v>552</v>
      </c>
      <c r="F507" s="752">
        <v>5691</v>
      </c>
      <c r="G507" s="752">
        <v>2</v>
      </c>
      <c r="H507" s="752">
        <v>1</v>
      </c>
      <c r="I507" s="752">
        <v>0</v>
      </c>
      <c r="J507" s="752" t="s">
        <v>1078</v>
      </c>
      <c r="K507" s="752">
        <v>5</v>
      </c>
      <c r="L507" s="753">
        <v>80000</v>
      </c>
      <c r="M507" s="753">
        <v>80000</v>
      </c>
      <c r="O507" s="753">
        <v>80000</v>
      </c>
      <c r="P507" s="753">
        <v>0</v>
      </c>
      <c r="R507" s="756">
        <f t="shared" si="36"/>
        <v>80000</v>
      </c>
      <c r="S507" s="756">
        <f t="shared" si="37"/>
        <v>0</v>
      </c>
      <c r="T507" s="756">
        <f t="shared" si="38"/>
        <v>0</v>
      </c>
    </row>
    <row r="508" spans="1:20">
      <c r="A508" s="752" t="s">
        <v>1083</v>
      </c>
      <c r="B508" s="757" t="s">
        <v>472</v>
      </c>
      <c r="C508" s="752">
        <v>255129</v>
      </c>
      <c r="D508" s="752" t="s">
        <v>363</v>
      </c>
      <c r="E508" s="752" t="s">
        <v>548</v>
      </c>
      <c r="F508" s="752">
        <v>2151</v>
      </c>
      <c r="G508" s="752">
        <v>1</v>
      </c>
      <c r="H508" s="752">
        <v>1</v>
      </c>
      <c r="I508" s="752">
        <v>0</v>
      </c>
      <c r="K508" s="752">
        <v>2</v>
      </c>
      <c r="L508" s="753">
        <v>80000</v>
      </c>
      <c r="M508" s="753">
        <v>0</v>
      </c>
      <c r="O508" s="753">
        <v>0</v>
      </c>
      <c r="P508" s="753">
        <v>0</v>
      </c>
      <c r="R508" s="756">
        <f t="shared" si="36"/>
        <v>0</v>
      </c>
      <c r="S508" s="756">
        <f t="shared" si="37"/>
        <v>0</v>
      </c>
      <c r="T508" s="756">
        <f t="shared" si="38"/>
        <v>0</v>
      </c>
    </row>
    <row r="509" spans="1:20">
      <c r="A509" s="752" t="s">
        <v>1084</v>
      </c>
      <c r="B509" s="757" t="s">
        <v>472</v>
      </c>
      <c r="C509" s="752">
        <v>255129</v>
      </c>
      <c r="D509" s="752" t="s">
        <v>363</v>
      </c>
      <c r="E509" s="752" t="s">
        <v>548</v>
      </c>
      <c r="F509" s="752">
        <v>2171</v>
      </c>
      <c r="G509" s="752">
        <v>1</v>
      </c>
      <c r="H509" s="752">
        <v>1</v>
      </c>
      <c r="I509" s="752">
        <v>0</v>
      </c>
      <c r="K509" s="752">
        <v>2</v>
      </c>
      <c r="L509" s="753">
        <v>200000</v>
      </c>
      <c r="M509" s="753">
        <v>200000</v>
      </c>
      <c r="O509" s="753">
        <v>200000</v>
      </c>
      <c r="P509" s="753">
        <v>0</v>
      </c>
      <c r="R509" s="756">
        <f t="shared" si="36"/>
        <v>200000</v>
      </c>
      <c r="S509" s="756">
        <f t="shared" si="37"/>
        <v>0</v>
      </c>
      <c r="T509" s="756">
        <f t="shared" si="38"/>
        <v>0</v>
      </c>
    </row>
    <row r="510" spans="1:20">
      <c r="A510" s="752" t="s">
        <v>1085</v>
      </c>
      <c r="B510" s="757" t="s">
        <v>472</v>
      </c>
      <c r="C510" s="752">
        <v>255129</v>
      </c>
      <c r="D510" s="752" t="s">
        <v>363</v>
      </c>
      <c r="E510" s="752" t="s">
        <v>548</v>
      </c>
      <c r="F510" s="752">
        <v>2211</v>
      </c>
      <c r="G510" s="752">
        <v>1</v>
      </c>
      <c r="H510" s="752">
        <v>1</v>
      </c>
      <c r="I510" s="752">
        <v>0</v>
      </c>
      <c r="K510" s="752">
        <v>2</v>
      </c>
      <c r="L510" s="753">
        <v>200000</v>
      </c>
      <c r="M510" s="753">
        <v>200000</v>
      </c>
      <c r="O510" s="753">
        <v>150000</v>
      </c>
      <c r="P510" s="753">
        <v>0</v>
      </c>
      <c r="R510" s="756">
        <f t="shared" si="36"/>
        <v>200000</v>
      </c>
      <c r="S510" s="756">
        <f t="shared" si="37"/>
        <v>0</v>
      </c>
      <c r="T510" s="756">
        <f t="shared" si="38"/>
        <v>0</v>
      </c>
    </row>
    <row r="511" spans="1:20">
      <c r="A511" s="752" t="s">
        <v>1086</v>
      </c>
      <c r="B511" s="757" t="s">
        <v>472</v>
      </c>
      <c r="C511" s="752">
        <v>255129</v>
      </c>
      <c r="D511" s="752" t="s">
        <v>363</v>
      </c>
      <c r="E511" s="752" t="s">
        <v>548</v>
      </c>
      <c r="F511" s="752">
        <v>2471</v>
      </c>
      <c r="G511" s="752">
        <v>1</v>
      </c>
      <c r="H511" s="752">
        <v>1</v>
      </c>
      <c r="I511" s="752">
        <v>0</v>
      </c>
      <c r="K511" s="752">
        <v>2</v>
      </c>
      <c r="L511" s="753">
        <v>80000</v>
      </c>
      <c r="M511" s="753">
        <v>0</v>
      </c>
      <c r="O511" s="753">
        <v>0</v>
      </c>
      <c r="P511" s="753">
        <v>0</v>
      </c>
      <c r="R511" s="756">
        <f t="shared" si="36"/>
        <v>0</v>
      </c>
      <c r="S511" s="756">
        <f t="shared" si="37"/>
        <v>0</v>
      </c>
      <c r="T511" s="756">
        <f t="shared" si="38"/>
        <v>0</v>
      </c>
    </row>
    <row r="512" spans="1:20">
      <c r="A512" s="752" t="s">
        <v>1087</v>
      </c>
      <c r="B512" s="757" t="s">
        <v>472</v>
      </c>
      <c r="C512" s="752">
        <v>255129</v>
      </c>
      <c r="D512" s="752" t="s">
        <v>363</v>
      </c>
      <c r="E512" s="752" t="s">
        <v>548</v>
      </c>
      <c r="F512" s="752">
        <v>2481</v>
      </c>
      <c r="G512" s="752">
        <v>1</v>
      </c>
      <c r="H512" s="752">
        <v>1</v>
      </c>
      <c r="I512" s="752">
        <v>0</v>
      </c>
      <c r="K512" s="752">
        <v>2</v>
      </c>
      <c r="L512" s="753">
        <v>100000</v>
      </c>
      <c r="M512" s="753">
        <v>100000</v>
      </c>
      <c r="O512" s="753">
        <v>60000</v>
      </c>
      <c r="P512" s="753">
        <v>0</v>
      </c>
      <c r="R512" s="756">
        <f t="shared" si="36"/>
        <v>100000</v>
      </c>
      <c r="S512" s="756">
        <f t="shared" si="37"/>
        <v>0</v>
      </c>
      <c r="T512" s="756">
        <f t="shared" si="38"/>
        <v>0</v>
      </c>
    </row>
    <row r="513" spans="1:20">
      <c r="A513" s="752" t="s">
        <v>1088</v>
      </c>
      <c r="B513" s="757" t="s">
        <v>472</v>
      </c>
      <c r="C513" s="752">
        <v>255129</v>
      </c>
      <c r="D513" s="752" t="s">
        <v>363</v>
      </c>
      <c r="E513" s="752" t="s">
        <v>548</v>
      </c>
      <c r="F513" s="752">
        <v>2491</v>
      </c>
      <c r="G513" s="752">
        <v>1</v>
      </c>
      <c r="H513" s="752">
        <v>1</v>
      </c>
      <c r="I513" s="752">
        <v>0</v>
      </c>
      <c r="K513" s="752">
        <v>2</v>
      </c>
      <c r="L513" s="753">
        <v>100000</v>
      </c>
      <c r="M513" s="753">
        <v>100000</v>
      </c>
      <c r="O513" s="753">
        <v>60000</v>
      </c>
      <c r="P513" s="753">
        <v>0</v>
      </c>
      <c r="R513" s="756">
        <f t="shared" si="36"/>
        <v>100000</v>
      </c>
      <c r="S513" s="756">
        <f t="shared" si="37"/>
        <v>0</v>
      </c>
      <c r="T513" s="756">
        <f t="shared" si="38"/>
        <v>0</v>
      </c>
    </row>
    <row r="514" spans="1:20">
      <c r="A514" s="752" t="s">
        <v>1769</v>
      </c>
      <c r="B514" s="757" t="s">
        <v>472</v>
      </c>
      <c r="C514" s="752">
        <v>255129</v>
      </c>
      <c r="D514" s="752" t="s">
        <v>363</v>
      </c>
      <c r="E514" s="752" t="s">
        <v>548</v>
      </c>
      <c r="F514" s="752">
        <v>2611</v>
      </c>
      <c r="G514" s="752">
        <v>1</v>
      </c>
      <c r="H514" s="752">
        <v>2</v>
      </c>
      <c r="I514" s="752">
        <v>0</v>
      </c>
      <c r="K514" s="752">
        <v>2</v>
      </c>
      <c r="L514" s="753">
        <v>0</v>
      </c>
      <c r="M514" s="753">
        <v>336275</v>
      </c>
      <c r="N514" s="753">
        <f>P514</f>
        <v>0</v>
      </c>
      <c r="O514" s="753">
        <v>183140</v>
      </c>
      <c r="P514" s="753">
        <v>0</v>
      </c>
      <c r="R514" s="756">
        <f t="shared" si="36"/>
        <v>336275</v>
      </c>
      <c r="S514" s="756">
        <f t="shared" si="37"/>
        <v>0</v>
      </c>
      <c r="T514" s="756">
        <f t="shared" si="38"/>
        <v>0</v>
      </c>
    </row>
    <row r="515" spans="1:20">
      <c r="A515" s="752" t="s">
        <v>1089</v>
      </c>
      <c r="B515" s="757" t="s">
        <v>472</v>
      </c>
      <c r="C515" s="752">
        <v>255129</v>
      </c>
      <c r="D515" s="752" t="s">
        <v>363</v>
      </c>
      <c r="E515" s="752" t="s">
        <v>548</v>
      </c>
      <c r="F515" s="752">
        <v>2731</v>
      </c>
      <c r="G515" s="752">
        <v>1</v>
      </c>
      <c r="H515" s="752">
        <v>1</v>
      </c>
      <c r="I515" s="752">
        <v>0</v>
      </c>
      <c r="K515" s="752">
        <v>2</v>
      </c>
      <c r="L515" s="753">
        <v>30000</v>
      </c>
      <c r="M515" s="753">
        <v>0</v>
      </c>
      <c r="O515" s="753">
        <v>0</v>
      </c>
      <c r="P515" s="753">
        <v>0</v>
      </c>
      <c r="R515" s="756">
        <f t="shared" si="36"/>
        <v>0</v>
      </c>
      <c r="S515" s="756">
        <f t="shared" si="37"/>
        <v>0</v>
      </c>
      <c r="T515" s="756">
        <f t="shared" si="38"/>
        <v>0</v>
      </c>
    </row>
    <row r="516" spans="1:20">
      <c r="A516" s="752" t="s">
        <v>1090</v>
      </c>
      <c r="B516" s="757" t="s">
        <v>472</v>
      </c>
      <c r="C516" s="752">
        <v>255129</v>
      </c>
      <c r="D516" s="752" t="s">
        <v>363</v>
      </c>
      <c r="E516" s="752" t="s">
        <v>548</v>
      </c>
      <c r="F516" s="752">
        <v>3511</v>
      </c>
      <c r="G516" s="752">
        <v>1</v>
      </c>
      <c r="H516" s="752">
        <v>1</v>
      </c>
      <c r="I516" s="752">
        <v>0</v>
      </c>
      <c r="K516" s="752">
        <v>3</v>
      </c>
      <c r="L516" s="753">
        <v>146275</v>
      </c>
      <c r="M516" s="753">
        <v>0</v>
      </c>
      <c r="O516" s="753">
        <v>0</v>
      </c>
      <c r="P516" s="753">
        <v>0</v>
      </c>
      <c r="R516" s="756">
        <f t="shared" si="36"/>
        <v>0</v>
      </c>
      <c r="S516" s="756">
        <f t="shared" si="37"/>
        <v>0</v>
      </c>
      <c r="T516" s="756">
        <f t="shared" si="38"/>
        <v>0</v>
      </c>
    </row>
    <row r="517" spans="1:20">
      <c r="A517" s="752" t="s">
        <v>1091</v>
      </c>
      <c r="B517" s="757" t="s">
        <v>472</v>
      </c>
      <c r="C517" s="752">
        <v>255129</v>
      </c>
      <c r="D517" s="752" t="s">
        <v>363</v>
      </c>
      <c r="E517" s="752" t="s">
        <v>548</v>
      </c>
      <c r="F517" s="752">
        <v>3722</v>
      </c>
      <c r="G517" s="752">
        <v>1</v>
      </c>
      <c r="H517" s="752">
        <v>1</v>
      </c>
      <c r="I517" s="752">
        <v>0</v>
      </c>
      <c r="K517" s="752">
        <v>3</v>
      </c>
      <c r="L517" s="753">
        <v>228000</v>
      </c>
      <c r="M517" s="753">
        <v>228000</v>
      </c>
      <c r="N517" s="753">
        <v>228000</v>
      </c>
      <c r="O517" s="753">
        <v>95000</v>
      </c>
      <c r="P517" s="753">
        <v>38000</v>
      </c>
      <c r="Q517" s="753">
        <v>38000</v>
      </c>
      <c r="R517" s="756">
        <f t="shared" si="36"/>
        <v>0</v>
      </c>
      <c r="S517" s="756">
        <f t="shared" si="37"/>
        <v>190000</v>
      </c>
      <c r="T517" s="756">
        <f t="shared" si="38"/>
        <v>0</v>
      </c>
    </row>
    <row r="518" spans="1:20">
      <c r="A518" s="752" t="s">
        <v>1092</v>
      </c>
      <c r="B518" s="757" t="s">
        <v>473</v>
      </c>
      <c r="C518" s="752">
        <v>262122</v>
      </c>
      <c r="D518" s="752" t="s">
        <v>366</v>
      </c>
      <c r="E518" s="752" t="s">
        <v>548</v>
      </c>
      <c r="F518" s="752">
        <v>2171</v>
      </c>
      <c r="G518" s="752">
        <v>1</v>
      </c>
      <c r="H518" s="752">
        <v>1</v>
      </c>
      <c r="I518" s="752">
        <v>0</v>
      </c>
      <c r="K518" s="752">
        <v>2</v>
      </c>
      <c r="L518" s="753">
        <v>100000</v>
      </c>
      <c r="M518" s="753">
        <v>100000</v>
      </c>
      <c r="O518" s="753">
        <v>75000</v>
      </c>
      <c r="P518" s="753">
        <v>0</v>
      </c>
      <c r="R518" s="756">
        <f t="shared" ref="R518:R581" si="39">M518-N518</f>
        <v>100000</v>
      </c>
      <c r="S518" s="756">
        <f t="shared" ref="S518:S581" si="40">N518-P518</f>
        <v>0</v>
      </c>
      <c r="T518" s="756">
        <f t="shared" ref="T518:T581" si="41">P518-Q518</f>
        <v>0</v>
      </c>
    </row>
    <row r="519" spans="1:20">
      <c r="A519" s="752" t="s">
        <v>1718</v>
      </c>
      <c r="B519" s="757" t="s">
        <v>473</v>
      </c>
      <c r="C519" s="752">
        <v>262122</v>
      </c>
      <c r="D519" s="752" t="s">
        <v>366</v>
      </c>
      <c r="E519" s="752" t="s">
        <v>548</v>
      </c>
      <c r="F519" s="752">
        <v>3112</v>
      </c>
      <c r="G519" s="752">
        <v>1</v>
      </c>
      <c r="H519" s="752">
        <v>2</v>
      </c>
      <c r="I519" s="752">
        <v>0</v>
      </c>
      <c r="K519" s="752">
        <v>3</v>
      </c>
      <c r="L519" s="753">
        <v>0</v>
      </c>
      <c r="M519" s="753">
        <v>310000</v>
      </c>
      <c r="N519" s="753">
        <f>P519</f>
        <v>0</v>
      </c>
      <c r="O519" s="753">
        <v>310000</v>
      </c>
      <c r="P519" s="753">
        <v>0</v>
      </c>
      <c r="R519" s="756">
        <f t="shared" si="39"/>
        <v>310000</v>
      </c>
      <c r="S519" s="756">
        <f t="shared" si="40"/>
        <v>0</v>
      </c>
      <c r="T519" s="756">
        <f t="shared" si="41"/>
        <v>0</v>
      </c>
    </row>
    <row r="520" spans="1:20">
      <c r="A520" s="752" t="s">
        <v>1093</v>
      </c>
      <c r="B520" s="757" t="s">
        <v>473</v>
      </c>
      <c r="C520" s="752">
        <v>262122</v>
      </c>
      <c r="D520" s="752" t="s">
        <v>366</v>
      </c>
      <c r="E520" s="752" t="s">
        <v>548</v>
      </c>
      <c r="F520" s="752">
        <v>3252</v>
      </c>
      <c r="G520" s="752">
        <v>1</v>
      </c>
      <c r="H520" s="752">
        <v>1</v>
      </c>
      <c r="I520" s="752">
        <v>0</v>
      </c>
      <c r="K520" s="752">
        <v>3</v>
      </c>
      <c r="L520" s="753">
        <v>500000</v>
      </c>
      <c r="M520" s="753">
        <v>500000</v>
      </c>
      <c r="N520" s="753">
        <v>415000</v>
      </c>
      <c r="O520" s="753">
        <v>250000</v>
      </c>
      <c r="P520" s="753">
        <v>250000</v>
      </c>
      <c r="Q520" s="753">
        <v>250000</v>
      </c>
      <c r="R520" s="756">
        <f t="shared" si="39"/>
        <v>85000</v>
      </c>
      <c r="S520" s="756">
        <f t="shared" si="40"/>
        <v>165000</v>
      </c>
      <c r="T520" s="756">
        <f t="shared" si="41"/>
        <v>0</v>
      </c>
    </row>
    <row r="521" spans="1:20">
      <c r="A521" s="752" t="s">
        <v>1094</v>
      </c>
      <c r="B521" s="757" t="s">
        <v>473</v>
      </c>
      <c r="C521" s="752">
        <v>262122</v>
      </c>
      <c r="D521" s="752" t="s">
        <v>366</v>
      </c>
      <c r="E521" s="752" t="s">
        <v>548</v>
      </c>
      <c r="F521" s="752">
        <v>3291</v>
      </c>
      <c r="G521" s="752">
        <v>1</v>
      </c>
      <c r="H521" s="752">
        <v>1</v>
      </c>
      <c r="I521" s="752">
        <v>0</v>
      </c>
      <c r="K521" s="752">
        <v>3</v>
      </c>
      <c r="L521" s="753">
        <v>310000</v>
      </c>
      <c r="M521" s="753">
        <v>0</v>
      </c>
      <c r="O521" s="753">
        <v>0</v>
      </c>
      <c r="P521" s="753">
        <v>0</v>
      </c>
      <c r="R521" s="756">
        <f t="shared" si="39"/>
        <v>0</v>
      </c>
      <c r="S521" s="756">
        <f t="shared" si="40"/>
        <v>0</v>
      </c>
      <c r="T521" s="756">
        <f t="shared" si="41"/>
        <v>0</v>
      </c>
    </row>
    <row r="522" spans="1:20">
      <c r="A522" s="752" t="s">
        <v>1095</v>
      </c>
      <c r="B522" s="757" t="s">
        <v>473</v>
      </c>
      <c r="C522" s="752">
        <v>262122</v>
      </c>
      <c r="D522" s="752" t="s">
        <v>366</v>
      </c>
      <c r="E522" s="752" t="s">
        <v>548</v>
      </c>
      <c r="F522" s="752">
        <v>3581</v>
      </c>
      <c r="G522" s="752">
        <v>1</v>
      </c>
      <c r="H522" s="752">
        <v>1</v>
      </c>
      <c r="I522" s="752">
        <v>0</v>
      </c>
      <c r="K522" s="752">
        <v>3</v>
      </c>
      <c r="L522" s="753">
        <v>0</v>
      </c>
      <c r="M522" s="753">
        <v>500000</v>
      </c>
      <c r="O522" s="753">
        <v>0</v>
      </c>
      <c r="P522" s="753">
        <v>0</v>
      </c>
      <c r="R522" s="756">
        <f t="shared" si="39"/>
        <v>500000</v>
      </c>
      <c r="S522" s="756">
        <f t="shared" si="40"/>
        <v>0</v>
      </c>
      <c r="T522" s="756">
        <f t="shared" si="41"/>
        <v>0</v>
      </c>
    </row>
    <row r="523" spans="1:20">
      <c r="A523" s="752" t="s">
        <v>1096</v>
      </c>
      <c r="B523" s="757" t="s">
        <v>473</v>
      </c>
      <c r="C523" s="752">
        <v>262122</v>
      </c>
      <c r="D523" s="752" t="s">
        <v>366</v>
      </c>
      <c r="E523" s="752" t="s">
        <v>548</v>
      </c>
      <c r="F523" s="752">
        <v>3722</v>
      </c>
      <c r="G523" s="752">
        <v>1</v>
      </c>
      <c r="H523" s="752">
        <v>1</v>
      </c>
      <c r="I523" s="752">
        <v>0</v>
      </c>
      <c r="K523" s="752">
        <v>3</v>
      </c>
      <c r="L523" s="753">
        <v>250000</v>
      </c>
      <c r="M523" s="753">
        <v>250000</v>
      </c>
      <c r="N523" s="753">
        <v>250000</v>
      </c>
      <c r="O523" s="753">
        <v>125000</v>
      </c>
      <c r="P523" s="753">
        <v>50000</v>
      </c>
      <c r="Q523" s="753">
        <v>50000</v>
      </c>
      <c r="R523" s="756">
        <f t="shared" si="39"/>
        <v>0</v>
      </c>
      <c r="S523" s="756">
        <f t="shared" si="40"/>
        <v>200000</v>
      </c>
      <c r="T523" s="756">
        <f t="shared" si="41"/>
        <v>0</v>
      </c>
    </row>
    <row r="524" spans="1:20">
      <c r="A524" s="752" t="s">
        <v>1097</v>
      </c>
      <c r="B524" s="757" t="s">
        <v>473</v>
      </c>
      <c r="C524" s="752">
        <v>262122</v>
      </c>
      <c r="D524" s="752" t="s">
        <v>366</v>
      </c>
      <c r="E524" s="752" t="s">
        <v>548</v>
      </c>
      <c r="F524" s="752">
        <v>3821</v>
      </c>
      <c r="G524" s="752">
        <v>1</v>
      </c>
      <c r="H524" s="752">
        <v>1</v>
      </c>
      <c r="I524" s="752">
        <v>0</v>
      </c>
      <c r="K524" s="752">
        <v>3</v>
      </c>
      <c r="L524" s="753">
        <v>500000</v>
      </c>
      <c r="M524" s="753">
        <v>0</v>
      </c>
      <c r="O524" s="753">
        <v>0</v>
      </c>
      <c r="P524" s="753">
        <v>0</v>
      </c>
      <c r="R524" s="756">
        <f t="shared" si="39"/>
        <v>0</v>
      </c>
      <c r="S524" s="756">
        <f t="shared" si="40"/>
        <v>0</v>
      </c>
      <c r="T524" s="756">
        <f t="shared" si="41"/>
        <v>0</v>
      </c>
    </row>
    <row r="525" spans="1:20">
      <c r="A525" s="752" t="s">
        <v>1098</v>
      </c>
      <c r="B525" s="757" t="s">
        <v>1192</v>
      </c>
      <c r="C525" s="752">
        <v>262122</v>
      </c>
      <c r="D525" s="752" t="s">
        <v>367</v>
      </c>
      <c r="E525" s="752">
        <v>111100</v>
      </c>
      <c r="F525" s="752">
        <v>4412</v>
      </c>
      <c r="G525" s="752">
        <v>1</v>
      </c>
      <c r="H525" s="752">
        <v>1</v>
      </c>
      <c r="I525" s="752">
        <v>77</v>
      </c>
      <c r="K525" s="752">
        <v>4</v>
      </c>
      <c r="L525" s="753">
        <v>1066050</v>
      </c>
      <c r="M525" s="753">
        <v>1035000</v>
      </c>
      <c r="N525" s="753">
        <v>1035000</v>
      </c>
      <c r="O525" s="753">
        <v>982050</v>
      </c>
      <c r="P525" s="753">
        <v>70000</v>
      </c>
      <c r="R525" s="756">
        <f t="shared" si="39"/>
        <v>0</v>
      </c>
      <c r="S525" s="756">
        <f t="shared" si="40"/>
        <v>965000</v>
      </c>
      <c r="T525" s="756">
        <f t="shared" si="41"/>
        <v>70000</v>
      </c>
    </row>
    <row r="526" spans="1:20">
      <c r="A526" s="752" t="s">
        <v>1099</v>
      </c>
      <c r="B526" s="757" t="s">
        <v>508</v>
      </c>
      <c r="C526" s="752">
        <v>264105</v>
      </c>
      <c r="D526" s="752" t="s">
        <v>369</v>
      </c>
      <c r="E526" s="752">
        <v>111100</v>
      </c>
      <c r="F526" s="752">
        <v>4481</v>
      </c>
      <c r="G526" s="752">
        <v>1</v>
      </c>
      <c r="H526" s="752">
        <v>1</v>
      </c>
      <c r="I526" s="752">
        <v>87</v>
      </c>
      <c r="K526" s="752">
        <v>4</v>
      </c>
      <c r="L526" s="753">
        <v>0</v>
      </c>
      <c r="M526" s="753">
        <v>9381230</v>
      </c>
      <c r="N526" s="753">
        <v>9381230</v>
      </c>
      <c r="O526" s="753">
        <v>9381230</v>
      </c>
      <c r="P526" s="753">
        <v>7827673.3099999996</v>
      </c>
      <c r="Q526" s="753">
        <v>0</v>
      </c>
      <c r="R526" s="756">
        <f t="shared" si="39"/>
        <v>0</v>
      </c>
      <c r="S526" s="756">
        <f t="shared" si="40"/>
        <v>1553556.6900000004</v>
      </c>
      <c r="T526" s="756">
        <f t="shared" si="41"/>
        <v>7827673.3099999996</v>
      </c>
    </row>
    <row r="527" spans="1:20">
      <c r="A527" s="752" t="s">
        <v>1100</v>
      </c>
      <c r="B527" s="757" t="s">
        <v>508</v>
      </c>
      <c r="C527" s="752">
        <v>264105</v>
      </c>
      <c r="D527" s="752" t="s">
        <v>369</v>
      </c>
      <c r="E527" s="752" t="s">
        <v>552</v>
      </c>
      <c r="F527" s="752">
        <v>4412</v>
      </c>
      <c r="G527" s="752">
        <v>1</v>
      </c>
      <c r="H527" s="752">
        <v>1</v>
      </c>
      <c r="I527" s="752">
        <v>0</v>
      </c>
      <c r="K527" s="752">
        <v>4</v>
      </c>
      <c r="L527" s="753">
        <v>13000000</v>
      </c>
      <c r="M527" s="753">
        <v>12739213</v>
      </c>
      <c r="N527" s="753">
        <v>9935999.9199999999</v>
      </c>
      <c r="O527" s="753">
        <v>4516365</v>
      </c>
      <c r="P527" s="753">
        <v>4516363.5999999996</v>
      </c>
      <c r="R527" s="756">
        <f t="shared" si="39"/>
        <v>2803213.08</v>
      </c>
      <c r="S527" s="756">
        <f t="shared" si="40"/>
        <v>5419636.3200000003</v>
      </c>
      <c r="T527" s="756">
        <f t="shared" si="41"/>
        <v>4516363.5999999996</v>
      </c>
    </row>
    <row r="528" spans="1:20">
      <c r="A528" s="752" t="s">
        <v>1101</v>
      </c>
      <c r="B528" s="757" t="s">
        <v>508</v>
      </c>
      <c r="C528" s="752">
        <v>264105</v>
      </c>
      <c r="D528" s="752" t="s">
        <v>369</v>
      </c>
      <c r="E528" s="752" t="s">
        <v>552</v>
      </c>
      <c r="F528" s="752">
        <v>4481</v>
      </c>
      <c r="G528" s="752">
        <v>1</v>
      </c>
      <c r="H528" s="752">
        <v>1</v>
      </c>
      <c r="I528" s="752">
        <v>87</v>
      </c>
      <c r="K528" s="752">
        <v>4</v>
      </c>
      <c r="L528" s="753">
        <v>0</v>
      </c>
      <c r="M528" s="753">
        <v>22697320</v>
      </c>
      <c r="N528" s="753">
        <v>22697320</v>
      </c>
      <c r="O528" s="753">
        <v>22697320</v>
      </c>
      <c r="P528" s="753">
        <v>22697320</v>
      </c>
      <c r="R528" s="756">
        <f t="shared" si="39"/>
        <v>0</v>
      </c>
      <c r="S528" s="756">
        <f t="shared" si="40"/>
        <v>0</v>
      </c>
      <c r="T528" s="756">
        <f t="shared" si="41"/>
        <v>22697320</v>
      </c>
    </row>
    <row r="529" spans="1:20">
      <c r="A529" s="752" t="s">
        <v>1102</v>
      </c>
      <c r="B529" s="757" t="s">
        <v>508</v>
      </c>
      <c r="C529" s="752">
        <v>264105</v>
      </c>
      <c r="D529" s="752" t="s">
        <v>369</v>
      </c>
      <c r="E529" s="752" t="s">
        <v>552</v>
      </c>
      <c r="F529" s="752">
        <v>5111</v>
      </c>
      <c r="G529" s="752">
        <v>2</v>
      </c>
      <c r="H529" s="752">
        <v>1</v>
      </c>
      <c r="I529" s="752">
        <v>0</v>
      </c>
      <c r="J529" s="752" t="s">
        <v>1103</v>
      </c>
      <c r="K529" s="752">
        <v>5</v>
      </c>
      <c r="L529" s="753">
        <v>480435</v>
      </c>
      <c r="M529" s="753">
        <v>480435</v>
      </c>
      <c r="O529" s="753">
        <v>150000</v>
      </c>
      <c r="P529" s="753">
        <v>0</v>
      </c>
      <c r="R529" s="756">
        <f t="shared" si="39"/>
        <v>480435</v>
      </c>
      <c r="S529" s="756">
        <f t="shared" si="40"/>
        <v>0</v>
      </c>
      <c r="T529" s="756">
        <f t="shared" si="41"/>
        <v>0</v>
      </c>
    </row>
    <row r="530" spans="1:20">
      <c r="A530" s="752" t="s">
        <v>1104</v>
      </c>
      <c r="B530" s="757" t="s">
        <v>508</v>
      </c>
      <c r="C530" s="752">
        <v>264105</v>
      </c>
      <c r="D530" s="752" t="s">
        <v>369</v>
      </c>
      <c r="E530" s="752" t="s">
        <v>552</v>
      </c>
      <c r="F530" s="752">
        <v>5151</v>
      </c>
      <c r="G530" s="752">
        <v>2</v>
      </c>
      <c r="H530" s="752">
        <v>1</v>
      </c>
      <c r="I530" s="752">
        <v>0</v>
      </c>
      <c r="J530" s="752" t="s">
        <v>1103</v>
      </c>
      <c r="K530" s="752">
        <v>5</v>
      </c>
      <c r="L530" s="753">
        <v>300000</v>
      </c>
      <c r="M530" s="753">
        <v>300000</v>
      </c>
      <c r="O530" s="753">
        <v>100000</v>
      </c>
      <c r="P530" s="753">
        <v>0</v>
      </c>
      <c r="R530" s="756">
        <f t="shared" si="39"/>
        <v>300000</v>
      </c>
      <c r="S530" s="756">
        <f t="shared" si="40"/>
        <v>0</v>
      </c>
      <c r="T530" s="756">
        <f t="shared" si="41"/>
        <v>0</v>
      </c>
    </row>
    <row r="531" spans="1:20">
      <c r="A531" s="752" t="s">
        <v>1105</v>
      </c>
      <c r="B531" s="757" t="s">
        <v>508</v>
      </c>
      <c r="C531" s="752">
        <v>264105</v>
      </c>
      <c r="D531" s="752" t="s">
        <v>369</v>
      </c>
      <c r="E531" s="752" t="s">
        <v>552</v>
      </c>
      <c r="F531" s="752">
        <v>5191</v>
      </c>
      <c r="G531" s="752">
        <v>2</v>
      </c>
      <c r="H531" s="752">
        <v>1</v>
      </c>
      <c r="I531" s="752">
        <v>0</v>
      </c>
      <c r="J531" s="752" t="s">
        <v>1103</v>
      </c>
      <c r="K531" s="752">
        <v>5</v>
      </c>
      <c r="L531" s="753">
        <v>90000</v>
      </c>
      <c r="M531" s="753">
        <v>90000</v>
      </c>
      <c r="O531" s="753">
        <v>30000</v>
      </c>
      <c r="P531" s="753">
        <v>0</v>
      </c>
      <c r="R531" s="756">
        <f t="shared" si="39"/>
        <v>90000</v>
      </c>
      <c r="S531" s="756">
        <f t="shared" si="40"/>
        <v>0</v>
      </c>
      <c r="T531" s="756">
        <f t="shared" si="41"/>
        <v>0</v>
      </c>
    </row>
    <row r="532" spans="1:20">
      <c r="A532" s="752" t="s">
        <v>1106</v>
      </c>
      <c r="B532" s="757" t="s">
        <v>508</v>
      </c>
      <c r="C532" s="752">
        <v>264105</v>
      </c>
      <c r="D532" s="752" t="s">
        <v>369</v>
      </c>
      <c r="E532" s="752" t="s">
        <v>552</v>
      </c>
      <c r="F532" s="752">
        <v>5211</v>
      </c>
      <c r="G532" s="752">
        <v>2</v>
      </c>
      <c r="H532" s="752">
        <v>1</v>
      </c>
      <c r="I532" s="752">
        <v>0</v>
      </c>
      <c r="J532" s="752" t="s">
        <v>1103</v>
      </c>
      <c r="K532" s="752">
        <v>5</v>
      </c>
      <c r="L532" s="753">
        <v>50000</v>
      </c>
      <c r="M532" s="753">
        <v>50000</v>
      </c>
      <c r="O532" s="753">
        <v>25000</v>
      </c>
      <c r="P532" s="753">
        <v>0</v>
      </c>
      <c r="R532" s="756">
        <f t="shared" si="39"/>
        <v>50000</v>
      </c>
      <c r="S532" s="756">
        <f t="shared" si="40"/>
        <v>0</v>
      </c>
      <c r="T532" s="756">
        <f t="shared" si="41"/>
        <v>0</v>
      </c>
    </row>
    <row r="533" spans="1:20">
      <c r="A533" s="752" t="s">
        <v>1107</v>
      </c>
      <c r="B533" s="757" t="s">
        <v>508</v>
      </c>
      <c r="C533" s="752">
        <v>264105</v>
      </c>
      <c r="D533" s="752" t="s">
        <v>369</v>
      </c>
      <c r="E533" s="752" t="s">
        <v>552</v>
      </c>
      <c r="F533" s="752">
        <v>5221</v>
      </c>
      <c r="G533" s="752">
        <v>2</v>
      </c>
      <c r="H533" s="752">
        <v>1</v>
      </c>
      <c r="I533" s="752">
        <v>0</v>
      </c>
      <c r="J533" s="752" t="s">
        <v>1103</v>
      </c>
      <c r="K533" s="752">
        <v>5</v>
      </c>
      <c r="L533" s="753">
        <v>30000</v>
      </c>
      <c r="M533" s="753">
        <v>30000</v>
      </c>
      <c r="O533" s="753">
        <v>10000</v>
      </c>
      <c r="P533" s="753">
        <v>0</v>
      </c>
      <c r="R533" s="756">
        <f t="shared" si="39"/>
        <v>30000</v>
      </c>
      <c r="S533" s="756">
        <f t="shared" si="40"/>
        <v>0</v>
      </c>
      <c r="T533" s="756">
        <f t="shared" si="41"/>
        <v>0</v>
      </c>
    </row>
    <row r="534" spans="1:20">
      <c r="A534" s="752" t="s">
        <v>1108</v>
      </c>
      <c r="B534" s="757" t="s">
        <v>508</v>
      </c>
      <c r="C534" s="752">
        <v>264105</v>
      </c>
      <c r="D534" s="752" t="s">
        <v>369</v>
      </c>
      <c r="E534" s="752" t="s">
        <v>552</v>
      </c>
      <c r="F534" s="752">
        <v>5291</v>
      </c>
      <c r="G534" s="752">
        <v>2</v>
      </c>
      <c r="H534" s="752">
        <v>1</v>
      </c>
      <c r="I534" s="752">
        <v>0</v>
      </c>
      <c r="J534" s="752" t="s">
        <v>1103</v>
      </c>
      <c r="K534" s="752">
        <v>5</v>
      </c>
      <c r="L534" s="753">
        <v>119600</v>
      </c>
      <c r="M534" s="753">
        <v>119600</v>
      </c>
      <c r="O534" s="753">
        <v>40000</v>
      </c>
      <c r="P534" s="753">
        <v>0</v>
      </c>
      <c r="R534" s="756">
        <f t="shared" si="39"/>
        <v>119600</v>
      </c>
      <c r="S534" s="756">
        <f t="shared" si="40"/>
        <v>0</v>
      </c>
      <c r="T534" s="756">
        <f t="shared" si="41"/>
        <v>0</v>
      </c>
    </row>
    <row r="535" spans="1:20">
      <c r="A535" s="752" t="s">
        <v>1109</v>
      </c>
      <c r="B535" s="757" t="s">
        <v>508</v>
      </c>
      <c r="C535" s="752">
        <v>264105</v>
      </c>
      <c r="D535" s="752" t="s">
        <v>369</v>
      </c>
      <c r="E535" s="752" t="s">
        <v>552</v>
      </c>
      <c r="F535" s="752">
        <v>5413</v>
      </c>
      <c r="G535" s="752">
        <v>2</v>
      </c>
      <c r="H535" s="752">
        <v>2</v>
      </c>
      <c r="I535" s="752">
        <v>0</v>
      </c>
      <c r="J535" s="752" t="s">
        <v>1103</v>
      </c>
      <c r="K535" s="752">
        <v>5</v>
      </c>
      <c r="L535" s="753">
        <v>200000</v>
      </c>
      <c r="M535" s="753">
        <v>200000</v>
      </c>
      <c r="N535" s="753">
        <f>P535</f>
        <v>0</v>
      </c>
      <c r="O535" s="753">
        <v>75000</v>
      </c>
      <c r="P535" s="753">
        <v>0</v>
      </c>
      <c r="R535" s="756">
        <f t="shared" si="39"/>
        <v>200000</v>
      </c>
      <c r="S535" s="756">
        <f t="shared" si="40"/>
        <v>0</v>
      </c>
      <c r="T535" s="756">
        <f t="shared" si="41"/>
        <v>0</v>
      </c>
    </row>
    <row r="536" spans="1:20">
      <c r="A536" s="752" t="s">
        <v>1110</v>
      </c>
      <c r="B536" s="757" t="s">
        <v>508</v>
      </c>
      <c r="C536" s="752">
        <v>264105</v>
      </c>
      <c r="D536" s="752" t="s">
        <v>369</v>
      </c>
      <c r="E536" s="752" t="s">
        <v>555</v>
      </c>
      <c r="F536" s="752">
        <v>4481</v>
      </c>
      <c r="G536" s="752">
        <v>1</v>
      </c>
      <c r="H536" s="752">
        <v>1</v>
      </c>
      <c r="I536" s="752">
        <v>87</v>
      </c>
      <c r="K536" s="752">
        <v>4</v>
      </c>
      <c r="L536" s="753">
        <v>0</v>
      </c>
      <c r="M536" s="753">
        <v>0</v>
      </c>
      <c r="O536" s="753">
        <v>0</v>
      </c>
      <c r="P536" s="753">
        <v>0</v>
      </c>
      <c r="Q536" s="753">
        <v>0</v>
      </c>
      <c r="R536" s="756">
        <f t="shared" si="39"/>
        <v>0</v>
      </c>
      <c r="S536" s="756">
        <f t="shared" si="40"/>
        <v>0</v>
      </c>
      <c r="T536" s="756">
        <f t="shared" si="41"/>
        <v>0</v>
      </c>
    </row>
    <row r="537" spans="1:20">
      <c r="A537" s="752" t="s">
        <v>1111</v>
      </c>
      <c r="B537" s="757" t="s">
        <v>508</v>
      </c>
      <c r="C537" s="752">
        <v>264105</v>
      </c>
      <c r="D537" s="752" t="s">
        <v>369</v>
      </c>
      <c r="E537" s="752" t="s">
        <v>548</v>
      </c>
      <c r="F537" s="752">
        <v>2111</v>
      </c>
      <c r="G537" s="752">
        <v>1</v>
      </c>
      <c r="H537" s="752">
        <v>1</v>
      </c>
      <c r="I537" s="752">
        <v>0</v>
      </c>
      <c r="K537" s="752">
        <v>2</v>
      </c>
      <c r="L537" s="753">
        <v>90000</v>
      </c>
      <c r="M537" s="753">
        <v>90000</v>
      </c>
      <c r="O537" s="753">
        <v>60000</v>
      </c>
      <c r="P537" s="753">
        <v>0</v>
      </c>
      <c r="R537" s="756">
        <f t="shared" si="39"/>
        <v>90000</v>
      </c>
      <c r="S537" s="756">
        <f t="shared" si="40"/>
        <v>0</v>
      </c>
      <c r="T537" s="756">
        <f t="shared" si="41"/>
        <v>0</v>
      </c>
    </row>
    <row r="538" spans="1:20">
      <c r="A538" s="752" t="s">
        <v>1112</v>
      </c>
      <c r="B538" s="757" t="s">
        <v>508</v>
      </c>
      <c r="C538" s="752">
        <v>264105</v>
      </c>
      <c r="D538" s="752" t="s">
        <v>369</v>
      </c>
      <c r="E538" s="752" t="s">
        <v>548</v>
      </c>
      <c r="F538" s="752">
        <v>2121</v>
      </c>
      <c r="G538" s="752">
        <v>1</v>
      </c>
      <c r="H538" s="752">
        <v>1</v>
      </c>
      <c r="I538" s="752">
        <v>0</v>
      </c>
      <c r="K538" s="752">
        <v>2</v>
      </c>
      <c r="L538" s="753">
        <v>84000</v>
      </c>
      <c r="M538" s="753">
        <v>0</v>
      </c>
      <c r="O538" s="753">
        <v>0</v>
      </c>
      <c r="P538" s="753">
        <v>0</v>
      </c>
      <c r="R538" s="756">
        <f t="shared" si="39"/>
        <v>0</v>
      </c>
      <c r="S538" s="756">
        <f t="shared" si="40"/>
        <v>0</v>
      </c>
      <c r="T538" s="756">
        <f t="shared" si="41"/>
        <v>0</v>
      </c>
    </row>
    <row r="539" spans="1:20">
      <c r="A539" s="752" t="s">
        <v>1113</v>
      </c>
      <c r="B539" s="757" t="s">
        <v>508</v>
      </c>
      <c r="C539" s="752">
        <v>264105</v>
      </c>
      <c r="D539" s="752" t="s">
        <v>369</v>
      </c>
      <c r="E539" s="752" t="s">
        <v>548</v>
      </c>
      <c r="F539" s="752">
        <v>2161</v>
      </c>
      <c r="G539" s="752">
        <v>1</v>
      </c>
      <c r="H539" s="752">
        <v>1</v>
      </c>
      <c r="I539" s="752">
        <v>0</v>
      </c>
      <c r="K539" s="752">
        <v>2</v>
      </c>
      <c r="L539" s="753">
        <v>500000</v>
      </c>
      <c r="M539" s="753">
        <v>500000</v>
      </c>
      <c r="N539" s="753">
        <v>7500</v>
      </c>
      <c r="O539" s="753">
        <v>350000</v>
      </c>
      <c r="P539" s="753">
        <v>7499.4</v>
      </c>
      <c r="Q539" s="753">
        <v>7499.4</v>
      </c>
      <c r="R539" s="756">
        <f t="shared" si="39"/>
        <v>492500</v>
      </c>
      <c r="S539" s="756">
        <f t="shared" si="40"/>
        <v>0.6000000000003638</v>
      </c>
      <c r="T539" s="756">
        <f t="shared" si="41"/>
        <v>0</v>
      </c>
    </row>
    <row r="540" spans="1:20">
      <c r="A540" s="752" t="s">
        <v>1114</v>
      </c>
      <c r="B540" s="757" t="s">
        <v>508</v>
      </c>
      <c r="C540" s="752">
        <v>264105</v>
      </c>
      <c r="D540" s="752" t="s">
        <v>369</v>
      </c>
      <c r="E540" s="752" t="s">
        <v>548</v>
      </c>
      <c r="F540" s="752">
        <v>2171</v>
      </c>
      <c r="G540" s="752">
        <v>1</v>
      </c>
      <c r="H540" s="752">
        <v>1</v>
      </c>
      <c r="I540" s="752">
        <v>0</v>
      </c>
      <c r="K540" s="752">
        <v>2</v>
      </c>
      <c r="L540" s="753">
        <v>120000</v>
      </c>
      <c r="M540" s="753">
        <v>0</v>
      </c>
      <c r="O540" s="753">
        <v>0</v>
      </c>
      <c r="P540" s="753">
        <v>0</v>
      </c>
      <c r="R540" s="756">
        <f t="shared" si="39"/>
        <v>0</v>
      </c>
      <c r="S540" s="756">
        <f t="shared" si="40"/>
        <v>0</v>
      </c>
      <c r="T540" s="756">
        <f t="shared" si="41"/>
        <v>0</v>
      </c>
    </row>
    <row r="541" spans="1:20">
      <c r="A541" s="752" t="s">
        <v>1115</v>
      </c>
      <c r="B541" s="757" t="s">
        <v>508</v>
      </c>
      <c r="C541" s="752">
        <v>264105</v>
      </c>
      <c r="D541" s="752" t="s">
        <v>369</v>
      </c>
      <c r="E541" s="752" t="s">
        <v>548</v>
      </c>
      <c r="F541" s="752">
        <v>2451</v>
      </c>
      <c r="G541" s="752">
        <v>1</v>
      </c>
      <c r="H541" s="752">
        <v>1</v>
      </c>
      <c r="I541" s="752">
        <v>0</v>
      </c>
      <c r="K541" s="752">
        <v>2</v>
      </c>
      <c r="L541" s="753">
        <v>52500</v>
      </c>
      <c r="M541" s="753">
        <v>0</v>
      </c>
      <c r="O541" s="753">
        <v>0</v>
      </c>
      <c r="P541" s="753">
        <v>0</v>
      </c>
      <c r="R541" s="756">
        <f t="shared" si="39"/>
        <v>0</v>
      </c>
      <c r="S541" s="756">
        <f t="shared" si="40"/>
        <v>0</v>
      </c>
      <c r="T541" s="756">
        <f t="shared" si="41"/>
        <v>0</v>
      </c>
    </row>
    <row r="542" spans="1:20">
      <c r="A542" s="752" t="s">
        <v>1768</v>
      </c>
      <c r="B542" s="757" t="s">
        <v>508</v>
      </c>
      <c r="C542" s="752">
        <v>264105</v>
      </c>
      <c r="D542" s="752" t="s">
        <v>369</v>
      </c>
      <c r="E542" s="752" t="s">
        <v>548</v>
      </c>
      <c r="F542" s="752">
        <v>2611</v>
      </c>
      <c r="G542" s="752">
        <v>1</v>
      </c>
      <c r="H542" s="752">
        <v>2</v>
      </c>
      <c r="I542" s="752">
        <v>0</v>
      </c>
      <c r="K542" s="752">
        <v>2</v>
      </c>
      <c r="L542" s="753">
        <v>0</v>
      </c>
      <c r="M542" s="753">
        <v>446500</v>
      </c>
      <c r="N542" s="753">
        <f>P542</f>
        <v>0</v>
      </c>
      <c r="O542" s="753">
        <v>292500</v>
      </c>
      <c r="P542" s="753">
        <v>0</v>
      </c>
      <c r="R542" s="756">
        <f t="shared" si="39"/>
        <v>446500</v>
      </c>
      <c r="S542" s="756">
        <f t="shared" si="40"/>
        <v>0</v>
      </c>
      <c r="T542" s="756">
        <f t="shared" si="41"/>
        <v>0</v>
      </c>
    </row>
    <row r="543" spans="1:20">
      <c r="A543" s="752" t="s">
        <v>1116</v>
      </c>
      <c r="B543" s="757" t="s">
        <v>508</v>
      </c>
      <c r="C543" s="752">
        <v>264105</v>
      </c>
      <c r="D543" s="752" t="s">
        <v>369</v>
      </c>
      <c r="E543" s="752" t="s">
        <v>548</v>
      </c>
      <c r="F543" s="752">
        <v>2751</v>
      </c>
      <c r="G543" s="752">
        <v>1</v>
      </c>
      <c r="H543" s="752">
        <v>1</v>
      </c>
      <c r="I543" s="752">
        <v>0</v>
      </c>
      <c r="K543" s="752">
        <v>2</v>
      </c>
      <c r="L543" s="753">
        <v>100000</v>
      </c>
      <c r="M543" s="753">
        <v>0</v>
      </c>
      <c r="O543" s="753">
        <v>0</v>
      </c>
      <c r="P543" s="753">
        <v>0</v>
      </c>
      <c r="R543" s="756">
        <f t="shared" si="39"/>
        <v>0</v>
      </c>
      <c r="S543" s="756">
        <f t="shared" si="40"/>
        <v>0</v>
      </c>
      <c r="T543" s="756">
        <f t="shared" si="41"/>
        <v>0</v>
      </c>
    </row>
    <row r="544" spans="1:20">
      <c r="A544" s="752" t="s">
        <v>1117</v>
      </c>
      <c r="B544" s="757" t="s">
        <v>508</v>
      </c>
      <c r="C544" s="752">
        <v>264105</v>
      </c>
      <c r="D544" s="752" t="s">
        <v>369</v>
      </c>
      <c r="E544" s="752" t="s">
        <v>548</v>
      </c>
      <c r="F544" s="752">
        <v>2921</v>
      </c>
      <c r="G544" s="752">
        <v>1</v>
      </c>
      <c r="H544" s="752">
        <v>1</v>
      </c>
      <c r="I544" s="752">
        <v>0</v>
      </c>
      <c r="K544" s="752">
        <v>2</v>
      </c>
      <c r="L544" s="753">
        <v>40000</v>
      </c>
      <c r="M544" s="753">
        <v>40000</v>
      </c>
      <c r="O544" s="753">
        <v>30000</v>
      </c>
      <c r="P544" s="753">
        <v>0</v>
      </c>
      <c r="R544" s="756">
        <f t="shared" si="39"/>
        <v>40000</v>
      </c>
      <c r="S544" s="756">
        <f t="shared" si="40"/>
        <v>0</v>
      </c>
      <c r="T544" s="756">
        <f t="shared" si="41"/>
        <v>0</v>
      </c>
    </row>
    <row r="545" spans="1:20">
      <c r="A545" s="752" t="s">
        <v>1118</v>
      </c>
      <c r="B545" s="757" t="s">
        <v>508</v>
      </c>
      <c r="C545" s="752">
        <v>264105</v>
      </c>
      <c r="D545" s="752" t="s">
        <v>369</v>
      </c>
      <c r="E545" s="752" t="s">
        <v>548</v>
      </c>
      <c r="F545" s="752">
        <v>3291</v>
      </c>
      <c r="G545" s="752">
        <v>1</v>
      </c>
      <c r="H545" s="752">
        <v>1</v>
      </c>
      <c r="I545" s="752">
        <v>0</v>
      </c>
      <c r="K545" s="752">
        <v>3</v>
      </c>
      <c r="L545" s="753">
        <v>90000</v>
      </c>
      <c r="M545" s="753">
        <v>0</v>
      </c>
      <c r="O545" s="753">
        <v>0</v>
      </c>
      <c r="P545" s="753">
        <v>0</v>
      </c>
      <c r="R545" s="756">
        <f t="shared" si="39"/>
        <v>0</v>
      </c>
      <c r="S545" s="756">
        <f t="shared" si="40"/>
        <v>0</v>
      </c>
      <c r="T545" s="756">
        <f t="shared" si="41"/>
        <v>0</v>
      </c>
    </row>
    <row r="546" spans="1:20">
      <c r="A546" s="752" t="s">
        <v>1119</v>
      </c>
      <c r="B546" s="757" t="s">
        <v>475</v>
      </c>
      <c r="C546" s="752">
        <v>264105</v>
      </c>
      <c r="D546" s="752" t="s">
        <v>370</v>
      </c>
      <c r="E546" s="752">
        <v>111100</v>
      </c>
      <c r="F546" s="752">
        <v>4419</v>
      </c>
      <c r="G546" s="752">
        <v>1</v>
      </c>
      <c r="H546" s="752">
        <v>1</v>
      </c>
      <c r="I546" s="752">
        <v>77</v>
      </c>
      <c r="K546" s="752">
        <v>4</v>
      </c>
      <c r="L546" s="753">
        <v>6000000</v>
      </c>
      <c r="M546" s="753">
        <v>6000000</v>
      </c>
      <c r="N546" s="753">
        <v>6000000</v>
      </c>
      <c r="O546" s="753">
        <v>6000000</v>
      </c>
      <c r="P546" s="753">
        <v>220000</v>
      </c>
      <c r="R546" s="756">
        <f t="shared" si="39"/>
        <v>0</v>
      </c>
      <c r="S546" s="756">
        <f t="shared" si="40"/>
        <v>5780000</v>
      </c>
      <c r="T546" s="756">
        <f t="shared" si="41"/>
        <v>220000</v>
      </c>
    </row>
    <row r="547" spans="1:20">
      <c r="A547" s="752" t="s">
        <v>1120</v>
      </c>
      <c r="B547" s="757" t="s">
        <v>476</v>
      </c>
      <c r="C547" s="752">
        <v>264105</v>
      </c>
      <c r="D547" s="752" t="s">
        <v>371</v>
      </c>
      <c r="E547" s="752">
        <v>111200</v>
      </c>
      <c r="F547" s="752">
        <v>4419</v>
      </c>
      <c r="G547" s="752">
        <v>1</v>
      </c>
      <c r="H547" s="752">
        <v>1</v>
      </c>
      <c r="I547" s="752">
        <v>0</v>
      </c>
      <c r="K547" s="752">
        <v>4</v>
      </c>
      <c r="L547" s="753">
        <v>900000</v>
      </c>
      <c r="M547" s="753">
        <v>900000</v>
      </c>
      <c r="O547" s="753">
        <v>450000</v>
      </c>
      <c r="P547" s="753">
        <v>0</v>
      </c>
      <c r="R547" s="756">
        <f t="shared" si="39"/>
        <v>900000</v>
      </c>
      <c r="S547" s="756">
        <f t="shared" si="40"/>
        <v>0</v>
      </c>
      <c r="T547" s="756">
        <f t="shared" si="41"/>
        <v>0</v>
      </c>
    </row>
    <row r="548" spans="1:20">
      <c r="A548" s="752" t="s">
        <v>1121</v>
      </c>
      <c r="B548" s="757" t="s">
        <v>476</v>
      </c>
      <c r="C548" s="752">
        <v>264105</v>
      </c>
      <c r="D548" s="752" t="s">
        <v>371</v>
      </c>
      <c r="E548" s="752" t="s">
        <v>555</v>
      </c>
      <c r="F548" s="752">
        <v>4419</v>
      </c>
      <c r="G548" s="752">
        <v>1</v>
      </c>
      <c r="H548" s="752">
        <v>1</v>
      </c>
      <c r="I548" s="752">
        <v>77</v>
      </c>
      <c r="K548" s="752">
        <v>4</v>
      </c>
      <c r="L548" s="753">
        <v>2000000</v>
      </c>
      <c r="M548" s="753">
        <v>1900000</v>
      </c>
      <c r="N548" s="753">
        <v>1900000</v>
      </c>
      <c r="O548" s="753">
        <v>760000</v>
      </c>
      <c r="P548" s="753">
        <v>760000</v>
      </c>
      <c r="R548" s="756">
        <f t="shared" si="39"/>
        <v>0</v>
      </c>
      <c r="S548" s="756">
        <f t="shared" si="40"/>
        <v>1140000</v>
      </c>
      <c r="T548" s="756">
        <f t="shared" si="41"/>
        <v>760000</v>
      </c>
    </row>
    <row r="549" spans="1:20">
      <c r="A549" s="752" t="s">
        <v>1122</v>
      </c>
      <c r="B549" s="757" t="s">
        <v>477</v>
      </c>
      <c r="C549" s="752">
        <v>264127</v>
      </c>
      <c r="D549" s="752" t="s">
        <v>374</v>
      </c>
      <c r="E549" s="752">
        <v>111100</v>
      </c>
      <c r="F549" s="752">
        <v>4451</v>
      </c>
      <c r="G549" s="752">
        <v>1</v>
      </c>
      <c r="H549" s="752">
        <v>1</v>
      </c>
      <c r="I549" s="752">
        <v>0</v>
      </c>
      <c r="K549" s="752">
        <v>4</v>
      </c>
      <c r="L549" s="753">
        <v>800000</v>
      </c>
      <c r="M549" s="753">
        <v>0</v>
      </c>
      <c r="O549" s="753">
        <v>0</v>
      </c>
      <c r="P549" s="753">
        <v>0</v>
      </c>
      <c r="R549" s="756">
        <f t="shared" si="39"/>
        <v>0</v>
      </c>
      <c r="S549" s="756">
        <f t="shared" si="40"/>
        <v>0</v>
      </c>
      <c r="T549" s="756">
        <f t="shared" si="41"/>
        <v>0</v>
      </c>
    </row>
    <row r="550" spans="1:20">
      <c r="A550" s="752" t="s">
        <v>1123</v>
      </c>
      <c r="B550" s="757" t="s">
        <v>477</v>
      </c>
      <c r="C550" s="752">
        <v>264127</v>
      </c>
      <c r="D550" s="752" t="s">
        <v>374</v>
      </c>
      <c r="E550" s="752" t="s">
        <v>552</v>
      </c>
      <c r="F550" s="752">
        <v>4412</v>
      </c>
      <c r="G550" s="752">
        <v>1</v>
      </c>
      <c r="H550" s="752">
        <v>1</v>
      </c>
      <c r="I550" s="752">
        <v>0</v>
      </c>
      <c r="K550" s="752">
        <v>4</v>
      </c>
      <c r="L550" s="753">
        <v>15522000</v>
      </c>
      <c r="M550" s="753">
        <v>13572217</v>
      </c>
      <c r="O550" s="753">
        <v>5882973</v>
      </c>
      <c r="P550" s="753">
        <v>0</v>
      </c>
      <c r="R550" s="756">
        <f t="shared" si="39"/>
        <v>13572217</v>
      </c>
      <c r="S550" s="756">
        <f t="shared" si="40"/>
        <v>0</v>
      </c>
      <c r="T550" s="756">
        <f t="shared" si="41"/>
        <v>0</v>
      </c>
    </row>
    <row r="551" spans="1:20">
      <c r="A551" s="752" t="s">
        <v>1124</v>
      </c>
      <c r="B551" s="757" t="s">
        <v>477</v>
      </c>
      <c r="C551" s="752">
        <v>264127</v>
      </c>
      <c r="D551" s="752" t="s">
        <v>374</v>
      </c>
      <c r="E551" s="752" t="s">
        <v>552</v>
      </c>
      <c r="F551" s="752">
        <v>5111</v>
      </c>
      <c r="G551" s="752">
        <v>2</v>
      </c>
      <c r="H551" s="752">
        <v>1</v>
      </c>
      <c r="I551" s="752">
        <v>0</v>
      </c>
      <c r="J551" s="752" t="s">
        <v>1125</v>
      </c>
      <c r="K551" s="752">
        <v>5</v>
      </c>
      <c r="L551" s="753">
        <v>60000</v>
      </c>
      <c r="M551" s="753">
        <v>60000</v>
      </c>
      <c r="O551" s="753">
        <v>20000</v>
      </c>
      <c r="P551" s="753">
        <v>0</v>
      </c>
      <c r="R551" s="756">
        <f t="shared" si="39"/>
        <v>60000</v>
      </c>
      <c r="S551" s="756">
        <f t="shared" si="40"/>
        <v>0</v>
      </c>
      <c r="T551" s="756">
        <f t="shared" si="41"/>
        <v>0</v>
      </c>
    </row>
    <row r="552" spans="1:20">
      <c r="A552" s="752" t="s">
        <v>1126</v>
      </c>
      <c r="B552" s="757" t="s">
        <v>477</v>
      </c>
      <c r="C552" s="752">
        <v>264127</v>
      </c>
      <c r="D552" s="752" t="s">
        <v>374</v>
      </c>
      <c r="E552" s="752" t="s">
        <v>552</v>
      </c>
      <c r="F552" s="752">
        <v>5121</v>
      </c>
      <c r="G552" s="752">
        <v>2</v>
      </c>
      <c r="H552" s="752">
        <v>1</v>
      </c>
      <c r="I552" s="752">
        <v>0</v>
      </c>
      <c r="J552" s="752" t="s">
        <v>1125</v>
      </c>
      <c r="K552" s="752">
        <v>5</v>
      </c>
      <c r="L552" s="753">
        <v>40000</v>
      </c>
      <c r="M552" s="753">
        <v>40000</v>
      </c>
      <c r="O552" s="753">
        <v>10000</v>
      </c>
      <c r="P552" s="753">
        <v>0</v>
      </c>
      <c r="R552" s="756">
        <f t="shared" si="39"/>
        <v>40000</v>
      </c>
      <c r="S552" s="756">
        <f t="shared" si="40"/>
        <v>0</v>
      </c>
      <c r="T552" s="756">
        <f t="shared" si="41"/>
        <v>0</v>
      </c>
    </row>
    <row r="553" spans="1:20">
      <c r="A553" s="752" t="s">
        <v>1127</v>
      </c>
      <c r="B553" s="757" t="s">
        <v>477</v>
      </c>
      <c r="C553" s="752">
        <v>264127</v>
      </c>
      <c r="D553" s="752" t="s">
        <v>374</v>
      </c>
      <c r="E553" s="752" t="s">
        <v>552</v>
      </c>
      <c r="F553" s="752">
        <v>5151</v>
      </c>
      <c r="G553" s="752">
        <v>2</v>
      </c>
      <c r="H553" s="752">
        <v>1</v>
      </c>
      <c r="I553" s="752">
        <v>0</v>
      </c>
      <c r="J553" s="752" t="s">
        <v>1125</v>
      </c>
      <c r="K553" s="752">
        <v>5</v>
      </c>
      <c r="L553" s="753">
        <v>100000</v>
      </c>
      <c r="M553" s="753">
        <v>100000</v>
      </c>
      <c r="O553" s="753">
        <v>35000</v>
      </c>
      <c r="P553" s="753">
        <v>0</v>
      </c>
      <c r="R553" s="756">
        <f t="shared" si="39"/>
        <v>100000</v>
      </c>
      <c r="S553" s="756">
        <f t="shared" si="40"/>
        <v>0</v>
      </c>
      <c r="T553" s="756">
        <f t="shared" si="41"/>
        <v>0</v>
      </c>
    </row>
    <row r="554" spans="1:20">
      <c r="A554" s="752" t="s">
        <v>1128</v>
      </c>
      <c r="B554" s="757" t="s">
        <v>477</v>
      </c>
      <c r="C554" s="752">
        <v>264127</v>
      </c>
      <c r="D554" s="752" t="s">
        <v>374</v>
      </c>
      <c r="E554" s="752" t="s">
        <v>552</v>
      </c>
      <c r="F554" s="752">
        <v>5191</v>
      </c>
      <c r="G554" s="752">
        <v>2</v>
      </c>
      <c r="H554" s="752">
        <v>1</v>
      </c>
      <c r="I554" s="752">
        <v>0</v>
      </c>
      <c r="J554" s="752" t="s">
        <v>1125</v>
      </c>
      <c r="K554" s="752">
        <v>5</v>
      </c>
      <c r="L554" s="753">
        <v>60000</v>
      </c>
      <c r="M554" s="753">
        <v>60000</v>
      </c>
      <c r="O554" s="753">
        <v>20000</v>
      </c>
      <c r="P554" s="753">
        <v>0</v>
      </c>
      <c r="R554" s="756">
        <f t="shared" si="39"/>
        <v>60000</v>
      </c>
      <c r="S554" s="756">
        <f t="shared" si="40"/>
        <v>0</v>
      </c>
      <c r="T554" s="756">
        <f t="shared" si="41"/>
        <v>0</v>
      </c>
    </row>
    <row r="555" spans="1:20">
      <c r="A555" s="752" t="s">
        <v>1129</v>
      </c>
      <c r="B555" s="757" t="s">
        <v>477</v>
      </c>
      <c r="C555" s="752">
        <v>264127</v>
      </c>
      <c r="D555" s="752" t="s">
        <v>374</v>
      </c>
      <c r="E555" s="752" t="s">
        <v>552</v>
      </c>
      <c r="F555" s="752">
        <v>5211</v>
      </c>
      <c r="G555" s="752">
        <v>2</v>
      </c>
      <c r="H555" s="752">
        <v>1</v>
      </c>
      <c r="I555" s="752">
        <v>0</v>
      </c>
      <c r="J555" s="752" t="s">
        <v>1125</v>
      </c>
      <c r="K555" s="752">
        <v>5</v>
      </c>
      <c r="L555" s="753">
        <v>85000</v>
      </c>
      <c r="M555" s="753">
        <v>85000</v>
      </c>
      <c r="O555" s="753">
        <v>30000</v>
      </c>
      <c r="P555" s="753">
        <v>0</v>
      </c>
      <c r="R555" s="756">
        <f t="shared" si="39"/>
        <v>85000</v>
      </c>
      <c r="S555" s="756">
        <f t="shared" si="40"/>
        <v>0</v>
      </c>
      <c r="T555" s="756">
        <f t="shared" si="41"/>
        <v>0</v>
      </c>
    </row>
    <row r="556" spans="1:20">
      <c r="A556" s="752" t="s">
        <v>1130</v>
      </c>
      <c r="B556" s="757" t="s">
        <v>477</v>
      </c>
      <c r="C556" s="752">
        <v>264127</v>
      </c>
      <c r="D556" s="752" t="s">
        <v>374</v>
      </c>
      <c r="E556" s="752" t="s">
        <v>552</v>
      </c>
      <c r="F556" s="752">
        <v>5291</v>
      </c>
      <c r="G556" s="752">
        <v>2</v>
      </c>
      <c r="H556" s="752">
        <v>1</v>
      </c>
      <c r="I556" s="752">
        <v>0</v>
      </c>
      <c r="J556" s="752" t="s">
        <v>1125</v>
      </c>
      <c r="K556" s="752">
        <v>5</v>
      </c>
      <c r="L556" s="753">
        <v>50000</v>
      </c>
      <c r="M556" s="753">
        <v>50000</v>
      </c>
      <c r="O556" s="753">
        <v>15000</v>
      </c>
      <c r="P556" s="753">
        <v>0</v>
      </c>
      <c r="R556" s="756">
        <f t="shared" si="39"/>
        <v>50000</v>
      </c>
      <c r="S556" s="756">
        <f t="shared" si="40"/>
        <v>0</v>
      </c>
      <c r="T556" s="756">
        <f t="shared" si="41"/>
        <v>0</v>
      </c>
    </row>
    <row r="557" spans="1:20">
      <c r="A557" s="752" t="s">
        <v>1131</v>
      </c>
      <c r="B557" s="757" t="s">
        <v>477</v>
      </c>
      <c r="C557" s="752">
        <v>264127</v>
      </c>
      <c r="D557" s="752" t="s">
        <v>374</v>
      </c>
      <c r="E557" s="752" t="s">
        <v>552</v>
      </c>
      <c r="F557" s="752">
        <v>5412</v>
      </c>
      <c r="G557" s="752">
        <v>2</v>
      </c>
      <c r="H557" s="752">
        <v>2</v>
      </c>
      <c r="I557" s="752">
        <v>0</v>
      </c>
      <c r="J557" s="752" t="s">
        <v>1125</v>
      </c>
      <c r="K557" s="752">
        <v>5</v>
      </c>
      <c r="L557" s="753">
        <v>300000</v>
      </c>
      <c r="M557" s="753">
        <v>300000</v>
      </c>
      <c r="N557" s="753">
        <f>P557</f>
        <v>0</v>
      </c>
      <c r="O557" s="753">
        <v>100000</v>
      </c>
      <c r="P557" s="753">
        <v>0</v>
      </c>
      <c r="R557" s="756">
        <f t="shared" si="39"/>
        <v>300000</v>
      </c>
      <c r="S557" s="756">
        <f t="shared" si="40"/>
        <v>0</v>
      </c>
      <c r="T557" s="756">
        <f t="shared" si="41"/>
        <v>0</v>
      </c>
    </row>
    <row r="558" spans="1:20">
      <c r="A558" s="752" t="s">
        <v>1132</v>
      </c>
      <c r="B558" s="757" t="s">
        <v>477</v>
      </c>
      <c r="C558" s="752">
        <v>264127</v>
      </c>
      <c r="D558" s="752" t="s">
        <v>374</v>
      </c>
      <c r="E558" s="752" t="s">
        <v>548</v>
      </c>
      <c r="F558" s="752">
        <v>2121</v>
      </c>
      <c r="G558" s="752">
        <v>1</v>
      </c>
      <c r="H558" s="752">
        <v>1</v>
      </c>
      <c r="I558" s="752">
        <v>0</v>
      </c>
      <c r="K558" s="752">
        <v>2</v>
      </c>
      <c r="L558" s="753">
        <v>19000</v>
      </c>
      <c r="M558" s="753">
        <v>0</v>
      </c>
      <c r="O558" s="753">
        <v>0</v>
      </c>
      <c r="P558" s="753">
        <v>0</v>
      </c>
      <c r="R558" s="756">
        <f t="shared" si="39"/>
        <v>0</v>
      </c>
      <c r="S558" s="756">
        <f t="shared" si="40"/>
        <v>0</v>
      </c>
      <c r="T558" s="756">
        <f t="shared" si="41"/>
        <v>0</v>
      </c>
    </row>
    <row r="559" spans="1:20">
      <c r="A559" s="752" t="s">
        <v>1133</v>
      </c>
      <c r="B559" s="757" t="s">
        <v>477</v>
      </c>
      <c r="C559" s="752">
        <v>264127</v>
      </c>
      <c r="D559" s="752" t="s">
        <v>374</v>
      </c>
      <c r="E559" s="752" t="s">
        <v>548</v>
      </c>
      <c r="F559" s="752">
        <v>2151</v>
      </c>
      <c r="G559" s="752">
        <v>1</v>
      </c>
      <c r="H559" s="752">
        <v>1</v>
      </c>
      <c r="I559" s="752">
        <v>0</v>
      </c>
      <c r="K559" s="752">
        <v>2</v>
      </c>
      <c r="L559" s="753">
        <v>80000</v>
      </c>
      <c r="M559" s="753">
        <v>0</v>
      </c>
      <c r="O559" s="753">
        <v>0</v>
      </c>
      <c r="P559" s="753">
        <v>0</v>
      </c>
      <c r="R559" s="756">
        <f t="shared" si="39"/>
        <v>0</v>
      </c>
      <c r="S559" s="756">
        <f t="shared" si="40"/>
        <v>0</v>
      </c>
      <c r="T559" s="756">
        <f t="shared" si="41"/>
        <v>0</v>
      </c>
    </row>
    <row r="560" spans="1:20">
      <c r="A560" s="752" t="s">
        <v>1134</v>
      </c>
      <c r="B560" s="757" t="s">
        <v>477</v>
      </c>
      <c r="C560" s="752">
        <v>264127</v>
      </c>
      <c r="D560" s="752" t="s">
        <v>374</v>
      </c>
      <c r="E560" s="752" t="s">
        <v>548</v>
      </c>
      <c r="F560" s="752">
        <v>2171</v>
      </c>
      <c r="G560" s="752">
        <v>1</v>
      </c>
      <c r="H560" s="752">
        <v>1</v>
      </c>
      <c r="I560" s="752">
        <v>0</v>
      </c>
      <c r="K560" s="752">
        <v>2</v>
      </c>
      <c r="L560" s="753">
        <v>30000</v>
      </c>
      <c r="M560" s="753">
        <v>0</v>
      </c>
      <c r="O560" s="753">
        <v>0</v>
      </c>
      <c r="P560" s="753">
        <v>0</v>
      </c>
      <c r="R560" s="756">
        <f t="shared" si="39"/>
        <v>0</v>
      </c>
      <c r="S560" s="756">
        <f t="shared" si="40"/>
        <v>0</v>
      </c>
      <c r="T560" s="756">
        <f t="shared" si="41"/>
        <v>0</v>
      </c>
    </row>
    <row r="561" spans="1:20">
      <c r="A561" s="752" t="s">
        <v>1135</v>
      </c>
      <c r="B561" s="757" t="s">
        <v>477</v>
      </c>
      <c r="C561" s="752">
        <v>264127</v>
      </c>
      <c r="D561" s="752" t="s">
        <v>374</v>
      </c>
      <c r="E561" s="752" t="s">
        <v>548</v>
      </c>
      <c r="F561" s="752">
        <v>2211</v>
      </c>
      <c r="G561" s="752">
        <v>1</v>
      </c>
      <c r="H561" s="752">
        <v>1</v>
      </c>
      <c r="I561" s="752">
        <v>0</v>
      </c>
      <c r="K561" s="752">
        <v>2</v>
      </c>
      <c r="L561" s="753">
        <v>460000</v>
      </c>
      <c r="M561" s="753">
        <v>460000</v>
      </c>
      <c r="N561" s="753">
        <v>200000</v>
      </c>
      <c r="O561" s="753">
        <v>230000</v>
      </c>
      <c r="P561" s="753">
        <v>0</v>
      </c>
      <c r="R561" s="756">
        <f t="shared" si="39"/>
        <v>260000</v>
      </c>
      <c r="S561" s="756">
        <f t="shared" si="40"/>
        <v>200000</v>
      </c>
      <c r="T561" s="756">
        <f t="shared" si="41"/>
        <v>0</v>
      </c>
    </row>
    <row r="562" spans="1:20">
      <c r="A562" s="752" t="s">
        <v>1136</v>
      </c>
      <c r="B562" s="757" t="s">
        <v>477</v>
      </c>
      <c r="C562" s="752">
        <v>264127</v>
      </c>
      <c r="D562" s="752" t="s">
        <v>374</v>
      </c>
      <c r="E562" s="752" t="s">
        <v>548</v>
      </c>
      <c r="F562" s="752">
        <v>2231</v>
      </c>
      <c r="G562" s="752">
        <v>1</v>
      </c>
      <c r="H562" s="752">
        <v>1</v>
      </c>
      <c r="I562" s="752">
        <v>0</v>
      </c>
      <c r="K562" s="752">
        <v>2</v>
      </c>
      <c r="L562" s="753">
        <v>4000</v>
      </c>
      <c r="M562" s="753">
        <v>4000</v>
      </c>
      <c r="O562" s="753">
        <v>4000</v>
      </c>
      <c r="P562" s="753">
        <v>0</v>
      </c>
      <c r="R562" s="756">
        <f t="shared" si="39"/>
        <v>4000</v>
      </c>
      <c r="S562" s="756">
        <f t="shared" si="40"/>
        <v>0</v>
      </c>
      <c r="T562" s="756">
        <f t="shared" si="41"/>
        <v>0</v>
      </c>
    </row>
    <row r="563" spans="1:20">
      <c r="A563" s="752" t="s">
        <v>1137</v>
      </c>
      <c r="B563" s="757" t="s">
        <v>477</v>
      </c>
      <c r="C563" s="752">
        <v>264127</v>
      </c>
      <c r="D563" s="752" t="s">
        <v>374</v>
      </c>
      <c r="E563" s="752" t="s">
        <v>548</v>
      </c>
      <c r="F563" s="752">
        <v>2541</v>
      </c>
      <c r="G563" s="752">
        <v>1</v>
      </c>
      <c r="H563" s="752">
        <v>1</v>
      </c>
      <c r="I563" s="752">
        <v>0</v>
      </c>
      <c r="K563" s="752">
        <v>2</v>
      </c>
      <c r="L563" s="753">
        <v>5000</v>
      </c>
      <c r="M563" s="753">
        <v>5000</v>
      </c>
      <c r="O563" s="753">
        <v>5000</v>
      </c>
      <c r="P563" s="753">
        <v>0</v>
      </c>
      <c r="R563" s="756">
        <f t="shared" si="39"/>
        <v>5000</v>
      </c>
      <c r="S563" s="756">
        <f t="shared" si="40"/>
        <v>0</v>
      </c>
      <c r="T563" s="756">
        <f t="shared" si="41"/>
        <v>0</v>
      </c>
    </row>
    <row r="564" spans="1:20">
      <c r="A564" s="752" t="s">
        <v>1716</v>
      </c>
      <c r="B564" s="757" t="s">
        <v>477</v>
      </c>
      <c r="C564" s="752">
        <v>264127</v>
      </c>
      <c r="D564" s="752" t="s">
        <v>374</v>
      </c>
      <c r="E564" s="752" t="s">
        <v>548</v>
      </c>
      <c r="F564" s="752">
        <v>3112</v>
      </c>
      <c r="G564" s="752">
        <v>1</v>
      </c>
      <c r="H564" s="752">
        <v>2</v>
      </c>
      <c r="I564" s="752">
        <v>0</v>
      </c>
      <c r="K564" s="752">
        <v>3</v>
      </c>
      <c r="L564" s="753">
        <v>0</v>
      </c>
      <c r="M564" s="753">
        <v>329000</v>
      </c>
      <c r="N564" s="753">
        <f t="shared" ref="N564:N565" si="42">P564</f>
        <v>0</v>
      </c>
      <c r="O564" s="753">
        <v>194250</v>
      </c>
      <c r="P564" s="753">
        <v>0</v>
      </c>
      <c r="R564" s="756">
        <f t="shared" si="39"/>
        <v>329000</v>
      </c>
      <c r="S564" s="756">
        <f t="shared" si="40"/>
        <v>0</v>
      </c>
      <c r="T564" s="756">
        <f t="shared" si="41"/>
        <v>0</v>
      </c>
    </row>
    <row r="565" spans="1:20">
      <c r="A565" s="752" t="s">
        <v>1138</v>
      </c>
      <c r="B565" s="757" t="s">
        <v>477</v>
      </c>
      <c r="C565" s="752">
        <v>264127</v>
      </c>
      <c r="D565" s="752" t="s">
        <v>374</v>
      </c>
      <c r="E565" s="752" t="s">
        <v>548</v>
      </c>
      <c r="F565" s="752">
        <v>3361</v>
      </c>
      <c r="G565" s="752">
        <v>1</v>
      </c>
      <c r="H565" s="752">
        <v>2</v>
      </c>
      <c r="I565" s="752">
        <v>0</v>
      </c>
      <c r="K565" s="752">
        <v>3</v>
      </c>
      <c r="L565" s="753">
        <v>20000</v>
      </c>
      <c r="M565" s="753">
        <v>20000</v>
      </c>
      <c r="N565" s="753">
        <f t="shared" si="42"/>
        <v>0</v>
      </c>
      <c r="O565" s="753">
        <v>15000</v>
      </c>
      <c r="P565" s="753">
        <v>0</v>
      </c>
      <c r="R565" s="756">
        <f t="shared" si="39"/>
        <v>20000</v>
      </c>
      <c r="S565" s="756">
        <f t="shared" si="40"/>
        <v>0</v>
      </c>
      <c r="T565" s="756">
        <f t="shared" si="41"/>
        <v>0</v>
      </c>
    </row>
    <row r="566" spans="1:20">
      <c r="A566" s="752" t="s">
        <v>1139</v>
      </c>
      <c r="B566" s="757" t="s">
        <v>477</v>
      </c>
      <c r="C566" s="752">
        <v>264127</v>
      </c>
      <c r="D566" s="752" t="s">
        <v>374</v>
      </c>
      <c r="E566" s="752" t="s">
        <v>548</v>
      </c>
      <c r="F566" s="752">
        <v>3821</v>
      </c>
      <c r="G566" s="752">
        <v>1</v>
      </c>
      <c r="H566" s="752">
        <v>1</v>
      </c>
      <c r="I566" s="752">
        <v>0</v>
      </c>
      <c r="K566" s="752">
        <v>3</v>
      </c>
      <c r="L566" s="753">
        <v>1500000</v>
      </c>
      <c r="M566" s="753">
        <v>1500000</v>
      </c>
      <c r="O566" s="753">
        <v>700000</v>
      </c>
      <c r="P566" s="753">
        <v>0</v>
      </c>
      <c r="R566" s="756">
        <f t="shared" si="39"/>
        <v>1500000</v>
      </c>
      <c r="S566" s="756">
        <f t="shared" si="40"/>
        <v>0</v>
      </c>
      <c r="T566" s="756">
        <f t="shared" si="41"/>
        <v>0</v>
      </c>
    </row>
    <row r="567" spans="1:20">
      <c r="A567" s="752" t="s">
        <v>1140</v>
      </c>
      <c r="B567" s="757" t="s">
        <v>477</v>
      </c>
      <c r="C567" s="752">
        <v>264127</v>
      </c>
      <c r="D567" s="752" t="s">
        <v>374</v>
      </c>
      <c r="E567" s="752" t="s">
        <v>548</v>
      </c>
      <c r="F567" s="752">
        <v>3822</v>
      </c>
      <c r="G567" s="752">
        <v>1</v>
      </c>
      <c r="H567" s="752">
        <v>1</v>
      </c>
      <c r="I567" s="752">
        <v>0</v>
      </c>
      <c r="K567" s="752">
        <v>3</v>
      </c>
      <c r="L567" s="753">
        <v>200000</v>
      </c>
      <c r="M567" s="753">
        <v>0</v>
      </c>
      <c r="O567" s="753">
        <v>0</v>
      </c>
      <c r="P567" s="753">
        <v>0</v>
      </c>
      <c r="R567" s="756">
        <f t="shared" si="39"/>
        <v>0</v>
      </c>
      <c r="S567" s="756">
        <f t="shared" si="40"/>
        <v>0</v>
      </c>
      <c r="T567" s="756">
        <f t="shared" si="41"/>
        <v>0</v>
      </c>
    </row>
    <row r="568" spans="1:20">
      <c r="A568" s="752" t="s">
        <v>1141</v>
      </c>
      <c r="B568" s="757" t="s">
        <v>509</v>
      </c>
      <c r="C568" s="752">
        <v>265143</v>
      </c>
      <c r="D568" s="752" t="s">
        <v>377</v>
      </c>
      <c r="E568" s="752">
        <v>111100</v>
      </c>
      <c r="F568" s="752">
        <v>4412</v>
      </c>
      <c r="G568" s="752">
        <v>1</v>
      </c>
      <c r="H568" s="752">
        <v>1</v>
      </c>
      <c r="I568" s="752">
        <v>0</v>
      </c>
      <c r="K568" s="752">
        <v>4</v>
      </c>
      <c r="L568" s="753">
        <v>1239947</v>
      </c>
      <c r="M568" s="753">
        <v>0</v>
      </c>
      <c r="O568" s="753">
        <v>0</v>
      </c>
      <c r="P568" s="753">
        <v>0</v>
      </c>
      <c r="R568" s="756">
        <f t="shared" si="39"/>
        <v>0</v>
      </c>
      <c r="S568" s="756">
        <f t="shared" si="40"/>
        <v>0</v>
      </c>
      <c r="T568" s="756">
        <f t="shared" si="41"/>
        <v>0</v>
      </c>
    </row>
    <row r="569" spans="1:20">
      <c r="A569" s="752" t="s">
        <v>1142</v>
      </c>
      <c r="B569" s="757" t="s">
        <v>509</v>
      </c>
      <c r="C569" s="752">
        <v>265143</v>
      </c>
      <c r="D569" s="752" t="s">
        <v>377</v>
      </c>
      <c r="E569" s="752">
        <v>111100</v>
      </c>
      <c r="F569" s="752">
        <v>4419</v>
      </c>
      <c r="G569" s="752">
        <v>1</v>
      </c>
      <c r="H569" s="752">
        <v>1</v>
      </c>
      <c r="I569" s="752">
        <v>0</v>
      </c>
      <c r="K569" s="752">
        <v>4</v>
      </c>
      <c r="L569" s="753">
        <v>2354456</v>
      </c>
      <c r="M569" s="753">
        <v>0</v>
      </c>
      <c r="O569" s="753">
        <v>0</v>
      </c>
      <c r="P569" s="753">
        <v>0</v>
      </c>
      <c r="R569" s="756">
        <f t="shared" si="39"/>
        <v>0</v>
      </c>
      <c r="S569" s="756">
        <f t="shared" si="40"/>
        <v>0</v>
      </c>
      <c r="T569" s="756">
        <f t="shared" si="41"/>
        <v>0</v>
      </c>
    </row>
    <row r="570" spans="1:20">
      <c r="A570" s="752" t="s">
        <v>1143</v>
      </c>
      <c r="B570" s="757" t="s">
        <v>509</v>
      </c>
      <c r="C570" s="752">
        <v>265143</v>
      </c>
      <c r="D570" s="752" t="s">
        <v>377</v>
      </c>
      <c r="E570" s="752" t="s">
        <v>552</v>
      </c>
      <c r="F570" s="752">
        <v>4412</v>
      </c>
      <c r="G570" s="752">
        <v>1</v>
      </c>
      <c r="H570" s="752">
        <v>1</v>
      </c>
      <c r="I570" s="752">
        <v>0</v>
      </c>
      <c r="K570" s="752">
        <v>4</v>
      </c>
      <c r="L570" s="753">
        <v>2580053</v>
      </c>
      <c r="M570" s="753">
        <v>1507500</v>
      </c>
      <c r="O570" s="753">
        <v>860019</v>
      </c>
      <c r="P570" s="753">
        <v>0</v>
      </c>
      <c r="R570" s="756">
        <f t="shared" si="39"/>
        <v>1507500</v>
      </c>
      <c r="S570" s="756">
        <f t="shared" si="40"/>
        <v>0</v>
      </c>
      <c r="T570" s="756">
        <f t="shared" si="41"/>
        <v>0</v>
      </c>
    </row>
    <row r="571" spans="1:20">
      <c r="A571" s="752" t="s">
        <v>1144</v>
      </c>
      <c r="B571" s="757" t="s">
        <v>509</v>
      </c>
      <c r="C571" s="752">
        <v>265143</v>
      </c>
      <c r="D571" s="752" t="s">
        <v>377</v>
      </c>
      <c r="E571" s="752" t="s">
        <v>552</v>
      </c>
      <c r="F571" s="752">
        <v>5111</v>
      </c>
      <c r="G571" s="752">
        <v>2</v>
      </c>
      <c r="H571" s="752">
        <v>1</v>
      </c>
      <c r="I571" s="752">
        <v>0</v>
      </c>
      <c r="J571" s="752" t="s">
        <v>1145</v>
      </c>
      <c r="K571" s="752">
        <v>5</v>
      </c>
      <c r="L571" s="753">
        <v>55000</v>
      </c>
      <c r="M571" s="753">
        <v>55000</v>
      </c>
      <c r="O571" s="753">
        <v>20000</v>
      </c>
      <c r="P571" s="753">
        <v>0</v>
      </c>
      <c r="R571" s="756">
        <f t="shared" si="39"/>
        <v>55000</v>
      </c>
      <c r="S571" s="756">
        <f t="shared" si="40"/>
        <v>0</v>
      </c>
      <c r="T571" s="756">
        <f t="shared" si="41"/>
        <v>0</v>
      </c>
    </row>
    <row r="572" spans="1:20">
      <c r="A572" s="752" t="s">
        <v>1146</v>
      </c>
      <c r="B572" s="757" t="s">
        <v>509</v>
      </c>
      <c r="C572" s="752">
        <v>265143</v>
      </c>
      <c r="D572" s="752" t="s">
        <v>377</v>
      </c>
      <c r="E572" s="752" t="s">
        <v>552</v>
      </c>
      <c r="F572" s="752">
        <v>5151</v>
      </c>
      <c r="G572" s="752">
        <v>2</v>
      </c>
      <c r="H572" s="752">
        <v>1</v>
      </c>
      <c r="I572" s="752">
        <v>0</v>
      </c>
      <c r="J572" s="752" t="s">
        <v>1145</v>
      </c>
      <c r="K572" s="752">
        <v>5</v>
      </c>
      <c r="L572" s="753">
        <v>60600</v>
      </c>
      <c r="M572" s="753">
        <v>60600</v>
      </c>
      <c r="O572" s="753">
        <v>20000</v>
      </c>
      <c r="P572" s="753">
        <v>0</v>
      </c>
      <c r="R572" s="756">
        <f t="shared" si="39"/>
        <v>60600</v>
      </c>
      <c r="S572" s="756">
        <f t="shared" si="40"/>
        <v>0</v>
      </c>
      <c r="T572" s="756">
        <f t="shared" si="41"/>
        <v>0</v>
      </c>
    </row>
    <row r="573" spans="1:20">
      <c r="A573" s="752" t="s">
        <v>1147</v>
      </c>
      <c r="B573" s="757" t="s">
        <v>509</v>
      </c>
      <c r="C573" s="752">
        <v>265143</v>
      </c>
      <c r="D573" s="752" t="s">
        <v>377</v>
      </c>
      <c r="E573" s="752" t="s">
        <v>552</v>
      </c>
      <c r="F573" s="752">
        <v>5191</v>
      </c>
      <c r="G573" s="752">
        <v>2</v>
      </c>
      <c r="H573" s="752">
        <v>1</v>
      </c>
      <c r="I573" s="752">
        <v>0</v>
      </c>
      <c r="J573" s="752" t="s">
        <v>1145</v>
      </c>
      <c r="K573" s="752">
        <v>5</v>
      </c>
      <c r="L573" s="753">
        <v>10800</v>
      </c>
      <c r="M573" s="753">
        <v>10800</v>
      </c>
      <c r="O573" s="753">
        <v>10800</v>
      </c>
      <c r="P573" s="753">
        <v>0</v>
      </c>
      <c r="R573" s="756">
        <f t="shared" si="39"/>
        <v>10800</v>
      </c>
      <c r="S573" s="756">
        <f t="shared" si="40"/>
        <v>0</v>
      </c>
      <c r="T573" s="756">
        <f t="shared" si="41"/>
        <v>0</v>
      </c>
    </row>
    <row r="574" spans="1:20">
      <c r="A574" s="752" t="s">
        <v>1148</v>
      </c>
      <c r="B574" s="757" t="s">
        <v>509</v>
      </c>
      <c r="C574" s="752">
        <v>265143</v>
      </c>
      <c r="D574" s="752" t="s">
        <v>377</v>
      </c>
      <c r="E574" s="752" t="s">
        <v>552</v>
      </c>
      <c r="F574" s="752">
        <v>5321</v>
      </c>
      <c r="G574" s="752">
        <v>2</v>
      </c>
      <c r="H574" s="752">
        <v>1</v>
      </c>
      <c r="I574" s="752">
        <v>0</v>
      </c>
      <c r="J574" s="752" t="s">
        <v>1145</v>
      </c>
      <c r="K574" s="752">
        <v>5</v>
      </c>
      <c r="L574" s="753">
        <v>2500000</v>
      </c>
      <c r="M574" s="753">
        <v>2500000</v>
      </c>
      <c r="O574" s="753">
        <v>1000000</v>
      </c>
      <c r="P574" s="753">
        <v>0</v>
      </c>
      <c r="R574" s="756">
        <f t="shared" si="39"/>
        <v>2500000</v>
      </c>
      <c r="S574" s="756">
        <f t="shared" si="40"/>
        <v>0</v>
      </c>
      <c r="T574" s="756">
        <f t="shared" si="41"/>
        <v>0</v>
      </c>
    </row>
    <row r="575" spans="1:20">
      <c r="A575" s="752" t="s">
        <v>1149</v>
      </c>
      <c r="B575" s="757" t="s">
        <v>509</v>
      </c>
      <c r="C575" s="752">
        <v>265143</v>
      </c>
      <c r="D575" s="752" t="s">
        <v>377</v>
      </c>
      <c r="E575" s="752" t="s">
        <v>555</v>
      </c>
      <c r="F575" s="752">
        <v>4419</v>
      </c>
      <c r="G575" s="752">
        <v>1</v>
      </c>
      <c r="H575" s="752">
        <v>1</v>
      </c>
      <c r="I575" s="752">
        <v>0</v>
      </c>
      <c r="K575" s="752">
        <v>4</v>
      </c>
      <c r="L575" s="753">
        <v>3986724</v>
      </c>
      <c r="M575" s="753">
        <v>0</v>
      </c>
      <c r="O575" s="753">
        <v>0</v>
      </c>
      <c r="P575" s="753">
        <v>0</v>
      </c>
      <c r="R575" s="756">
        <f t="shared" si="39"/>
        <v>0</v>
      </c>
      <c r="S575" s="756">
        <f t="shared" si="40"/>
        <v>0</v>
      </c>
      <c r="T575" s="756">
        <f t="shared" si="41"/>
        <v>0</v>
      </c>
    </row>
    <row r="576" spans="1:20">
      <c r="A576" s="752" t="s">
        <v>1150</v>
      </c>
      <c r="B576" s="757" t="s">
        <v>509</v>
      </c>
      <c r="C576" s="752">
        <v>265143</v>
      </c>
      <c r="D576" s="752" t="s">
        <v>377</v>
      </c>
      <c r="E576" s="752" t="s">
        <v>548</v>
      </c>
      <c r="F576" s="752">
        <v>2121</v>
      </c>
      <c r="G576" s="752">
        <v>1</v>
      </c>
      <c r="H576" s="752">
        <v>1</v>
      </c>
      <c r="I576" s="752">
        <v>0</v>
      </c>
      <c r="K576" s="752">
        <v>2</v>
      </c>
      <c r="L576" s="753">
        <v>10000</v>
      </c>
      <c r="M576" s="753">
        <v>0</v>
      </c>
      <c r="O576" s="753">
        <v>0</v>
      </c>
      <c r="P576" s="753">
        <v>0</v>
      </c>
      <c r="R576" s="756">
        <f t="shared" si="39"/>
        <v>0</v>
      </c>
      <c r="S576" s="756">
        <f t="shared" si="40"/>
        <v>0</v>
      </c>
      <c r="T576" s="756">
        <f t="shared" si="41"/>
        <v>0</v>
      </c>
    </row>
    <row r="577" spans="1:20">
      <c r="A577" s="752" t="s">
        <v>1151</v>
      </c>
      <c r="B577" s="757" t="s">
        <v>509</v>
      </c>
      <c r="C577" s="752">
        <v>265143</v>
      </c>
      <c r="D577" s="752" t="s">
        <v>377</v>
      </c>
      <c r="E577" s="752" t="s">
        <v>548</v>
      </c>
      <c r="F577" s="752">
        <v>2171</v>
      </c>
      <c r="G577" s="752">
        <v>1</v>
      </c>
      <c r="H577" s="752">
        <v>1</v>
      </c>
      <c r="I577" s="752">
        <v>0</v>
      </c>
      <c r="K577" s="752">
        <v>2</v>
      </c>
      <c r="L577" s="753">
        <v>155000</v>
      </c>
      <c r="M577" s="753">
        <v>0</v>
      </c>
      <c r="O577" s="753">
        <v>0</v>
      </c>
      <c r="P577" s="753">
        <v>0</v>
      </c>
      <c r="R577" s="756">
        <f t="shared" si="39"/>
        <v>0</v>
      </c>
      <c r="S577" s="756">
        <f t="shared" si="40"/>
        <v>0</v>
      </c>
      <c r="T577" s="756">
        <f t="shared" si="41"/>
        <v>0</v>
      </c>
    </row>
    <row r="578" spans="1:20">
      <c r="A578" s="752" t="s">
        <v>1152</v>
      </c>
      <c r="B578" s="757" t="s">
        <v>509</v>
      </c>
      <c r="C578" s="752">
        <v>265143</v>
      </c>
      <c r="D578" s="752" t="s">
        <v>377</v>
      </c>
      <c r="E578" s="752" t="s">
        <v>548</v>
      </c>
      <c r="F578" s="752">
        <v>2751</v>
      </c>
      <c r="G578" s="752">
        <v>1</v>
      </c>
      <c r="H578" s="752">
        <v>1</v>
      </c>
      <c r="I578" s="752">
        <v>0</v>
      </c>
      <c r="K578" s="752">
        <v>2</v>
      </c>
      <c r="L578" s="753">
        <v>18000</v>
      </c>
      <c r="M578" s="753">
        <v>0</v>
      </c>
      <c r="O578" s="753">
        <v>0</v>
      </c>
      <c r="P578" s="753">
        <v>0</v>
      </c>
      <c r="R578" s="756">
        <f t="shared" si="39"/>
        <v>0</v>
      </c>
      <c r="S578" s="756">
        <f t="shared" si="40"/>
        <v>0</v>
      </c>
      <c r="T578" s="756">
        <f t="shared" si="41"/>
        <v>0</v>
      </c>
    </row>
    <row r="579" spans="1:20">
      <c r="A579" s="752" t="s">
        <v>1715</v>
      </c>
      <c r="B579" s="757" t="s">
        <v>509</v>
      </c>
      <c r="C579" s="752">
        <v>265143</v>
      </c>
      <c r="D579" s="752" t="s">
        <v>377</v>
      </c>
      <c r="E579" s="752" t="s">
        <v>548</v>
      </c>
      <c r="F579" s="752">
        <v>3112</v>
      </c>
      <c r="G579" s="752">
        <v>1</v>
      </c>
      <c r="H579" s="752">
        <v>2</v>
      </c>
      <c r="I579" s="752">
        <v>0</v>
      </c>
      <c r="K579" s="752">
        <v>3</v>
      </c>
      <c r="L579" s="753">
        <v>0</v>
      </c>
      <c r="M579" s="753">
        <v>203000</v>
      </c>
      <c r="N579" s="753">
        <f>P579</f>
        <v>0</v>
      </c>
      <c r="O579" s="753">
        <v>153000</v>
      </c>
      <c r="P579" s="753">
        <v>0</v>
      </c>
      <c r="R579" s="756">
        <f t="shared" si="39"/>
        <v>203000</v>
      </c>
      <c r="S579" s="756">
        <f t="shared" si="40"/>
        <v>0</v>
      </c>
      <c r="T579" s="756">
        <f t="shared" si="41"/>
        <v>0</v>
      </c>
    </row>
    <row r="580" spans="1:20">
      <c r="A580" s="752" t="s">
        <v>1153</v>
      </c>
      <c r="B580" s="757" t="s">
        <v>509</v>
      </c>
      <c r="C580" s="752">
        <v>265143</v>
      </c>
      <c r="D580" s="752" t="s">
        <v>377</v>
      </c>
      <c r="E580" s="752" t="s">
        <v>548</v>
      </c>
      <c r="F580" s="752">
        <v>3351</v>
      </c>
      <c r="G580" s="752">
        <v>1</v>
      </c>
      <c r="H580" s="752">
        <v>1</v>
      </c>
      <c r="I580" s="752">
        <v>0</v>
      </c>
      <c r="K580" s="752">
        <v>3</v>
      </c>
      <c r="L580" s="753">
        <v>20000</v>
      </c>
      <c r="M580" s="753">
        <v>0</v>
      </c>
      <c r="O580" s="753">
        <v>0</v>
      </c>
      <c r="P580" s="753">
        <v>0</v>
      </c>
      <c r="R580" s="756">
        <f t="shared" si="39"/>
        <v>0</v>
      </c>
      <c r="S580" s="756">
        <f t="shared" si="40"/>
        <v>0</v>
      </c>
      <c r="T580" s="756">
        <f t="shared" si="41"/>
        <v>0</v>
      </c>
    </row>
    <row r="581" spans="1:20">
      <c r="A581" s="752" t="s">
        <v>1154</v>
      </c>
      <c r="B581" s="757" t="s">
        <v>516</v>
      </c>
      <c r="C581" s="752">
        <v>268117</v>
      </c>
      <c r="D581" s="752" t="s">
        <v>438</v>
      </c>
      <c r="E581" s="752" t="s">
        <v>552</v>
      </c>
      <c r="F581" s="752">
        <v>4419</v>
      </c>
      <c r="G581" s="752">
        <v>1</v>
      </c>
      <c r="H581" s="752">
        <v>1</v>
      </c>
      <c r="I581" s="752">
        <v>77</v>
      </c>
      <c r="K581" s="752">
        <v>4</v>
      </c>
      <c r="L581" s="753">
        <v>12150000</v>
      </c>
      <c r="M581" s="753">
        <v>12150000</v>
      </c>
      <c r="N581" s="753">
        <v>12149808</v>
      </c>
      <c r="O581" s="753">
        <v>6075000</v>
      </c>
      <c r="P581" s="753">
        <v>5522640</v>
      </c>
      <c r="R581" s="756">
        <f t="shared" si="39"/>
        <v>192</v>
      </c>
      <c r="S581" s="756">
        <f t="shared" si="40"/>
        <v>6627168</v>
      </c>
      <c r="T581" s="756">
        <f t="shared" si="41"/>
        <v>5522640</v>
      </c>
    </row>
    <row r="582" spans="1:20">
      <c r="A582" s="752" t="s">
        <v>1714</v>
      </c>
      <c r="B582" s="757" t="s">
        <v>478</v>
      </c>
      <c r="C582" s="752">
        <v>268149</v>
      </c>
      <c r="D582" s="752" t="s">
        <v>380</v>
      </c>
      <c r="E582" s="752" t="s">
        <v>548</v>
      </c>
      <c r="F582" s="752">
        <v>3112</v>
      </c>
      <c r="G582" s="752">
        <v>1</v>
      </c>
      <c r="H582" s="752">
        <v>2</v>
      </c>
      <c r="I582" s="752">
        <v>0</v>
      </c>
      <c r="K582" s="752">
        <v>3</v>
      </c>
      <c r="L582" s="753">
        <v>0</v>
      </c>
      <c r="M582" s="753">
        <v>141600</v>
      </c>
      <c r="N582" s="753">
        <f>P582</f>
        <v>0</v>
      </c>
      <c r="O582" s="753">
        <v>21600</v>
      </c>
      <c r="P582" s="753">
        <v>0</v>
      </c>
      <c r="R582" s="756">
        <f t="shared" ref="R582:R607" si="43">M582-N582</f>
        <v>141600</v>
      </c>
      <c r="S582" s="756">
        <f t="shared" ref="S582:S607" si="44">N582-P582</f>
        <v>0</v>
      </c>
      <c r="T582" s="756">
        <f t="shared" ref="T582:T607" si="45">P582-Q582</f>
        <v>0</v>
      </c>
    </row>
    <row r="583" spans="1:20">
      <c r="A583" s="752" t="s">
        <v>1155</v>
      </c>
      <c r="B583" s="757" t="s">
        <v>478</v>
      </c>
      <c r="C583" s="752">
        <v>268149</v>
      </c>
      <c r="D583" s="752" t="s">
        <v>380</v>
      </c>
      <c r="E583" s="752" t="s">
        <v>548</v>
      </c>
      <c r="F583" s="752">
        <v>3391</v>
      </c>
      <c r="G583" s="752">
        <v>1</v>
      </c>
      <c r="H583" s="752">
        <v>1</v>
      </c>
      <c r="I583" s="752">
        <v>0</v>
      </c>
      <c r="K583" s="752">
        <v>3</v>
      </c>
      <c r="L583" s="753">
        <v>180000</v>
      </c>
      <c r="M583" s="753">
        <v>38400</v>
      </c>
      <c r="O583" s="753">
        <v>38400</v>
      </c>
      <c r="P583" s="753">
        <v>0</v>
      </c>
      <c r="R583" s="756">
        <f t="shared" si="43"/>
        <v>38400</v>
      </c>
      <c r="S583" s="756">
        <f t="shared" si="44"/>
        <v>0</v>
      </c>
      <c r="T583" s="756">
        <f t="shared" si="45"/>
        <v>0</v>
      </c>
    </row>
    <row r="584" spans="1:20">
      <c r="A584" s="752" t="s">
        <v>1156</v>
      </c>
      <c r="B584" s="757" t="s">
        <v>479</v>
      </c>
      <c r="C584" s="752">
        <v>268149</v>
      </c>
      <c r="D584" s="752" t="s">
        <v>381</v>
      </c>
      <c r="E584" s="752">
        <v>111100</v>
      </c>
      <c r="F584" s="752">
        <v>2711</v>
      </c>
      <c r="G584" s="752">
        <v>1</v>
      </c>
      <c r="H584" s="752">
        <v>1</v>
      </c>
      <c r="I584" s="752">
        <v>0</v>
      </c>
      <c r="K584" s="752">
        <v>2</v>
      </c>
      <c r="L584" s="753">
        <v>100000</v>
      </c>
      <c r="M584" s="753">
        <v>100000</v>
      </c>
      <c r="O584" s="753">
        <v>59100</v>
      </c>
      <c r="P584" s="753">
        <v>0</v>
      </c>
      <c r="R584" s="756">
        <f t="shared" si="43"/>
        <v>100000</v>
      </c>
      <c r="S584" s="756">
        <f t="shared" si="44"/>
        <v>0</v>
      </c>
      <c r="T584" s="756">
        <f t="shared" si="45"/>
        <v>0</v>
      </c>
    </row>
    <row r="585" spans="1:20">
      <c r="A585" s="752" t="s">
        <v>1157</v>
      </c>
      <c r="B585" s="757" t="s">
        <v>479</v>
      </c>
      <c r="C585" s="752">
        <v>268149</v>
      </c>
      <c r="D585" s="752" t="s">
        <v>381</v>
      </c>
      <c r="E585" s="752" t="s">
        <v>546</v>
      </c>
      <c r="F585" s="752">
        <v>2611</v>
      </c>
      <c r="G585" s="752">
        <v>1</v>
      </c>
      <c r="H585" s="752">
        <v>2</v>
      </c>
      <c r="I585" s="752">
        <v>0</v>
      </c>
      <c r="K585" s="752">
        <v>2</v>
      </c>
      <c r="L585" s="753">
        <v>9319643</v>
      </c>
      <c r="M585" s="753">
        <v>9319643</v>
      </c>
      <c r="N585" s="753">
        <f t="shared" ref="N585:N586" si="46">P585</f>
        <v>0</v>
      </c>
      <c r="O585" s="753">
        <v>5507061</v>
      </c>
      <c r="P585" s="753">
        <v>0</v>
      </c>
      <c r="R585" s="756">
        <f t="shared" si="43"/>
        <v>9319643</v>
      </c>
      <c r="S585" s="756">
        <f t="shared" si="44"/>
        <v>0</v>
      </c>
      <c r="T585" s="756">
        <f t="shared" si="45"/>
        <v>0</v>
      </c>
    </row>
    <row r="586" spans="1:20">
      <c r="A586" s="752" t="s">
        <v>1158</v>
      </c>
      <c r="B586" s="757" t="s">
        <v>479</v>
      </c>
      <c r="C586" s="752">
        <v>268149</v>
      </c>
      <c r="D586" s="752" t="s">
        <v>381</v>
      </c>
      <c r="E586" s="752" t="s">
        <v>546</v>
      </c>
      <c r="F586" s="752">
        <v>2711</v>
      </c>
      <c r="G586" s="752">
        <v>1</v>
      </c>
      <c r="H586" s="752">
        <v>2</v>
      </c>
      <c r="I586" s="752">
        <v>0</v>
      </c>
      <c r="K586" s="752">
        <v>2</v>
      </c>
      <c r="L586" s="753">
        <v>14201864</v>
      </c>
      <c r="M586" s="753">
        <v>14201864</v>
      </c>
      <c r="N586" s="753">
        <f t="shared" si="46"/>
        <v>0</v>
      </c>
      <c r="O586" s="753">
        <v>8392016</v>
      </c>
      <c r="P586" s="753">
        <v>0</v>
      </c>
      <c r="R586" s="756">
        <f t="shared" si="43"/>
        <v>14201864</v>
      </c>
      <c r="S586" s="756">
        <f t="shared" si="44"/>
        <v>0</v>
      </c>
      <c r="T586" s="756">
        <f t="shared" si="45"/>
        <v>0</v>
      </c>
    </row>
    <row r="587" spans="1:20">
      <c r="A587" s="752" t="s">
        <v>1159</v>
      </c>
      <c r="B587" s="757" t="s">
        <v>479</v>
      </c>
      <c r="C587" s="752">
        <v>268149</v>
      </c>
      <c r="D587" s="752" t="s">
        <v>381</v>
      </c>
      <c r="E587" s="752" t="s">
        <v>552</v>
      </c>
      <c r="F587" s="752">
        <v>2211</v>
      </c>
      <c r="G587" s="752">
        <v>1</v>
      </c>
      <c r="H587" s="752">
        <v>1</v>
      </c>
      <c r="I587" s="752">
        <v>26</v>
      </c>
      <c r="K587" s="752">
        <v>2</v>
      </c>
      <c r="L587" s="753">
        <v>0</v>
      </c>
      <c r="M587" s="753">
        <v>5000000</v>
      </c>
      <c r="O587" s="753">
        <v>2727300</v>
      </c>
      <c r="P587" s="753">
        <v>0</v>
      </c>
      <c r="R587" s="756">
        <f t="shared" si="43"/>
        <v>5000000</v>
      </c>
      <c r="S587" s="756">
        <f t="shared" si="44"/>
        <v>0</v>
      </c>
      <c r="T587" s="756">
        <f t="shared" si="45"/>
        <v>0</v>
      </c>
    </row>
    <row r="588" spans="1:20">
      <c r="A588" s="752" t="s">
        <v>1160</v>
      </c>
      <c r="B588" s="757" t="s">
        <v>479</v>
      </c>
      <c r="C588" s="752">
        <v>268149</v>
      </c>
      <c r="D588" s="752" t="s">
        <v>381</v>
      </c>
      <c r="E588" s="752" t="s">
        <v>552</v>
      </c>
      <c r="F588" s="752">
        <v>4412</v>
      </c>
      <c r="G588" s="752">
        <v>1</v>
      </c>
      <c r="H588" s="752">
        <v>1</v>
      </c>
      <c r="I588" s="752">
        <v>0</v>
      </c>
      <c r="K588" s="752">
        <v>4</v>
      </c>
      <c r="L588" s="753">
        <v>8000000</v>
      </c>
      <c r="M588" s="753">
        <v>3000000</v>
      </c>
      <c r="O588" s="753">
        <v>1636338</v>
      </c>
      <c r="P588" s="753">
        <v>0</v>
      </c>
      <c r="R588" s="756">
        <f t="shared" si="43"/>
        <v>3000000</v>
      </c>
      <c r="S588" s="756">
        <f t="shared" si="44"/>
        <v>0</v>
      </c>
      <c r="T588" s="756">
        <f t="shared" si="45"/>
        <v>0</v>
      </c>
    </row>
    <row r="589" spans="1:20">
      <c r="A589" s="752" t="s">
        <v>1161</v>
      </c>
      <c r="B589" s="757" t="s">
        <v>479</v>
      </c>
      <c r="C589" s="752">
        <v>268149</v>
      </c>
      <c r="D589" s="752" t="s">
        <v>381</v>
      </c>
      <c r="E589" s="752" t="s">
        <v>552</v>
      </c>
      <c r="F589" s="752">
        <v>5321</v>
      </c>
      <c r="G589" s="752">
        <v>2</v>
      </c>
      <c r="H589" s="752">
        <v>1</v>
      </c>
      <c r="I589" s="752">
        <v>0</v>
      </c>
      <c r="J589" s="752" t="s">
        <v>1162</v>
      </c>
      <c r="K589" s="752">
        <v>5</v>
      </c>
      <c r="L589" s="753">
        <v>500000</v>
      </c>
      <c r="M589" s="753">
        <v>500000</v>
      </c>
      <c r="O589" s="753">
        <v>0</v>
      </c>
      <c r="P589" s="753">
        <v>0</v>
      </c>
      <c r="R589" s="756">
        <f t="shared" si="43"/>
        <v>500000</v>
      </c>
      <c r="S589" s="756">
        <f t="shared" si="44"/>
        <v>0</v>
      </c>
      <c r="T589" s="756">
        <f t="shared" si="45"/>
        <v>0</v>
      </c>
    </row>
    <row r="590" spans="1:20">
      <c r="A590" s="752" t="s">
        <v>1163</v>
      </c>
      <c r="B590" s="757" t="s">
        <v>479</v>
      </c>
      <c r="C590" s="752">
        <v>268149</v>
      </c>
      <c r="D590" s="752" t="s">
        <v>381</v>
      </c>
      <c r="E590" s="752" t="s">
        <v>555</v>
      </c>
      <c r="F590" s="752">
        <v>3581</v>
      </c>
      <c r="G590" s="752">
        <v>1</v>
      </c>
      <c r="H590" s="752">
        <v>1</v>
      </c>
      <c r="I590" s="752">
        <v>0</v>
      </c>
      <c r="K590" s="752">
        <v>3</v>
      </c>
      <c r="L590" s="753">
        <v>0</v>
      </c>
      <c r="M590" s="753">
        <v>3500000</v>
      </c>
      <c r="O590" s="753">
        <v>434091.2</v>
      </c>
      <c r="P590" s="753">
        <v>0</v>
      </c>
      <c r="R590" s="756">
        <f t="shared" si="43"/>
        <v>3500000</v>
      </c>
      <c r="S590" s="756">
        <f t="shared" si="44"/>
        <v>0</v>
      </c>
      <c r="T590" s="756">
        <f t="shared" si="45"/>
        <v>0</v>
      </c>
    </row>
    <row r="591" spans="1:20">
      <c r="A591" s="752" t="s">
        <v>1164</v>
      </c>
      <c r="B591" s="757" t="s">
        <v>479</v>
      </c>
      <c r="C591" s="752">
        <v>268149</v>
      </c>
      <c r="D591" s="752" t="s">
        <v>381</v>
      </c>
      <c r="E591" s="752" t="s">
        <v>555</v>
      </c>
      <c r="F591" s="752">
        <v>4419</v>
      </c>
      <c r="G591" s="752">
        <v>1</v>
      </c>
      <c r="H591" s="752">
        <v>1</v>
      </c>
      <c r="I591" s="752">
        <v>0</v>
      </c>
      <c r="K591" s="752">
        <v>4</v>
      </c>
      <c r="L591" s="753">
        <v>3500000</v>
      </c>
      <c r="M591" s="753">
        <v>0</v>
      </c>
      <c r="O591" s="753">
        <v>0</v>
      </c>
      <c r="P591" s="753">
        <v>0</v>
      </c>
      <c r="R591" s="756">
        <f t="shared" si="43"/>
        <v>0</v>
      </c>
      <c r="S591" s="756">
        <f t="shared" si="44"/>
        <v>0</v>
      </c>
      <c r="T591" s="756">
        <f t="shared" si="45"/>
        <v>0</v>
      </c>
    </row>
    <row r="592" spans="1:20">
      <c r="A592" s="752" t="s">
        <v>1165</v>
      </c>
      <c r="B592" s="757" t="s">
        <v>479</v>
      </c>
      <c r="C592" s="752">
        <v>268149</v>
      </c>
      <c r="D592" s="752" t="s">
        <v>381</v>
      </c>
      <c r="E592" s="752" t="s">
        <v>548</v>
      </c>
      <c r="F592" s="752">
        <v>2171</v>
      </c>
      <c r="G592" s="752">
        <v>1</v>
      </c>
      <c r="H592" s="752">
        <v>1</v>
      </c>
      <c r="I592" s="752">
        <v>0</v>
      </c>
      <c r="K592" s="752">
        <v>2</v>
      </c>
      <c r="L592" s="753">
        <v>1000000</v>
      </c>
      <c r="M592" s="753">
        <v>0</v>
      </c>
      <c r="O592" s="753">
        <v>0</v>
      </c>
      <c r="P592" s="753">
        <v>0</v>
      </c>
      <c r="R592" s="756">
        <f t="shared" si="43"/>
        <v>0</v>
      </c>
      <c r="S592" s="756">
        <f t="shared" si="44"/>
        <v>0</v>
      </c>
      <c r="T592" s="756">
        <f t="shared" si="45"/>
        <v>0</v>
      </c>
    </row>
    <row r="593" spans="1:20">
      <c r="A593" s="752" t="s">
        <v>1713</v>
      </c>
      <c r="B593" s="757" t="s">
        <v>479</v>
      </c>
      <c r="C593" s="752">
        <v>268149</v>
      </c>
      <c r="D593" s="752" t="s">
        <v>381</v>
      </c>
      <c r="E593" s="752" t="s">
        <v>548</v>
      </c>
      <c r="F593" s="752">
        <v>3112</v>
      </c>
      <c r="G593" s="752">
        <v>1</v>
      </c>
      <c r="H593" s="752">
        <v>2</v>
      </c>
      <c r="I593" s="752">
        <v>0</v>
      </c>
      <c r="K593" s="752">
        <v>3</v>
      </c>
      <c r="L593" s="753">
        <v>0</v>
      </c>
      <c r="M593" s="753">
        <v>1000000</v>
      </c>
      <c r="N593" s="753">
        <f>P593</f>
        <v>0</v>
      </c>
      <c r="O593" s="753">
        <v>499998</v>
      </c>
      <c r="P593" s="753">
        <v>0</v>
      </c>
      <c r="R593" s="756">
        <f t="shared" si="43"/>
        <v>1000000</v>
      </c>
      <c r="S593" s="756">
        <f t="shared" si="44"/>
        <v>0</v>
      </c>
      <c r="T593" s="756">
        <f t="shared" si="45"/>
        <v>0</v>
      </c>
    </row>
    <row r="594" spans="1:20">
      <c r="A594" s="752" t="s">
        <v>1166</v>
      </c>
      <c r="B594" s="757" t="s">
        <v>479</v>
      </c>
      <c r="C594" s="752">
        <v>268149</v>
      </c>
      <c r="D594" s="752" t="s">
        <v>381</v>
      </c>
      <c r="E594" s="752" t="s">
        <v>548</v>
      </c>
      <c r="F594" s="752">
        <v>3821</v>
      </c>
      <c r="G594" s="752">
        <v>1</v>
      </c>
      <c r="H594" s="752">
        <v>1</v>
      </c>
      <c r="I594" s="752">
        <v>0</v>
      </c>
      <c r="K594" s="752">
        <v>3</v>
      </c>
      <c r="L594" s="753">
        <v>1500000</v>
      </c>
      <c r="M594" s="753">
        <v>1500000</v>
      </c>
      <c r="N594" s="753">
        <v>116000</v>
      </c>
      <c r="O594" s="753">
        <v>750000</v>
      </c>
      <c r="P594" s="753">
        <v>116000</v>
      </c>
      <c r="Q594" s="753">
        <v>116000</v>
      </c>
      <c r="R594" s="756">
        <f t="shared" si="43"/>
        <v>1384000</v>
      </c>
      <c r="S594" s="756">
        <f t="shared" si="44"/>
        <v>0</v>
      </c>
      <c r="T594" s="756">
        <f t="shared" si="45"/>
        <v>0</v>
      </c>
    </row>
    <row r="595" spans="1:20">
      <c r="A595" s="752" t="s">
        <v>1167</v>
      </c>
      <c r="B595" s="757" t="s">
        <v>510</v>
      </c>
      <c r="C595" s="752">
        <v>268149</v>
      </c>
      <c r="D595" s="752" t="s">
        <v>382</v>
      </c>
      <c r="E595" s="752" t="s">
        <v>546</v>
      </c>
      <c r="F595" s="752">
        <v>4421</v>
      </c>
      <c r="G595" s="752">
        <v>1</v>
      </c>
      <c r="H595" s="752">
        <v>1</v>
      </c>
      <c r="I595" s="752">
        <v>77</v>
      </c>
      <c r="K595" s="752">
        <v>4</v>
      </c>
      <c r="L595" s="753">
        <v>5000000</v>
      </c>
      <c r="M595" s="753">
        <v>5000000</v>
      </c>
      <c r="N595" s="753">
        <v>4999999</v>
      </c>
      <c r="O595" s="753">
        <v>2054545</v>
      </c>
      <c r="P595" s="753">
        <v>1163636</v>
      </c>
      <c r="R595" s="756">
        <f t="shared" si="43"/>
        <v>1</v>
      </c>
      <c r="S595" s="756">
        <f t="shared" si="44"/>
        <v>3836363</v>
      </c>
      <c r="T595" s="756">
        <f t="shared" si="45"/>
        <v>1163636</v>
      </c>
    </row>
    <row r="596" spans="1:20">
      <c r="A596" s="752" t="s">
        <v>1168</v>
      </c>
      <c r="B596" s="757" t="s">
        <v>1193</v>
      </c>
      <c r="C596" s="752">
        <v>268244</v>
      </c>
      <c r="D596" s="752" t="s">
        <v>439</v>
      </c>
      <c r="E596" s="752">
        <v>111100</v>
      </c>
      <c r="F596" s="752">
        <v>4481</v>
      </c>
      <c r="G596" s="752">
        <v>1</v>
      </c>
      <c r="H596" s="752">
        <v>1</v>
      </c>
      <c r="I596" s="752">
        <v>0</v>
      </c>
      <c r="K596" s="752">
        <v>4</v>
      </c>
      <c r="L596" s="753">
        <v>300000</v>
      </c>
      <c r="M596" s="753">
        <v>300000</v>
      </c>
      <c r="O596" s="753">
        <v>150000</v>
      </c>
      <c r="P596" s="753">
        <v>0</v>
      </c>
      <c r="R596" s="756">
        <f t="shared" si="43"/>
        <v>300000</v>
      </c>
      <c r="S596" s="756">
        <f t="shared" si="44"/>
        <v>0</v>
      </c>
      <c r="T596" s="756">
        <f t="shared" si="45"/>
        <v>0</v>
      </c>
    </row>
    <row r="597" spans="1:20">
      <c r="A597" s="752" t="s">
        <v>1169</v>
      </c>
      <c r="B597" s="757" t="s">
        <v>525</v>
      </c>
      <c r="C597" s="752">
        <v>271117</v>
      </c>
      <c r="D597" s="752" t="s">
        <v>384</v>
      </c>
      <c r="E597" s="752">
        <v>111100</v>
      </c>
      <c r="F597" s="752">
        <v>4451</v>
      </c>
      <c r="G597" s="752">
        <v>1</v>
      </c>
      <c r="H597" s="752">
        <v>1</v>
      </c>
      <c r="I597" s="752">
        <v>0</v>
      </c>
      <c r="K597" s="752">
        <v>4</v>
      </c>
      <c r="L597" s="753">
        <v>2500000</v>
      </c>
      <c r="M597" s="753">
        <v>2000000</v>
      </c>
      <c r="N597" s="753">
        <v>1999999.95</v>
      </c>
      <c r="O597" s="753">
        <v>1727275</v>
      </c>
      <c r="P597" s="753">
        <v>136363.65</v>
      </c>
      <c r="R597" s="756">
        <f t="shared" si="43"/>
        <v>5.0000000046566129E-2</v>
      </c>
      <c r="S597" s="756">
        <f t="shared" si="44"/>
        <v>1863636.3</v>
      </c>
      <c r="T597" s="756">
        <f t="shared" si="45"/>
        <v>136363.65</v>
      </c>
    </row>
    <row r="598" spans="1:20">
      <c r="A598" s="752" t="s">
        <v>1170</v>
      </c>
      <c r="B598" s="757" t="s">
        <v>525</v>
      </c>
      <c r="C598" s="752">
        <v>271117</v>
      </c>
      <c r="D598" s="752" t="s">
        <v>384</v>
      </c>
      <c r="E598" s="752" t="s">
        <v>548</v>
      </c>
      <c r="F598" s="752">
        <v>3821</v>
      </c>
      <c r="G598" s="752">
        <v>1</v>
      </c>
      <c r="H598" s="752">
        <v>1</v>
      </c>
      <c r="I598" s="752">
        <v>0</v>
      </c>
      <c r="K598" s="752">
        <v>3</v>
      </c>
      <c r="L598" s="753">
        <v>2062500</v>
      </c>
      <c r="M598" s="753">
        <v>2062500</v>
      </c>
      <c r="O598" s="753">
        <v>0</v>
      </c>
      <c r="P598" s="753">
        <v>0</v>
      </c>
      <c r="R598" s="756">
        <f t="shared" si="43"/>
        <v>2062500</v>
      </c>
      <c r="S598" s="756">
        <f t="shared" si="44"/>
        <v>0</v>
      </c>
      <c r="T598" s="756">
        <f t="shared" si="45"/>
        <v>0</v>
      </c>
    </row>
    <row r="599" spans="1:20">
      <c r="A599" s="752" t="s">
        <v>1171</v>
      </c>
      <c r="B599" s="757" t="s">
        <v>492</v>
      </c>
      <c r="C599" s="752">
        <v>321102</v>
      </c>
      <c r="D599" s="752" t="s">
        <v>417</v>
      </c>
      <c r="E599" s="752" t="s">
        <v>552</v>
      </c>
      <c r="F599" s="752">
        <v>4419</v>
      </c>
      <c r="G599" s="752">
        <v>1</v>
      </c>
      <c r="H599" s="752">
        <v>1</v>
      </c>
      <c r="I599" s="752">
        <v>0</v>
      </c>
      <c r="K599" s="752">
        <v>4</v>
      </c>
      <c r="L599" s="753">
        <v>12300000</v>
      </c>
      <c r="M599" s="753">
        <v>12300000</v>
      </c>
      <c r="N599" s="753">
        <v>12000000</v>
      </c>
      <c r="O599" s="753">
        <v>4436000</v>
      </c>
      <c r="P599" s="753">
        <v>4181000</v>
      </c>
      <c r="R599" s="756">
        <f t="shared" si="43"/>
        <v>300000</v>
      </c>
      <c r="S599" s="756">
        <f t="shared" si="44"/>
        <v>7819000</v>
      </c>
      <c r="T599" s="756">
        <f t="shared" si="45"/>
        <v>4181000</v>
      </c>
    </row>
    <row r="600" spans="1:20">
      <c r="A600" s="752" t="s">
        <v>1172</v>
      </c>
      <c r="B600" s="757" t="s">
        <v>492</v>
      </c>
      <c r="C600" s="752">
        <v>321102</v>
      </c>
      <c r="D600" s="752" t="s">
        <v>417</v>
      </c>
      <c r="E600" s="752" t="s">
        <v>548</v>
      </c>
      <c r="F600" s="752">
        <v>2161</v>
      </c>
      <c r="G600" s="752">
        <v>1</v>
      </c>
      <c r="H600" s="752">
        <v>1</v>
      </c>
      <c r="I600" s="752">
        <v>0</v>
      </c>
      <c r="K600" s="752">
        <v>2</v>
      </c>
      <c r="L600" s="753">
        <v>3050000</v>
      </c>
      <c r="M600" s="753">
        <v>693194</v>
      </c>
      <c r="N600" s="753">
        <v>589954</v>
      </c>
      <c r="O600" s="753">
        <v>693194</v>
      </c>
      <c r="P600" s="753">
        <v>19758.28</v>
      </c>
      <c r="Q600" s="753">
        <v>19758.28</v>
      </c>
      <c r="R600" s="756">
        <f t="shared" si="43"/>
        <v>103240</v>
      </c>
      <c r="S600" s="756">
        <f t="shared" si="44"/>
        <v>570195.72</v>
      </c>
      <c r="T600" s="756">
        <f t="shared" si="45"/>
        <v>0</v>
      </c>
    </row>
    <row r="601" spans="1:20">
      <c r="A601" s="752" t="s">
        <v>1767</v>
      </c>
      <c r="B601" s="757" t="s">
        <v>492</v>
      </c>
      <c r="C601" s="752">
        <v>321102</v>
      </c>
      <c r="D601" s="752" t="s">
        <v>417</v>
      </c>
      <c r="E601" s="752" t="s">
        <v>548</v>
      </c>
      <c r="F601" s="752">
        <v>2611</v>
      </c>
      <c r="G601" s="752">
        <v>1</v>
      </c>
      <c r="H601" s="752">
        <v>2</v>
      </c>
      <c r="I601" s="752">
        <v>0</v>
      </c>
      <c r="K601" s="752">
        <v>2</v>
      </c>
      <c r="L601" s="753">
        <v>0</v>
      </c>
      <c r="M601" s="753">
        <v>700000</v>
      </c>
      <c r="N601" s="753">
        <f>P601</f>
        <v>0</v>
      </c>
      <c r="O601" s="753">
        <v>350000</v>
      </c>
      <c r="P601" s="753">
        <v>0</v>
      </c>
      <c r="R601" s="756">
        <f t="shared" si="43"/>
        <v>700000</v>
      </c>
      <c r="S601" s="756">
        <f t="shared" si="44"/>
        <v>0</v>
      </c>
      <c r="T601" s="756">
        <f t="shared" si="45"/>
        <v>0</v>
      </c>
    </row>
    <row r="602" spans="1:20">
      <c r="A602" s="752" t="s">
        <v>1173</v>
      </c>
      <c r="B602" s="757" t="s">
        <v>492</v>
      </c>
      <c r="C602" s="752">
        <v>321102</v>
      </c>
      <c r="D602" s="752" t="s">
        <v>417</v>
      </c>
      <c r="E602" s="752" t="s">
        <v>548</v>
      </c>
      <c r="F602" s="752">
        <v>3391</v>
      </c>
      <c r="G602" s="752">
        <v>1</v>
      </c>
      <c r="H602" s="752">
        <v>1</v>
      </c>
      <c r="I602" s="752">
        <v>0</v>
      </c>
      <c r="K602" s="752">
        <v>3</v>
      </c>
      <c r="L602" s="753">
        <v>400000</v>
      </c>
      <c r="M602" s="753">
        <v>0</v>
      </c>
      <c r="O602" s="753">
        <v>0</v>
      </c>
      <c r="P602" s="753">
        <v>0</v>
      </c>
      <c r="R602" s="756">
        <f t="shared" si="43"/>
        <v>0</v>
      </c>
      <c r="S602" s="756">
        <f t="shared" si="44"/>
        <v>0</v>
      </c>
      <c r="T602" s="756">
        <f t="shared" si="45"/>
        <v>0</v>
      </c>
    </row>
    <row r="603" spans="1:20">
      <c r="A603" s="752" t="s">
        <v>1174</v>
      </c>
      <c r="B603" s="757" t="s">
        <v>492</v>
      </c>
      <c r="C603" s="752">
        <v>321102</v>
      </c>
      <c r="D603" s="752" t="s">
        <v>417</v>
      </c>
      <c r="E603" s="752" t="s">
        <v>548</v>
      </c>
      <c r="F603" s="752">
        <v>3581</v>
      </c>
      <c r="G603" s="752">
        <v>1</v>
      </c>
      <c r="H603" s="752">
        <v>1</v>
      </c>
      <c r="I603" s="752">
        <v>0</v>
      </c>
      <c r="K603" s="752">
        <v>3</v>
      </c>
      <c r="L603" s="753">
        <v>0</v>
      </c>
      <c r="M603" s="753">
        <v>2356806</v>
      </c>
      <c r="O603" s="753">
        <v>831816</v>
      </c>
      <c r="P603" s="753">
        <v>0</v>
      </c>
      <c r="R603" s="756">
        <f t="shared" si="43"/>
        <v>2356806</v>
      </c>
      <c r="S603" s="756">
        <f t="shared" si="44"/>
        <v>0</v>
      </c>
      <c r="T603" s="756">
        <f t="shared" si="45"/>
        <v>0</v>
      </c>
    </row>
    <row r="604" spans="1:20">
      <c r="A604" s="752" t="s">
        <v>1175</v>
      </c>
      <c r="B604" s="757" t="s">
        <v>492</v>
      </c>
      <c r="C604" s="752">
        <v>321102</v>
      </c>
      <c r="D604" s="752" t="s">
        <v>417</v>
      </c>
      <c r="E604" s="752" t="s">
        <v>548</v>
      </c>
      <c r="F604" s="752">
        <v>3831</v>
      </c>
      <c r="G604" s="752">
        <v>1</v>
      </c>
      <c r="H604" s="752">
        <v>1</v>
      </c>
      <c r="I604" s="752">
        <v>0</v>
      </c>
      <c r="K604" s="752">
        <v>3</v>
      </c>
      <c r="L604" s="753">
        <v>300000</v>
      </c>
      <c r="M604" s="753">
        <v>0</v>
      </c>
      <c r="O604" s="753">
        <v>0</v>
      </c>
      <c r="P604" s="753">
        <v>0</v>
      </c>
      <c r="R604" s="756">
        <f t="shared" si="43"/>
        <v>0</v>
      </c>
      <c r="S604" s="756">
        <f t="shared" si="44"/>
        <v>0</v>
      </c>
      <c r="T604" s="756">
        <f t="shared" si="45"/>
        <v>0</v>
      </c>
    </row>
    <row r="605" spans="1:20">
      <c r="A605" s="752" t="s">
        <v>1766</v>
      </c>
      <c r="B605" s="757" t="s">
        <v>493</v>
      </c>
      <c r="C605" s="752">
        <v>321275</v>
      </c>
      <c r="D605" s="752" t="s">
        <v>420</v>
      </c>
      <c r="E605" s="752" t="s">
        <v>548</v>
      </c>
      <c r="F605" s="752">
        <v>2611</v>
      </c>
      <c r="G605" s="752">
        <v>1</v>
      </c>
      <c r="H605" s="752">
        <v>2</v>
      </c>
      <c r="I605" s="752">
        <v>0</v>
      </c>
      <c r="K605" s="752">
        <v>2</v>
      </c>
      <c r="L605" s="753">
        <v>0</v>
      </c>
      <c r="M605" s="753">
        <v>580000</v>
      </c>
      <c r="N605" s="753">
        <f>P605</f>
        <v>0</v>
      </c>
      <c r="O605" s="753">
        <v>290000</v>
      </c>
      <c r="P605" s="753">
        <v>0</v>
      </c>
      <c r="R605" s="756">
        <f t="shared" si="43"/>
        <v>580000</v>
      </c>
      <c r="S605" s="756">
        <f t="shared" si="44"/>
        <v>0</v>
      </c>
      <c r="T605" s="756">
        <f t="shared" si="45"/>
        <v>0</v>
      </c>
    </row>
    <row r="606" spans="1:20">
      <c r="A606" s="752" t="s">
        <v>1176</v>
      </c>
      <c r="B606" s="757" t="s">
        <v>493</v>
      </c>
      <c r="C606" s="752">
        <v>321275</v>
      </c>
      <c r="D606" s="752" t="s">
        <v>420</v>
      </c>
      <c r="E606" s="752" t="s">
        <v>548</v>
      </c>
      <c r="F606" s="752">
        <v>3351</v>
      </c>
      <c r="G606" s="752">
        <v>1</v>
      </c>
      <c r="H606" s="752">
        <v>1</v>
      </c>
      <c r="I606" s="752">
        <v>0</v>
      </c>
      <c r="K606" s="752">
        <v>3</v>
      </c>
      <c r="L606" s="753">
        <v>580000</v>
      </c>
      <c r="M606" s="753">
        <v>0</v>
      </c>
      <c r="O606" s="753">
        <v>0</v>
      </c>
      <c r="P606" s="753">
        <v>0</v>
      </c>
      <c r="R606" s="756">
        <f t="shared" si="43"/>
        <v>0</v>
      </c>
      <c r="S606" s="756">
        <f t="shared" si="44"/>
        <v>0</v>
      </c>
      <c r="T606" s="756">
        <f t="shared" si="45"/>
        <v>0</v>
      </c>
    </row>
    <row r="607" spans="1:20">
      <c r="A607" s="752" t="s">
        <v>1177</v>
      </c>
      <c r="B607" s="757" t="s">
        <v>511</v>
      </c>
      <c r="C607" s="752">
        <v>321275</v>
      </c>
      <c r="D607" s="752" t="s">
        <v>421</v>
      </c>
      <c r="E607" s="752" t="s">
        <v>552</v>
      </c>
      <c r="F607" s="752">
        <v>4419</v>
      </c>
      <c r="G607" s="752">
        <v>1</v>
      </c>
      <c r="H607" s="752">
        <v>1</v>
      </c>
      <c r="I607" s="752">
        <v>77</v>
      </c>
      <c r="K607" s="752">
        <v>4</v>
      </c>
      <c r="L607" s="753">
        <v>15000000</v>
      </c>
      <c r="M607" s="753">
        <v>14500000</v>
      </c>
      <c r="N607" s="753">
        <v>12000000</v>
      </c>
      <c r="O607" s="753">
        <v>11946300</v>
      </c>
      <c r="P607" s="753">
        <v>6612023</v>
      </c>
      <c r="R607" s="756">
        <f t="shared" si="43"/>
        <v>2500000</v>
      </c>
      <c r="S607" s="756">
        <f t="shared" si="44"/>
        <v>5387977</v>
      </c>
      <c r="T607" s="756">
        <f t="shared" si="45"/>
        <v>6612023</v>
      </c>
    </row>
    <row r="608" spans="1:20">
      <c r="A608" s="752" t="s">
        <v>1178</v>
      </c>
      <c r="C608" s="752" t="s">
        <v>1179</v>
      </c>
      <c r="D608" s="752" t="s">
        <v>1180</v>
      </c>
      <c r="E608" s="752" t="s">
        <v>1181</v>
      </c>
      <c r="L608" s="753">
        <f>SUM(L5:L607)</f>
        <v>2769993470</v>
      </c>
      <c r="M608" s="753">
        <f t="shared" ref="M608:T608" si="47">SUM(M5:M607)</f>
        <v>2763723181.6000004</v>
      </c>
      <c r="N608" s="753">
        <f t="shared" si="47"/>
        <v>1089003507.1599998</v>
      </c>
      <c r="O608" s="753">
        <f t="shared" si="47"/>
        <v>1262180841.0899999</v>
      </c>
      <c r="P608" s="753">
        <f t="shared" si="47"/>
        <v>816949966.94999969</v>
      </c>
      <c r="Q608" s="753">
        <f t="shared" si="47"/>
        <v>628621889.30999994</v>
      </c>
      <c r="R608" s="753">
        <f t="shared" si="47"/>
        <v>1674719674.4399986</v>
      </c>
      <c r="S608" s="753">
        <f t="shared" si="47"/>
        <v>272053540.21000004</v>
      </c>
      <c r="T608" s="753">
        <f t="shared" si="47"/>
        <v>188328077.63999999</v>
      </c>
    </row>
  </sheetData>
  <autoFilter ref="A4:AC608"/>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K54" sqref="K54"/>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c r="B7" s="1407"/>
      <c r="C7" s="1408"/>
      <c r="D7" s="1408"/>
      <c r="E7" s="1409"/>
      <c r="F7" s="1407"/>
      <c r="G7" s="1408"/>
      <c r="H7" s="1408"/>
      <c r="I7" s="1409"/>
      <c r="J7" s="120"/>
      <c r="K7" s="120"/>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125"/>
      <c r="B11" s="125"/>
      <c r="C11" s="125"/>
      <c r="D11" s="126"/>
      <c r="E11" s="127"/>
      <c r="F11" s="128"/>
      <c r="G11" s="128"/>
      <c r="H11" s="128"/>
      <c r="I11" s="128"/>
      <c r="J11" s="126"/>
      <c r="K11" s="126"/>
    </row>
    <row r="12" spans="1:11" ht="8.25" customHeight="1">
      <c r="A12" s="1475"/>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367"/>
      <c r="B16" s="368"/>
      <c r="C16" s="368"/>
      <c r="D16" s="368"/>
      <c r="E16" s="368"/>
      <c r="F16" s="368"/>
      <c r="G16" s="368"/>
      <c r="H16" s="368"/>
      <c r="I16" s="368"/>
      <c r="J16" s="368"/>
      <c r="K16" s="369"/>
    </row>
    <row r="17" spans="1:11">
      <c r="A17" s="367"/>
      <c r="B17" s="368"/>
      <c r="C17" s="368"/>
      <c r="D17" s="368"/>
      <c r="E17" s="368"/>
      <c r="F17" s="368"/>
      <c r="G17" s="368"/>
      <c r="H17" s="368"/>
      <c r="I17" s="368"/>
      <c r="J17" s="368"/>
      <c r="K17" s="369"/>
    </row>
    <row r="18" spans="1:11">
      <c r="A18" s="367"/>
      <c r="B18" s="368"/>
      <c r="C18" s="368"/>
      <c r="D18" s="368"/>
      <c r="E18" s="368"/>
      <c r="F18" s="368"/>
      <c r="G18" s="368"/>
      <c r="H18" s="368"/>
      <c r="I18" s="368"/>
      <c r="J18" s="368"/>
      <c r="K18" s="369"/>
    </row>
    <row r="19" spans="1:11">
      <c r="A19" s="367"/>
      <c r="B19" s="368"/>
      <c r="C19" s="368"/>
      <c r="D19" s="368"/>
      <c r="E19" s="368"/>
      <c r="F19" s="368"/>
      <c r="G19" s="368"/>
      <c r="H19" s="368"/>
      <c r="I19" s="368"/>
      <c r="J19" s="368"/>
      <c r="K19" s="369"/>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365"/>
      <c r="B22" s="358"/>
      <c r="C22" s="358"/>
      <c r="D22" s="358"/>
      <c r="E22" s="358"/>
      <c r="F22" s="358"/>
      <c r="G22" s="358"/>
      <c r="H22" s="358"/>
      <c r="I22" s="358"/>
      <c r="J22" s="358"/>
      <c r="K22" s="366"/>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367"/>
      <c r="B25" s="368"/>
      <c r="C25" s="368"/>
      <c r="D25" s="368"/>
      <c r="E25" s="368"/>
      <c r="F25" s="368"/>
      <c r="G25" s="368"/>
      <c r="H25" s="368"/>
      <c r="I25" s="368"/>
      <c r="J25" s="368"/>
      <c r="K25" s="369"/>
    </row>
    <row r="26" spans="1:11">
      <c r="A26" s="367"/>
      <c r="B26" s="368"/>
      <c r="C26" s="368"/>
      <c r="D26" s="368"/>
      <c r="E26" s="368"/>
      <c r="F26" s="368"/>
      <c r="G26" s="368"/>
      <c r="H26" s="368"/>
      <c r="I26" s="368"/>
      <c r="J26" s="368"/>
      <c r="K26" s="369"/>
    </row>
    <row r="27" spans="1:11">
      <c r="A27" s="1366"/>
      <c r="B27" s="1367"/>
      <c r="C27" s="1367"/>
      <c r="D27" s="1367"/>
      <c r="E27" s="1367"/>
      <c r="F27" s="1367"/>
      <c r="G27" s="1367"/>
      <c r="H27" s="1367"/>
      <c r="I27" s="1367"/>
      <c r="J27" s="1367"/>
      <c r="K27" s="1368"/>
    </row>
    <row r="28" spans="1:11" ht="13.8">
      <c r="A28" s="367" t="s">
        <v>287</v>
      </c>
      <c r="B28" s="368"/>
      <c r="C28" s="368"/>
      <c r="D28" s="368"/>
      <c r="E28" s="368"/>
      <c r="F28" s="368"/>
      <c r="G28" s="368"/>
      <c r="H28" s="368"/>
      <c r="I28" s="368"/>
      <c r="J28" s="368"/>
      <c r="K28" s="369"/>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367"/>
      <c r="B34" s="368"/>
      <c r="C34" s="368"/>
      <c r="D34" s="368"/>
      <c r="E34" s="368"/>
      <c r="F34" s="368"/>
      <c r="G34" s="368"/>
      <c r="H34" s="368"/>
      <c r="I34" s="368"/>
      <c r="J34" s="368"/>
      <c r="K34" s="369"/>
    </row>
    <row r="35" spans="1:11">
      <c r="A35" s="371"/>
      <c r="B35" s="372"/>
      <c r="C35" s="372"/>
      <c r="D35" s="372"/>
      <c r="E35" s="372"/>
      <c r="F35" s="372"/>
      <c r="G35" s="372"/>
      <c r="H35" s="372"/>
      <c r="I35" s="372"/>
      <c r="J35" s="372"/>
      <c r="K35" s="373"/>
    </row>
    <row r="36" spans="1:11">
      <c r="A36" s="1366"/>
      <c r="B36" s="1367"/>
      <c r="C36" s="1367"/>
      <c r="D36" s="1367"/>
      <c r="E36" s="1367"/>
      <c r="F36" s="1367"/>
      <c r="G36" s="1367"/>
      <c r="H36" s="1367"/>
      <c r="I36" s="1367"/>
      <c r="J36" s="1367"/>
      <c r="K36" s="1368"/>
    </row>
    <row r="37" spans="1:11">
      <c r="A37" s="367"/>
      <c r="B37" s="368"/>
      <c r="C37" s="368"/>
      <c r="D37" s="368"/>
      <c r="E37" s="368"/>
      <c r="F37" s="368"/>
      <c r="G37" s="368"/>
      <c r="H37" s="368"/>
      <c r="I37" s="368"/>
      <c r="J37" s="368"/>
      <c r="K37" s="369"/>
    </row>
    <row r="38" spans="1:11">
      <c r="A38" s="367"/>
      <c r="B38" s="368"/>
      <c r="C38" s="368"/>
      <c r="D38" s="368"/>
      <c r="E38" s="368"/>
      <c r="F38" s="368"/>
      <c r="G38" s="368"/>
      <c r="H38" s="368"/>
      <c r="I38" s="368"/>
      <c r="J38" s="368"/>
      <c r="K38" s="369"/>
    </row>
    <row r="39" spans="1:11">
      <c r="A39" s="1389"/>
      <c r="B39" s="1390"/>
      <c r="C39" s="1390"/>
      <c r="D39" s="1390"/>
      <c r="E39" s="1390"/>
      <c r="F39" s="1390"/>
      <c r="G39" s="1390"/>
      <c r="H39" s="1390"/>
      <c r="I39" s="1390"/>
      <c r="J39" s="1390"/>
      <c r="K39" s="1391"/>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2" customFormat="1" ht="18.600000000000001" customHeight="1">
      <c r="A7" s="543">
        <v>4</v>
      </c>
      <c r="B7" s="1375" t="s">
        <v>496</v>
      </c>
      <c r="C7" s="1376"/>
      <c r="D7" s="1376"/>
      <c r="E7" s="1377"/>
      <c r="F7" s="1375" t="s">
        <v>1286</v>
      </c>
      <c r="G7" s="1376"/>
      <c r="H7" s="1376"/>
      <c r="I7" s="1377"/>
      <c r="J7" s="544" t="s">
        <v>349</v>
      </c>
      <c r="K7" s="544" t="s">
        <v>349</v>
      </c>
    </row>
    <row r="8" spans="1:11" s="52" customFormat="1" ht="15" customHeight="1">
      <c r="A8" s="545"/>
      <c r="B8" s="546"/>
      <c r="C8" s="546"/>
      <c r="D8" s="546"/>
      <c r="E8" s="546"/>
      <c r="F8" s="546"/>
      <c r="G8" s="546"/>
      <c r="H8" s="546"/>
      <c r="I8" s="546"/>
      <c r="J8" s="546"/>
      <c r="K8" s="547"/>
    </row>
    <row r="9" spans="1:11" s="52" customFormat="1" ht="15" customHeight="1">
      <c r="A9" s="1363" t="s">
        <v>232</v>
      </c>
      <c r="B9" s="1364"/>
      <c r="C9" s="1364"/>
      <c r="D9" s="1365"/>
      <c r="E9" s="1363" t="s">
        <v>309</v>
      </c>
      <c r="F9" s="1364"/>
      <c r="G9" s="1364"/>
      <c r="H9" s="1364"/>
      <c r="I9" s="1364"/>
      <c r="J9" s="1364"/>
      <c r="K9" s="1365"/>
    </row>
    <row r="10" spans="1:11" s="52"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 customFormat="1" ht="20.7" customHeight="1">
      <c r="A11" s="814">
        <v>400</v>
      </c>
      <c r="B11" s="848">
        <v>165</v>
      </c>
      <c r="C11" s="848">
        <v>64</v>
      </c>
      <c r="D11" s="815">
        <f>(C11/B11)*100</f>
        <v>38.787878787878789</v>
      </c>
      <c r="E11" s="816">
        <v>20717857</v>
      </c>
      <c r="F11" s="816">
        <v>14424253</v>
      </c>
      <c r="G11" s="816">
        <v>1681330.92</v>
      </c>
      <c r="H11" s="816">
        <v>1681330.92</v>
      </c>
      <c r="I11" s="816">
        <v>1681330.92</v>
      </c>
      <c r="J11" s="815">
        <f>(G11/F11)*100</f>
        <v>11.656277243611852</v>
      </c>
      <c r="K11" s="835">
        <f>(D11/J11)*100</f>
        <v>332.76386600306915</v>
      </c>
    </row>
    <row r="12" spans="1:11" ht="8.25" customHeight="1">
      <c r="A12" s="1378"/>
      <c r="B12" s="1379"/>
      <c r="C12" s="1379"/>
      <c r="D12" s="1379"/>
      <c r="E12" s="1379"/>
      <c r="F12" s="1379"/>
      <c r="G12" s="1379"/>
      <c r="H12" s="1379"/>
      <c r="I12" s="1379"/>
      <c r="J12" s="1379"/>
      <c r="K12" s="1380"/>
    </row>
    <row r="13" spans="1:11">
      <c r="A13" s="1525" t="s">
        <v>1339</v>
      </c>
      <c r="B13" s="1484"/>
      <c r="C13" s="1484"/>
      <c r="D13" s="1484"/>
      <c r="E13" s="1484"/>
      <c r="F13" s="1484"/>
      <c r="G13" s="1484"/>
      <c r="H13" s="1484"/>
      <c r="I13" s="1484"/>
      <c r="J13" s="1484"/>
      <c r="K13" s="1526"/>
    </row>
    <row r="14" spans="1:11" ht="52.5" customHeight="1">
      <c r="A14" s="1392" t="s">
        <v>1407</v>
      </c>
      <c r="B14" s="1484"/>
      <c r="C14" s="1484"/>
      <c r="D14" s="1484"/>
      <c r="E14" s="1484"/>
      <c r="F14" s="1484"/>
      <c r="G14" s="1484"/>
      <c r="H14" s="1484"/>
      <c r="I14" s="1484"/>
      <c r="J14" s="1484"/>
      <c r="K14" s="1526"/>
    </row>
    <row r="15" spans="1:11">
      <c r="A15" s="711"/>
      <c r="B15" s="712"/>
      <c r="C15" s="712"/>
      <c r="D15" s="712"/>
      <c r="E15" s="712"/>
      <c r="F15" s="712"/>
      <c r="G15" s="712"/>
      <c r="H15" s="712"/>
      <c r="I15" s="712"/>
      <c r="J15" s="712"/>
      <c r="K15" s="713"/>
    </row>
    <row r="16" spans="1:11">
      <c r="A16" s="711"/>
      <c r="B16" s="712"/>
      <c r="C16" s="712"/>
      <c r="D16" s="712"/>
      <c r="E16" s="712"/>
      <c r="F16" s="712"/>
      <c r="G16" s="712"/>
      <c r="H16" s="712"/>
      <c r="I16" s="712"/>
      <c r="J16" s="712"/>
      <c r="K16" s="713"/>
    </row>
    <row r="17" spans="1:11">
      <c r="A17" s="711"/>
      <c r="B17" s="712"/>
      <c r="C17" s="712"/>
      <c r="D17" s="712"/>
      <c r="E17" s="712"/>
      <c r="F17" s="712"/>
      <c r="G17" s="712"/>
      <c r="H17" s="712"/>
      <c r="I17" s="712"/>
      <c r="J17" s="712"/>
      <c r="K17" s="713"/>
    </row>
    <row r="18" spans="1:11">
      <c r="A18" s="1549" t="s">
        <v>1328</v>
      </c>
      <c r="B18" s="1446"/>
      <c r="C18" s="1446"/>
      <c r="D18" s="1446"/>
      <c r="E18" s="1446"/>
      <c r="F18" s="1446"/>
      <c r="G18" s="1446"/>
      <c r="H18" s="1446"/>
      <c r="I18" s="1446"/>
      <c r="J18" s="1446"/>
      <c r="K18" s="1550"/>
    </row>
    <row r="19" spans="1:11" ht="119.25" customHeight="1">
      <c r="A19" s="1410" t="s">
        <v>1408</v>
      </c>
      <c r="B19" s="1446"/>
      <c r="C19" s="1446"/>
      <c r="D19" s="1446"/>
      <c r="E19" s="1446"/>
      <c r="F19" s="1446"/>
      <c r="G19" s="1446"/>
      <c r="H19" s="1446"/>
      <c r="I19" s="1446"/>
      <c r="J19" s="1446"/>
      <c r="K19" s="1550"/>
    </row>
    <row r="20" spans="1:11">
      <c r="A20" s="561"/>
      <c r="B20" s="562"/>
      <c r="C20" s="562"/>
      <c r="D20" s="562"/>
      <c r="E20" s="562"/>
      <c r="F20" s="562"/>
      <c r="G20" s="562"/>
      <c r="H20" s="562"/>
      <c r="I20" s="562"/>
      <c r="J20" s="562"/>
      <c r="K20" s="563"/>
    </row>
    <row r="21" spans="1:11">
      <c r="A21" s="1381"/>
      <c r="B21" s="1382"/>
      <c r="C21" s="1382"/>
      <c r="D21" s="1382"/>
      <c r="E21" s="1382"/>
      <c r="F21" s="1382"/>
      <c r="G21" s="1382"/>
      <c r="H21" s="1382"/>
      <c r="I21" s="1382"/>
      <c r="J21" s="1382"/>
      <c r="K21" s="1383"/>
    </row>
    <row r="22" spans="1:11" ht="13.8">
      <c r="A22" s="1396" t="s">
        <v>287</v>
      </c>
      <c r="B22" s="1397"/>
      <c r="C22" s="1397"/>
      <c r="D22" s="1397"/>
      <c r="E22" s="1397"/>
      <c r="F22" s="1397"/>
      <c r="G22" s="1397"/>
      <c r="H22" s="1397"/>
      <c r="I22" s="1397"/>
      <c r="J22" s="1397"/>
      <c r="K22" s="1398"/>
    </row>
    <row r="23" spans="1:11" ht="55.5" customHeight="1">
      <c r="A23" s="1381" t="s">
        <v>1409</v>
      </c>
      <c r="B23" s="1382"/>
      <c r="C23" s="1382"/>
      <c r="D23" s="1382"/>
      <c r="E23" s="1382"/>
      <c r="F23" s="1382"/>
      <c r="G23" s="1382"/>
      <c r="H23" s="1382"/>
      <c r="I23" s="1382"/>
      <c r="J23" s="1382"/>
      <c r="K23" s="1383"/>
    </row>
    <row r="24" spans="1:11">
      <c r="A24" s="1489" t="s">
        <v>1829</v>
      </c>
      <c r="B24" s="1452"/>
      <c r="C24" s="1452"/>
      <c r="D24" s="1452"/>
      <c r="E24" s="1452"/>
      <c r="F24" s="1452"/>
      <c r="G24" s="1452"/>
      <c r="H24" s="1452"/>
      <c r="I24" s="1452"/>
      <c r="J24" s="1452"/>
      <c r="K24" s="1490"/>
    </row>
    <row r="25" spans="1:11">
      <c r="A25" s="1440"/>
      <c r="B25" s="1441"/>
      <c r="C25" s="1441"/>
      <c r="D25" s="1441"/>
      <c r="E25" s="1441"/>
      <c r="F25" s="1441"/>
      <c r="G25" s="1441"/>
      <c r="H25" s="1441"/>
      <c r="I25" s="1441"/>
      <c r="J25" s="1441"/>
      <c r="K25" s="1442"/>
    </row>
    <row r="26" spans="1:11">
      <c r="A26" s="266"/>
      <c r="B26" s="267"/>
      <c r="C26" s="267"/>
      <c r="D26" s="267"/>
      <c r="E26" s="267"/>
      <c r="F26" s="267"/>
      <c r="G26" s="267"/>
      <c r="H26" s="267"/>
      <c r="I26" s="267"/>
      <c r="J26" s="267"/>
      <c r="K26" s="268"/>
    </row>
    <row r="27" spans="1:11">
      <c r="A27" s="270"/>
      <c r="B27" s="271"/>
      <c r="C27" s="271"/>
      <c r="D27" s="271"/>
      <c r="E27" s="271"/>
      <c r="F27" s="271"/>
      <c r="G27" s="271"/>
      <c r="H27" s="271"/>
      <c r="I27" s="271"/>
      <c r="J27" s="271"/>
      <c r="K27" s="272"/>
    </row>
    <row r="28" spans="1:11">
      <c r="A28" s="1366"/>
      <c r="B28" s="1367"/>
      <c r="C28" s="1367"/>
      <c r="D28" s="1367"/>
      <c r="E28" s="1367"/>
      <c r="F28" s="1367"/>
      <c r="G28" s="1367"/>
      <c r="H28" s="1367"/>
      <c r="I28" s="1367"/>
      <c r="J28" s="1367"/>
      <c r="K28" s="1368"/>
    </row>
    <row r="29" spans="1:11">
      <c r="A29" s="266"/>
      <c r="B29" s="267"/>
      <c r="C29" s="267"/>
      <c r="D29" s="267"/>
      <c r="E29" s="267"/>
      <c r="F29" s="267"/>
      <c r="G29" s="267"/>
      <c r="H29" s="267"/>
      <c r="I29" s="267"/>
      <c r="J29" s="267"/>
      <c r="K29" s="268"/>
    </row>
    <row r="30" spans="1:11">
      <c r="A30" s="266"/>
      <c r="B30" s="267"/>
      <c r="C30" s="267"/>
      <c r="D30" s="267"/>
      <c r="E30" s="267"/>
      <c r="F30" s="267"/>
      <c r="G30" s="267"/>
      <c r="H30" s="267"/>
      <c r="I30" s="267"/>
      <c r="J30" s="267"/>
      <c r="K30" s="268"/>
    </row>
    <row r="31" spans="1:11">
      <c r="A31" s="1389"/>
      <c r="B31" s="1390"/>
      <c r="C31" s="1390"/>
      <c r="D31" s="1390"/>
      <c r="E31" s="1390"/>
      <c r="F31" s="1390"/>
      <c r="G31" s="1390"/>
      <c r="H31" s="1390"/>
      <c r="I31" s="1390"/>
      <c r="J31" s="1390"/>
      <c r="K31" s="1391"/>
    </row>
  </sheetData>
  <mergeCells count="24">
    <mergeCell ref="A13:K13"/>
    <mergeCell ref="A1:K1"/>
    <mergeCell ref="A3:K3"/>
    <mergeCell ref="A4:K4"/>
    <mergeCell ref="A5:A6"/>
    <mergeCell ref="B5:E6"/>
    <mergeCell ref="F5:I6"/>
    <mergeCell ref="J5:J6"/>
    <mergeCell ref="K5:K6"/>
    <mergeCell ref="B7:E7"/>
    <mergeCell ref="F7:I7"/>
    <mergeCell ref="A9:D9"/>
    <mergeCell ref="E9:K9"/>
    <mergeCell ref="A12:K12"/>
    <mergeCell ref="A28:K28"/>
    <mergeCell ref="A31:K31"/>
    <mergeCell ref="A21:K21"/>
    <mergeCell ref="A23:K23"/>
    <mergeCell ref="A24:K24"/>
    <mergeCell ref="A14:K14"/>
    <mergeCell ref="A18:K18"/>
    <mergeCell ref="A19:K19"/>
    <mergeCell ref="A22:K22"/>
    <mergeCell ref="A25:K25"/>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view="pageBreakPreview" zoomScale="85" zoomScaleNormal="100"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4</v>
      </c>
      <c r="B7" s="1407" t="s">
        <v>476</v>
      </c>
      <c r="C7" s="1408"/>
      <c r="D7" s="1408"/>
      <c r="E7" s="1409"/>
      <c r="F7" s="1407" t="s">
        <v>1541</v>
      </c>
      <c r="G7" s="1408"/>
      <c r="H7" s="1408"/>
      <c r="I7" s="1409"/>
      <c r="J7" s="120" t="s">
        <v>412</v>
      </c>
      <c r="K7" s="120" t="s">
        <v>412</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14">
        <v>307</v>
      </c>
      <c r="B11" s="814">
        <v>307</v>
      </c>
      <c r="C11" s="814">
        <v>307</v>
      </c>
      <c r="D11" s="815">
        <f>(C11/B11)*100</f>
        <v>100</v>
      </c>
      <c r="E11" s="816">
        <v>2900000</v>
      </c>
      <c r="F11" s="816">
        <v>1210000</v>
      </c>
      <c r="G11" s="816">
        <v>760000</v>
      </c>
      <c r="H11" s="816">
        <v>760000</v>
      </c>
      <c r="I11" s="836">
        <v>0</v>
      </c>
      <c r="J11" s="815">
        <f>(G11/F11)*100</f>
        <v>62.809917355371901</v>
      </c>
      <c r="K11" s="835">
        <f>(D11/J11)*100</f>
        <v>159.21052631578948</v>
      </c>
    </row>
    <row r="12" spans="1:11" ht="8.25" customHeight="1">
      <c r="A12" s="1378"/>
      <c r="B12" s="1379"/>
      <c r="C12" s="1379"/>
      <c r="D12" s="1379"/>
      <c r="E12" s="1379"/>
      <c r="F12" s="1379"/>
      <c r="G12" s="1379"/>
      <c r="H12" s="1379"/>
      <c r="I12" s="1379"/>
      <c r="J12" s="1379"/>
      <c r="K12" s="1380"/>
    </row>
    <row r="13" spans="1:11" ht="65.25" customHeight="1">
      <c r="A13" s="1430" t="s">
        <v>1542</v>
      </c>
      <c r="B13" s="1397"/>
      <c r="C13" s="1397"/>
      <c r="D13" s="1397"/>
      <c r="E13" s="1397"/>
      <c r="F13" s="1397"/>
      <c r="G13" s="1397"/>
      <c r="H13" s="1397"/>
      <c r="I13" s="1397"/>
      <c r="J13" s="1397"/>
      <c r="K13" s="1398"/>
    </row>
    <row r="14" spans="1:11">
      <c r="A14" s="1381"/>
      <c r="B14" s="1382"/>
      <c r="C14" s="1382"/>
      <c r="D14" s="1382"/>
      <c r="E14" s="1382"/>
      <c r="F14" s="1382"/>
      <c r="G14" s="1382"/>
      <c r="H14" s="1382"/>
      <c r="I14" s="1382"/>
      <c r="J14" s="1382"/>
      <c r="K14" s="1383"/>
    </row>
    <row r="15" spans="1:11" ht="144" customHeight="1">
      <c r="A15" s="1430" t="s">
        <v>1543</v>
      </c>
      <c r="B15" s="1397"/>
      <c r="C15" s="1397"/>
      <c r="D15" s="1397"/>
      <c r="E15" s="1397"/>
      <c r="F15" s="1397"/>
      <c r="G15" s="1397"/>
      <c r="H15" s="1397"/>
      <c r="I15" s="1397"/>
      <c r="J15" s="1397"/>
      <c r="K15" s="1398"/>
    </row>
    <row r="16" spans="1:11">
      <c r="A16" s="1395"/>
      <c r="B16" s="1384"/>
      <c r="C16" s="1384"/>
      <c r="D16" s="1384"/>
      <c r="E16" s="1384"/>
      <c r="F16" s="1384"/>
      <c r="G16" s="1384"/>
      <c r="H16" s="1384"/>
      <c r="I16" s="1384"/>
      <c r="J16" s="1384"/>
      <c r="K16" s="1385"/>
    </row>
    <row r="17" spans="1:11">
      <c r="A17" s="1366"/>
      <c r="B17" s="1367"/>
      <c r="C17" s="1367"/>
      <c r="D17" s="1367"/>
      <c r="E17" s="1367"/>
      <c r="F17" s="1367"/>
      <c r="G17" s="1367"/>
      <c r="H17" s="1367"/>
      <c r="I17" s="1367"/>
      <c r="J17" s="1367"/>
      <c r="K17" s="1368"/>
    </row>
    <row r="18" spans="1:11" ht="42.75" customHeight="1">
      <c r="A18" s="1430" t="s">
        <v>1544</v>
      </c>
      <c r="B18" s="1397"/>
      <c r="C18" s="1397"/>
      <c r="D18" s="1397"/>
      <c r="E18" s="1397"/>
      <c r="F18" s="1397"/>
      <c r="G18" s="1397"/>
      <c r="H18" s="1397"/>
      <c r="I18" s="1397"/>
      <c r="J18" s="1397"/>
      <c r="K18" s="1398"/>
    </row>
    <row r="19" spans="1:11">
      <c r="A19" s="1366"/>
      <c r="B19" s="1367"/>
      <c r="C19" s="1367"/>
      <c r="D19" s="1367"/>
      <c r="E19" s="1367"/>
      <c r="F19" s="1367"/>
      <c r="G19" s="1367"/>
      <c r="H19" s="1367"/>
      <c r="I19" s="1367"/>
      <c r="J19" s="1367"/>
      <c r="K19" s="1368"/>
    </row>
    <row r="20" spans="1:11">
      <c r="A20" s="1489" t="s">
        <v>1829</v>
      </c>
      <c r="B20" s="1452"/>
      <c r="C20" s="1452"/>
      <c r="D20" s="1452"/>
      <c r="E20" s="1452"/>
      <c r="F20" s="1452"/>
      <c r="G20" s="1452"/>
      <c r="H20" s="1452"/>
      <c r="I20" s="1452"/>
      <c r="J20" s="1452"/>
      <c r="K20" s="1490"/>
    </row>
    <row r="21" spans="1:11">
      <c r="A21" s="711"/>
      <c r="B21" s="712"/>
      <c r="C21" s="712"/>
      <c r="D21" s="712"/>
      <c r="E21" s="712"/>
      <c r="F21" s="712"/>
      <c r="G21" s="712"/>
      <c r="H21" s="712"/>
      <c r="I21" s="712"/>
      <c r="J21" s="712"/>
      <c r="K21" s="713"/>
    </row>
    <row r="22" spans="1:11">
      <c r="A22" s="1389"/>
      <c r="B22" s="1390"/>
      <c r="C22" s="1390"/>
      <c r="D22" s="1390"/>
      <c r="E22" s="1390"/>
      <c r="F22" s="1390"/>
      <c r="G22" s="1390"/>
      <c r="H22" s="1390"/>
      <c r="I22" s="1390"/>
      <c r="J22" s="1390"/>
      <c r="K22" s="1391"/>
    </row>
  </sheetData>
  <mergeCells count="22">
    <mergeCell ref="A13:K13"/>
    <mergeCell ref="A1:K1"/>
    <mergeCell ref="A3:K3"/>
    <mergeCell ref="A4:K4"/>
    <mergeCell ref="A5:A6"/>
    <mergeCell ref="B5:E6"/>
    <mergeCell ref="F5:I6"/>
    <mergeCell ref="J5:J6"/>
    <mergeCell ref="K5:K6"/>
    <mergeCell ref="B7:E7"/>
    <mergeCell ref="F7:I7"/>
    <mergeCell ref="A9:D9"/>
    <mergeCell ref="E9:K9"/>
    <mergeCell ref="A12:K12"/>
    <mergeCell ref="A19:K19"/>
    <mergeCell ref="A22:K22"/>
    <mergeCell ref="A14:K14"/>
    <mergeCell ref="A15:K15"/>
    <mergeCell ref="A16:K16"/>
    <mergeCell ref="A17:K17"/>
    <mergeCell ref="A18:K18"/>
    <mergeCell ref="A20:K20"/>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4</v>
      </c>
      <c r="B7" s="1407" t="s">
        <v>505</v>
      </c>
      <c r="C7" s="1408"/>
      <c r="D7" s="1408"/>
      <c r="E7" s="1409"/>
      <c r="F7" s="1407" t="s">
        <v>1294</v>
      </c>
      <c r="G7" s="1408"/>
      <c r="H7" s="1408"/>
      <c r="I7" s="1409"/>
      <c r="J7" s="120" t="s">
        <v>327</v>
      </c>
      <c r="K7" s="120" t="s">
        <v>327</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6">
        <v>1</v>
      </c>
      <c r="B11" s="836">
        <v>1</v>
      </c>
      <c r="C11" s="836">
        <v>1</v>
      </c>
      <c r="D11" s="815">
        <f>(C11/B11)*100</f>
        <v>100</v>
      </c>
      <c r="E11" s="836">
        <v>4000000</v>
      </c>
      <c r="F11" s="836">
        <v>2366500</v>
      </c>
      <c r="G11" s="836">
        <v>1089000</v>
      </c>
      <c r="H11" s="836">
        <v>1089000</v>
      </c>
      <c r="I11" s="836">
        <v>0</v>
      </c>
      <c r="J11" s="815">
        <f>(G11/F11)*100</f>
        <v>46.017325163743926</v>
      </c>
      <c r="K11" s="835">
        <f>(D11/J11)*100</f>
        <v>217.30945821854911</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509" t="s">
        <v>1609</v>
      </c>
      <c r="B14" s="1510"/>
      <c r="C14" s="1510"/>
      <c r="D14" s="1510"/>
      <c r="E14" s="1510"/>
      <c r="F14" s="1510"/>
      <c r="G14" s="1510"/>
      <c r="H14" s="1510"/>
      <c r="I14" s="1510"/>
      <c r="J14" s="1510"/>
      <c r="K14" s="1511"/>
    </row>
    <row r="15" spans="1:11">
      <c r="A15" s="1509"/>
      <c r="B15" s="1510"/>
      <c r="C15" s="1510"/>
      <c r="D15" s="1510"/>
      <c r="E15" s="1510"/>
      <c r="F15" s="1510"/>
      <c r="G15" s="1510"/>
      <c r="H15" s="1510"/>
      <c r="I15" s="1510"/>
      <c r="J15" s="1510"/>
      <c r="K15" s="1511"/>
    </row>
    <row r="16" spans="1:11" ht="83.25" customHeight="1">
      <c r="A16" s="1512" t="s">
        <v>1615</v>
      </c>
      <c r="B16" s="1513"/>
      <c r="C16" s="1513"/>
      <c r="D16" s="1513"/>
      <c r="E16" s="1513"/>
      <c r="F16" s="1513"/>
      <c r="G16" s="1513"/>
      <c r="H16" s="1513"/>
      <c r="I16" s="1513"/>
      <c r="J16" s="1513"/>
      <c r="K16" s="1514"/>
    </row>
    <row r="17" spans="1:11">
      <c r="A17" s="1512"/>
      <c r="B17" s="1513"/>
      <c r="C17" s="1513"/>
      <c r="D17" s="1513"/>
      <c r="E17" s="1513"/>
      <c r="F17" s="1513"/>
      <c r="G17" s="1513"/>
      <c r="H17" s="1513"/>
      <c r="I17" s="1513"/>
      <c r="J17" s="1513"/>
      <c r="K17" s="1514"/>
    </row>
    <row r="18" spans="1:11">
      <c r="A18" s="711"/>
      <c r="B18" s="712"/>
      <c r="C18" s="712"/>
      <c r="D18" s="712"/>
      <c r="E18" s="712"/>
      <c r="F18" s="712"/>
      <c r="G18" s="712"/>
      <c r="H18" s="712"/>
      <c r="I18" s="712"/>
      <c r="J18" s="712"/>
      <c r="K18" s="713"/>
    </row>
    <row r="19" spans="1:11">
      <c r="A19" s="711"/>
      <c r="B19" s="712"/>
      <c r="C19" s="712"/>
      <c r="D19" s="712"/>
      <c r="E19" s="712"/>
      <c r="F19" s="712"/>
      <c r="G19" s="712"/>
      <c r="H19" s="712"/>
      <c r="I19" s="712"/>
      <c r="J19" s="712"/>
      <c r="K19" s="713"/>
    </row>
    <row r="20" spans="1:11">
      <c r="A20" s="1366"/>
      <c r="B20" s="1367"/>
      <c r="C20" s="1367"/>
      <c r="D20" s="1367"/>
      <c r="E20" s="1367"/>
      <c r="F20" s="1367"/>
      <c r="G20" s="1367"/>
      <c r="H20" s="1367"/>
      <c r="I20" s="1367"/>
      <c r="J20" s="1367"/>
      <c r="K20" s="1368"/>
    </row>
    <row r="21" spans="1:11" ht="13.8">
      <c r="A21" s="711" t="s">
        <v>287</v>
      </c>
      <c r="B21" s="712"/>
      <c r="C21" s="712"/>
      <c r="D21" s="712"/>
      <c r="E21" s="712"/>
      <c r="F21" s="712"/>
      <c r="G21" s="712"/>
      <c r="H21" s="712"/>
      <c r="I21" s="712"/>
      <c r="J21" s="712"/>
      <c r="K21" s="713"/>
    </row>
    <row r="22" spans="1:11">
      <c r="A22" s="723"/>
      <c r="B22" s="741"/>
      <c r="C22" s="741"/>
      <c r="D22" s="741"/>
      <c r="E22" s="741"/>
      <c r="F22" s="741"/>
      <c r="G22" s="741"/>
      <c r="H22" s="741"/>
      <c r="I22" s="741"/>
      <c r="J22" s="741"/>
      <c r="K22" s="742"/>
    </row>
    <row r="23" spans="1:11">
      <c r="A23" s="723"/>
      <c r="B23" s="741"/>
      <c r="C23" s="741"/>
      <c r="D23" s="741"/>
      <c r="E23" s="741"/>
      <c r="F23" s="741"/>
      <c r="G23" s="741"/>
      <c r="H23" s="741"/>
      <c r="I23" s="741"/>
      <c r="J23" s="741"/>
      <c r="K23" s="742"/>
    </row>
    <row r="24" spans="1:11">
      <c r="A24" s="1489" t="s">
        <v>1829</v>
      </c>
      <c r="B24" s="1452"/>
      <c r="C24" s="1452"/>
      <c r="D24" s="1452"/>
      <c r="E24" s="1452"/>
      <c r="F24" s="1452"/>
      <c r="G24" s="1452"/>
      <c r="H24" s="1452"/>
      <c r="I24" s="1452"/>
      <c r="J24" s="1452"/>
      <c r="K24" s="1490"/>
    </row>
    <row r="25" spans="1:11">
      <c r="A25" s="723"/>
      <c r="B25" s="741"/>
      <c r="C25" s="741"/>
      <c r="D25" s="741"/>
      <c r="E25" s="741"/>
      <c r="F25" s="741"/>
      <c r="G25" s="741"/>
      <c r="H25" s="741"/>
      <c r="I25" s="741"/>
      <c r="J25" s="741"/>
      <c r="K25" s="742"/>
    </row>
    <row r="26" spans="1:11">
      <c r="A26" s="724"/>
      <c r="B26" s="567"/>
      <c r="C26" s="567"/>
      <c r="D26" s="567"/>
      <c r="E26" s="567"/>
      <c r="F26" s="567"/>
      <c r="G26" s="567"/>
      <c r="H26" s="567"/>
      <c r="I26" s="567"/>
      <c r="J26" s="567"/>
      <c r="K26" s="568"/>
    </row>
    <row r="27" spans="1:11">
      <c r="A27" s="367"/>
      <c r="B27" s="368"/>
      <c r="C27" s="368"/>
      <c r="D27" s="368"/>
      <c r="E27" s="368"/>
      <c r="F27" s="368"/>
      <c r="G27" s="368"/>
      <c r="H27" s="368"/>
      <c r="I27" s="368"/>
      <c r="J27" s="368"/>
      <c r="K27" s="369"/>
    </row>
    <row r="28" spans="1:11">
      <c r="A28" s="371"/>
      <c r="B28" s="372"/>
      <c r="C28" s="372"/>
      <c r="D28" s="372"/>
      <c r="E28" s="372"/>
      <c r="F28" s="372"/>
      <c r="G28" s="372"/>
      <c r="H28" s="372"/>
      <c r="I28" s="372"/>
      <c r="J28" s="372"/>
      <c r="K28" s="373"/>
    </row>
    <row r="29" spans="1:11">
      <c r="A29" s="1366"/>
      <c r="B29" s="1367"/>
      <c r="C29" s="1367"/>
      <c r="D29" s="1367"/>
      <c r="E29" s="1367"/>
      <c r="F29" s="1367"/>
      <c r="G29" s="1367"/>
      <c r="H29" s="1367"/>
      <c r="I29" s="1367"/>
      <c r="J29" s="1367"/>
      <c r="K29" s="1368"/>
    </row>
    <row r="30" spans="1:11">
      <c r="A30" s="367"/>
      <c r="B30" s="368"/>
      <c r="C30" s="368"/>
      <c r="D30" s="368"/>
      <c r="E30" s="368"/>
      <c r="F30" s="368"/>
      <c r="G30" s="368"/>
      <c r="H30" s="368"/>
      <c r="I30" s="368"/>
      <c r="J30" s="368"/>
      <c r="K30" s="369"/>
    </row>
    <row r="31" spans="1:11">
      <c r="A31" s="367"/>
      <c r="B31" s="368"/>
      <c r="C31" s="368"/>
      <c r="D31" s="368"/>
      <c r="E31" s="368"/>
      <c r="F31" s="368"/>
      <c r="G31" s="368"/>
      <c r="H31" s="368"/>
      <c r="I31" s="368"/>
      <c r="J31" s="368"/>
      <c r="K31" s="369"/>
    </row>
    <row r="32" spans="1:11">
      <c r="A32" s="1389"/>
      <c r="B32" s="1390"/>
      <c r="C32" s="1390"/>
      <c r="D32" s="1390"/>
      <c r="E32" s="1390"/>
      <c r="F32" s="1390"/>
      <c r="G32" s="1390"/>
      <c r="H32" s="1390"/>
      <c r="I32" s="1390"/>
      <c r="J32" s="1390"/>
      <c r="K32" s="1391"/>
    </row>
  </sheetData>
  <mergeCells count="22">
    <mergeCell ref="A14:K14"/>
    <mergeCell ref="A15:K15"/>
    <mergeCell ref="A29:K29"/>
    <mergeCell ref="A32:K32"/>
    <mergeCell ref="A16:K16"/>
    <mergeCell ref="A17:K17"/>
    <mergeCell ref="A20:K20"/>
    <mergeCell ref="A24:K24"/>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showGridLines="0" view="pageBreakPreview" zoomScaleNormal="85" zoomScaleSheetLayoutView="100"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359"/>
      <c r="B2" s="360"/>
      <c r="C2" s="360"/>
      <c r="D2" s="360"/>
      <c r="E2" s="360"/>
      <c r="F2" s="360"/>
      <c r="G2" s="360"/>
      <c r="H2" s="360"/>
      <c r="I2" s="360"/>
      <c r="J2" s="360"/>
      <c r="K2" s="361"/>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4</v>
      </c>
      <c r="B7" s="1407" t="s">
        <v>507</v>
      </c>
      <c r="C7" s="1408"/>
      <c r="D7" s="1408"/>
      <c r="E7" s="1409"/>
      <c r="F7" s="1407" t="s">
        <v>1847</v>
      </c>
      <c r="G7" s="1408"/>
      <c r="H7" s="1408"/>
      <c r="I7" s="1409"/>
      <c r="J7" s="120" t="s">
        <v>469</v>
      </c>
      <c r="K7" s="120" t="s">
        <v>469</v>
      </c>
    </row>
    <row r="8" spans="1:11" s="356" customFormat="1" ht="15" customHeight="1">
      <c r="A8" s="362"/>
      <c r="B8" s="363"/>
      <c r="C8" s="363"/>
      <c r="D8" s="363"/>
      <c r="E8" s="363"/>
      <c r="F8" s="363"/>
      <c r="G8" s="363"/>
      <c r="H8" s="363"/>
      <c r="I8" s="363"/>
      <c r="J8" s="363"/>
      <c r="K8" s="364"/>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370" t="s">
        <v>233</v>
      </c>
      <c r="B10" s="370" t="s">
        <v>234</v>
      </c>
      <c r="C10" s="370" t="s">
        <v>301</v>
      </c>
      <c r="D10" s="370" t="s">
        <v>235</v>
      </c>
      <c r="E10" s="370" t="s">
        <v>236</v>
      </c>
      <c r="F10" s="370" t="s">
        <v>237</v>
      </c>
      <c r="G10" s="370" t="s">
        <v>238</v>
      </c>
      <c r="H10" s="370" t="s">
        <v>239</v>
      </c>
      <c r="I10" s="370" t="s">
        <v>240</v>
      </c>
      <c r="J10" s="370" t="s">
        <v>241</v>
      </c>
      <c r="K10" s="370" t="s">
        <v>242</v>
      </c>
    </row>
    <row r="11" spans="1:11" s="357" customFormat="1" ht="20.7" customHeight="1">
      <c r="A11" s="814">
        <v>1</v>
      </c>
      <c r="B11" s="814">
        <v>1</v>
      </c>
      <c r="C11" s="814">
        <v>1</v>
      </c>
      <c r="D11" s="815">
        <f>(C11/B11)*100</f>
        <v>100</v>
      </c>
      <c r="E11" s="816">
        <v>13500000</v>
      </c>
      <c r="F11" s="816">
        <v>6000000</v>
      </c>
      <c r="G11" s="816">
        <v>6000000</v>
      </c>
      <c r="H11" s="816">
        <v>6000000</v>
      </c>
      <c r="I11" s="836">
        <v>0</v>
      </c>
      <c r="J11" s="815">
        <f>(G11/F11)*100</f>
        <v>100</v>
      </c>
      <c r="K11" s="835">
        <f>(D11/J11)*100</f>
        <v>100</v>
      </c>
    </row>
    <row r="12" spans="1:11" ht="8.25" customHeight="1">
      <c r="A12" s="1378"/>
      <c r="B12" s="1379"/>
      <c r="C12" s="1379"/>
      <c r="D12" s="1379"/>
      <c r="E12" s="1379"/>
      <c r="F12" s="1379"/>
      <c r="G12" s="1379"/>
      <c r="H12" s="1379"/>
      <c r="I12" s="1379"/>
      <c r="J12" s="1379"/>
      <c r="K12" s="1380"/>
    </row>
    <row r="13" spans="1:11" ht="13.8">
      <c r="A13" s="1366" t="s">
        <v>285</v>
      </c>
      <c r="B13" s="1367"/>
      <c r="C13" s="1367"/>
      <c r="D13" s="1367"/>
      <c r="E13" s="1367"/>
      <c r="F13" s="1367"/>
      <c r="G13" s="1367"/>
      <c r="H13" s="1367"/>
      <c r="I13" s="1367"/>
      <c r="J13" s="1367"/>
      <c r="K13" s="1368"/>
    </row>
    <row r="14" spans="1:11">
      <c r="A14" s="1509" t="s">
        <v>1609</v>
      </c>
      <c r="B14" s="1510"/>
      <c r="C14" s="1510"/>
      <c r="D14" s="1510"/>
      <c r="E14" s="1510"/>
      <c r="F14" s="1510"/>
      <c r="G14" s="1510"/>
      <c r="H14" s="1510"/>
      <c r="I14" s="1510"/>
      <c r="J14" s="1510"/>
      <c r="K14" s="1511"/>
    </row>
    <row r="15" spans="1:11">
      <c r="A15" s="1509"/>
      <c r="B15" s="1510"/>
      <c r="C15" s="1510"/>
      <c r="D15" s="1510"/>
      <c r="E15" s="1510"/>
      <c r="F15" s="1510"/>
      <c r="G15" s="1510"/>
      <c r="H15" s="1510"/>
      <c r="I15" s="1510"/>
      <c r="J15" s="1510"/>
      <c r="K15" s="1511"/>
    </row>
    <row r="16" spans="1:11">
      <c r="A16" s="711"/>
      <c r="B16" s="712"/>
      <c r="C16" s="712"/>
      <c r="D16" s="712"/>
      <c r="E16" s="712"/>
      <c r="F16" s="712"/>
      <c r="G16" s="712"/>
      <c r="H16" s="712"/>
      <c r="I16" s="712"/>
      <c r="J16" s="712"/>
      <c r="K16" s="713"/>
    </row>
    <row r="17" spans="1:11">
      <c r="A17" s="711"/>
      <c r="B17" s="712"/>
      <c r="C17" s="712"/>
      <c r="D17" s="712"/>
      <c r="E17" s="712"/>
      <c r="F17" s="712"/>
      <c r="G17" s="712"/>
      <c r="H17" s="712"/>
      <c r="I17" s="712"/>
      <c r="J17" s="712"/>
      <c r="K17" s="713"/>
    </row>
    <row r="18" spans="1:11">
      <c r="A18" s="711"/>
      <c r="B18" s="712"/>
      <c r="C18" s="712"/>
      <c r="D18" s="712"/>
      <c r="E18" s="712"/>
      <c r="F18" s="712"/>
      <c r="G18" s="712"/>
      <c r="H18" s="712"/>
      <c r="I18" s="712"/>
      <c r="J18" s="712"/>
      <c r="K18" s="713"/>
    </row>
    <row r="19" spans="1:11">
      <c r="A19" s="711"/>
      <c r="B19" s="712"/>
      <c r="C19" s="712"/>
      <c r="D19" s="712"/>
      <c r="E19" s="712"/>
      <c r="F19" s="712"/>
      <c r="G19" s="712"/>
      <c r="H19" s="712"/>
      <c r="I19" s="712"/>
      <c r="J19" s="712"/>
      <c r="K19" s="713"/>
    </row>
    <row r="20" spans="1:11">
      <c r="A20" s="1366"/>
      <c r="B20" s="1367"/>
      <c r="C20" s="1367"/>
      <c r="D20" s="1367"/>
      <c r="E20" s="1367"/>
      <c r="F20" s="1367"/>
      <c r="G20" s="1367"/>
      <c r="H20" s="1367"/>
      <c r="I20" s="1367"/>
      <c r="J20" s="1367"/>
      <c r="K20" s="1368"/>
    </row>
    <row r="21" spans="1:11" ht="63.75" customHeight="1">
      <c r="A21" s="1512" t="s">
        <v>1616</v>
      </c>
      <c r="B21" s="1513"/>
      <c r="C21" s="1513"/>
      <c r="D21" s="1513"/>
      <c r="E21" s="1513"/>
      <c r="F21" s="1513"/>
      <c r="G21" s="1513"/>
      <c r="H21" s="1513"/>
      <c r="I21" s="1513"/>
      <c r="J21" s="1513"/>
      <c r="K21" s="1514"/>
    </row>
    <row r="22" spans="1:11">
      <c r="A22" s="561"/>
      <c r="B22" s="562"/>
      <c r="C22" s="562"/>
      <c r="D22" s="562"/>
      <c r="E22" s="562"/>
      <c r="F22" s="562"/>
      <c r="G22" s="562"/>
      <c r="H22" s="562"/>
      <c r="I22" s="562"/>
      <c r="J22" s="562"/>
      <c r="K22" s="563"/>
    </row>
    <row r="23" spans="1:11">
      <c r="A23" s="1395"/>
      <c r="B23" s="1384"/>
      <c r="C23" s="1384"/>
      <c r="D23" s="1384"/>
      <c r="E23" s="1384"/>
      <c r="F23" s="1384"/>
      <c r="G23" s="1384"/>
      <c r="H23" s="1384"/>
      <c r="I23" s="1384"/>
      <c r="J23" s="1384"/>
      <c r="K23" s="1385"/>
    </row>
    <row r="24" spans="1:11">
      <c r="A24" s="1366"/>
      <c r="B24" s="1367"/>
      <c r="C24" s="1367"/>
      <c r="D24" s="1367"/>
      <c r="E24" s="1367"/>
      <c r="F24" s="1367"/>
      <c r="G24" s="1367"/>
      <c r="H24" s="1367"/>
      <c r="I24" s="1367"/>
      <c r="J24" s="1367"/>
      <c r="K24" s="1368"/>
    </row>
    <row r="25" spans="1:11" ht="13.8">
      <c r="A25" s="711" t="s">
        <v>287</v>
      </c>
      <c r="B25" s="712"/>
      <c r="C25" s="712"/>
      <c r="D25" s="712"/>
      <c r="E25" s="712"/>
      <c r="F25" s="712"/>
      <c r="G25" s="712"/>
      <c r="H25" s="712"/>
      <c r="I25" s="712"/>
      <c r="J25" s="712"/>
      <c r="K25" s="713"/>
    </row>
    <row r="26" spans="1:11">
      <c r="A26" s="1381"/>
      <c r="B26" s="1382"/>
      <c r="C26" s="1382"/>
      <c r="D26" s="1382"/>
      <c r="E26" s="1382"/>
      <c r="F26" s="1382"/>
      <c r="G26" s="1382"/>
      <c r="H26" s="1382"/>
      <c r="I26" s="1382"/>
      <c r="J26" s="1382"/>
      <c r="K26" s="1383"/>
    </row>
    <row r="27" spans="1:11">
      <c r="A27" s="1381"/>
      <c r="B27" s="1382"/>
      <c r="C27" s="1382"/>
      <c r="D27" s="1382"/>
      <c r="E27" s="1382"/>
      <c r="F27" s="1382"/>
      <c r="G27" s="1382"/>
      <c r="H27" s="1382"/>
      <c r="I27" s="1382"/>
      <c r="J27" s="1382"/>
      <c r="K27" s="1383"/>
    </row>
    <row r="28" spans="1:11">
      <c r="A28" s="1489" t="s">
        <v>1829</v>
      </c>
      <c r="B28" s="1452"/>
      <c r="C28" s="1452"/>
      <c r="D28" s="1452"/>
      <c r="E28" s="1452"/>
      <c r="F28" s="1452"/>
      <c r="G28" s="1452"/>
      <c r="H28" s="1452"/>
      <c r="I28" s="1452"/>
      <c r="J28" s="1452"/>
      <c r="K28" s="1490"/>
    </row>
    <row r="29" spans="1:11">
      <c r="A29" s="565"/>
      <c r="B29" s="687"/>
      <c r="C29" s="687"/>
      <c r="D29" s="687"/>
      <c r="E29" s="687"/>
      <c r="F29" s="687"/>
      <c r="G29" s="687"/>
      <c r="H29" s="687"/>
      <c r="I29" s="687"/>
      <c r="J29" s="687"/>
      <c r="K29" s="538"/>
    </row>
    <row r="30" spans="1:11">
      <c r="A30" s="498"/>
      <c r="B30" s="559"/>
      <c r="C30" s="559"/>
      <c r="D30" s="559"/>
      <c r="E30" s="559"/>
      <c r="F30" s="559"/>
      <c r="G30" s="559"/>
      <c r="H30" s="559"/>
      <c r="I30" s="559"/>
      <c r="J30" s="559"/>
      <c r="K30" s="560"/>
    </row>
  </sheetData>
  <mergeCells count="22">
    <mergeCell ref="A15:K15"/>
    <mergeCell ref="A26:K27"/>
    <mergeCell ref="A20:K20"/>
    <mergeCell ref="A21:K21"/>
    <mergeCell ref="A23:K23"/>
    <mergeCell ref="A24:K24"/>
    <mergeCell ref="A28:K28"/>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topLeftCell="A4" zoomScale="85" zoomScaleNormal="85" zoomScaleSheetLayoutView="85" workbookViewId="0">
      <selection activeCell="D11" sqref="D11"/>
    </sheetView>
  </sheetViews>
  <sheetFormatPr baseColWidth="10" defaultColWidth="11.44140625" defaultRowHeight="13.2"/>
  <cols>
    <col min="1" max="4" width="20.5546875" style="355" customWidth="1"/>
    <col min="5" max="9" width="20" style="355" customWidth="1"/>
    <col min="10" max="11" width="16.33203125" style="355" customWidth="1"/>
    <col min="12" max="12" width="2.6640625" style="355" customWidth="1"/>
    <col min="13" max="16384" width="11.44140625" style="355"/>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1513</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56" customFormat="1" ht="18.600000000000001" customHeight="1">
      <c r="A7" s="119">
        <v>5</v>
      </c>
      <c r="B7" s="1372" t="s">
        <v>512</v>
      </c>
      <c r="C7" s="1373"/>
      <c r="D7" s="1373"/>
      <c r="E7" s="1374"/>
      <c r="F7" s="1407" t="s">
        <v>1545</v>
      </c>
      <c r="G7" s="1408"/>
      <c r="H7" s="1408"/>
      <c r="I7" s="1409"/>
      <c r="J7" s="120" t="s">
        <v>412</v>
      </c>
      <c r="K7" s="120" t="s">
        <v>412</v>
      </c>
    </row>
    <row r="8" spans="1:11" s="356" customFormat="1" ht="15" customHeight="1">
      <c r="A8" s="545"/>
      <c r="B8" s="546"/>
      <c r="C8" s="546"/>
      <c r="D8" s="546"/>
      <c r="E8" s="546"/>
      <c r="F8" s="546"/>
      <c r="G8" s="546"/>
      <c r="H8" s="546"/>
      <c r="I8" s="546"/>
      <c r="J8" s="546"/>
      <c r="K8" s="547"/>
    </row>
    <row r="9" spans="1:11" s="356" customFormat="1" ht="15" customHeight="1">
      <c r="A9" s="1291" t="s">
        <v>232</v>
      </c>
      <c r="B9" s="1266"/>
      <c r="C9" s="1402"/>
      <c r="D9" s="1291"/>
      <c r="E9" s="1291" t="s">
        <v>309</v>
      </c>
      <c r="F9" s="1291"/>
      <c r="G9" s="1291"/>
      <c r="H9" s="1291"/>
      <c r="I9" s="1291"/>
      <c r="J9" s="1291"/>
      <c r="K9" s="1291"/>
    </row>
    <row r="10" spans="1:11" s="356"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357" customFormat="1" ht="20.7" customHeight="1">
      <c r="A11" s="836">
        <v>3</v>
      </c>
      <c r="B11" s="836">
        <v>3</v>
      </c>
      <c r="C11" s="836">
        <v>3</v>
      </c>
      <c r="D11" s="815">
        <f>(C11/B11)*100</f>
        <v>100</v>
      </c>
      <c r="E11" s="836">
        <v>94623981</v>
      </c>
      <c r="F11" s="836">
        <v>47311992</v>
      </c>
      <c r="G11" s="836">
        <v>47311992</v>
      </c>
      <c r="H11" s="836">
        <v>47311992</v>
      </c>
      <c r="I11" s="836">
        <v>40254900</v>
      </c>
      <c r="J11" s="815">
        <f>(G11/F11)*100</f>
        <v>100</v>
      </c>
      <c r="K11" s="835">
        <f>(D11/J11)*100</f>
        <v>100</v>
      </c>
    </row>
    <row r="12" spans="1:11" ht="8.25" customHeight="1">
      <c r="A12" s="1378"/>
      <c r="B12" s="1379"/>
      <c r="C12" s="1379"/>
      <c r="D12" s="1379"/>
      <c r="E12" s="1379"/>
      <c r="F12" s="1379"/>
      <c r="G12" s="1379"/>
      <c r="H12" s="1379"/>
      <c r="I12" s="1379"/>
      <c r="J12" s="1379"/>
      <c r="K12" s="1380"/>
    </row>
    <row r="13" spans="1:11" ht="29.25" customHeight="1">
      <c r="A13" s="1430" t="s">
        <v>1546</v>
      </c>
      <c r="B13" s="1431"/>
      <c r="C13" s="1431"/>
      <c r="D13" s="1431"/>
      <c r="E13" s="1431"/>
      <c r="F13" s="1431"/>
      <c r="G13" s="1431"/>
      <c r="H13" s="1431"/>
      <c r="I13" s="1431"/>
      <c r="J13" s="1431"/>
      <c r="K13" s="1432"/>
    </row>
    <row r="14" spans="1:11">
      <c r="A14" s="1381"/>
      <c r="B14" s="1382"/>
      <c r="C14" s="1382"/>
      <c r="D14" s="1382"/>
      <c r="E14" s="1382"/>
      <c r="F14" s="1382"/>
      <c r="G14" s="1382"/>
      <c r="H14" s="1382"/>
      <c r="I14" s="1382"/>
      <c r="J14" s="1382"/>
      <c r="K14" s="1383"/>
    </row>
    <row r="15" spans="1:11">
      <c r="A15" s="711"/>
      <c r="B15" s="712"/>
      <c r="C15" s="712"/>
      <c r="D15" s="712"/>
      <c r="E15" s="712"/>
      <c r="F15" s="712"/>
      <c r="G15" s="712"/>
      <c r="H15" s="712"/>
      <c r="I15" s="712"/>
      <c r="J15" s="712"/>
      <c r="K15" s="713"/>
    </row>
    <row r="16" spans="1:11" ht="165.75" customHeight="1">
      <c r="A16" s="1430" t="s">
        <v>1547</v>
      </c>
      <c r="B16" s="1431"/>
      <c r="C16" s="1431"/>
      <c r="D16" s="1431"/>
      <c r="E16" s="1431"/>
      <c r="F16" s="1431"/>
      <c r="G16" s="1431"/>
      <c r="H16" s="1431"/>
      <c r="I16" s="1431"/>
      <c r="J16" s="1431"/>
      <c r="K16" s="1432"/>
    </row>
    <row r="17" spans="1:11">
      <c r="A17" s="1395"/>
      <c r="B17" s="1384"/>
      <c r="C17" s="1384"/>
      <c r="D17" s="1384"/>
      <c r="E17" s="1384"/>
      <c r="F17" s="1384"/>
      <c r="G17" s="1384"/>
      <c r="H17" s="1384"/>
      <c r="I17" s="1384"/>
      <c r="J17" s="1384"/>
      <c r="K17" s="1385"/>
    </row>
    <row r="18" spans="1:11">
      <c r="A18" s="561"/>
      <c r="B18" s="562"/>
      <c r="C18" s="562"/>
      <c r="D18" s="562"/>
      <c r="E18" s="562"/>
      <c r="F18" s="562"/>
      <c r="G18" s="562"/>
      <c r="H18" s="562"/>
      <c r="I18" s="562"/>
      <c r="J18" s="562"/>
      <c r="K18" s="563"/>
    </row>
    <row r="19" spans="1:11">
      <c r="A19" s="1395"/>
      <c r="B19" s="1384"/>
      <c r="C19" s="1384"/>
      <c r="D19" s="1384"/>
      <c r="E19" s="1384"/>
      <c r="F19" s="1384"/>
      <c r="G19" s="1384"/>
      <c r="H19" s="1384"/>
      <c r="I19" s="1384"/>
      <c r="J19" s="1384"/>
      <c r="K19" s="1385"/>
    </row>
    <row r="20" spans="1:11">
      <c r="A20" s="1396"/>
      <c r="B20" s="1397"/>
      <c r="C20" s="1397"/>
      <c r="D20" s="1397"/>
      <c r="E20" s="1397"/>
      <c r="F20" s="1397"/>
      <c r="G20" s="1397"/>
      <c r="H20" s="1397"/>
      <c r="I20" s="1397"/>
      <c r="J20" s="1397"/>
      <c r="K20" s="1398"/>
    </row>
    <row r="21" spans="1:11">
      <c r="A21" s="711"/>
      <c r="B21" s="712"/>
      <c r="C21" s="712"/>
      <c r="D21" s="712"/>
      <c r="E21" s="712"/>
      <c r="F21" s="712"/>
      <c r="G21" s="712"/>
      <c r="H21" s="712"/>
      <c r="I21" s="712"/>
      <c r="J21" s="712"/>
      <c r="K21" s="713"/>
    </row>
    <row r="22" spans="1:11">
      <c r="A22" s="711"/>
      <c r="B22" s="712"/>
      <c r="C22" s="712"/>
      <c r="D22" s="712"/>
      <c r="E22" s="712"/>
      <c r="F22" s="712"/>
      <c r="G22" s="712"/>
      <c r="H22" s="712"/>
      <c r="I22" s="712"/>
      <c r="J22" s="712"/>
      <c r="K22" s="713"/>
    </row>
    <row r="23" spans="1:11">
      <c r="A23" s="1366"/>
      <c r="B23" s="1367"/>
      <c r="C23" s="1367"/>
      <c r="D23" s="1367"/>
      <c r="E23" s="1367"/>
      <c r="F23" s="1367"/>
      <c r="G23" s="1367"/>
      <c r="H23" s="1367"/>
      <c r="I23" s="1367"/>
      <c r="J23" s="1367"/>
      <c r="K23" s="1368"/>
    </row>
    <row r="24" spans="1:11" ht="13.8">
      <c r="A24" s="711" t="s">
        <v>287</v>
      </c>
      <c r="B24" s="712"/>
      <c r="C24" s="712"/>
      <c r="D24" s="712"/>
      <c r="E24" s="712"/>
      <c r="F24" s="712"/>
      <c r="G24" s="712"/>
      <c r="H24" s="712"/>
      <c r="I24" s="712"/>
      <c r="J24" s="712"/>
      <c r="K24" s="713"/>
    </row>
    <row r="25" spans="1:11">
      <c r="A25" s="723"/>
      <c r="B25" s="741"/>
      <c r="C25" s="741"/>
      <c r="D25" s="741"/>
      <c r="E25" s="741"/>
      <c r="F25" s="741"/>
      <c r="G25" s="741"/>
      <c r="H25" s="741"/>
      <c r="I25" s="741"/>
      <c r="J25" s="741"/>
      <c r="K25" s="742"/>
    </row>
    <row r="26" spans="1:11">
      <c r="A26" s="723"/>
      <c r="B26" s="741"/>
      <c r="C26" s="741"/>
      <c r="D26" s="741"/>
      <c r="E26" s="741"/>
      <c r="F26" s="741"/>
      <c r="G26" s="741"/>
      <c r="H26" s="741"/>
      <c r="I26" s="741"/>
      <c r="J26" s="741"/>
      <c r="K26" s="742"/>
    </row>
    <row r="27" spans="1:11">
      <c r="A27" s="1489" t="s">
        <v>1829</v>
      </c>
      <c r="B27" s="1452"/>
      <c r="C27" s="1452"/>
      <c r="D27" s="1452"/>
      <c r="E27" s="1452"/>
      <c r="F27" s="1452"/>
      <c r="G27" s="1452"/>
      <c r="H27" s="1452"/>
      <c r="I27" s="1452"/>
      <c r="J27" s="1452"/>
      <c r="K27" s="1490"/>
    </row>
    <row r="28" spans="1:11">
      <c r="A28" s="724"/>
      <c r="B28" s="567"/>
      <c r="C28" s="567"/>
      <c r="D28" s="567"/>
      <c r="E28" s="567"/>
      <c r="F28" s="567"/>
      <c r="G28" s="567"/>
      <c r="H28" s="567"/>
      <c r="I28" s="567"/>
      <c r="J28" s="567"/>
      <c r="K28" s="568"/>
    </row>
    <row r="29" spans="1:11">
      <c r="A29" s="549"/>
      <c r="B29" s="550"/>
      <c r="C29" s="550"/>
      <c r="D29" s="550"/>
      <c r="E29" s="550"/>
      <c r="F29" s="550"/>
      <c r="G29" s="550"/>
      <c r="H29" s="550"/>
      <c r="I29" s="550"/>
      <c r="J29" s="550"/>
      <c r="K29" s="551"/>
    </row>
    <row r="30" spans="1:11">
      <c r="A30" s="396"/>
      <c r="B30" s="397"/>
      <c r="C30" s="397"/>
      <c r="D30" s="397"/>
      <c r="E30" s="397"/>
      <c r="F30" s="397"/>
      <c r="G30" s="397"/>
      <c r="H30" s="397"/>
      <c r="I30" s="397"/>
      <c r="J30" s="397"/>
      <c r="K30" s="398"/>
    </row>
    <row r="31" spans="1:11">
      <c r="A31" s="401"/>
      <c r="B31" s="402"/>
      <c r="C31" s="402"/>
      <c r="D31" s="402"/>
      <c r="E31" s="402"/>
      <c r="F31" s="402"/>
      <c r="G31" s="402"/>
      <c r="H31" s="402"/>
      <c r="I31" s="402"/>
      <c r="J31" s="402"/>
      <c r="K31" s="403"/>
    </row>
    <row r="32" spans="1:11">
      <c r="A32" s="1366"/>
      <c r="B32" s="1367"/>
      <c r="C32" s="1367"/>
      <c r="D32" s="1367"/>
      <c r="E32" s="1367"/>
      <c r="F32" s="1367"/>
      <c r="G32" s="1367"/>
      <c r="H32" s="1367"/>
      <c r="I32" s="1367"/>
      <c r="J32" s="1367"/>
      <c r="K32" s="1368"/>
    </row>
    <row r="33" spans="1:11">
      <c r="A33" s="396"/>
      <c r="B33" s="397"/>
      <c r="C33" s="397"/>
      <c r="D33" s="397"/>
      <c r="E33" s="397"/>
      <c r="F33" s="397"/>
      <c r="G33" s="397"/>
      <c r="H33" s="397"/>
      <c r="I33" s="397"/>
      <c r="J33" s="397"/>
      <c r="K33" s="398"/>
    </row>
    <row r="34" spans="1:11">
      <c r="A34" s="396"/>
      <c r="B34" s="397"/>
      <c r="C34" s="397"/>
      <c r="D34" s="397"/>
      <c r="E34" s="397"/>
      <c r="F34" s="397"/>
      <c r="G34" s="397"/>
      <c r="H34" s="397"/>
      <c r="I34" s="397"/>
      <c r="J34" s="397"/>
      <c r="K34" s="398"/>
    </row>
    <row r="35" spans="1:11">
      <c r="A35" s="1389"/>
      <c r="B35" s="1390"/>
      <c r="C35" s="1390"/>
      <c r="D35" s="1390"/>
      <c r="E35" s="1390"/>
      <c r="F35" s="1390"/>
      <c r="G35" s="1390"/>
      <c r="H35" s="1390"/>
      <c r="I35" s="1390"/>
      <c r="J35" s="1390"/>
      <c r="K35"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32:K32"/>
    <mergeCell ref="A35:K35"/>
    <mergeCell ref="A14:K14"/>
    <mergeCell ref="A16:K16"/>
    <mergeCell ref="A17:K17"/>
    <mergeCell ref="A19:K19"/>
    <mergeCell ref="A20:K20"/>
    <mergeCell ref="A23:K23"/>
    <mergeCell ref="A27:K27"/>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topLeftCell="B1" zoomScaleNormal="85" zoomScaleSheetLayoutView="100" workbookViewId="0">
      <selection activeCell="A16" sqref="A16:K16"/>
    </sheetView>
  </sheetViews>
  <sheetFormatPr baseColWidth="10" defaultColWidth="11.44140625" defaultRowHeight="13.2"/>
  <cols>
    <col min="1" max="4" width="20.5546875" style="1" customWidth="1"/>
    <col min="5" max="9" width="20" style="1" customWidth="1"/>
    <col min="10" max="11" width="16.33203125" style="1" customWidth="1"/>
    <col min="12" max="12" width="2.6640625" style="1" customWidth="1"/>
    <col min="13" max="16384" width="11.44140625" style="1"/>
  </cols>
  <sheetData>
    <row r="1" spans="1:11" ht="35.1" customHeight="1">
      <c r="A1" s="1285" t="s">
        <v>316</v>
      </c>
      <c r="B1" s="1286"/>
      <c r="C1" s="1286"/>
      <c r="D1" s="1286"/>
      <c r="E1" s="1286"/>
      <c r="F1" s="1286"/>
      <c r="G1" s="1286"/>
      <c r="H1" s="1286"/>
      <c r="I1" s="1286"/>
      <c r="J1" s="1286"/>
      <c r="K1" s="1287"/>
    </row>
    <row r="2" spans="1:11" ht="8.1" customHeight="1">
      <c r="A2" s="116"/>
      <c r="B2" s="117"/>
      <c r="C2" s="117"/>
      <c r="D2" s="117"/>
      <c r="E2" s="117"/>
      <c r="F2" s="117"/>
      <c r="G2" s="117"/>
      <c r="H2" s="117"/>
      <c r="I2" s="117"/>
      <c r="J2" s="117"/>
      <c r="K2" s="118"/>
    </row>
    <row r="3" spans="1:11" ht="17.25" customHeight="1">
      <c r="A3" s="1369" t="s">
        <v>457</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324" customFormat="1" ht="18.600000000000001" customHeight="1">
      <c r="A7" s="273">
        <v>5</v>
      </c>
      <c r="B7" s="1372" t="s">
        <v>513</v>
      </c>
      <c r="C7" s="1373"/>
      <c r="D7" s="1373"/>
      <c r="E7" s="1374"/>
      <c r="F7" s="1375" t="s">
        <v>434</v>
      </c>
      <c r="G7" s="1376"/>
      <c r="H7" s="1376"/>
      <c r="I7" s="1377"/>
      <c r="J7" s="274" t="s">
        <v>469</v>
      </c>
      <c r="K7" s="274" t="s">
        <v>469</v>
      </c>
    </row>
    <row r="8" spans="1:11" s="52" customFormat="1" ht="15" customHeight="1">
      <c r="A8" s="121"/>
      <c r="B8" s="122"/>
      <c r="C8" s="122"/>
      <c r="D8" s="122"/>
      <c r="E8" s="122"/>
      <c r="F8" s="122"/>
      <c r="G8" s="122"/>
      <c r="H8" s="122"/>
      <c r="I8" s="122"/>
      <c r="J8" s="122"/>
      <c r="K8" s="123"/>
    </row>
    <row r="9" spans="1:11" s="52" customFormat="1" ht="15" customHeight="1">
      <c r="A9" s="1291" t="s">
        <v>232</v>
      </c>
      <c r="B9" s="1266"/>
      <c r="C9" s="1402"/>
      <c r="D9" s="1291"/>
      <c r="E9" s="1291" t="s">
        <v>309</v>
      </c>
      <c r="F9" s="1291"/>
      <c r="G9" s="1291"/>
      <c r="H9" s="1291"/>
      <c r="I9" s="1291"/>
      <c r="J9" s="1291"/>
      <c r="K9" s="1291"/>
    </row>
    <row r="10" spans="1:11" s="52" customFormat="1" ht="42.6" customHeight="1">
      <c r="A10" s="269" t="s">
        <v>233</v>
      </c>
      <c r="B10" s="269" t="s">
        <v>234</v>
      </c>
      <c r="C10" s="269" t="s">
        <v>301</v>
      </c>
      <c r="D10" s="269" t="s">
        <v>235</v>
      </c>
      <c r="E10" s="269" t="s">
        <v>236</v>
      </c>
      <c r="F10" s="269" t="s">
        <v>237</v>
      </c>
      <c r="G10" s="269" t="s">
        <v>238</v>
      </c>
      <c r="H10" s="269" t="s">
        <v>239</v>
      </c>
      <c r="I10" s="269" t="s">
        <v>240</v>
      </c>
      <c r="J10" s="269" t="s">
        <v>241</v>
      </c>
      <c r="K10" s="269" t="s">
        <v>242</v>
      </c>
    </row>
    <row r="11" spans="1:11" s="53" customFormat="1" ht="20.7" customHeight="1">
      <c r="A11" s="125">
        <v>3</v>
      </c>
      <c r="B11" s="125">
        <v>3</v>
      </c>
      <c r="C11" s="125"/>
      <c r="D11" s="126">
        <f>C11/B11*100</f>
        <v>0</v>
      </c>
      <c r="E11" s="127">
        <f>VLOOKUP(B7,'TABLA POR AREA'!A1:E73,2,)</f>
        <v>22000000</v>
      </c>
      <c r="F11" s="128">
        <f>VLOOKUP(B7,'TABLA POR AREA'!A1:E73,3,)</f>
        <v>11729711.6</v>
      </c>
      <c r="G11" s="128">
        <f>H11</f>
        <v>1197446.6599999999</v>
      </c>
      <c r="H11" s="128">
        <f>VLOOKUP(B7,'TABLA POR AREA'!A1:E73,4,)</f>
        <v>1197446.6599999999</v>
      </c>
      <c r="I11" s="128">
        <f>VLOOKUP(B7,'TABLA POR AREA'!A1:E73,5,)</f>
        <v>1197446.6600000001</v>
      </c>
      <c r="J11" s="126">
        <f>G11/F11*100</f>
        <v>10.208662419287444</v>
      </c>
      <c r="K11" s="126">
        <f>D11/J11*100</f>
        <v>0</v>
      </c>
    </row>
    <row r="12" spans="1:11" ht="8.25" customHeight="1">
      <c r="A12" s="1475" t="s">
        <v>1314</v>
      </c>
      <c r="B12" s="1450"/>
      <c r="C12" s="1450"/>
      <c r="D12" s="1450"/>
      <c r="E12" s="1450"/>
      <c r="F12" s="1450"/>
      <c r="G12" s="1450"/>
      <c r="H12" s="1450"/>
      <c r="I12" s="1450"/>
      <c r="J12" s="1450"/>
      <c r="K12" s="1476"/>
    </row>
    <row r="13" spans="1:11" ht="13.8">
      <c r="A13" s="1366" t="s">
        <v>285</v>
      </c>
      <c r="B13" s="1367"/>
      <c r="C13" s="1367"/>
      <c r="D13" s="1367"/>
      <c r="E13" s="1367"/>
      <c r="F13" s="1367"/>
      <c r="G13" s="1367"/>
      <c r="H13" s="1367"/>
      <c r="I13" s="1367"/>
      <c r="J13" s="1367"/>
      <c r="K13" s="1368"/>
    </row>
    <row r="14" spans="1:11">
      <c r="A14" s="1381"/>
      <c r="B14" s="1382"/>
      <c r="C14" s="1382"/>
      <c r="D14" s="1382"/>
      <c r="E14" s="1382"/>
      <c r="F14" s="1382"/>
      <c r="G14" s="1382"/>
      <c r="H14" s="1382"/>
      <c r="I14" s="1382"/>
      <c r="J14" s="1382"/>
      <c r="K14" s="1383"/>
    </row>
    <row r="15" spans="1:11">
      <c r="A15" s="1381"/>
      <c r="B15" s="1382"/>
      <c r="C15" s="1382"/>
      <c r="D15" s="1382"/>
      <c r="E15" s="1382"/>
      <c r="F15" s="1382"/>
      <c r="G15" s="1382"/>
      <c r="H15" s="1382"/>
      <c r="I15" s="1382"/>
      <c r="J15" s="1382"/>
      <c r="K15" s="1383"/>
    </row>
    <row r="16" spans="1:11">
      <c r="A16" s="266"/>
      <c r="B16" s="267"/>
      <c r="C16" s="267"/>
      <c r="D16" s="267"/>
      <c r="E16" s="267"/>
      <c r="F16" s="267"/>
      <c r="G16" s="267"/>
      <c r="H16" s="267"/>
      <c r="I16" s="267"/>
      <c r="J16" s="267"/>
      <c r="K16" s="268"/>
    </row>
    <row r="17" spans="1:11">
      <c r="A17" s="266"/>
      <c r="B17" s="267"/>
      <c r="C17" s="267"/>
      <c r="D17" s="267"/>
      <c r="E17" s="267"/>
      <c r="F17" s="267"/>
      <c r="G17" s="267"/>
      <c r="H17" s="267"/>
      <c r="I17" s="267"/>
      <c r="J17" s="267"/>
      <c r="K17" s="268"/>
    </row>
    <row r="18" spans="1:11">
      <c r="A18" s="266"/>
      <c r="B18" s="267"/>
      <c r="C18" s="267"/>
      <c r="D18" s="267"/>
      <c r="E18" s="267"/>
      <c r="F18" s="267"/>
      <c r="G18" s="267"/>
      <c r="H18" s="267"/>
      <c r="I18" s="267"/>
      <c r="J18" s="267"/>
      <c r="K18" s="268"/>
    </row>
    <row r="19" spans="1:11">
      <c r="A19" s="266"/>
      <c r="B19" s="267"/>
      <c r="C19" s="267"/>
      <c r="D19" s="267"/>
      <c r="E19" s="267"/>
      <c r="F19" s="267"/>
      <c r="G19" s="267"/>
      <c r="H19" s="267"/>
      <c r="I19" s="267"/>
      <c r="J19" s="267"/>
      <c r="K19" s="268"/>
    </row>
    <row r="20" spans="1:11" ht="13.8">
      <c r="A20" s="1366" t="s">
        <v>286</v>
      </c>
      <c r="B20" s="1367"/>
      <c r="C20" s="1367"/>
      <c r="D20" s="1367"/>
      <c r="E20" s="1367"/>
      <c r="F20" s="1367"/>
      <c r="G20" s="1367"/>
      <c r="H20" s="1367"/>
      <c r="I20" s="1367"/>
      <c r="J20" s="1367"/>
      <c r="K20" s="1368"/>
    </row>
    <row r="21" spans="1:11">
      <c r="A21" s="1395"/>
      <c r="B21" s="1384"/>
      <c r="C21" s="1384"/>
      <c r="D21" s="1384"/>
      <c r="E21" s="1384"/>
      <c r="F21" s="1384"/>
      <c r="G21" s="1384"/>
      <c r="H21" s="1384"/>
      <c r="I21" s="1384"/>
      <c r="J21" s="1384"/>
      <c r="K21" s="1385"/>
    </row>
    <row r="22" spans="1:11">
      <c r="A22" s="129"/>
      <c r="B22" s="87"/>
      <c r="C22" s="87"/>
      <c r="D22" s="87"/>
      <c r="E22" s="87"/>
      <c r="F22" s="87"/>
      <c r="G22" s="87"/>
      <c r="H22" s="87"/>
      <c r="I22" s="87"/>
      <c r="J22" s="87"/>
      <c r="K22" s="130"/>
    </row>
    <row r="23" spans="1:11">
      <c r="A23" s="1395"/>
      <c r="B23" s="1384"/>
      <c r="C23" s="1384"/>
      <c r="D23" s="1384"/>
      <c r="E23" s="1384"/>
      <c r="F23" s="1384"/>
      <c r="G23" s="1384"/>
      <c r="H23" s="1384"/>
      <c r="I23" s="1384"/>
      <c r="J23" s="1384"/>
      <c r="K23" s="1385"/>
    </row>
    <row r="24" spans="1:11">
      <c r="A24" s="1396"/>
      <c r="B24" s="1397"/>
      <c r="C24" s="1397"/>
      <c r="D24" s="1397"/>
      <c r="E24" s="1397"/>
      <c r="F24" s="1397"/>
      <c r="G24" s="1397"/>
      <c r="H24" s="1397"/>
      <c r="I24" s="1397"/>
      <c r="J24" s="1397"/>
      <c r="K24" s="1398"/>
    </row>
    <row r="25" spans="1:11">
      <c r="A25" s="266"/>
      <c r="B25" s="267"/>
      <c r="C25" s="267"/>
      <c r="D25" s="267"/>
      <c r="E25" s="267"/>
      <c r="F25" s="267"/>
      <c r="G25" s="267"/>
      <c r="H25" s="267"/>
      <c r="I25" s="267"/>
      <c r="J25" s="267"/>
      <c r="K25" s="268"/>
    </row>
    <row r="26" spans="1:11">
      <c r="A26" s="266"/>
      <c r="B26" s="267"/>
      <c r="C26" s="267"/>
      <c r="D26" s="267"/>
      <c r="E26" s="267"/>
      <c r="F26" s="267"/>
      <c r="G26" s="267"/>
      <c r="H26" s="267"/>
      <c r="I26" s="267"/>
      <c r="J26" s="267"/>
      <c r="K26" s="268"/>
    </row>
    <row r="27" spans="1:11">
      <c r="A27" s="1366"/>
      <c r="B27" s="1367"/>
      <c r="C27" s="1367"/>
      <c r="D27" s="1367"/>
      <c r="E27" s="1367"/>
      <c r="F27" s="1367"/>
      <c r="G27" s="1367"/>
      <c r="H27" s="1367"/>
      <c r="I27" s="1367"/>
      <c r="J27" s="1367"/>
      <c r="K27" s="1368"/>
    </row>
    <row r="28" spans="1:11" ht="13.8">
      <c r="A28" s="266" t="s">
        <v>287</v>
      </c>
      <c r="B28" s="267"/>
      <c r="C28" s="267"/>
      <c r="D28" s="267"/>
      <c r="E28" s="267"/>
      <c r="F28" s="267"/>
      <c r="G28" s="267"/>
      <c r="H28" s="267"/>
      <c r="I28" s="267"/>
      <c r="J28" s="267"/>
      <c r="K28" s="268"/>
    </row>
    <row r="29" spans="1:11">
      <c r="A29" s="1381"/>
      <c r="B29" s="1382"/>
      <c r="C29" s="1382"/>
      <c r="D29" s="1382"/>
      <c r="E29" s="1382"/>
      <c r="F29" s="1382"/>
      <c r="G29" s="1382"/>
      <c r="H29" s="1382"/>
      <c r="I29" s="1382"/>
      <c r="J29" s="1382"/>
      <c r="K29" s="1383"/>
    </row>
    <row r="30" spans="1:11">
      <c r="A30" s="1381"/>
      <c r="B30" s="1382"/>
      <c r="C30" s="1382"/>
      <c r="D30" s="1382"/>
      <c r="E30" s="1382"/>
      <c r="F30" s="1382"/>
      <c r="G30" s="1382"/>
      <c r="H30" s="1382"/>
      <c r="I30" s="1382"/>
      <c r="J30" s="1382"/>
      <c r="K30" s="1383"/>
    </row>
    <row r="31" spans="1:11">
      <c r="A31" s="1381"/>
      <c r="B31" s="1382"/>
      <c r="C31" s="1382"/>
      <c r="D31" s="1382"/>
      <c r="E31" s="1382"/>
      <c r="F31" s="1382"/>
      <c r="G31" s="1382"/>
      <c r="H31" s="1382"/>
      <c r="I31" s="1382"/>
      <c r="J31" s="1382"/>
      <c r="K31" s="1383"/>
    </row>
    <row r="32" spans="1:11">
      <c r="A32" s="1381"/>
      <c r="B32" s="1382"/>
      <c r="C32" s="1382"/>
      <c r="D32" s="1382"/>
      <c r="E32" s="1382"/>
      <c r="F32" s="1382"/>
      <c r="G32" s="1382"/>
      <c r="H32" s="1382"/>
      <c r="I32" s="1382"/>
      <c r="J32" s="1382"/>
      <c r="K32" s="1383"/>
    </row>
    <row r="33" spans="1:11">
      <c r="A33" s="1381"/>
      <c r="B33" s="1382"/>
      <c r="C33" s="1382"/>
      <c r="D33" s="1382"/>
      <c r="E33" s="1382"/>
      <c r="F33" s="1382"/>
      <c r="G33" s="1382"/>
      <c r="H33" s="1382"/>
      <c r="I33" s="1382"/>
      <c r="J33" s="1382"/>
      <c r="K33" s="1383"/>
    </row>
    <row r="34" spans="1:11">
      <c r="A34" s="266"/>
      <c r="B34" s="267"/>
      <c r="C34" s="267"/>
      <c r="D34" s="267"/>
      <c r="E34" s="267"/>
      <c r="F34" s="267"/>
      <c r="G34" s="267"/>
      <c r="H34" s="267"/>
      <c r="I34" s="267"/>
      <c r="J34" s="267"/>
      <c r="K34" s="268"/>
    </row>
    <row r="35" spans="1:11">
      <c r="A35" s="270"/>
      <c r="B35" s="271"/>
      <c r="C35" s="271"/>
      <c r="D35" s="271"/>
      <c r="E35" s="271"/>
      <c r="F35" s="271"/>
      <c r="G35" s="271"/>
      <c r="H35" s="271"/>
      <c r="I35" s="271"/>
      <c r="J35" s="271"/>
      <c r="K35" s="272"/>
    </row>
    <row r="36" spans="1:11">
      <c r="A36" s="1366"/>
      <c r="B36" s="1367"/>
      <c r="C36" s="1367"/>
      <c r="D36" s="1367"/>
      <c r="E36" s="1367"/>
      <c r="F36" s="1367"/>
      <c r="G36" s="1367"/>
      <c r="H36" s="1367"/>
      <c r="I36" s="1367"/>
      <c r="J36" s="1367"/>
      <c r="K36" s="1368"/>
    </row>
    <row r="37" spans="1:11">
      <c r="A37" s="266"/>
      <c r="B37" s="267"/>
      <c r="C37" s="267"/>
      <c r="D37" s="267"/>
      <c r="E37" s="267"/>
      <c r="F37" s="267"/>
      <c r="G37" s="267"/>
      <c r="H37" s="267"/>
      <c r="I37" s="267"/>
      <c r="J37" s="267"/>
      <c r="K37" s="268"/>
    </row>
    <row r="38" spans="1:11">
      <c r="A38" s="266"/>
      <c r="B38" s="267"/>
      <c r="C38" s="267"/>
      <c r="D38" s="267"/>
      <c r="E38" s="267"/>
      <c r="F38" s="267"/>
      <c r="G38" s="267"/>
      <c r="H38" s="267"/>
      <c r="I38" s="267"/>
      <c r="J38" s="267"/>
      <c r="K38" s="268"/>
    </row>
    <row r="39" spans="1:11">
      <c r="A39" s="1389"/>
      <c r="B39" s="1390"/>
      <c r="C39" s="1390"/>
      <c r="D39" s="1390"/>
      <c r="E39" s="1390"/>
      <c r="F39" s="1390"/>
      <c r="G39" s="1390"/>
      <c r="H39" s="1390"/>
      <c r="I39" s="1390"/>
      <c r="J39" s="1390"/>
      <c r="K39" s="1391"/>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2"/>
  <sheetViews>
    <sheetView workbookViewId="0">
      <selection activeCell="O3" sqref="O3:O22"/>
    </sheetView>
  </sheetViews>
  <sheetFormatPr baseColWidth="10" defaultRowHeight="13.2"/>
  <cols>
    <col min="11" max="11" width="16.5546875" bestFit="1" customWidth="1"/>
    <col min="12" max="12" width="18.5546875" bestFit="1" customWidth="1"/>
    <col min="13" max="13" width="19.88671875" bestFit="1" customWidth="1"/>
    <col min="14" max="14" width="26.6640625" bestFit="1" customWidth="1"/>
    <col min="15" max="15" width="22.109375" bestFit="1" customWidth="1"/>
  </cols>
  <sheetData>
    <row r="1" spans="1:15">
      <c r="A1" s="331" t="s">
        <v>1310</v>
      </c>
      <c r="B1" s="332" t="s">
        <v>531</v>
      </c>
      <c r="C1" s="332" t="s">
        <v>532</v>
      </c>
      <c r="D1" s="332" t="s">
        <v>533</v>
      </c>
      <c r="E1" s="332" t="s">
        <v>1315</v>
      </c>
      <c r="F1" s="332" t="s">
        <v>535</v>
      </c>
      <c r="G1" s="332" t="s">
        <v>536</v>
      </c>
      <c r="H1" s="332" t="s">
        <v>94</v>
      </c>
      <c r="I1" s="332" t="s">
        <v>537</v>
      </c>
      <c r="J1" s="332" t="s">
        <v>1316</v>
      </c>
      <c r="K1" s="333" t="s">
        <v>538</v>
      </c>
      <c r="L1" s="333" t="s">
        <v>12</v>
      </c>
      <c r="M1" s="333" t="s">
        <v>539</v>
      </c>
      <c r="N1" s="333" t="s">
        <v>540</v>
      </c>
      <c r="O1" s="333" t="s">
        <v>1311</v>
      </c>
    </row>
    <row r="2" spans="1:15">
      <c r="A2" s="334"/>
      <c r="B2" s="338" t="s">
        <v>1179</v>
      </c>
      <c r="C2" s="338" t="s">
        <v>1180</v>
      </c>
      <c r="D2" s="338" t="s">
        <v>1181</v>
      </c>
      <c r="E2" s="338"/>
      <c r="F2" s="338"/>
      <c r="G2" s="338"/>
      <c r="H2" s="338"/>
      <c r="I2" s="338"/>
      <c r="J2" s="338"/>
      <c r="K2" s="336">
        <f>SUM(K1:K1)</f>
        <v>0</v>
      </c>
      <c r="L2" s="336">
        <f>SUM(L1:L1)</f>
        <v>0</v>
      </c>
      <c r="M2" s="336">
        <f>SUM(M1:M1)</f>
        <v>0</v>
      </c>
      <c r="N2" s="336">
        <f>SUM(N1:N1)</f>
        <v>0</v>
      </c>
      <c r="O2" s="336">
        <f>SUM(O1:O1)</f>
        <v>0</v>
      </c>
    </row>
    <row r="3" spans="1:15">
      <c r="A3" s="337" t="s">
        <v>482</v>
      </c>
      <c r="B3" s="335">
        <v>215092</v>
      </c>
      <c r="C3" s="335" t="s">
        <v>389</v>
      </c>
      <c r="D3" s="335" t="s">
        <v>546</v>
      </c>
      <c r="E3" s="335">
        <v>3112</v>
      </c>
      <c r="F3" s="335">
        <v>1</v>
      </c>
      <c r="G3" s="335">
        <v>2</v>
      </c>
      <c r="H3" s="343" t="s">
        <v>1317</v>
      </c>
      <c r="I3" s="335"/>
      <c r="J3" s="335">
        <v>3</v>
      </c>
      <c r="K3" s="336">
        <v>166880899</v>
      </c>
      <c r="L3" s="336">
        <v>107404681.04000001</v>
      </c>
      <c r="M3" s="336">
        <f>O3</f>
        <v>64295153</v>
      </c>
      <c r="N3" s="336">
        <v>75486883</v>
      </c>
      <c r="O3" s="395">
        <v>64295153</v>
      </c>
    </row>
    <row r="4" spans="1:15">
      <c r="A4" s="334" t="s">
        <v>485</v>
      </c>
      <c r="B4" s="335">
        <v>223200</v>
      </c>
      <c r="C4" s="335" t="s">
        <v>399</v>
      </c>
      <c r="D4" s="335" t="s">
        <v>548</v>
      </c>
      <c r="E4" s="335">
        <v>3252</v>
      </c>
      <c r="F4" s="335">
        <v>1</v>
      </c>
      <c r="G4" s="335">
        <v>1</v>
      </c>
      <c r="H4" s="343" t="s">
        <v>1317</v>
      </c>
      <c r="I4" s="335"/>
      <c r="J4" s="335">
        <v>3</v>
      </c>
      <c r="K4" s="336">
        <v>132720917</v>
      </c>
      <c r="L4" s="336">
        <v>132720917</v>
      </c>
      <c r="M4" s="336">
        <v>132720917</v>
      </c>
      <c r="N4" s="336">
        <v>65100000</v>
      </c>
      <c r="O4" s="395">
        <v>60962391.460000001</v>
      </c>
    </row>
    <row r="5" spans="1:15">
      <c r="A5" s="334" t="s">
        <v>1182</v>
      </c>
      <c r="B5" s="335">
        <v>233104</v>
      </c>
      <c r="C5" s="335" t="s">
        <v>450</v>
      </c>
      <c r="D5" s="335" t="s">
        <v>546</v>
      </c>
      <c r="E5" s="335">
        <v>1132</v>
      </c>
      <c r="F5" s="335">
        <v>1</v>
      </c>
      <c r="G5" s="335">
        <v>1</v>
      </c>
      <c r="H5" s="343" t="s">
        <v>1317</v>
      </c>
      <c r="I5" s="335"/>
      <c r="J5" s="335">
        <v>1</v>
      </c>
      <c r="K5" s="336">
        <v>123421700</v>
      </c>
      <c r="L5" s="336">
        <v>123421700</v>
      </c>
      <c r="M5" s="336">
        <v>53285287.979999997</v>
      </c>
      <c r="N5" s="336">
        <v>72105616.640000001</v>
      </c>
      <c r="O5" s="395">
        <v>53285287.979999997</v>
      </c>
    </row>
    <row r="6" spans="1:15">
      <c r="A6" s="334" t="s">
        <v>1182</v>
      </c>
      <c r="B6" s="335">
        <v>233104</v>
      </c>
      <c r="C6" s="335" t="s">
        <v>450</v>
      </c>
      <c r="D6" s="335" t="s">
        <v>546</v>
      </c>
      <c r="E6" s="335">
        <v>1132</v>
      </c>
      <c r="F6" s="335">
        <v>2</v>
      </c>
      <c r="G6" s="335">
        <v>1</v>
      </c>
      <c r="H6" s="343" t="s">
        <v>1317</v>
      </c>
      <c r="I6" s="335"/>
      <c r="J6" s="335">
        <v>1</v>
      </c>
      <c r="K6" s="336">
        <v>84396433</v>
      </c>
      <c r="L6" s="336">
        <v>84396433</v>
      </c>
      <c r="M6" s="336">
        <v>47946294.229999997</v>
      </c>
      <c r="N6" s="336">
        <v>48115659</v>
      </c>
      <c r="O6" s="395">
        <v>47946294.229999997</v>
      </c>
    </row>
    <row r="7" spans="1:15">
      <c r="A7" s="337" t="s">
        <v>512</v>
      </c>
      <c r="B7" s="335">
        <v>123272</v>
      </c>
      <c r="C7" s="335" t="s">
        <v>430</v>
      </c>
      <c r="D7" s="335" t="s">
        <v>546</v>
      </c>
      <c r="E7" s="335">
        <v>3381</v>
      </c>
      <c r="F7" s="335">
        <v>1</v>
      </c>
      <c r="G7" s="335">
        <v>2</v>
      </c>
      <c r="H7" s="343" t="s">
        <v>1317</v>
      </c>
      <c r="I7" s="335"/>
      <c r="J7" s="335">
        <v>3</v>
      </c>
      <c r="K7" s="336">
        <v>94623981</v>
      </c>
      <c r="L7" s="336">
        <v>82220201</v>
      </c>
      <c r="M7" s="336">
        <f>O7</f>
        <v>47311992</v>
      </c>
      <c r="N7" s="336">
        <v>47311992</v>
      </c>
      <c r="O7" s="395">
        <v>47311992</v>
      </c>
    </row>
    <row r="8" spans="1:15">
      <c r="A8" s="334" t="s">
        <v>520</v>
      </c>
      <c r="B8" s="335">
        <v>172104</v>
      </c>
      <c r="C8" s="335" t="s">
        <v>450</v>
      </c>
      <c r="D8" s="335" t="s">
        <v>546</v>
      </c>
      <c r="E8" s="335">
        <v>1131</v>
      </c>
      <c r="F8" s="335">
        <v>1</v>
      </c>
      <c r="G8" s="335">
        <v>1</v>
      </c>
      <c r="H8" s="343" t="s">
        <v>1317</v>
      </c>
      <c r="I8" s="335"/>
      <c r="J8" s="335">
        <v>1</v>
      </c>
      <c r="K8" s="336">
        <v>80197402</v>
      </c>
      <c r="L8" s="336">
        <v>79910947.579999998</v>
      </c>
      <c r="M8" s="336">
        <v>36599624.899999999</v>
      </c>
      <c r="N8" s="336">
        <v>39895275.270000003</v>
      </c>
      <c r="O8" s="395">
        <v>36599624.899999999</v>
      </c>
    </row>
    <row r="9" spans="1:15">
      <c r="A9" s="334" t="s">
        <v>520</v>
      </c>
      <c r="B9" s="335">
        <v>172104</v>
      </c>
      <c r="C9" s="335" t="s">
        <v>450</v>
      </c>
      <c r="D9" s="335" t="s">
        <v>546</v>
      </c>
      <c r="E9" s="335">
        <v>1131</v>
      </c>
      <c r="F9" s="335">
        <v>2</v>
      </c>
      <c r="G9" s="335">
        <v>1</v>
      </c>
      <c r="H9" s="343" t="s">
        <v>1317</v>
      </c>
      <c r="I9" s="335"/>
      <c r="J9" s="335">
        <v>1</v>
      </c>
      <c r="K9" s="336">
        <v>53464935</v>
      </c>
      <c r="L9" s="336">
        <v>53464935</v>
      </c>
      <c r="M9" s="336">
        <v>29816762.629999999</v>
      </c>
      <c r="N9" s="336">
        <v>29822182</v>
      </c>
      <c r="O9" s="395">
        <v>29816762.629999999</v>
      </c>
    </row>
    <row r="10" spans="1:15">
      <c r="A10" s="334" t="s">
        <v>508</v>
      </c>
      <c r="B10" s="335">
        <v>264105</v>
      </c>
      <c r="C10" s="335" t="s">
        <v>369</v>
      </c>
      <c r="D10" s="335" t="s">
        <v>552</v>
      </c>
      <c r="E10" s="335">
        <v>4481</v>
      </c>
      <c r="F10" s="335">
        <v>1</v>
      </c>
      <c r="G10" s="335">
        <v>1</v>
      </c>
      <c r="H10" s="335">
        <v>87</v>
      </c>
      <c r="I10" s="335"/>
      <c r="J10" s="335">
        <v>4</v>
      </c>
      <c r="K10" s="336">
        <v>0</v>
      </c>
      <c r="L10" s="336">
        <v>22697320</v>
      </c>
      <c r="M10" s="336">
        <v>22697320</v>
      </c>
      <c r="N10" s="336">
        <v>22697320</v>
      </c>
      <c r="O10" s="395">
        <v>22697320</v>
      </c>
    </row>
    <row r="11" spans="1:15">
      <c r="A11" s="334" t="s">
        <v>523</v>
      </c>
      <c r="B11" s="335">
        <v>232104</v>
      </c>
      <c r="C11" s="335" t="s">
        <v>450</v>
      </c>
      <c r="D11" s="335" t="s">
        <v>546</v>
      </c>
      <c r="E11" s="335">
        <v>1591</v>
      </c>
      <c r="F11" s="335">
        <v>1</v>
      </c>
      <c r="G11" s="335">
        <v>1</v>
      </c>
      <c r="H11" s="343" t="s">
        <v>1317</v>
      </c>
      <c r="I11" s="335"/>
      <c r="J11" s="335">
        <v>1</v>
      </c>
      <c r="K11" s="336">
        <v>49146548</v>
      </c>
      <c r="L11" s="336">
        <v>48992687.149999999</v>
      </c>
      <c r="M11" s="336">
        <v>21028904.670000002</v>
      </c>
      <c r="N11" s="336">
        <v>23961672.149999999</v>
      </c>
      <c r="O11" s="395">
        <v>21028904.670000002</v>
      </c>
    </row>
    <row r="12" spans="1:15">
      <c r="A12" s="334" t="s">
        <v>520</v>
      </c>
      <c r="B12" s="335">
        <v>172104</v>
      </c>
      <c r="C12" s="335" t="s">
        <v>450</v>
      </c>
      <c r="D12" s="335" t="s">
        <v>546</v>
      </c>
      <c r="E12" s="335">
        <v>1221</v>
      </c>
      <c r="F12" s="335">
        <v>1</v>
      </c>
      <c r="G12" s="335">
        <v>1</v>
      </c>
      <c r="H12" s="343" t="s">
        <v>1318</v>
      </c>
      <c r="I12" s="335"/>
      <c r="J12" s="335">
        <v>1</v>
      </c>
      <c r="K12" s="336">
        <v>28552321</v>
      </c>
      <c r="L12" s="336">
        <v>28552321</v>
      </c>
      <c r="M12" s="336">
        <v>19212461.489999998</v>
      </c>
      <c r="N12" s="336">
        <v>19212461.489999998</v>
      </c>
      <c r="O12" s="395">
        <v>19212461.489999998</v>
      </c>
    </row>
    <row r="13" spans="1:15">
      <c r="A13" s="334" t="s">
        <v>523</v>
      </c>
      <c r="B13" s="335">
        <v>232104</v>
      </c>
      <c r="C13" s="335" t="s">
        <v>450</v>
      </c>
      <c r="D13" s="335" t="s">
        <v>546</v>
      </c>
      <c r="E13" s="335">
        <v>1591</v>
      </c>
      <c r="F13" s="335">
        <v>2</v>
      </c>
      <c r="G13" s="335">
        <v>1</v>
      </c>
      <c r="H13" s="343" t="s">
        <v>1317</v>
      </c>
      <c r="I13" s="335"/>
      <c r="J13" s="335">
        <v>1</v>
      </c>
      <c r="K13" s="336">
        <v>32764366</v>
      </c>
      <c r="L13" s="336">
        <v>32764366</v>
      </c>
      <c r="M13" s="336">
        <v>18432360.719999999</v>
      </c>
      <c r="N13" s="336">
        <v>18545475</v>
      </c>
      <c r="O13" s="395">
        <v>18432360.719999999</v>
      </c>
    </row>
    <row r="14" spans="1:15">
      <c r="A14" s="334" t="s">
        <v>485</v>
      </c>
      <c r="B14" s="335">
        <v>223200</v>
      </c>
      <c r="C14" s="335" t="s">
        <v>399</v>
      </c>
      <c r="D14" s="335" t="s">
        <v>548</v>
      </c>
      <c r="E14" s="335">
        <v>3252</v>
      </c>
      <c r="F14" s="335">
        <v>2</v>
      </c>
      <c r="G14" s="335">
        <v>1</v>
      </c>
      <c r="H14" s="343" t="s">
        <v>1317</v>
      </c>
      <c r="I14" s="335"/>
      <c r="J14" s="335">
        <v>3</v>
      </c>
      <c r="K14" s="336">
        <v>19956748</v>
      </c>
      <c r="L14" s="336">
        <v>19956748</v>
      </c>
      <c r="M14" s="336">
        <v>19956748</v>
      </c>
      <c r="N14" s="336">
        <v>19956748</v>
      </c>
      <c r="O14" s="395">
        <v>17375820.370000001</v>
      </c>
    </row>
    <row r="15" spans="1:15">
      <c r="A15" s="334" t="s">
        <v>523</v>
      </c>
      <c r="B15" s="335">
        <v>232104</v>
      </c>
      <c r="C15" s="335" t="s">
        <v>450</v>
      </c>
      <c r="D15" s="335" t="s">
        <v>546</v>
      </c>
      <c r="E15" s="335">
        <v>1548</v>
      </c>
      <c r="F15" s="335">
        <v>1</v>
      </c>
      <c r="G15" s="335">
        <v>1</v>
      </c>
      <c r="H15" s="343" t="s">
        <v>1317</v>
      </c>
      <c r="I15" s="335"/>
      <c r="J15" s="335">
        <v>1</v>
      </c>
      <c r="K15" s="336">
        <v>17386708</v>
      </c>
      <c r="L15" s="336">
        <v>17386708</v>
      </c>
      <c r="M15" s="336">
        <v>17096843.43</v>
      </c>
      <c r="N15" s="336">
        <v>17386708</v>
      </c>
      <c r="O15" s="395">
        <v>17096843.43</v>
      </c>
    </row>
    <row r="16" spans="1:15">
      <c r="A16" s="337" t="s">
        <v>482</v>
      </c>
      <c r="B16" s="335">
        <v>215092</v>
      </c>
      <c r="C16" s="335" t="s">
        <v>389</v>
      </c>
      <c r="D16" s="335" t="s">
        <v>552</v>
      </c>
      <c r="E16" s="335">
        <v>3112</v>
      </c>
      <c r="F16" s="335">
        <v>1</v>
      </c>
      <c r="G16" s="335">
        <v>2</v>
      </c>
      <c r="H16" s="343" t="s">
        <v>1317</v>
      </c>
      <c r="I16" s="335"/>
      <c r="J16" s="335">
        <v>3</v>
      </c>
      <c r="K16" s="336">
        <v>43652591</v>
      </c>
      <c r="L16" s="336">
        <v>43652591</v>
      </c>
      <c r="M16" s="336">
        <f>O16</f>
        <v>16836329.039999999</v>
      </c>
      <c r="N16" s="336">
        <v>17461036</v>
      </c>
      <c r="O16" s="395">
        <v>16836329.039999999</v>
      </c>
    </row>
    <row r="17" spans="1:15">
      <c r="A17" s="334" t="s">
        <v>520</v>
      </c>
      <c r="B17" s="335">
        <v>172104</v>
      </c>
      <c r="C17" s="335" t="s">
        <v>450</v>
      </c>
      <c r="D17" s="335">
        <v>111200</v>
      </c>
      <c r="E17" s="335">
        <v>1211</v>
      </c>
      <c r="F17" s="335">
        <v>1</v>
      </c>
      <c r="G17" s="335">
        <v>1</v>
      </c>
      <c r="H17" s="335">
        <v>24</v>
      </c>
      <c r="I17" s="335"/>
      <c r="J17" s="335">
        <v>1</v>
      </c>
      <c r="K17" s="336">
        <v>54789047</v>
      </c>
      <c r="L17" s="336">
        <v>41889047</v>
      </c>
      <c r="M17" s="336">
        <v>41889047</v>
      </c>
      <c r="N17" s="336">
        <v>16540154.779999999</v>
      </c>
      <c r="O17" s="395">
        <v>12240154.779999999</v>
      </c>
    </row>
    <row r="18" spans="1:15">
      <c r="A18" s="334" t="s">
        <v>523</v>
      </c>
      <c r="B18" s="335">
        <v>232104</v>
      </c>
      <c r="C18" s="335" t="s">
        <v>450</v>
      </c>
      <c r="D18" s="335" t="s">
        <v>546</v>
      </c>
      <c r="E18" s="335">
        <v>1548</v>
      </c>
      <c r="F18" s="335">
        <v>2</v>
      </c>
      <c r="G18" s="335">
        <v>1</v>
      </c>
      <c r="H18" s="343" t="s">
        <v>1317</v>
      </c>
      <c r="I18" s="335"/>
      <c r="J18" s="335">
        <v>1</v>
      </c>
      <c r="K18" s="336">
        <v>11591139</v>
      </c>
      <c r="L18" s="336">
        <v>11591139</v>
      </c>
      <c r="M18" s="336">
        <v>11591139</v>
      </c>
      <c r="N18" s="336">
        <v>11591139</v>
      </c>
      <c r="O18" s="395">
        <v>11591139</v>
      </c>
    </row>
    <row r="19" spans="1:15">
      <c r="A19" s="337" t="s">
        <v>480</v>
      </c>
      <c r="B19" s="335">
        <v>211084</v>
      </c>
      <c r="C19" s="335" t="s">
        <v>387</v>
      </c>
      <c r="D19" s="335" t="s">
        <v>548</v>
      </c>
      <c r="E19" s="335">
        <v>2611</v>
      </c>
      <c r="F19" s="335">
        <v>1</v>
      </c>
      <c r="G19" s="335">
        <v>2</v>
      </c>
      <c r="H19" s="343" t="s">
        <v>1317</v>
      </c>
      <c r="I19" s="335"/>
      <c r="J19" s="335">
        <v>2</v>
      </c>
      <c r="K19" s="336">
        <v>28095456</v>
      </c>
      <c r="L19" s="336">
        <v>28095456</v>
      </c>
      <c r="M19" s="336">
        <f>O19</f>
        <v>11175320.49</v>
      </c>
      <c r="N19" s="336">
        <v>11238184</v>
      </c>
      <c r="O19" s="395">
        <v>11175320.49</v>
      </c>
    </row>
    <row r="20" spans="1:15">
      <c r="A20" s="334" t="s">
        <v>520</v>
      </c>
      <c r="B20" s="335">
        <v>172104</v>
      </c>
      <c r="C20" s="335" t="s">
        <v>450</v>
      </c>
      <c r="D20" s="335" t="s">
        <v>546</v>
      </c>
      <c r="E20" s="335">
        <v>1221</v>
      </c>
      <c r="F20" s="335">
        <v>2</v>
      </c>
      <c r="G20" s="335">
        <v>1</v>
      </c>
      <c r="H20" s="343" t="s">
        <v>1318</v>
      </c>
      <c r="I20" s="335"/>
      <c r="J20" s="335">
        <v>1</v>
      </c>
      <c r="K20" s="336">
        <v>19034880</v>
      </c>
      <c r="L20" s="336">
        <v>19027880</v>
      </c>
      <c r="M20" s="336">
        <v>10444441</v>
      </c>
      <c r="N20" s="336">
        <v>10444441</v>
      </c>
      <c r="O20" s="395">
        <v>10444441</v>
      </c>
    </row>
    <row r="21" spans="1:15">
      <c r="A21" s="334" t="s">
        <v>521</v>
      </c>
      <c r="B21" s="335">
        <v>221104</v>
      </c>
      <c r="C21" s="335" t="s">
        <v>450</v>
      </c>
      <c r="D21" s="335" t="s">
        <v>546</v>
      </c>
      <c r="E21" s="335">
        <v>1511</v>
      </c>
      <c r="F21" s="335">
        <v>1</v>
      </c>
      <c r="G21" s="335">
        <v>2</v>
      </c>
      <c r="H21" s="343" t="s">
        <v>1317</v>
      </c>
      <c r="I21" s="335"/>
      <c r="J21" s="335">
        <v>1</v>
      </c>
      <c r="K21" s="336">
        <v>18693250</v>
      </c>
      <c r="L21" s="336">
        <v>18693250</v>
      </c>
      <c r="M21" s="336">
        <f>O21</f>
        <v>10141195</v>
      </c>
      <c r="N21" s="336">
        <v>10141195</v>
      </c>
      <c r="O21" s="395">
        <v>10141195</v>
      </c>
    </row>
    <row r="22" spans="1:15">
      <c r="A22" s="334" t="s">
        <v>521</v>
      </c>
      <c r="B22" s="335">
        <v>221104</v>
      </c>
      <c r="C22" s="335" t="s">
        <v>450</v>
      </c>
      <c r="D22" s="335" t="s">
        <v>546</v>
      </c>
      <c r="E22" s="335">
        <v>1331</v>
      </c>
      <c r="F22" s="335">
        <v>1</v>
      </c>
      <c r="G22" s="335">
        <v>1</v>
      </c>
      <c r="H22" s="343" t="s">
        <v>1317</v>
      </c>
      <c r="I22" s="335"/>
      <c r="J22" s="335">
        <v>1</v>
      </c>
      <c r="K22" s="336">
        <v>17821563</v>
      </c>
      <c r="L22" s="336">
        <v>17821563</v>
      </c>
      <c r="M22" s="336">
        <v>10045061.140000001</v>
      </c>
      <c r="N22" s="336">
        <v>12449777</v>
      </c>
      <c r="O22" s="395">
        <v>10045061.140000001</v>
      </c>
    </row>
    <row r="23" spans="1:15">
      <c r="A23" s="334" t="s">
        <v>521</v>
      </c>
      <c r="B23" s="335">
        <v>221104</v>
      </c>
      <c r="C23" s="335" t="s">
        <v>450</v>
      </c>
      <c r="D23" s="335" t="s">
        <v>546</v>
      </c>
      <c r="E23" s="335">
        <v>1411</v>
      </c>
      <c r="F23" s="335">
        <v>1</v>
      </c>
      <c r="G23" s="335">
        <v>2</v>
      </c>
      <c r="H23" s="343" t="s">
        <v>1320</v>
      </c>
      <c r="I23" s="335"/>
      <c r="J23" s="335">
        <v>1</v>
      </c>
      <c r="K23" s="336">
        <v>18888091</v>
      </c>
      <c r="L23" s="336">
        <v>18888091</v>
      </c>
      <c r="M23" s="336">
        <f>O23</f>
        <v>8479173.6300000008</v>
      </c>
      <c r="N23" s="336">
        <v>10445559</v>
      </c>
      <c r="O23" s="336">
        <v>8479173.6300000008</v>
      </c>
    </row>
    <row r="24" spans="1:15">
      <c r="A24" s="334" t="s">
        <v>520</v>
      </c>
      <c r="B24" s="335">
        <v>172104</v>
      </c>
      <c r="C24" s="335" t="s">
        <v>450</v>
      </c>
      <c r="D24" s="335" t="s">
        <v>546</v>
      </c>
      <c r="E24" s="335">
        <v>1211</v>
      </c>
      <c r="F24" s="335">
        <v>1</v>
      </c>
      <c r="G24" s="335">
        <v>1</v>
      </c>
      <c r="H24" s="335">
        <v>87</v>
      </c>
      <c r="I24" s="335"/>
      <c r="J24" s="335">
        <v>1</v>
      </c>
      <c r="K24" s="336">
        <v>0</v>
      </c>
      <c r="L24" s="336">
        <v>12900000</v>
      </c>
      <c r="M24" s="336">
        <v>8498185</v>
      </c>
      <c r="N24" s="336">
        <v>12900000</v>
      </c>
      <c r="O24" s="336">
        <v>8375623</v>
      </c>
    </row>
    <row r="25" spans="1:15">
      <c r="A25" s="334" t="s">
        <v>521</v>
      </c>
      <c r="B25" s="335">
        <v>221104</v>
      </c>
      <c r="C25" s="335" t="s">
        <v>450</v>
      </c>
      <c r="D25" s="335" t="s">
        <v>546</v>
      </c>
      <c r="E25" s="335">
        <v>1331</v>
      </c>
      <c r="F25" s="335">
        <v>2</v>
      </c>
      <c r="G25" s="335">
        <v>1</v>
      </c>
      <c r="H25" s="343" t="s">
        <v>1317</v>
      </c>
      <c r="I25" s="335"/>
      <c r="J25" s="335">
        <v>1</v>
      </c>
      <c r="K25" s="336">
        <v>11881042</v>
      </c>
      <c r="L25" s="336">
        <v>11881042</v>
      </c>
      <c r="M25" s="336">
        <v>8148837.25</v>
      </c>
      <c r="N25" s="336">
        <v>8220223</v>
      </c>
      <c r="O25" s="336">
        <v>8148837.25</v>
      </c>
    </row>
    <row r="26" spans="1:15">
      <c r="A26" s="337" t="s">
        <v>480</v>
      </c>
      <c r="B26" s="335">
        <v>211084</v>
      </c>
      <c r="C26" s="335" t="s">
        <v>387</v>
      </c>
      <c r="D26" s="335" t="s">
        <v>546</v>
      </c>
      <c r="E26" s="335">
        <v>2611</v>
      </c>
      <c r="F26" s="335">
        <v>1</v>
      </c>
      <c r="G26" s="335">
        <v>2</v>
      </c>
      <c r="H26" s="343" t="s">
        <v>1317</v>
      </c>
      <c r="I26" s="335"/>
      <c r="J26" s="335">
        <v>2</v>
      </c>
      <c r="K26" s="336">
        <v>20162665</v>
      </c>
      <c r="L26" s="336">
        <v>20162665</v>
      </c>
      <c r="M26" s="336">
        <f>O26</f>
        <v>8048801</v>
      </c>
      <c r="N26" s="336">
        <v>8065068</v>
      </c>
      <c r="O26" s="336">
        <v>8048801</v>
      </c>
    </row>
    <row r="27" spans="1:15">
      <c r="A27" s="334" t="s">
        <v>508</v>
      </c>
      <c r="B27" s="335">
        <v>264105</v>
      </c>
      <c r="C27" s="335" t="s">
        <v>369</v>
      </c>
      <c r="D27" s="335">
        <v>111100</v>
      </c>
      <c r="E27" s="335">
        <v>4481</v>
      </c>
      <c r="F27" s="335">
        <v>1</v>
      </c>
      <c r="G27" s="335">
        <v>1</v>
      </c>
      <c r="H27" s="335">
        <v>87</v>
      </c>
      <c r="I27" s="335"/>
      <c r="J27" s="335">
        <v>4</v>
      </c>
      <c r="K27" s="336">
        <v>0</v>
      </c>
      <c r="L27" s="336">
        <v>9381230</v>
      </c>
      <c r="M27" s="336">
        <v>9381230</v>
      </c>
      <c r="N27" s="336">
        <v>9381230</v>
      </c>
      <c r="O27" s="336">
        <v>7827673.3099999996</v>
      </c>
    </row>
    <row r="28" spans="1:15">
      <c r="A28" s="334" t="s">
        <v>523</v>
      </c>
      <c r="B28" s="335">
        <v>232104</v>
      </c>
      <c r="C28" s="335" t="s">
        <v>450</v>
      </c>
      <c r="D28" s="335" t="s">
        <v>546</v>
      </c>
      <c r="E28" s="335">
        <v>1546</v>
      </c>
      <c r="F28" s="335">
        <v>1</v>
      </c>
      <c r="G28" s="335">
        <v>1</v>
      </c>
      <c r="H28" s="335">
        <v>51</v>
      </c>
      <c r="I28" s="335"/>
      <c r="J28" s="335">
        <v>1</v>
      </c>
      <c r="K28" s="336">
        <v>18682009</v>
      </c>
      <c r="L28" s="336">
        <v>18682009</v>
      </c>
      <c r="M28" s="336">
        <v>7578000</v>
      </c>
      <c r="N28" s="336">
        <v>10219989</v>
      </c>
      <c r="O28" s="336">
        <v>7578000</v>
      </c>
    </row>
    <row r="29" spans="1:15">
      <c r="A29" s="334" t="s">
        <v>523</v>
      </c>
      <c r="B29" s="335">
        <v>232104</v>
      </c>
      <c r="C29" s="335" t="s">
        <v>450</v>
      </c>
      <c r="D29" s="335" t="s">
        <v>546</v>
      </c>
      <c r="E29" s="335">
        <v>1546</v>
      </c>
      <c r="F29" s="335">
        <v>2</v>
      </c>
      <c r="G29" s="335">
        <v>1</v>
      </c>
      <c r="H29" s="335">
        <v>51</v>
      </c>
      <c r="I29" s="335"/>
      <c r="J29" s="335">
        <v>1</v>
      </c>
      <c r="K29" s="336">
        <v>12454673</v>
      </c>
      <c r="L29" s="336">
        <v>12454673</v>
      </c>
      <c r="M29" s="336">
        <v>6806009.5</v>
      </c>
      <c r="N29" s="336">
        <v>6813326</v>
      </c>
      <c r="O29" s="336">
        <v>6806009.5</v>
      </c>
    </row>
    <row r="30" spans="1:15">
      <c r="A30" s="334" t="s">
        <v>511</v>
      </c>
      <c r="B30" s="335">
        <v>321275</v>
      </c>
      <c r="C30" s="335" t="s">
        <v>421</v>
      </c>
      <c r="D30" s="335" t="s">
        <v>552</v>
      </c>
      <c r="E30" s="335">
        <v>4419</v>
      </c>
      <c r="F30" s="335">
        <v>1</v>
      </c>
      <c r="G30" s="335">
        <v>1</v>
      </c>
      <c r="H30" s="335">
        <v>77</v>
      </c>
      <c r="I30" s="335"/>
      <c r="J30" s="335">
        <v>4</v>
      </c>
      <c r="K30" s="336">
        <v>15000000</v>
      </c>
      <c r="L30" s="336">
        <v>14500000</v>
      </c>
      <c r="M30" s="336">
        <v>12000000</v>
      </c>
      <c r="N30" s="336">
        <v>11946300</v>
      </c>
      <c r="O30" s="336">
        <v>6612023</v>
      </c>
    </row>
    <row r="31" spans="1:15">
      <c r="A31" s="337" t="s">
        <v>480</v>
      </c>
      <c r="B31" s="335">
        <v>211084</v>
      </c>
      <c r="C31" s="335" t="s">
        <v>387</v>
      </c>
      <c r="D31" s="335" t="s">
        <v>546</v>
      </c>
      <c r="E31" s="335">
        <v>2611</v>
      </c>
      <c r="F31" s="335">
        <v>2</v>
      </c>
      <c r="G31" s="335">
        <v>2</v>
      </c>
      <c r="H31" s="343" t="s">
        <v>1317</v>
      </c>
      <c r="I31" s="335"/>
      <c r="J31" s="335">
        <v>2</v>
      </c>
      <c r="K31" s="336">
        <v>16000000</v>
      </c>
      <c r="L31" s="336">
        <v>16000000</v>
      </c>
      <c r="M31" s="336">
        <f>O31</f>
        <v>6400000</v>
      </c>
      <c r="N31" s="336">
        <v>6400000</v>
      </c>
      <c r="O31" s="336">
        <v>6400000</v>
      </c>
    </row>
    <row r="32" spans="1:15">
      <c r="A32" s="334" t="s">
        <v>521</v>
      </c>
      <c r="B32" s="335">
        <v>221104</v>
      </c>
      <c r="C32" s="335" t="s">
        <v>450</v>
      </c>
      <c r="D32" s="335" t="s">
        <v>546</v>
      </c>
      <c r="E32" s="335">
        <v>1511</v>
      </c>
      <c r="F32" s="335">
        <v>2</v>
      </c>
      <c r="G32" s="335">
        <v>2</v>
      </c>
      <c r="H32" s="343" t="s">
        <v>1317</v>
      </c>
      <c r="I32" s="335"/>
      <c r="J32" s="335">
        <v>1</v>
      </c>
      <c r="K32" s="336">
        <v>12462166</v>
      </c>
      <c r="L32" s="336">
        <v>12462166</v>
      </c>
      <c r="M32" s="336">
        <f>O32</f>
        <v>6313799.4900000002</v>
      </c>
      <c r="N32" s="336">
        <v>6316596</v>
      </c>
      <c r="O32" s="336">
        <v>6313799.4900000002</v>
      </c>
    </row>
    <row r="33" spans="1:15">
      <c r="A33" s="334" t="s">
        <v>497</v>
      </c>
      <c r="B33" s="335">
        <v>138177</v>
      </c>
      <c r="C33" s="335" t="s">
        <v>441</v>
      </c>
      <c r="D33" s="335" t="s">
        <v>552</v>
      </c>
      <c r="E33" s="335">
        <v>4419</v>
      </c>
      <c r="F33" s="335">
        <v>1</v>
      </c>
      <c r="G33" s="335">
        <v>1</v>
      </c>
      <c r="H33" s="343" t="s">
        <v>1317</v>
      </c>
      <c r="I33" s="335"/>
      <c r="J33" s="335">
        <v>4</v>
      </c>
      <c r="K33" s="336">
        <v>24297717</v>
      </c>
      <c r="L33" s="336">
        <v>24297717</v>
      </c>
      <c r="M33" s="336">
        <v>24297000</v>
      </c>
      <c r="N33" s="336">
        <v>19474420</v>
      </c>
      <c r="O33" s="336">
        <v>6040000</v>
      </c>
    </row>
    <row r="34" spans="1:15">
      <c r="A34" s="334" t="s">
        <v>507</v>
      </c>
      <c r="B34" s="335">
        <v>255129</v>
      </c>
      <c r="C34" s="335" t="s">
        <v>362</v>
      </c>
      <c r="D34" s="335" t="s">
        <v>555</v>
      </c>
      <c r="E34" s="335">
        <v>4419</v>
      </c>
      <c r="F34" s="335">
        <v>1</v>
      </c>
      <c r="G34" s="335">
        <v>1</v>
      </c>
      <c r="H34" s="335">
        <v>77</v>
      </c>
      <c r="I34" s="335"/>
      <c r="J34" s="335">
        <v>4</v>
      </c>
      <c r="K34" s="336">
        <v>13500000</v>
      </c>
      <c r="L34" s="336">
        <v>13500000</v>
      </c>
      <c r="M34" s="336">
        <v>13500000</v>
      </c>
      <c r="N34" s="336">
        <v>6000000</v>
      </c>
      <c r="O34" s="336">
        <v>6000000</v>
      </c>
    </row>
    <row r="35" spans="1:15">
      <c r="A35" s="334" t="s">
        <v>523</v>
      </c>
      <c r="B35" s="335">
        <v>232104</v>
      </c>
      <c r="C35" s="335" t="s">
        <v>450</v>
      </c>
      <c r="D35" s="335" t="s">
        <v>546</v>
      </c>
      <c r="E35" s="335">
        <v>1544</v>
      </c>
      <c r="F35" s="335">
        <v>1</v>
      </c>
      <c r="G35" s="335">
        <v>1</v>
      </c>
      <c r="H35" s="343" t="s">
        <v>1317</v>
      </c>
      <c r="I35" s="335"/>
      <c r="J35" s="335">
        <v>1</v>
      </c>
      <c r="K35" s="336">
        <v>14031344</v>
      </c>
      <c r="L35" s="336">
        <v>14031344</v>
      </c>
      <c r="M35" s="336">
        <v>5804053.3099999996</v>
      </c>
      <c r="N35" s="336">
        <v>8033175</v>
      </c>
      <c r="O35" s="336">
        <v>5804053.3099999996</v>
      </c>
    </row>
    <row r="36" spans="1:15">
      <c r="A36" s="334" t="s">
        <v>521</v>
      </c>
      <c r="B36" s="335">
        <v>221104</v>
      </c>
      <c r="C36" s="335" t="s">
        <v>450</v>
      </c>
      <c r="D36" s="335" t="s">
        <v>546</v>
      </c>
      <c r="E36" s="335">
        <v>1332</v>
      </c>
      <c r="F36" s="335">
        <v>1</v>
      </c>
      <c r="G36" s="335">
        <v>1</v>
      </c>
      <c r="H36" s="343" t="s">
        <v>1317</v>
      </c>
      <c r="I36" s="335"/>
      <c r="J36" s="335">
        <v>1</v>
      </c>
      <c r="K36" s="336">
        <v>10337013</v>
      </c>
      <c r="L36" s="336">
        <v>10337013</v>
      </c>
      <c r="M36" s="336">
        <v>5681008.3899999997</v>
      </c>
      <c r="N36" s="336">
        <v>7765864</v>
      </c>
      <c r="O36" s="336">
        <v>5681008.3899999997</v>
      </c>
    </row>
    <row r="37" spans="1:15">
      <c r="A37" s="334" t="s">
        <v>521</v>
      </c>
      <c r="B37" s="335">
        <v>221104</v>
      </c>
      <c r="C37" s="335" t="s">
        <v>450</v>
      </c>
      <c r="D37" s="335" t="s">
        <v>546</v>
      </c>
      <c r="E37" s="335">
        <v>1343</v>
      </c>
      <c r="F37" s="335">
        <v>2</v>
      </c>
      <c r="G37" s="335">
        <v>1</v>
      </c>
      <c r="H37" s="343" t="s">
        <v>1317</v>
      </c>
      <c r="I37" s="335"/>
      <c r="J37" s="335">
        <v>1</v>
      </c>
      <c r="K37" s="336">
        <v>10424156</v>
      </c>
      <c r="L37" s="336">
        <v>10424156</v>
      </c>
      <c r="M37" s="336">
        <v>5647265.21</v>
      </c>
      <c r="N37" s="336">
        <v>5725012</v>
      </c>
      <c r="O37" s="336">
        <v>5647265.21</v>
      </c>
    </row>
    <row r="38" spans="1:15">
      <c r="A38" s="334" t="s">
        <v>521</v>
      </c>
      <c r="B38" s="335">
        <v>221104</v>
      </c>
      <c r="C38" s="335" t="s">
        <v>450</v>
      </c>
      <c r="D38" s="335" t="s">
        <v>546</v>
      </c>
      <c r="E38" s="335">
        <v>1411</v>
      </c>
      <c r="F38" s="335">
        <v>2</v>
      </c>
      <c r="G38" s="335">
        <v>2</v>
      </c>
      <c r="H38" s="343" t="s">
        <v>1320</v>
      </c>
      <c r="I38" s="335"/>
      <c r="J38" s="335">
        <v>1</v>
      </c>
      <c r="K38" s="336">
        <v>12592060</v>
      </c>
      <c r="L38" s="336">
        <v>12592060</v>
      </c>
      <c r="M38" s="336">
        <f>O38</f>
        <v>5581056.1100000003</v>
      </c>
      <c r="N38" s="336">
        <v>6963710</v>
      </c>
      <c r="O38" s="336">
        <v>5581056.1100000003</v>
      </c>
    </row>
    <row r="39" spans="1:15">
      <c r="A39" s="334" t="s">
        <v>516</v>
      </c>
      <c r="B39" s="335">
        <v>268117</v>
      </c>
      <c r="C39" s="335" t="s">
        <v>438</v>
      </c>
      <c r="D39" s="335" t="s">
        <v>552</v>
      </c>
      <c r="E39" s="335">
        <v>4419</v>
      </c>
      <c r="F39" s="335">
        <v>1</v>
      </c>
      <c r="G39" s="335">
        <v>1</v>
      </c>
      <c r="H39" s="335">
        <v>77</v>
      </c>
      <c r="I39" s="335"/>
      <c r="J39" s="335">
        <v>4</v>
      </c>
      <c r="K39" s="336">
        <v>12150000</v>
      </c>
      <c r="L39" s="336">
        <v>12150000</v>
      </c>
      <c r="M39" s="336">
        <v>12149808</v>
      </c>
      <c r="N39" s="336">
        <v>6075000</v>
      </c>
      <c r="O39" s="336">
        <v>5522640</v>
      </c>
    </row>
    <row r="40" spans="1:15">
      <c r="A40" s="334" t="s">
        <v>521</v>
      </c>
      <c r="B40" s="335">
        <v>221104</v>
      </c>
      <c r="C40" s="335" t="s">
        <v>450</v>
      </c>
      <c r="D40" s="335" t="s">
        <v>546</v>
      </c>
      <c r="E40" s="335">
        <v>1343</v>
      </c>
      <c r="F40" s="335">
        <v>1</v>
      </c>
      <c r="G40" s="335">
        <v>1</v>
      </c>
      <c r="H40" s="343" t="s">
        <v>1317</v>
      </c>
      <c r="I40" s="335"/>
      <c r="J40" s="335">
        <v>1</v>
      </c>
      <c r="K40" s="336">
        <v>15636235</v>
      </c>
      <c r="L40" s="336">
        <v>15636235</v>
      </c>
      <c r="M40" s="336">
        <v>5354967.53</v>
      </c>
      <c r="N40" s="336">
        <v>8587514</v>
      </c>
      <c r="O40" s="336">
        <v>5354967.53</v>
      </c>
    </row>
    <row r="41" spans="1:15">
      <c r="A41" s="334" t="s">
        <v>523</v>
      </c>
      <c r="B41" s="335">
        <v>232104</v>
      </c>
      <c r="C41" s="335" t="s">
        <v>450</v>
      </c>
      <c r="D41" s="335" t="s">
        <v>546</v>
      </c>
      <c r="E41" s="335">
        <v>1544</v>
      </c>
      <c r="F41" s="335">
        <v>2</v>
      </c>
      <c r="G41" s="335">
        <v>1</v>
      </c>
      <c r="H41" s="343" t="s">
        <v>1317</v>
      </c>
      <c r="I41" s="335"/>
      <c r="J41" s="335">
        <v>1</v>
      </c>
      <c r="K41" s="336">
        <v>9354230</v>
      </c>
      <c r="L41" s="336">
        <v>9354230</v>
      </c>
      <c r="M41" s="336">
        <v>5338195.83</v>
      </c>
      <c r="N41" s="336">
        <v>5355448</v>
      </c>
      <c r="O41" s="336">
        <v>5338195.83</v>
      </c>
    </row>
    <row r="42" spans="1:15">
      <c r="A42" s="334" t="s">
        <v>502</v>
      </c>
      <c r="B42" s="335">
        <v>255129</v>
      </c>
      <c r="C42" s="335" t="s">
        <v>357</v>
      </c>
      <c r="D42" s="335" t="s">
        <v>552</v>
      </c>
      <c r="E42" s="335">
        <v>4419</v>
      </c>
      <c r="F42" s="335">
        <v>1</v>
      </c>
      <c r="G42" s="335">
        <v>1</v>
      </c>
      <c r="H42" s="335">
        <v>77</v>
      </c>
      <c r="I42" s="335"/>
      <c r="J42" s="335">
        <v>4</v>
      </c>
      <c r="K42" s="336">
        <v>13000000</v>
      </c>
      <c r="L42" s="336">
        <v>13000000</v>
      </c>
      <c r="M42" s="336">
        <v>13000000</v>
      </c>
      <c r="N42" s="336">
        <v>5200000</v>
      </c>
      <c r="O42" s="336">
        <v>5200000</v>
      </c>
    </row>
    <row r="43" spans="1:15">
      <c r="A43" s="334" t="s">
        <v>523</v>
      </c>
      <c r="B43" s="335">
        <v>232104</v>
      </c>
      <c r="C43" s="335" t="s">
        <v>450</v>
      </c>
      <c r="D43" s="335" t="s">
        <v>546</v>
      </c>
      <c r="E43" s="335">
        <v>1545</v>
      </c>
      <c r="F43" s="335">
        <v>1</v>
      </c>
      <c r="G43" s="335">
        <v>1</v>
      </c>
      <c r="H43" s="343" t="s">
        <v>1321</v>
      </c>
      <c r="I43" s="335"/>
      <c r="J43" s="335">
        <v>1</v>
      </c>
      <c r="K43" s="336">
        <v>8702365</v>
      </c>
      <c r="L43" s="336">
        <v>8702365</v>
      </c>
      <c r="M43" s="336">
        <v>4832375.91</v>
      </c>
      <c r="N43" s="336">
        <v>4856228</v>
      </c>
      <c r="O43" s="336">
        <v>4832375.91</v>
      </c>
    </row>
    <row r="44" spans="1:15">
      <c r="A44" s="334" t="s">
        <v>521</v>
      </c>
      <c r="B44" s="335">
        <v>221104</v>
      </c>
      <c r="C44" s="335" t="s">
        <v>450</v>
      </c>
      <c r="D44" s="335" t="s">
        <v>546</v>
      </c>
      <c r="E44" s="335">
        <v>1332</v>
      </c>
      <c r="F44" s="335">
        <v>2</v>
      </c>
      <c r="G44" s="335">
        <v>1</v>
      </c>
      <c r="H44" s="343" t="s">
        <v>1317</v>
      </c>
      <c r="I44" s="335"/>
      <c r="J44" s="335">
        <v>1</v>
      </c>
      <c r="K44" s="336">
        <v>6891342</v>
      </c>
      <c r="L44" s="336">
        <v>6891342</v>
      </c>
      <c r="M44" s="336">
        <v>4668956.07</v>
      </c>
      <c r="N44" s="336">
        <v>4766899</v>
      </c>
      <c r="O44" s="336">
        <v>4668956.07</v>
      </c>
    </row>
    <row r="45" spans="1:15">
      <c r="A45" s="334" t="s">
        <v>508</v>
      </c>
      <c r="B45" s="335">
        <v>264105</v>
      </c>
      <c r="C45" s="335" t="s">
        <v>369</v>
      </c>
      <c r="D45" s="335" t="s">
        <v>552</v>
      </c>
      <c r="E45" s="335">
        <v>4412</v>
      </c>
      <c r="F45" s="335">
        <v>1</v>
      </c>
      <c r="G45" s="335">
        <v>1</v>
      </c>
      <c r="H45" s="343" t="s">
        <v>1317</v>
      </c>
      <c r="I45" s="335"/>
      <c r="J45" s="335">
        <v>4</v>
      </c>
      <c r="K45" s="336">
        <v>13000000</v>
      </c>
      <c r="L45" s="336">
        <v>12739213</v>
      </c>
      <c r="M45" s="336">
        <v>9935999.9199999999</v>
      </c>
      <c r="N45" s="336">
        <v>4516365</v>
      </c>
      <c r="O45" s="336">
        <v>4516363.5999999996</v>
      </c>
    </row>
    <row r="46" spans="1:15">
      <c r="A46" s="337" t="s">
        <v>482</v>
      </c>
      <c r="B46" s="335">
        <v>215092</v>
      </c>
      <c r="C46" s="335" t="s">
        <v>389</v>
      </c>
      <c r="D46" s="335" t="s">
        <v>546</v>
      </c>
      <c r="E46" s="335">
        <v>4419</v>
      </c>
      <c r="F46" s="335">
        <v>1</v>
      </c>
      <c r="G46" s="335">
        <v>1</v>
      </c>
      <c r="H46" s="343" t="s">
        <v>1317</v>
      </c>
      <c r="I46" s="335"/>
      <c r="J46" s="335">
        <v>4</v>
      </c>
      <c r="K46" s="336">
        <v>15000000</v>
      </c>
      <c r="L46" s="336">
        <v>12000000</v>
      </c>
      <c r="M46" s="336">
        <v>12000000</v>
      </c>
      <c r="N46" s="336">
        <v>8496360</v>
      </c>
      <c r="O46" s="336">
        <v>4503640</v>
      </c>
    </row>
    <row r="47" spans="1:15">
      <c r="A47" s="334" t="s">
        <v>492</v>
      </c>
      <c r="B47" s="335">
        <v>321102</v>
      </c>
      <c r="C47" s="335" t="s">
        <v>417</v>
      </c>
      <c r="D47" s="335" t="s">
        <v>552</v>
      </c>
      <c r="E47" s="335">
        <v>4419</v>
      </c>
      <c r="F47" s="335">
        <v>1</v>
      </c>
      <c r="G47" s="335">
        <v>1</v>
      </c>
      <c r="H47" s="343" t="s">
        <v>1317</v>
      </c>
      <c r="I47" s="335"/>
      <c r="J47" s="335">
        <v>4</v>
      </c>
      <c r="K47" s="336">
        <v>12300000</v>
      </c>
      <c r="L47" s="336">
        <v>12300000</v>
      </c>
      <c r="M47" s="336">
        <v>12000000</v>
      </c>
      <c r="N47" s="336">
        <v>4436000</v>
      </c>
      <c r="O47" s="336">
        <v>4181000</v>
      </c>
    </row>
    <row r="48" spans="1:15">
      <c r="A48" s="334" t="s">
        <v>514</v>
      </c>
      <c r="B48" s="335">
        <v>171063</v>
      </c>
      <c r="C48" s="335" t="s">
        <v>435</v>
      </c>
      <c r="D48" s="335" t="s">
        <v>552</v>
      </c>
      <c r="E48" s="335">
        <v>4419</v>
      </c>
      <c r="F48" s="335">
        <v>1</v>
      </c>
      <c r="G48" s="335">
        <v>1</v>
      </c>
      <c r="H48" s="335">
        <v>77</v>
      </c>
      <c r="I48" s="335"/>
      <c r="J48" s="335">
        <v>4</v>
      </c>
      <c r="K48" s="336">
        <v>11000000</v>
      </c>
      <c r="L48" s="336">
        <v>11000000</v>
      </c>
      <c r="M48" s="336">
        <v>10999989</v>
      </c>
      <c r="N48" s="336">
        <v>4400000</v>
      </c>
      <c r="O48" s="336">
        <v>3999996</v>
      </c>
    </row>
    <row r="49" spans="1:15">
      <c r="A49" s="334" t="s">
        <v>521</v>
      </c>
      <c r="B49" s="335">
        <v>221104</v>
      </c>
      <c r="C49" s="335" t="s">
        <v>450</v>
      </c>
      <c r="D49" s="335" t="s">
        <v>546</v>
      </c>
      <c r="E49" s="335">
        <v>1411</v>
      </c>
      <c r="F49" s="335">
        <v>1</v>
      </c>
      <c r="G49" s="335">
        <v>2</v>
      </c>
      <c r="H49" s="343" t="s">
        <v>1322</v>
      </c>
      <c r="I49" s="335"/>
      <c r="J49" s="335">
        <v>1</v>
      </c>
      <c r="K49" s="336">
        <v>8910263</v>
      </c>
      <c r="L49" s="336">
        <v>8910263</v>
      </c>
      <c r="M49" s="336">
        <f>O49</f>
        <v>3796470.36</v>
      </c>
      <c r="N49" s="336">
        <v>4942763</v>
      </c>
      <c r="O49" s="336">
        <v>3796470.36</v>
      </c>
    </row>
    <row r="50" spans="1:15">
      <c r="A50" s="337" t="s">
        <v>489</v>
      </c>
      <c r="B50" s="335">
        <v>241101</v>
      </c>
      <c r="C50" s="335" t="s">
        <v>409</v>
      </c>
      <c r="D50" s="335" t="s">
        <v>548</v>
      </c>
      <c r="E50" s="335">
        <v>3571</v>
      </c>
      <c r="F50" s="335">
        <v>1</v>
      </c>
      <c r="G50" s="335">
        <v>1</v>
      </c>
      <c r="H50" s="343" t="s">
        <v>1317</v>
      </c>
      <c r="I50" s="335"/>
      <c r="J50" s="335">
        <v>3</v>
      </c>
      <c r="K50" s="336">
        <v>9000000</v>
      </c>
      <c r="L50" s="336">
        <v>9000000</v>
      </c>
      <c r="M50" s="336">
        <v>4494000</v>
      </c>
      <c r="N50" s="336">
        <v>3839797</v>
      </c>
      <c r="O50" s="336">
        <v>3755920.66</v>
      </c>
    </row>
    <row r="51" spans="1:15">
      <c r="A51" s="334" t="s">
        <v>519</v>
      </c>
      <c r="B51" s="335">
        <v>131104</v>
      </c>
      <c r="C51" s="335" t="s">
        <v>450</v>
      </c>
      <c r="D51" s="335" t="s">
        <v>546</v>
      </c>
      <c r="E51" s="335">
        <v>3981</v>
      </c>
      <c r="F51" s="335">
        <v>1</v>
      </c>
      <c r="G51" s="335">
        <v>2</v>
      </c>
      <c r="H51" s="343" t="s">
        <v>1317</v>
      </c>
      <c r="I51" s="335"/>
      <c r="J51" s="335">
        <v>3</v>
      </c>
      <c r="K51" s="336">
        <v>10357906</v>
      </c>
      <c r="L51" s="336">
        <v>10357906</v>
      </c>
      <c r="M51" s="336">
        <f>O51</f>
        <v>3508150</v>
      </c>
      <c r="N51" s="336">
        <v>4716852</v>
      </c>
      <c r="O51" s="336">
        <v>3508150</v>
      </c>
    </row>
    <row r="52" spans="1:15">
      <c r="A52" s="334" t="s">
        <v>523</v>
      </c>
      <c r="B52" s="335">
        <v>232104</v>
      </c>
      <c r="C52" s="335" t="s">
        <v>450</v>
      </c>
      <c r="D52" s="335" t="s">
        <v>546</v>
      </c>
      <c r="E52" s="335">
        <v>1714</v>
      </c>
      <c r="F52" s="335">
        <v>1</v>
      </c>
      <c r="G52" s="335">
        <v>1</v>
      </c>
      <c r="H52" s="343" t="s">
        <v>1317</v>
      </c>
      <c r="I52" s="335"/>
      <c r="J52" s="335">
        <v>1</v>
      </c>
      <c r="K52" s="336">
        <v>11187863</v>
      </c>
      <c r="L52" s="336">
        <v>11187863</v>
      </c>
      <c r="M52" s="336">
        <v>3378027.45</v>
      </c>
      <c r="N52" s="336">
        <v>4992949</v>
      </c>
      <c r="O52" s="336">
        <v>3378027.45</v>
      </c>
    </row>
    <row r="53" spans="1:15">
      <c r="A53" s="334" t="s">
        <v>484</v>
      </c>
      <c r="B53" s="335">
        <v>223081</v>
      </c>
      <c r="C53" s="335" t="s">
        <v>396</v>
      </c>
      <c r="D53" s="335" t="s">
        <v>546</v>
      </c>
      <c r="E53" s="335">
        <v>2611</v>
      </c>
      <c r="F53" s="335">
        <v>1</v>
      </c>
      <c r="G53" s="335">
        <v>2</v>
      </c>
      <c r="H53" s="343" t="s">
        <v>1317</v>
      </c>
      <c r="I53" s="335"/>
      <c r="J53" s="335">
        <v>2</v>
      </c>
      <c r="K53" s="336">
        <v>8439881</v>
      </c>
      <c r="L53" s="336">
        <v>8439881</v>
      </c>
      <c r="M53" s="336">
        <f>O53</f>
        <v>3375952</v>
      </c>
      <c r="N53" s="336">
        <v>3375952</v>
      </c>
      <c r="O53" s="336">
        <v>3375952</v>
      </c>
    </row>
    <row r="54" spans="1:15">
      <c r="A54" s="334" t="s">
        <v>521</v>
      </c>
      <c r="B54" s="335">
        <v>221104</v>
      </c>
      <c r="C54" s="335" t="s">
        <v>450</v>
      </c>
      <c r="D54" s="335" t="s">
        <v>546</v>
      </c>
      <c r="E54" s="335">
        <v>1441</v>
      </c>
      <c r="F54" s="335">
        <v>1</v>
      </c>
      <c r="G54" s="335">
        <v>2</v>
      </c>
      <c r="H54" s="343" t="s">
        <v>1317</v>
      </c>
      <c r="I54" s="335"/>
      <c r="J54" s="335">
        <v>1</v>
      </c>
      <c r="K54" s="336">
        <v>8645270</v>
      </c>
      <c r="L54" s="336">
        <v>8645270</v>
      </c>
      <c r="M54" s="336">
        <f>O54</f>
        <v>3345401.53</v>
      </c>
      <c r="N54" s="336">
        <v>4710650</v>
      </c>
      <c r="O54" s="336">
        <v>3345401.53</v>
      </c>
    </row>
    <row r="55" spans="1:15">
      <c r="A55" s="334" t="s">
        <v>520</v>
      </c>
      <c r="B55" s="335">
        <v>172104</v>
      </c>
      <c r="C55" s="335" t="s">
        <v>450</v>
      </c>
      <c r="D55" s="335">
        <v>111100</v>
      </c>
      <c r="E55" s="335">
        <v>1211</v>
      </c>
      <c r="F55" s="335">
        <v>1</v>
      </c>
      <c r="G55" s="335">
        <v>1</v>
      </c>
      <c r="H55" s="343" t="s">
        <v>1317</v>
      </c>
      <c r="I55" s="335"/>
      <c r="J55" s="335">
        <v>1</v>
      </c>
      <c r="K55" s="336">
        <v>7331224</v>
      </c>
      <c r="L55" s="336">
        <v>7331224</v>
      </c>
      <c r="M55" s="336">
        <v>3350523</v>
      </c>
      <c r="N55" s="336">
        <v>3858790</v>
      </c>
      <c r="O55" s="336">
        <v>3322645</v>
      </c>
    </row>
    <row r="56" spans="1:15">
      <c r="A56" s="334" t="s">
        <v>517</v>
      </c>
      <c r="B56" s="335">
        <v>221001</v>
      </c>
      <c r="C56" s="335" t="s">
        <v>445</v>
      </c>
      <c r="D56" s="335" t="s">
        <v>672</v>
      </c>
      <c r="E56" s="335">
        <v>3451</v>
      </c>
      <c r="F56" s="335">
        <v>1</v>
      </c>
      <c r="G56" s="335">
        <v>2</v>
      </c>
      <c r="H56" s="343" t="s">
        <v>1317</v>
      </c>
      <c r="I56" s="335"/>
      <c r="J56" s="335">
        <v>3</v>
      </c>
      <c r="K56" s="336">
        <v>14994439</v>
      </c>
      <c r="L56" s="336">
        <v>14994439</v>
      </c>
      <c r="M56" s="336">
        <f>O56</f>
        <v>3261579.68</v>
      </c>
      <c r="N56" s="336">
        <v>5997776</v>
      </c>
      <c r="O56" s="336">
        <v>3261579.68</v>
      </c>
    </row>
    <row r="57" spans="1:15">
      <c r="A57" s="334" t="s">
        <v>519</v>
      </c>
      <c r="B57" s="335">
        <v>131104</v>
      </c>
      <c r="C57" s="335" t="s">
        <v>450</v>
      </c>
      <c r="D57" s="335" t="s">
        <v>546</v>
      </c>
      <c r="E57" s="335">
        <v>3981</v>
      </c>
      <c r="F57" s="335">
        <v>2</v>
      </c>
      <c r="G57" s="335">
        <v>2</v>
      </c>
      <c r="H57" s="343" t="s">
        <v>1317</v>
      </c>
      <c r="I57" s="335"/>
      <c r="J57" s="335">
        <v>3</v>
      </c>
      <c r="K57" s="336">
        <v>6905270</v>
      </c>
      <c r="L57" s="336">
        <v>6905270</v>
      </c>
      <c r="M57" s="336">
        <f>O57</f>
        <v>3260614</v>
      </c>
      <c r="N57" s="336">
        <v>4116303</v>
      </c>
      <c r="O57" s="336">
        <v>3260614</v>
      </c>
    </row>
    <row r="58" spans="1:15">
      <c r="A58" s="334" t="s">
        <v>523</v>
      </c>
      <c r="B58" s="335">
        <v>232104</v>
      </c>
      <c r="C58" s="335" t="s">
        <v>450</v>
      </c>
      <c r="D58" s="335" t="s">
        <v>546</v>
      </c>
      <c r="E58" s="335">
        <v>1714</v>
      </c>
      <c r="F58" s="335">
        <v>2</v>
      </c>
      <c r="G58" s="335">
        <v>1</v>
      </c>
      <c r="H58" s="343" t="s">
        <v>1317</v>
      </c>
      <c r="I58" s="335"/>
      <c r="J58" s="335">
        <v>1</v>
      </c>
      <c r="K58" s="336">
        <v>7458576</v>
      </c>
      <c r="L58" s="336">
        <v>7458576</v>
      </c>
      <c r="M58" s="336">
        <v>3209369.65</v>
      </c>
      <c r="N58" s="336">
        <v>3328633</v>
      </c>
      <c r="O58" s="336">
        <v>3209369.65</v>
      </c>
    </row>
    <row r="59" spans="1:15">
      <c r="A59" s="334" t="s">
        <v>521</v>
      </c>
      <c r="B59" s="335">
        <v>221104</v>
      </c>
      <c r="C59" s="335" t="s">
        <v>450</v>
      </c>
      <c r="D59" s="335" t="s">
        <v>546</v>
      </c>
      <c r="E59" s="335">
        <v>1421</v>
      </c>
      <c r="F59" s="335">
        <v>1</v>
      </c>
      <c r="G59" s="335">
        <v>2</v>
      </c>
      <c r="H59" s="343" t="s">
        <v>1322</v>
      </c>
      <c r="I59" s="335"/>
      <c r="J59" s="335">
        <v>1</v>
      </c>
      <c r="K59" s="336">
        <v>6632263</v>
      </c>
      <c r="L59" s="336">
        <v>6632263</v>
      </c>
      <c r="M59" s="336">
        <f>O59</f>
        <v>2812209.58</v>
      </c>
      <c r="N59" s="336">
        <v>3661314</v>
      </c>
      <c r="O59" s="336">
        <v>2812209.58</v>
      </c>
    </row>
    <row r="60" spans="1:15">
      <c r="A60" s="334" t="s">
        <v>485</v>
      </c>
      <c r="B60" s="335">
        <v>223200</v>
      </c>
      <c r="C60" s="335" t="s">
        <v>399</v>
      </c>
      <c r="D60" s="335" t="s">
        <v>552</v>
      </c>
      <c r="E60" s="335">
        <v>4419</v>
      </c>
      <c r="F60" s="335">
        <v>1</v>
      </c>
      <c r="G60" s="335">
        <v>1</v>
      </c>
      <c r="H60" s="343" t="s">
        <v>1317</v>
      </c>
      <c r="I60" s="335"/>
      <c r="J60" s="335">
        <v>4</v>
      </c>
      <c r="K60" s="336">
        <v>8300000</v>
      </c>
      <c r="L60" s="336">
        <v>8000000</v>
      </c>
      <c r="M60" s="336">
        <v>8000000</v>
      </c>
      <c r="N60" s="336">
        <v>2766666</v>
      </c>
      <c r="O60" s="336">
        <v>2756000</v>
      </c>
    </row>
    <row r="61" spans="1:15">
      <c r="A61" s="334" t="s">
        <v>521</v>
      </c>
      <c r="B61" s="335">
        <v>221104</v>
      </c>
      <c r="C61" s="335" t="s">
        <v>450</v>
      </c>
      <c r="D61" s="335" t="s">
        <v>546</v>
      </c>
      <c r="E61" s="335">
        <v>1411</v>
      </c>
      <c r="F61" s="335">
        <v>2</v>
      </c>
      <c r="G61" s="335">
        <v>2</v>
      </c>
      <c r="H61" s="343" t="s">
        <v>1322</v>
      </c>
      <c r="I61" s="335"/>
      <c r="J61" s="335">
        <v>1</v>
      </c>
      <c r="K61" s="336">
        <v>5940175</v>
      </c>
      <c r="L61" s="336">
        <v>5940175</v>
      </c>
      <c r="M61" s="336">
        <f>O61</f>
        <v>2530979.92</v>
      </c>
      <c r="N61" s="336">
        <v>3295175</v>
      </c>
      <c r="O61" s="336">
        <v>2530979.92</v>
      </c>
    </row>
    <row r="62" spans="1:15">
      <c r="A62" s="334" t="s">
        <v>520</v>
      </c>
      <c r="B62" s="335">
        <v>172104</v>
      </c>
      <c r="C62" s="335" t="s">
        <v>450</v>
      </c>
      <c r="D62" s="335" t="s">
        <v>546</v>
      </c>
      <c r="E62" s="335">
        <v>1321</v>
      </c>
      <c r="F62" s="335">
        <v>1</v>
      </c>
      <c r="G62" s="335">
        <v>1</v>
      </c>
      <c r="H62" s="343" t="s">
        <v>1317</v>
      </c>
      <c r="I62" s="335"/>
      <c r="J62" s="335">
        <v>1</v>
      </c>
      <c r="K62" s="336">
        <v>5645686</v>
      </c>
      <c r="L62" s="336">
        <v>5645686</v>
      </c>
      <c r="M62" s="336">
        <v>2502351.84</v>
      </c>
      <c r="N62" s="336">
        <v>3018886</v>
      </c>
      <c r="O62" s="336">
        <v>2502351.84</v>
      </c>
    </row>
    <row r="63" spans="1:15">
      <c r="A63" s="334" t="s">
        <v>521</v>
      </c>
      <c r="B63" s="335">
        <v>221104</v>
      </c>
      <c r="C63" s="335" t="s">
        <v>450</v>
      </c>
      <c r="D63" s="335" t="s">
        <v>546</v>
      </c>
      <c r="E63" s="335">
        <v>1431</v>
      </c>
      <c r="F63" s="335">
        <v>1</v>
      </c>
      <c r="G63" s="335">
        <v>2</v>
      </c>
      <c r="H63" s="343" t="s">
        <v>1317</v>
      </c>
      <c r="I63" s="335"/>
      <c r="J63" s="335">
        <v>1</v>
      </c>
      <c r="K63" s="336">
        <v>6516341</v>
      </c>
      <c r="L63" s="336">
        <v>6516341</v>
      </c>
      <c r="M63" s="336">
        <f>O63</f>
        <v>2254695.5299999998</v>
      </c>
      <c r="N63" s="336">
        <v>2987135</v>
      </c>
      <c r="O63" s="336">
        <v>2254695.5299999998</v>
      </c>
    </row>
    <row r="64" spans="1:15">
      <c r="A64" s="334" t="s">
        <v>521</v>
      </c>
      <c r="B64" s="335">
        <v>221104</v>
      </c>
      <c r="C64" s="335" t="s">
        <v>450</v>
      </c>
      <c r="D64" s="335" t="s">
        <v>546</v>
      </c>
      <c r="E64" s="335">
        <v>1441</v>
      </c>
      <c r="F64" s="335">
        <v>2</v>
      </c>
      <c r="G64" s="335">
        <v>2</v>
      </c>
      <c r="H64" s="343" t="s">
        <v>1317</v>
      </c>
      <c r="I64" s="335"/>
      <c r="J64" s="335">
        <v>1</v>
      </c>
      <c r="K64" s="336">
        <v>5763513</v>
      </c>
      <c r="L64" s="336">
        <v>5763513</v>
      </c>
      <c r="M64" s="336">
        <f>O64</f>
        <v>2230267.39</v>
      </c>
      <c r="N64" s="336">
        <v>3140433</v>
      </c>
      <c r="O64" s="336">
        <v>2230267.39</v>
      </c>
    </row>
    <row r="65" spans="1:15">
      <c r="A65" s="334" t="s">
        <v>495</v>
      </c>
      <c r="B65" s="335">
        <v>221049</v>
      </c>
      <c r="C65" s="335" t="s">
        <v>403</v>
      </c>
      <c r="D65" s="335" t="s">
        <v>552</v>
      </c>
      <c r="E65" s="335">
        <v>2411</v>
      </c>
      <c r="F65" s="335">
        <v>2</v>
      </c>
      <c r="G65" s="335">
        <v>2</v>
      </c>
      <c r="H65" s="343" t="s">
        <v>1317</v>
      </c>
      <c r="I65" s="335"/>
      <c r="J65" s="335">
        <v>2</v>
      </c>
      <c r="K65" s="336">
        <v>7830060</v>
      </c>
      <c r="L65" s="336">
        <v>7830060</v>
      </c>
      <c r="M65" s="336">
        <f>O65</f>
        <v>2218688.44</v>
      </c>
      <c r="N65" s="336">
        <v>3132024</v>
      </c>
      <c r="O65" s="336">
        <v>2218688.44</v>
      </c>
    </row>
    <row r="66" spans="1:15">
      <c r="A66" s="334" t="s">
        <v>517</v>
      </c>
      <c r="B66" s="335">
        <v>221001</v>
      </c>
      <c r="C66" s="335" t="s">
        <v>445</v>
      </c>
      <c r="D66" s="335" t="s">
        <v>548</v>
      </c>
      <c r="E66" s="335">
        <v>3221</v>
      </c>
      <c r="F66" s="335">
        <v>1</v>
      </c>
      <c r="G66" s="335">
        <v>1</v>
      </c>
      <c r="H66" s="343" t="s">
        <v>1317</v>
      </c>
      <c r="I66" s="335"/>
      <c r="J66" s="335">
        <v>3</v>
      </c>
      <c r="K66" s="336">
        <v>4500000</v>
      </c>
      <c r="L66" s="336">
        <v>4500000</v>
      </c>
      <c r="M66" s="336">
        <v>4500000</v>
      </c>
      <c r="N66" s="336">
        <v>2700000</v>
      </c>
      <c r="O66" s="336">
        <v>2175000</v>
      </c>
    </row>
    <row r="67" spans="1:15">
      <c r="A67" s="334" t="s">
        <v>521</v>
      </c>
      <c r="B67" s="335">
        <v>221104</v>
      </c>
      <c r="C67" s="335" t="s">
        <v>450</v>
      </c>
      <c r="D67" s="335" t="s">
        <v>546</v>
      </c>
      <c r="E67" s="335">
        <v>1541</v>
      </c>
      <c r="F67" s="335">
        <v>1</v>
      </c>
      <c r="G67" s="335">
        <v>1</v>
      </c>
      <c r="H67" s="343" t="s">
        <v>1317</v>
      </c>
      <c r="I67" s="335"/>
      <c r="J67" s="335">
        <v>1</v>
      </c>
      <c r="K67" s="336">
        <v>5574101</v>
      </c>
      <c r="L67" s="336">
        <v>5574101</v>
      </c>
      <c r="M67" s="336">
        <v>2072486</v>
      </c>
      <c r="N67" s="336">
        <v>2374101</v>
      </c>
      <c r="O67" s="336">
        <v>2072486</v>
      </c>
    </row>
    <row r="68" spans="1:15">
      <c r="A68" s="334" t="s">
        <v>526</v>
      </c>
      <c r="B68" s="335">
        <v>222166</v>
      </c>
      <c r="C68" s="335" t="s">
        <v>394</v>
      </c>
      <c r="D68" s="335" t="s">
        <v>548</v>
      </c>
      <c r="E68" s="335">
        <v>3722</v>
      </c>
      <c r="F68" s="335">
        <v>1</v>
      </c>
      <c r="G68" s="335">
        <v>1</v>
      </c>
      <c r="H68" s="343" t="s">
        <v>1317</v>
      </c>
      <c r="I68" s="335"/>
      <c r="J68" s="335">
        <v>3</v>
      </c>
      <c r="K68" s="336">
        <v>7300000</v>
      </c>
      <c r="L68" s="336">
        <v>7300000</v>
      </c>
      <c r="M68" s="336">
        <v>7300000</v>
      </c>
      <c r="N68" s="336">
        <v>3692073</v>
      </c>
      <c r="O68" s="336">
        <v>1962331</v>
      </c>
    </row>
    <row r="69" spans="1:15">
      <c r="A69" s="334" t="s">
        <v>520</v>
      </c>
      <c r="B69" s="335">
        <v>172104</v>
      </c>
      <c r="C69" s="335" t="s">
        <v>450</v>
      </c>
      <c r="D69" s="335" t="s">
        <v>546</v>
      </c>
      <c r="E69" s="335">
        <v>1321</v>
      </c>
      <c r="F69" s="335">
        <v>2</v>
      </c>
      <c r="G69" s="335">
        <v>1</v>
      </c>
      <c r="H69" s="343" t="s">
        <v>1317</v>
      </c>
      <c r="I69" s="335"/>
      <c r="J69" s="335">
        <v>1</v>
      </c>
      <c r="K69" s="336">
        <v>3763790</v>
      </c>
      <c r="L69" s="336">
        <v>3763790</v>
      </c>
      <c r="M69" s="336">
        <v>1946096.47</v>
      </c>
      <c r="N69" s="336">
        <v>2063790</v>
      </c>
      <c r="O69" s="336">
        <v>1946096.47</v>
      </c>
    </row>
    <row r="70" spans="1:15">
      <c r="A70" s="334" t="s">
        <v>521</v>
      </c>
      <c r="B70" s="335">
        <v>221104</v>
      </c>
      <c r="C70" s="335" t="s">
        <v>450</v>
      </c>
      <c r="D70" s="335" t="s">
        <v>546</v>
      </c>
      <c r="E70" s="335">
        <v>1421</v>
      </c>
      <c r="F70" s="335">
        <v>2</v>
      </c>
      <c r="G70" s="335">
        <v>2</v>
      </c>
      <c r="H70" s="343" t="s">
        <v>1322</v>
      </c>
      <c r="I70" s="335"/>
      <c r="J70" s="335">
        <v>1</v>
      </c>
      <c r="K70" s="336">
        <v>4421508</v>
      </c>
      <c r="L70" s="336">
        <v>4421508</v>
      </c>
      <c r="M70" s="336">
        <f>O70</f>
        <v>1874804.88</v>
      </c>
      <c r="N70" s="336">
        <v>2440874</v>
      </c>
      <c r="O70" s="336">
        <v>1874804.88</v>
      </c>
    </row>
    <row r="71" spans="1:15">
      <c r="A71" s="334" t="s">
        <v>487</v>
      </c>
      <c r="B71" s="335">
        <v>223202</v>
      </c>
      <c r="C71" s="335" t="s">
        <v>403</v>
      </c>
      <c r="D71" s="335" t="s">
        <v>548</v>
      </c>
      <c r="E71" s="335">
        <v>3131</v>
      </c>
      <c r="F71" s="335">
        <v>1</v>
      </c>
      <c r="G71" s="335">
        <v>2</v>
      </c>
      <c r="H71" s="343" t="s">
        <v>1317</v>
      </c>
      <c r="I71" s="335"/>
      <c r="J71" s="335">
        <v>3</v>
      </c>
      <c r="K71" s="336">
        <v>3434469</v>
      </c>
      <c r="L71" s="336">
        <v>3434469</v>
      </c>
      <c r="M71" s="336">
        <f>O71</f>
        <v>1795297</v>
      </c>
      <c r="N71" s="336">
        <v>2029467</v>
      </c>
      <c r="O71" s="336">
        <v>1795297</v>
      </c>
    </row>
    <row r="72" spans="1:15">
      <c r="A72" s="334" t="s">
        <v>500</v>
      </c>
      <c r="B72" s="335">
        <v>235072</v>
      </c>
      <c r="C72" s="335" t="s">
        <v>340</v>
      </c>
      <c r="D72" s="335" t="s">
        <v>555</v>
      </c>
      <c r="E72" s="335">
        <v>4419</v>
      </c>
      <c r="F72" s="335">
        <v>1</v>
      </c>
      <c r="G72" s="335">
        <v>1</v>
      </c>
      <c r="H72" s="335">
        <v>77</v>
      </c>
      <c r="I72" s="335"/>
      <c r="J72" s="335">
        <v>4</v>
      </c>
      <c r="K72" s="336">
        <v>2000000</v>
      </c>
      <c r="L72" s="336">
        <v>2000000</v>
      </c>
      <c r="M72" s="336">
        <v>2000000</v>
      </c>
      <c r="N72" s="336">
        <v>1765908.8</v>
      </c>
      <c r="O72" s="336">
        <v>1765908.8</v>
      </c>
    </row>
    <row r="73" spans="1:15">
      <c r="A73" s="334" t="s">
        <v>523</v>
      </c>
      <c r="B73" s="335">
        <v>232104</v>
      </c>
      <c r="C73" s="335" t="s">
        <v>450</v>
      </c>
      <c r="D73" s="335" t="s">
        <v>546</v>
      </c>
      <c r="E73" s="335">
        <v>1545</v>
      </c>
      <c r="F73" s="335">
        <v>1</v>
      </c>
      <c r="G73" s="335">
        <v>1</v>
      </c>
      <c r="H73" s="335">
        <v>10</v>
      </c>
      <c r="I73" s="335"/>
      <c r="J73" s="335">
        <v>1</v>
      </c>
      <c r="K73" s="336">
        <v>3733220</v>
      </c>
      <c r="L73" s="336">
        <v>3733220</v>
      </c>
      <c r="M73" s="336">
        <v>1756169.38</v>
      </c>
      <c r="N73" s="336">
        <v>2020928</v>
      </c>
      <c r="O73" s="336">
        <v>1756169.38</v>
      </c>
    </row>
    <row r="74" spans="1:15">
      <c r="A74" s="334" t="s">
        <v>471</v>
      </c>
      <c r="B74" s="335">
        <v>241046</v>
      </c>
      <c r="C74" s="335" t="s">
        <v>343</v>
      </c>
      <c r="D74" s="335" t="s">
        <v>546</v>
      </c>
      <c r="E74" s="335">
        <v>4412</v>
      </c>
      <c r="F74" s="335">
        <v>1</v>
      </c>
      <c r="G74" s="335">
        <v>1</v>
      </c>
      <c r="H74" s="335">
        <v>77</v>
      </c>
      <c r="I74" s="335"/>
      <c r="J74" s="335">
        <v>4</v>
      </c>
      <c r="K74" s="336">
        <v>3536429</v>
      </c>
      <c r="L74" s="336">
        <v>3536429</v>
      </c>
      <c r="M74" s="336">
        <v>3536429</v>
      </c>
      <c r="N74" s="336">
        <v>2948997</v>
      </c>
      <c r="O74" s="336">
        <v>1651320</v>
      </c>
    </row>
    <row r="75" spans="1:15">
      <c r="A75" s="334" t="s">
        <v>523</v>
      </c>
      <c r="B75" s="335">
        <v>232104</v>
      </c>
      <c r="C75" s="335" t="s">
        <v>450</v>
      </c>
      <c r="D75" s="335" t="s">
        <v>546</v>
      </c>
      <c r="E75" s="335">
        <v>1545</v>
      </c>
      <c r="F75" s="335">
        <v>2</v>
      </c>
      <c r="G75" s="335">
        <v>1</v>
      </c>
      <c r="H75" s="343" t="s">
        <v>1321</v>
      </c>
      <c r="I75" s="335"/>
      <c r="J75" s="335">
        <v>1</v>
      </c>
      <c r="K75" s="336">
        <v>5801576</v>
      </c>
      <c r="L75" s="336">
        <v>5801576</v>
      </c>
      <c r="M75" s="336">
        <v>1892157.38</v>
      </c>
      <c r="N75" s="336">
        <v>3237488</v>
      </c>
      <c r="O75" s="336">
        <v>1603951.25</v>
      </c>
    </row>
    <row r="76" spans="1:15">
      <c r="A76" s="334" t="s">
        <v>1187</v>
      </c>
      <c r="B76" s="335">
        <v>242135</v>
      </c>
      <c r="C76" s="335" t="s">
        <v>411</v>
      </c>
      <c r="D76" s="335">
        <v>111100</v>
      </c>
      <c r="E76" s="335">
        <v>4419</v>
      </c>
      <c r="F76" s="335">
        <v>1</v>
      </c>
      <c r="G76" s="335">
        <v>1</v>
      </c>
      <c r="H76" s="335">
        <v>77</v>
      </c>
      <c r="I76" s="335"/>
      <c r="J76" s="335">
        <v>4</v>
      </c>
      <c r="K76" s="336">
        <v>3500000</v>
      </c>
      <c r="L76" s="336">
        <v>3500000</v>
      </c>
      <c r="M76" s="336">
        <v>3499998.48</v>
      </c>
      <c r="N76" s="336">
        <v>1590910</v>
      </c>
      <c r="O76" s="336">
        <v>1590908.4</v>
      </c>
    </row>
    <row r="77" spans="1:15">
      <c r="A77" s="334" t="s">
        <v>523</v>
      </c>
      <c r="B77" s="335">
        <v>232104</v>
      </c>
      <c r="C77" s="335" t="s">
        <v>450</v>
      </c>
      <c r="D77" s="335" t="s">
        <v>546</v>
      </c>
      <c r="E77" s="335">
        <v>1546</v>
      </c>
      <c r="F77" s="335">
        <v>1</v>
      </c>
      <c r="G77" s="335">
        <v>1</v>
      </c>
      <c r="H77" s="343" t="s">
        <v>1317</v>
      </c>
      <c r="I77" s="335"/>
      <c r="J77" s="335">
        <v>1</v>
      </c>
      <c r="K77" s="336">
        <v>3038650</v>
      </c>
      <c r="L77" s="336">
        <v>3038650</v>
      </c>
      <c r="M77" s="336">
        <v>1551967.22</v>
      </c>
      <c r="N77" s="336">
        <v>1750275</v>
      </c>
      <c r="O77" s="336">
        <v>1551967.22</v>
      </c>
    </row>
    <row r="78" spans="1:15">
      <c r="A78" s="334" t="s">
        <v>521</v>
      </c>
      <c r="B78" s="335">
        <v>221104</v>
      </c>
      <c r="C78" s="335" t="s">
        <v>450</v>
      </c>
      <c r="D78" s="335" t="s">
        <v>546</v>
      </c>
      <c r="E78" s="335">
        <v>1431</v>
      </c>
      <c r="F78" s="335">
        <v>2</v>
      </c>
      <c r="G78" s="335">
        <v>2</v>
      </c>
      <c r="H78" s="343" t="s">
        <v>1317</v>
      </c>
      <c r="I78" s="335"/>
      <c r="J78" s="335">
        <v>1</v>
      </c>
      <c r="K78" s="336">
        <v>4344228</v>
      </c>
      <c r="L78" s="336">
        <v>4344228</v>
      </c>
      <c r="M78" s="336">
        <f>O78</f>
        <v>1503130.92</v>
      </c>
      <c r="N78" s="336">
        <v>1991424</v>
      </c>
      <c r="O78" s="336">
        <v>1503130.92</v>
      </c>
    </row>
    <row r="79" spans="1:15">
      <c r="A79" s="334" t="s">
        <v>521</v>
      </c>
      <c r="B79" s="335">
        <v>221104</v>
      </c>
      <c r="C79" s="335" t="s">
        <v>450</v>
      </c>
      <c r="D79" s="335" t="s">
        <v>546</v>
      </c>
      <c r="E79" s="335">
        <v>1421</v>
      </c>
      <c r="F79" s="335">
        <v>1</v>
      </c>
      <c r="G79" s="335">
        <v>2</v>
      </c>
      <c r="H79" s="343" t="s">
        <v>1320</v>
      </c>
      <c r="I79" s="335"/>
      <c r="J79" s="335">
        <v>1</v>
      </c>
      <c r="K79" s="336">
        <v>4178874</v>
      </c>
      <c r="L79" s="336">
        <v>4178874</v>
      </c>
      <c r="M79" s="336">
        <f>O79</f>
        <v>1427516.56</v>
      </c>
      <c r="N79" s="336">
        <v>2284286</v>
      </c>
      <c r="O79" s="336">
        <v>1427516.56</v>
      </c>
    </row>
    <row r="80" spans="1:15">
      <c r="A80" s="334" t="s">
        <v>521</v>
      </c>
      <c r="B80" s="335">
        <v>221104</v>
      </c>
      <c r="C80" s="335" t="s">
        <v>450</v>
      </c>
      <c r="D80" s="335" t="s">
        <v>546</v>
      </c>
      <c r="E80" s="335">
        <v>1411</v>
      </c>
      <c r="F80" s="335">
        <v>1</v>
      </c>
      <c r="G80" s="335">
        <v>2</v>
      </c>
      <c r="H80" s="343" t="s">
        <v>1318</v>
      </c>
      <c r="I80" s="335"/>
      <c r="J80" s="335">
        <v>1</v>
      </c>
      <c r="K80" s="336">
        <v>2490657</v>
      </c>
      <c r="L80" s="336">
        <v>2490657</v>
      </c>
      <c r="M80" s="336">
        <f>O80</f>
        <v>1419071.14</v>
      </c>
      <c r="N80" s="336">
        <v>1500212.18</v>
      </c>
      <c r="O80" s="336">
        <v>1419071.14</v>
      </c>
    </row>
    <row r="81" spans="1:15">
      <c r="A81" s="334" t="s">
        <v>1191</v>
      </c>
      <c r="B81" s="335">
        <v>255129</v>
      </c>
      <c r="C81" s="335" t="s">
        <v>356</v>
      </c>
      <c r="D81" s="335">
        <v>111100</v>
      </c>
      <c r="E81" s="335">
        <v>4419</v>
      </c>
      <c r="F81" s="335">
        <v>1</v>
      </c>
      <c r="G81" s="335">
        <v>1</v>
      </c>
      <c r="H81" s="335">
        <v>77</v>
      </c>
      <c r="I81" s="335"/>
      <c r="J81" s="335">
        <v>4</v>
      </c>
      <c r="K81" s="336">
        <v>1500000</v>
      </c>
      <c r="L81" s="336">
        <v>1500000</v>
      </c>
      <c r="M81" s="336">
        <v>1500000</v>
      </c>
      <c r="N81" s="336">
        <v>1416250</v>
      </c>
      <c r="O81" s="336">
        <v>1416250</v>
      </c>
    </row>
    <row r="82" spans="1:15">
      <c r="A82" s="334" t="s">
        <v>523</v>
      </c>
      <c r="B82" s="335">
        <v>232104</v>
      </c>
      <c r="C82" s="335" t="s">
        <v>450</v>
      </c>
      <c r="D82" s="335" t="s">
        <v>546</v>
      </c>
      <c r="E82" s="335">
        <v>1545</v>
      </c>
      <c r="F82" s="335">
        <v>2</v>
      </c>
      <c r="G82" s="335">
        <v>1</v>
      </c>
      <c r="H82" s="335">
        <v>10</v>
      </c>
      <c r="I82" s="335"/>
      <c r="J82" s="335">
        <v>1</v>
      </c>
      <c r="K82" s="336">
        <v>2488814</v>
      </c>
      <c r="L82" s="336">
        <v>2488814</v>
      </c>
      <c r="M82" s="336">
        <v>1347288</v>
      </c>
      <c r="N82" s="336">
        <v>1347288</v>
      </c>
      <c r="O82" s="336">
        <v>1347288</v>
      </c>
    </row>
    <row r="83" spans="1:15">
      <c r="A83" s="334" t="s">
        <v>470</v>
      </c>
      <c r="B83" s="335">
        <v>241046</v>
      </c>
      <c r="C83" s="335" t="s">
        <v>342</v>
      </c>
      <c r="D83" s="335" t="s">
        <v>548</v>
      </c>
      <c r="E83" s="335">
        <v>2561</v>
      </c>
      <c r="F83" s="335">
        <v>1</v>
      </c>
      <c r="G83" s="335">
        <v>1</v>
      </c>
      <c r="H83" s="343" t="s">
        <v>1317</v>
      </c>
      <c r="I83" s="335"/>
      <c r="J83" s="335">
        <v>2</v>
      </c>
      <c r="K83" s="336">
        <v>5155000</v>
      </c>
      <c r="L83" s="336">
        <v>3041814.4</v>
      </c>
      <c r="M83" s="336">
        <v>2551814.4</v>
      </c>
      <c r="N83" s="336">
        <v>2062000</v>
      </c>
      <c r="O83" s="336">
        <v>1275814.3999999999</v>
      </c>
    </row>
    <row r="84" spans="1:15">
      <c r="A84" s="334" t="s">
        <v>519</v>
      </c>
      <c r="B84" s="335">
        <v>131104</v>
      </c>
      <c r="C84" s="335" t="s">
        <v>450</v>
      </c>
      <c r="D84" s="335" t="s">
        <v>546</v>
      </c>
      <c r="E84" s="335">
        <v>3982</v>
      </c>
      <c r="F84" s="335">
        <v>1</v>
      </c>
      <c r="G84" s="335">
        <v>1</v>
      </c>
      <c r="H84" s="343" t="s">
        <v>1317</v>
      </c>
      <c r="I84" s="335"/>
      <c r="J84" s="335">
        <v>3</v>
      </c>
      <c r="K84" s="336">
        <v>5247034</v>
      </c>
      <c r="L84" s="336">
        <v>5247034</v>
      </c>
      <c r="M84" s="336">
        <v>1247754.5900000001</v>
      </c>
      <c r="N84" s="336">
        <v>1791694</v>
      </c>
      <c r="O84" s="336">
        <v>1247754.5900000001</v>
      </c>
    </row>
    <row r="85" spans="1:15">
      <c r="A85" s="337" t="s">
        <v>513</v>
      </c>
      <c r="B85" s="335">
        <v>171063</v>
      </c>
      <c r="C85" s="335" t="s">
        <v>430</v>
      </c>
      <c r="D85" s="335" t="s">
        <v>548</v>
      </c>
      <c r="E85" s="335">
        <v>3581</v>
      </c>
      <c r="F85" s="335">
        <v>1</v>
      </c>
      <c r="G85" s="335">
        <v>1</v>
      </c>
      <c r="H85" s="343" t="s">
        <v>1317</v>
      </c>
      <c r="I85" s="335"/>
      <c r="J85" s="335">
        <v>3</v>
      </c>
      <c r="K85" s="336">
        <v>2000000</v>
      </c>
      <c r="L85" s="336">
        <v>2000000</v>
      </c>
      <c r="M85" s="336">
        <v>1197446.69</v>
      </c>
      <c r="N85" s="336">
        <v>1400000</v>
      </c>
      <c r="O85" s="336">
        <v>1197446.6599999999</v>
      </c>
    </row>
    <row r="86" spans="1:15">
      <c r="A86" s="337" t="s">
        <v>482</v>
      </c>
      <c r="B86" s="335">
        <v>215092</v>
      </c>
      <c r="C86" s="335" t="s">
        <v>389</v>
      </c>
      <c r="D86" s="335" t="s">
        <v>546</v>
      </c>
      <c r="E86" s="335">
        <v>3131</v>
      </c>
      <c r="F86" s="335">
        <v>1</v>
      </c>
      <c r="G86" s="335">
        <v>2</v>
      </c>
      <c r="H86" s="343" t="s">
        <v>1317</v>
      </c>
      <c r="I86" s="335"/>
      <c r="J86" s="335">
        <v>3</v>
      </c>
      <c r="K86" s="336">
        <v>3434469</v>
      </c>
      <c r="L86" s="336">
        <v>3434469</v>
      </c>
      <c r="M86" s="336">
        <f>O86</f>
        <v>1192699</v>
      </c>
      <c r="N86" s="336">
        <v>1373788</v>
      </c>
      <c r="O86" s="336">
        <v>1192699</v>
      </c>
    </row>
    <row r="87" spans="1:15">
      <c r="A87" s="337" t="s">
        <v>480</v>
      </c>
      <c r="B87" s="335">
        <v>211084</v>
      </c>
      <c r="C87" s="335" t="s">
        <v>387</v>
      </c>
      <c r="D87" s="335" t="s">
        <v>548</v>
      </c>
      <c r="E87" s="335">
        <v>2311</v>
      </c>
      <c r="F87" s="335">
        <v>1</v>
      </c>
      <c r="G87" s="335">
        <v>1</v>
      </c>
      <c r="H87" s="343" t="s">
        <v>1317</v>
      </c>
      <c r="I87" s="335"/>
      <c r="J87" s="335">
        <v>2</v>
      </c>
      <c r="K87" s="336">
        <v>3226161</v>
      </c>
      <c r="L87" s="336">
        <v>3226161</v>
      </c>
      <c r="M87" s="336">
        <v>3173990</v>
      </c>
      <c r="N87" s="336">
        <v>1290464</v>
      </c>
      <c r="O87" s="336">
        <v>1189990</v>
      </c>
    </row>
    <row r="88" spans="1:15">
      <c r="A88" s="334" t="s">
        <v>523</v>
      </c>
      <c r="B88" s="335">
        <v>232104</v>
      </c>
      <c r="C88" s="335" t="s">
        <v>450</v>
      </c>
      <c r="D88" s="335" t="s">
        <v>546</v>
      </c>
      <c r="E88" s="335">
        <v>1546</v>
      </c>
      <c r="F88" s="335">
        <v>2</v>
      </c>
      <c r="G88" s="335">
        <v>1</v>
      </c>
      <c r="H88" s="343" t="s">
        <v>1317</v>
      </c>
      <c r="I88" s="335"/>
      <c r="J88" s="335">
        <v>1</v>
      </c>
      <c r="K88" s="336">
        <v>2025766</v>
      </c>
      <c r="L88" s="336">
        <v>2025766</v>
      </c>
      <c r="M88" s="336">
        <v>1165769.3999999999</v>
      </c>
      <c r="N88" s="336">
        <v>1166854</v>
      </c>
      <c r="O88" s="336">
        <v>1165769.3999999999</v>
      </c>
    </row>
    <row r="89" spans="1:15">
      <c r="A89" s="334" t="s">
        <v>510</v>
      </c>
      <c r="B89" s="335">
        <v>268149</v>
      </c>
      <c r="C89" s="335" t="s">
        <v>382</v>
      </c>
      <c r="D89" s="335" t="s">
        <v>546</v>
      </c>
      <c r="E89" s="335">
        <v>4421</v>
      </c>
      <c r="F89" s="335">
        <v>1</v>
      </c>
      <c r="G89" s="335">
        <v>1</v>
      </c>
      <c r="H89" s="335">
        <v>77</v>
      </c>
      <c r="I89" s="335"/>
      <c r="J89" s="335">
        <v>4</v>
      </c>
      <c r="K89" s="336">
        <v>5000000</v>
      </c>
      <c r="L89" s="336">
        <v>5000000</v>
      </c>
      <c r="M89" s="336">
        <v>4999999</v>
      </c>
      <c r="N89" s="336">
        <v>2054545</v>
      </c>
      <c r="O89" s="336">
        <v>1163636</v>
      </c>
    </row>
    <row r="90" spans="1:15">
      <c r="A90" s="334" t="s">
        <v>505</v>
      </c>
      <c r="B90" s="335">
        <v>255129</v>
      </c>
      <c r="C90" s="335" t="s">
        <v>360</v>
      </c>
      <c r="D90" s="335" t="s">
        <v>555</v>
      </c>
      <c r="E90" s="335">
        <v>4419</v>
      </c>
      <c r="F90" s="335">
        <v>1</v>
      </c>
      <c r="G90" s="335">
        <v>1</v>
      </c>
      <c r="H90" s="335">
        <v>77</v>
      </c>
      <c r="I90" s="335"/>
      <c r="J90" s="335">
        <v>4</v>
      </c>
      <c r="K90" s="336">
        <v>4000000</v>
      </c>
      <c r="L90" s="336">
        <v>4000000</v>
      </c>
      <c r="M90" s="336">
        <v>4000000</v>
      </c>
      <c r="N90" s="336">
        <v>2366500</v>
      </c>
      <c r="O90" s="336">
        <v>1089000</v>
      </c>
    </row>
    <row r="91" spans="1:15">
      <c r="A91" s="334" t="s">
        <v>495</v>
      </c>
      <c r="B91" s="335">
        <v>221049</v>
      </c>
      <c r="C91" s="335" t="s">
        <v>403</v>
      </c>
      <c r="D91" s="335" t="s">
        <v>546</v>
      </c>
      <c r="E91" s="335">
        <v>2411</v>
      </c>
      <c r="F91" s="335">
        <v>2</v>
      </c>
      <c r="G91" s="335">
        <v>2</v>
      </c>
      <c r="H91" s="343" t="s">
        <v>1317</v>
      </c>
      <c r="I91" s="335"/>
      <c r="J91" s="335">
        <v>2</v>
      </c>
      <c r="K91" s="336">
        <v>5473940</v>
      </c>
      <c r="L91" s="336">
        <v>5473940</v>
      </c>
      <c r="M91" s="336">
        <f>O91</f>
        <v>1047849.1</v>
      </c>
      <c r="N91" s="336">
        <v>2189576</v>
      </c>
      <c r="O91" s="336">
        <v>1047849.1</v>
      </c>
    </row>
    <row r="92" spans="1:15">
      <c r="A92" s="334" t="s">
        <v>497</v>
      </c>
      <c r="B92" s="335">
        <v>138177</v>
      </c>
      <c r="C92" s="335" t="s">
        <v>441</v>
      </c>
      <c r="D92" s="335" t="s">
        <v>548</v>
      </c>
      <c r="E92" s="335">
        <v>3722</v>
      </c>
      <c r="F92" s="335">
        <v>1</v>
      </c>
      <c r="G92" s="335">
        <v>1</v>
      </c>
      <c r="H92" s="343" t="s">
        <v>1317</v>
      </c>
      <c r="I92" s="335"/>
      <c r="J92" s="335">
        <v>3</v>
      </c>
      <c r="K92" s="336">
        <v>1039190</v>
      </c>
      <c r="L92" s="336">
        <v>1039190</v>
      </c>
      <c r="M92" s="336">
        <v>1039190</v>
      </c>
      <c r="N92" s="336">
        <v>1019797</v>
      </c>
      <c r="O92" s="336">
        <v>1019797</v>
      </c>
    </row>
    <row r="93" spans="1:15">
      <c r="A93" s="334" t="s">
        <v>517</v>
      </c>
      <c r="B93" s="335">
        <v>221001</v>
      </c>
      <c r="C93" s="335" t="s">
        <v>445</v>
      </c>
      <c r="D93" s="335" t="s">
        <v>548</v>
      </c>
      <c r="E93" s="335">
        <v>3161</v>
      </c>
      <c r="F93" s="335">
        <v>1</v>
      </c>
      <c r="G93" s="335">
        <v>1</v>
      </c>
      <c r="H93" s="343" t="s">
        <v>1317</v>
      </c>
      <c r="I93" s="335"/>
      <c r="J93" s="335">
        <v>3</v>
      </c>
      <c r="K93" s="336">
        <v>0</v>
      </c>
      <c r="L93" s="336">
        <v>1577500</v>
      </c>
      <c r="M93" s="336">
        <v>1507500</v>
      </c>
      <c r="N93" s="336">
        <v>1227500</v>
      </c>
      <c r="O93" s="336">
        <v>1005000.8</v>
      </c>
    </row>
    <row r="94" spans="1:15">
      <c r="A94" s="334" t="s">
        <v>521</v>
      </c>
      <c r="B94" s="335">
        <v>221104</v>
      </c>
      <c r="C94" s="335" t="s">
        <v>450</v>
      </c>
      <c r="D94" s="335" t="s">
        <v>546</v>
      </c>
      <c r="E94" s="335">
        <v>1341</v>
      </c>
      <c r="F94" s="335">
        <v>1</v>
      </c>
      <c r="G94" s="335">
        <v>1</v>
      </c>
      <c r="H94" s="343" t="s">
        <v>1317</v>
      </c>
      <c r="I94" s="335"/>
      <c r="J94" s="335">
        <v>1</v>
      </c>
      <c r="K94" s="336">
        <v>980213</v>
      </c>
      <c r="L94" s="336">
        <v>980213</v>
      </c>
      <c r="M94" s="336">
        <v>980213</v>
      </c>
      <c r="N94" s="336">
        <v>980213</v>
      </c>
      <c r="O94" s="336">
        <v>980213</v>
      </c>
    </row>
    <row r="95" spans="1:15">
      <c r="A95" s="334" t="s">
        <v>495</v>
      </c>
      <c r="B95" s="335">
        <v>221049</v>
      </c>
      <c r="C95" s="335" t="s">
        <v>403</v>
      </c>
      <c r="D95" s="335" t="s">
        <v>548</v>
      </c>
      <c r="E95" s="335">
        <v>2411</v>
      </c>
      <c r="F95" s="335">
        <v>2</v>
      </c>
      <c r="G95" s="335">
        <v>2</v>
      </c>
      <c r="H95" s="343" t="s">
        <v>1317</v>
      </c>
      <c r="I95" s="335"/>
      <c r="J95" s="335">
        <v>2</v>
      </c>
      <c r="K95" s="336">
        <v>2500000</v>
      </c>
      <c r="L95" s="336">
        <v>2500000</v>
      </c>
      <c r="M95" s="336">
        <f>O95</f>
        <v>951769.56</v>
      </c>
      <c r="N95" s="336">
        <v>1000000</v>
      </c>
      <c r="O95" s="336">
        <v>951769.56</v>
      </c>
    </row>
    <row r="96" spans="1:15">
      <c r="A96" s="334" t="s">
        <v>523</v>
      </c>
      <c r="B96" s="335">
        <v>232104</v>
      </c>
      <c r="C96" s="335" t="s">
        <v>450</v>
      </c>
      <c r="D96" s="335" t="s">
        <v>546</v>
      </c>
      <c r="E96" s="335">
        <v>1547</v>
      </c>
      <c r="F96" s="335">
        <v>1</v>
      </c>
      <c r="G96" s="335">
        <v>1</v>
      </c>
      <c r="H96" s="343" t="s">
        <v>1317</v>
      </c>
      <c r="I96" s="335"/>
      <c r="J96" s="335">
        <v>1</v>
      </c>
      <c r="K96" s="336">
        <v>1072435</v>
      </c>
      <c r="L96" s="336">
        <v>1072435</v>
      </c>
      <c r="M96" s="336">
        <v>937185.2</v>
      </c>
      <c r="N96" s="336">
        <v>1072435</v>
      </c>
      <c r="O96" s="336">
        <v>937185.2</v>
      </c>
    </row>
    <row r="97" spans="1:15">
      <c r="A97" s="334" t="s">
        <v>519</v>
      </c>
      <c r="B97" s="335">
        <v>131104</v>
      </c>
      <c r="C97" s="335" t="s">
        <v>450</v>
      </c>
      <c r="D97" s="335" t="s">
        <v>546</v>
      </c>
      <c r="E97" s="335">
        <v>3982</v>
      </c>
      <c r="F97" s="335">
        <v>2</v>
      </c>
      <c r="G97" s="335">
        <v>1</v>
      </c>
      <c r="H97" s="343" t="s">
        <v>1317</v>
      </c>
      <c r="I97" s="335"/>
      <c r="J97" s="335">
        <v>3</v>
      </c>
      <c r="K97" s="336">
        <v>3498023</v>
      </c>
      <c r="L97" s="336">
        <v>3498023</v>
      </c>
      <c r="M97" s="336">
        <v>913265.36</v>
      </c>
      <c r="N97" s="336">
        <v>1026463</v>
      </c>
      <c r="O97" s="336">
        <v>911855.62</v>
      </c>
    </row>
    <row r="98" spans="1:15">
      <c r="A98" s="334" t="s">
        <v>521</v>
      </c>
      <c r="B98" s="335">
        <v>221104</v>
      </c>
      <c r="C98" s="335" t="s">
        <v>450</v>
      </c>
      <c r="D98" s="335" t="s">
        <v>546</v>
      </c>
      <c r="E98" s="335">
        <v>1411</v>
      </c>
      <c r="F98" s="335">
        <v>2</v>
      </c>
      <c r="G98" s="335">
        <v>2</v>
      </c>
      <c r="H98" s="343" t="s">
        <v>1318</v>
      </c>
      <c r="I98" s="335"/>
      <c r="J98" s="335">
        <v>1</v>
      </c>
      <c r="K98" s="336">
        <v>1660438</v>
      </c>
      <c r="L98" s="336">
        <v>1660438</v>
      </c>
      <c r="M98" s="336">
        <f>O98</f>
        <v>900804.7</v>
      </c>
      <c r="N98" s="336">
        <v>900809</v>
      </c>
      <c r="O98" s="336">
        <v>900804.7</v>
      </c>
    </row>
    <row r="99" spans="1:15">
      <c r="A99" s="337" t="s">
        <v>489</v>
      </c>
      <c r="B99" s="335">
        <v>241101</v>
      </c>
      <c r="C99" s="335" t="s">
        <v>409</v>
      </c>
      <c r="D99" s="335" t="s">
        <v>548</v>
      </c>
      <c r="E99" s="335">
        <v>2161</v>
      </c>
      <c r="F99" s="335">
        <v>1</v>
      </c>
      <c r="G99" s="335">
        <v>1</v>
      </c>
      <c r="H99" s="343" t="s">
        <v>1317</v>
      </c>
      <c r="I99" s="335"/>
      <c r="J99" s="335">
        <v>2</v>
      </c>
      <c r="K99" s="336">
        <v>3000000</v>
      </c>
      <c r="L99" s="336">
        <v>3000000</v>
      </c>
      <c r="M99" s="336">
        <v>3000000</v>
      </c>
      <c r="N99" s="336">
        <v>2200000</v>
      </c>
      <c r="O99" s="336">
        <v>899385.82</v>
      </c>
    </row>
    <row r="100" spans="1:15">
      <c r="A100" s="334" t="s">
        <v>496</v>
      </c>
      <c r="B100" s="335">
        <v>242078</v>
      </c>
      <c r="C100" s="335" t="s">
        <v>427</v>
      </c>
      <c r="D100" s="335" t="s">
        <v>548</v>
      </c>
      <c r="E100" s="335">
        <v>3371</v>
      </c>
      <c r="F100" s="335">
        <v>1</v>
      </c>
      <c r="G100" s="335">
        <v>1</v>
      </c>
      <c r="H100" s="335">
        <v>87</v>
      </c>
      <c r="I100" s="335"/>
      <c r="J100" s="335">
        <v>3</v>
      </c>
      <c r="K100" s="336">
        <v>0</v>
      </c>
      <c r="L100" s="336">
        <v>4844693.5999999996</v>
      </c>
      <c r="M100" s="336">
        <v>4844693.5999999996</v>
      </c>
      <c r="N100" s="336">
        <v>3900000</v>
      </c>
      <c r="O100" s="336">
        <v>871519.92</v>
      </c>
    </row>
    <row r="101" spans="1:15">
      <c r="A101" s="337" t="s">
        <v>482</v>
      </c>
      <c r="B101" s="335">
        <v>215092</v>
      </c>
      <c r="C101" s="335" t="s">
        <v>389</v>
      </c>
      <c r="D101" s="335" t="s">
        <v>546</v>
      </c>
      <c r="E101" s="335">
        <v>3581</v>
      </c>
      <c r="F101" s="335">
        <v>1</v>
      </c>
      <c r="G101" s="335">
        <v>1</v>
      </c>
      <c r="H101" s="343" t="s">
        <v>1317</v>
      </c>
      <c r="I101" s="335"/>
      <c r="J101" s="335">
        <v>3</v>
      </c>
      <c r="K101" s="336">
        <v>0</v>
      </c>
      <c r="L101" s="336">
        <v>3000000</v>
      </c>
      <c r="M101" s="336">
        <v>1462358.66</v>
      </c>
      <c r="N101" s="336">
        <v>3000000</v>
      </c>
      <c r="O101" s="336">
        <v>862358.57</v>
      </c>
    </row>
    <row r="102" spans="1:15">
      <c r="A102" s="334" t="s">
        <v>521</v>
      </c>
      <c r="B102" s="335">
        <v>221104</v>
      </c>
      <c r="C102" s="335" t="s">
        <v>450</v>
      </c>
      <c r="D102" s="335" t="s">
        <v>546</v>
      </c>
      <c r="E102" s="335">
        <v>1341</v>
      </c>
      <c r="F102" s="335">
        <v>2</v>
      </c>
      <c r="G102" s="335">
        <v>1</v>
      </c>
      <c r="H102" s="343" t="s">
        <v>1317</v>
      </c>
      <c r="I102" s="335"/>
      <c r="J102" s="335">
        <v>1</v>
      </c>
      <c r="K102" s="336">
        <v>565235</v>
      </c>
      <c r="L102" s="336">
        <v>851689.42</v>
      </c>
      <c r="M102" s="336">
        <v>851689.42</v>
      </c>
      <c r="N102" s="336">
        <v>851689.42</v>
      </c>
      <c r="O102" s="336">
        <v>851689.42</v>
      </c>
    </row>
    <row r="103" spans="1:15">
      <c r="A103" s="334" t="s">
        <v>520</v>
      </c>
      <c r="B103" s="335">
        <v>172104</v>
      </c>
      <c r="C103" s="335" t="s">
        <v>450</v>
      </c>
      <c r="D103" s="335" t="s">
        <v>546</v>
      </c>
      <c r="E103" s="335">
        <v>1311</v>
      </c>
      <c r="F103" s="335">
        <v>1</v>
      </c>
      <c r="G103" s="335">
        <v>1</v>
      </c>
      <c r="H103" s="343" t="s">
        <v>1317</v>
      </c>
      <c r="I103" s="335"/>
      <c r="J103" s="335">
        <v>1</v>
      </c>
      <c r="K103" s="336">
        <v>1908941</v>
      </c>
      <c r="L103" s="336">
        <v>1908941</v>
      </c>
      <c r="M103" s="336">
        <v>837933.94</v>
      </c>
      <c r="N103" s="336">
        <v>1073131</v>
      </c>
      <c r="O103" s="336">
        <v>837933.94</v>
      </c>
    </row>
    <row r="104" spans="1:15">
      <c r="A104" s="334" t="s">
        <v>521</v>
      </c>
      <c r="B104" s="335">
        <v>221104</v>
      </c>
      <c r="C104" s="335" t="s">
        <v>450</v>
      </c>
      <c r="D104" s="335" t="s">
        <v>546</v>
      </c>
      <c r="E104" s="335">
        <v>1421</v>
      </c>
      <c r="F104" s="335">
        <v>2</v>
      </c>
      <c r="G104" s="335">
        <v>2</v>
      </c>
      <c r="H104" s="343" t="s">
        <v>1320</v>
      </c>
      <c r="I104" s="335"/>
      <c r="J104" s="335">
        <v>1</v>
      </c>
      <c r="K104" s="336">
        <v>2785916</v>
      </c>
      <c r="L104" s="336">
        <v>2785916</v>
      </c>
      <c r="M104" s="336">
        <f>O104</f>
        <v>820752.78</v>
      </c>
      <c r="N104" s="336">
        <v>1338167</v>
      </c>
      <c r="O104" s="336">
        <v>820752.78</v>
      </c>
    </row>
    <row r="105" spans="1:15">
      <c r="A105" s="334" t="s">
        <v>499</v>
      </c>
      <c r="B105" s="335">
        <v>223089</v>
      </c>
      <c r="C105" s="335" t="s">
        <v>334</v>
      </c>
      <c r="D105" s="335" t="s">
        <v>552</v>
      </c>
      <c r="E105" s="335">
        <v>4412</v>
      </c>
      <c r="F105" s="335">
        <v>1</v>
      </c>
      <c r="G105" s="335">
        <v>1</v>
      </c>
      <c r="H105" s="335">
        <v>77</v>
      </c>
      <c r="I105" s="335"/>
      <c r="J105" s="335">
        <v>4</v>
      </c>
      <c r="K105" s="336">
        <v>2724223</v>
      </c>
      <c r="L105" s="336">
        <v>1707750</v>
      </c>
      <c r="M105" s="336">
        <v>1707750</v>
      </c>
      <c r="N105" s="336">
        <v>1089688</v>
      </c>
      <c r="O105" s="336">
        <v>776240</v>
      </c>
    </row>
    <row r="106" spans="1:15">
      <c r="A106" s="334" t="s">
        <v>496</v>
      </c>
      <c r="B106" s="335">
        <v>242078</v>
      </c>
      <c r="C106" s="335" t="s">
        <v>427</v>
      </c>
      <c r="D106" s="335" t="s">
        <v>548</v>
      </c>
      <c r="E106" s="335">
        <v>3921</v>
      </c>
      <c r="F106" s="335">
        <v>1</v>
      </c>
      <c r="G106" s="335">
        <v>1</v>
      </c>
      <c r="H106" s="343" t="s">
        <v>1317</v>
      </c>
      <c r="I106" s="335"/>
      <c r="J106" s="335">
        <v>3</v>
      </c>
      <c r="K106" s="336">
        <v>0</v>
      </c>
      <c r="L106" s="336">
        <v>2000000</v>
      </c>
      <c r="M106" s="336">
        <v>2000000</v>
      </c>
      <c r="N106" s="336">
        <v>2000000</v>
      </c>
      <c r="O106" s="336">
        <v>766811</v>
      </c>
    </row>
    <row r="107" spans="1:15">
      <c r="A107" s="334" t="s">
        <v>476</v>
      </c>
      <c r="B107" s="335">
        <v>264105</v>
      </c>
      <c r="C107" s="335" t="s">
        <v>371</v>
      </c>
      <c r="D107" s="335" t="s">
        <v>555</v>
      </c>
      <c r="E107" s="335">
        <v>4419</v>
      </c>
      <c r="F107" s="335">
        <v>1</v>
      </c>
      <c r="G107" s="335">
        <v>1</v>
      </c>
      <c r="H107" s="335">
        <v>77</v>
      </c>
      <c r="I107" s="335"/>
      <c r="J107" s="335">
        <v>4</v>
      </c>
      <c r="K107" s="336">
        <v>2000000</v>
      </c>
      <c r="L107" s="336">
        <v>1900000</v>
      </c>
      <c r="M107" s="336">
        <v>1900000</v>
      </c>
      <c r="N107" s="336">
        <v>760000</v>
      </c>
      <c r="O107" s="336">
        <v>760000</v>
      </c>
    </row>
    <row r="108" spans="1:15">
      <c r="A108" s="334" t="s">
        <v>497</v>
      </c>
      <c r="B108" s="335">
        <v>138177</v>
      </c>
      <c r="C108" s="335" t="s">
        <v>441</v>
      </c>
      <c r="D108" s="335" t="s">
        <v>548</v>
      </c>
      <c r="E108" s="335">
        <v>2961</v>
      </c>
      <c r="F108" s="335">
        <v>1</v>
      </c>
      <c r="G108" s="335">
        <v>1</v>
      </c>
      <c r="H108" s="343" t="s">
        <v>1317</v>
      </c>
      <c r="I108" s="335"/>
      <c r="J108" s="335">
        <v>2</v>
      </c>
      <c r="K108" s="336">
        <v>1000000</v>
      </c>
      <c r="L108" s="336">
        <v>1000000</v>
      </c>
      <c r="M108" s="336">
        <v>1000000</v>
      </c>
      <c r="N108" s="336">
        <v>750000</v>
      </c>
      <c r="O108" s="336">
        <v>750000</v>
      </c>
    </row>
    <row r="109" spans="1:15">
      <c r="A109" s="337" t="s">
        <v>489</v>
      </c>
      <c r="B109" s="335">
        <v>241101</v>
      </c>
      <c r="C109" s="335" t="s">
        <v>409</v>
      </c>
      <c r="D109" s="335" t="s">
        <v>548</v>
      </c>
      <c r="E109" s="335">
        <v>3121</v>
      </c>
      <c r="F109" s="335">
        <v>1</v>
      </c>
      <c r="G109" s="335">
        <v>1</v>
      </c>
      <c r="H109" s="343" t="s">
        <v>1317</v>
      </c>
      <c r="I109" s="335"/>
      <c r="J109" s="335">
        <v>3</v>
      </c>
      <c r="K109" s="336">
        <v>9000000</v>
      </c>
      <c r="L109" s="336">
        <v>3125000</v>
      </c>
      <c r="M109" s="336">
        <v>3125000</v>
      </c>
      <c r="N109" s="336">
        <v>1241260</v>
      </c>
      <c r="O109" s="336">
        <v>732850.62</v>
      </c>
    </row>
    <row r="110" spans="1:15">
      <c r="A110" s="334" t="s">
        <v>523</v>
      </c>
      <c r="B110" s="335">
        <v>232104</v>
      </c>
      <c r="C110" s="335" t="s">
        <v>450</v>
      </c>
      <c r="D110" s="335" t="s">
        <v>546</v>
      </c>
      <c r="E110" s="335">
        <v>1547</v>
      </c>
      <c r="F110" s="335">
        <v>2</v>
      </c>
      <c r="G110" s="335">
        <v>1</v>
      </c>
      <c r="H110" s="343" t="s">
        <v>1317</v>
      </c>
      <c r="I110" s="335"/>
      <c r="J110" s="335">
        <v>1</v>
      </c>
      <c r="K110" s="336">
        <v>714956</v>
      </c>
      <c r="L110" s="336">
        <v>714956</v>
      </c>
      <c r="M110" s="336">
        <v>708500</v>
      </c>
      <c r="N110" s="336">
        <v>714956</v>
      </c>
      <c r="O110" s="336">
        <v>708500</v>
      </c>
    </row>
    <row r="111" spans="1:15">
      <c r="A111" s="334" t="s">
        <v>520</v>
      </c>
      <c r="B111" s="335">
        <v>172104</v>
      </c>
      <c r="C111" s="335" t="s">
        <v>450</v>
      </c>
      <c r="D111" s="335" t="s">
        <v>546</v>
      </c>
      <c r="E111" s="335">
        <v>1311</v>
      </c>
      <c r="F111" s="335">
        <v>2</v>
      </c>
      <c r="G111" s="335">
        <v>1</v>
      </c>
      <c r="H111" s="343" t="s">
        <v>1317</v>
      </c>
      <c r="I111" s="335"/>
      <c r="J111" s="335">
        <v>1</v>
      </c>
      <c r="K111" s="336">
        <v>1272627</v>
      </c>
      <c r="L111" s="336">
        <v>1272627</v>
      </c>
      <c r="M111" s="336">
        <v>706923.2</v>
      </c>
      <c r="N111" s="336">
        <v>715423</v>
      </c>
      <c r="O111" s="336">
        <v>706923.2</v>
      </c>
    </row>
    <row r="112" spans="1:15">
      <c r="A112" s="334" t="s">
        <v>523</v>
      </c>
      <c r="B112" s="335">
        <v>232104</v>
      </c>
      <c r="C112" s="335" t="s">
        <v>450</v>
      </c>
      <c r="D112" s="335" t="s">
        <v>546</v>
      </c>
      <c r="E112" s="335">
        <v>1545</v>
      </c>
      <c r="F112" s="335">
        <v>2</v>
      </c>
      <c r="G112" s="335">
        <v>1</v>
      </c>
      <c r="H112" s="343" t="s">
        <v>1317</v>
      </c>
      <c r="I112" s="335"/>
      <c r="J112" s="335">
        <v>1</v>
      </c>
      <c r="K112" s="336">
        <v>1221913</v>
      </c>
      <c r="L112" s="336">
        <v>1221913</v>
      </c>
      <c r="M112" s="336">
        <v>684259.52</v>
      </c>
      <c r="N112" s="336">
        <v>684795</v>
      </c>
      <c r="O112" s="336">
        <v>684259.52</v>
      </c>
    </row>
    <row r="113" spans="1:15">
      <c r="A113" s="334" t="s">
        <v>517</v>
      </c>
      <c r="B113" s="335">
        <v>221001</v>
      </c>
      <c r="C113" s="335" t="s">
        <v>445</v>
      </c>
      <c r="D113" s="335" t="s">
        <v>546</v>
      </c>
      <c r="E113" s="335">
        <v>3969</v>
      </c>
      <c r="F113" s="335">
        <v>1</v>
      </c>
      <c r="G113" s="335">
        <v>2</v>
      </c>
      <c r="H113" s="335">
        <v>25</v>
      </c>
      <c r="I113" s="335"/>
      <c r="J113" s="335">
        <v>3</v>
      </c>
      <c r="K113" s="336">
        <v>3990385</v>
      </c>
      <c r="L113" s="336">
        <v>3990385</v>
      </c>
      <c r="M113" s="336">
        <f>O113</f>
        <v>645952.79</v>
      </c>
      <c r="N113" s="336">
        <v>1596156</v>
      </c>
      <c r="O113" s="336">
        <v>645952.79</v>
      </c>
    </row>
    <row r="114" spans="1:15">
      <c r="A114" s="334" t="s">
        <v>517</v>
      </c>
      <c r="B114" s="335">
        <v>221001</v>
      </c>
      <c r="C114" s="335" t="s">
        <v>445</v>
      </c>
      <c r="D114" s="335" t="s">
        <v>548</v>
      </c>
      <c r="E114" s="335">
        <v>3141</v>
      </c>
      <c r="F114" s="335">
        <v>1</v>
      </c>
      <c r="G114" s="335">
        <v>1</v>
      </c>
      <c r="H114" s="335">
        <v>22</v>
      </c>
      <c r="I114" s="335"/>
      <c r="J114" s="335">
        <v>3</v>
      </c>
      <c r="K114" s="336">
        <v>2341385</v>
      </c>
      <c r="L114" s="336">
        <v>2341385</v>
      </c>
      <c r="M114" s="336">
        <v>2000000</v>
      </c>
      <c r="N114" s="336">
        <v>936556</v>
      </c>
      <c r="O114" s="336">
        <v>611389.62</v>
      </c>
    </row>
    <row r="115" spans="1:15">
      <c r="A115" s="334" t="s">
        <v>456</v>
      </c>
      <c r="B115" s="335">
        <v>124004</v>
      </c>
      <c r="C115" s="335" t="s">
        <v>330</v>
      </c>
      <c r="D115" s="335">
        <v>111100</v>
      </c>
      <c r="E115" s="335">
        <v>4412</v>
      </c>
      <c r="F115" s="335">
        <v>1</v>
      </c>
      <c r="G115" s="335">
        <v>1</v>
      </c>
      <c r="H115" s="343" t="s">
        <v>1317</v>
      </c>
      <c r="I115" s="335"/>
      <c r="J115" s="335">
        <v>4</v>
      </c>
      <c r="K115" s="336">
        <v>2000000</v>
      </c>
      <c r="L115" s="336">
        <v>1500000</v>
      </c>
      <c r="M115" s="336">
        <v>1500000</v>
      </c>
      <c r="N115" s="336">
        <v>800000</v>
      </c>
      <c r="O115" s="336">
        <v>600000</v>
      </c>
    </row>
    <row r="116" spans="1:15">
      <c r="A116" s="334" t="s">
        <v>517</v>
      </c>
      <c r="B116" s="335">
        <v>221001</v>
      </c>
      <c r="C116" s="335" t="s">
        <v>445</v>
      </c>
      <c r="D116" s="335" t="s">
        <v>548</v>
      </c>
      <c r="E116" s="335">
        <v>3171</v>
      </c>
      <c r="F116" s="335">
        <v>1</v>
      </c>
      <c r="G116" s="335">
        <v>1</v>
      </c>
      <c r="H116" s="343" t="s">
        <v>1317</v>
      </c>
      <c r="I116" s="335"/>
      <c r="J116" s="335">
        <v>3</v>
      </c>
      <c r="K116" s="336">
        <v>2566557</v>
      </c>
      <c r="L116" s="336">
        <v>1566557</v>
      </c>
      <c r="M116" s="336">
        <v>1500000</v>
      </c>
      <c r="N116" s="336">
        <v>626624</v>
      </c>
      <c r="O116" s="336">
        <v>516603.11</v>
      </c>
    </row>
    <row r="117" spans="1:15">
      <c r="A117" s="334" t="s">
        <v>523</v>
      </c>
      <c r="B117" s="335">
        <v>232104</v>
      </c>
      <c r="C117" s="335" t="s">
        <v>450</v>
      </c>
      <c r="D117" s="335" t="s">
        <v>546</v>
      </c>
      <c r="E117" s="335">
        <v>1593</v>
      </c>
      <c r="F117" s="335">
        <v>2</v>
      </c>
      <c r="G117" s="335">
        <v>1</v>
      </c>
      <c r="H117" s="343" t="s">
        <v>1317</v>
      </c>
      <c r="I117" s="335"/>
      <c r="J117" s="335">
        <v>1</v>
      </c>
      <c r="K117" s="336">
        <v>754823</v>
      </c>
      <c r="L117" s="336">
        <v>754823</v>
      </c>
      <c r="M117" s="336">
        <v>509391</v>
      </c>
      <c r="N117" s="336">
        <v>509946</v>
      </c>
      <c r="O117" s="336">
        <v>509391</v>
      </c>
    </row>
    <row r="118" spans="1:15">
      <c r="A118" s="334" t="s">
        <v>523</v>
      </c>
      <c r="B118" s="335">
        <v>232104</v>
      </c>
      <c r="C118" s="335" t="s">
        <v>450</v>
      </c>
      <c r="D118" s="335" t="s">
        <v>546</v>
      </c>
      <c r="E118" s="335">
        <v>1593</v>
      </c>
      <c r="F118" s="335">
        <v>1</v>
      </c>
      <c r="G118" s="335">
        <v>1</v>
      </c>
      <c r="H118" s="343" t="s">
        <v>1317</v>
      </c>
      <c r="I118" s="335"/>
      <c r="J118" s="335">
        <v>1</v>
      </c>
      <c r="K118" s="336">
        <v>1132235</v>
      </c>
      <c r="L118" s="336">
        <v>1132235</v>
      </c>
      <c r="M118" s="336">
        <v>452436.75</v>
      </c>
      <c r="N118" s="336">
        <v>764921</v>
      </c>
      <c r="O118" s="336">
        <v>452436.75</v>
      </c>
    </row>
    <row r="119" spans="1:15">
      <c r="A119" s="334" t="s">
        <v>519</v>
      </c>
      <c r="B119" s="335">
        <v>131104</v>
      </c>
      <c r="C119" s="335" t="s">
        <v>450</v>
      </c>
      <c r="D119" s="335" t="s">
        <v>546</v>
      </c>
      <c r="E119" s="335">
        <v>3981</v>
      </c>
      <c r="F119" s="335">
        <v>1</v>
      </c>
      <c r="G119" s="335">
        <v>2</v>
      </c>
      <c r="H119" s="343" t="s">
        <v>1318</v>
      </c>
      <c r="I119" s="335"/>
      <c r="J119" s="335">
        <v>3</v>
      </c>
      <c r="K119" s="336">
        <v>945079</v>
      </c>
      <c r="L119" s="336">
        <v>945079</v>
      </c>
      <c r="M119" s="336">
        <f>O119</f>
        <v>448066</v>
      </c>
      <c r="N119" s="336">
        <v>448103</v>
      </c>
      <c r="O119" s="336">
        <v>448066</v>
      </c>
    </row>
    <row r="120" spans="1:15">
      <c r="A120" s="334" t="s">
        <v>523</v>
      </c>
      <c r="B120" s="335">
        <v>232104</v>
      </c>
      <c r="C120" s="335" t="s">
        <v>450</v>
      </c>
      <c r="D120" s="335" t="s">
        <v>546</v>
      </c>
      <c r="E120" s="335">
        <v>1545</v>
      </c>
      <c r="F120" s="335">
        <v>1</v>
      </c>
      <c r="G120" s="335">
        <v>1</v>
      </c>
      <c r="H120" s="343" t="s">
        <v>1317</v>
      </c>
      <c r="I120" s="335"/>
      <c r="J120" s="335">
        <v>1</v>
      </c>
      <c r="K120" s="336">
        <v>1832869</v>
      </c>
      <c r="L120" s="336">
        <v>1832869</v>
      </c>
      <c r="M120" s="336">
        <v>447489.93</v>
      </c>
      <c r="N120" s="336">
        <v>1027189</v>
      </c>
      <c r="O120" s="336">
        <v>447489.93</v>
      </c>
    </row>
    <row r="121" spans="1:15">
      <c r="A121" s="334" t="s">
        <v>497</v>
      </c>
      <c r="B121" s="335">
        <v>138177</v>
      </c>
      <c r="C121" s="335" t="s">
        <v>441</v>
      </c>
      <c r="D121" s="335" t="s">
        <v>548</v>
      </c>
      <c r="E121" s="335">
        <v>2211</v>
      </c>
      <c r="F121" s="335">
        <v>1</v>
      </c>
      <c r="G121" s="335">
        <v>1</v>
      </c>
      <c r="H121" s="343" t="s">
        <v>1317</v>
      </c>
      <c r="I121" s="335"/>
      <c r="J121" s="335">
        <v>2</v>
      </c>
      <c r="K121" s="336">
        <v>900000</v>
      </c>
      <c r="L121" s="336">
        <v>900000</v>
      </c>
      <c r="M121" s="336">
        <v>429000</v>
      </c>
      <c r="N121" s="336">
        <v>650000</v>
      </c>
      <c r="O121" s="336">
        <v>428370.88</v>
      </c>
    </row>
    <row r="122" spans="1:15">
      <c r="A122" s="334" t="s">
        <v>497</v>
      </c>
      <c r="B122" s="335">
        <v>138177</v>
      </c>
      <c r="C122" s="335" t="s">
        <v>441</v>
      </c>
      <c r="D122" s="335" t="s">
        <v>548</v>
      </c>
      <c r="E122" s="335">
        <v>3291</v>
      </c>
      <c r="F122" s="335">
        <v>1</v>
      </c>
      <c r="G122" s="335">
        <v>1</v>
      </c>
      <c r="H122" s="343" t="s">
        <v>1317</v>
      </c>
      <c r="I122" s="335"/>
      <c r="J122" s="335">
        <v>3</v>
      </c>
      <c r="K122" s="336">
        <v>2000000</v>
      </c>
      <c r="L122" s="336">
        <v>610000</v>
      </c>
      <c r="M122" s="336">
        <v>429000</v>
      </c>
      <c r="N122" s="336">
        <v>610000</v>
      </c>
      <c r="O122" s="336">
        <v>428171.91</v>
      </c>
    </row>
    <row r="123" spans="1:15">
      <c r="A123" s="337" t="s">
        <v>468</v>
      </c>
      <c r="B123" s="335">
        <v>235064</v>
      </c>
      <c r="C123" s="335" t="s">
        <v>337</v>
      </c>
      <c r="D123" s="335">
        <v>111100</v>
      </c>
      <c r="E123" s="335">
        <v>3911</v>
      </c>
      <c r="F123" s="335">
        <v>1</v>
      </c>
      <c r="G123" s="335">
        <v>1</v>
      </c>
      <c r="H123" s="343" t="s">
        <v>1317</v>
      </c>
      <c r="I123" s="335"/>
      <c r="J123" s="335">
        <v>3</v>
      </c>
      <c r="K123" s="336">
        <v>0</v>
      </c>
      <c r="L123" s="336">
        <v>1300000</v>
      </c>
      <c r="M123" s="336">
        <v>1300000</v>
      </c>
      <c r="N123" s="336">
        <v>600000</v>
      </c>
      <c r="O123" s="336">
        <v>420018.64</v>
      </c>
    </row>
    <row r="124" spans="1:15">
      <c r="A124" s="334" t="s">
        <v>520</v>
      </c>
      <c r="B124" s="335">
        <v>172104</v>
      </c>
      <c r="C124" s="335" t="s">
        <v>450</v>
      </c>
      <c r="D124" s="335" t="s">
        <v>546</v>
      </c>
      <c r="E124" s="335">
        <v>1323</v>
      </c>
      <c r="F124" s="335">
        <v>1</v>
      </c>
      <c r="G124" s="335">
        <v>1</v>
      </c>
      <c r="H124" s="343" t="s">
        <v>1317</v>
      </c>
      <c r="I124" s="335"/>
      <c r="J124" s="335">
        <v>1</v>
      </c>
      <c r="K124" s="336">
        <v>21100755</v>
      </c>
      <c r="L124" s="336">
        <v>12500755</v>
      </c>
      <c r="M124" s="336">
        <v>419311.82</v>
      </c>
      <c r="N124" s="336">
        <v>800000</v>
      </c>
      <c r="O124" s="336">
        <v>419311.82</v>
      </c>
    </row>
    <row r="125" spans="1:15">
      <c r="A125" s="334" t="s">
        <v>504</v>
      </c>
      <c r="B125" s="335">
        <v>255129</v>
      </c>
      <c r="C125" s="335" t="s">
        <v>359</v>
      </c>
      <c r="D125" s="335" t="s">
        <v>555</v>
      </c>
      <c r="E125" s="335">
        <v>4419</v>
      </c>
      <c r="F125" s="335">
        <v>1</v>
      </c>
      <c r="G125" s="335">
        <v>1</v>
      </c>
      <c r="H125" s="335">
        <v>77</v>
      </c>
      <c r="I125" s="335"/>
      <c r="J125" s="335">
        <v>4</v>
      </c>
      <c r="K125" s="336">
        <v>1000000</v>
      </c>
      <c r="L125" s="336">
        <v>1000000</v>
      </c>
      <c r="M125" s="336">
        <v>1000000</v>
      </c>
      <c r="N125" s="336">
        <v>400000</v>
      </c>
      <c r="O125" s="336">
        <v>400000</v>
      </c>
    </row>
    <row r="126" spans="1:15">
      <c r="A126" s="334" t="s">
        <v>495</v>
      </c>
      <c r="B126" s="335">
        <v>221049</v>
      </c>
      <c r="C126" s="335" t="s">
        <v>403</v>
      </c>
      <c r="D126" s="335" t="s">
        <v>552</v>
      </c>
      <c r="E126" s="335">
        <v>2961</v>
      </c>
      <c r="F126" s="335">
        <v>2</v>
      </c>
      <c r="G126" s="335">
        <v>1</v>
      </c>
      <c r="H126" s="343" t="s">
        <v>1317</v>
      </c>
      <c r="I126" s="335"/>
      <c r="J126" s="335">
        <v>2</v>
      </c>
      <c r="K126" s="336">
        <v>928851</v>
      </c>
      <c r="L126" s="336">
        <v>928851</v>
      </c>
      <c r="M126" s="336">
        <v>928851</v>
      </c>
      <c r="N126" s="336">
        <v>371540</v>
      </c>
      <c r="O126" s="336">
        <v>371540</v>
      </c>
    </row>
    <row r="127" spans="1:15">
      <c r="A127" s="334" t="s">
        <v>521</v>
      </c>
      <c r="B127" s="335">
        <v>221104</v>
      </c>
      <c r="C127" s="335" t="s">
        <v>450</v>
      </c>
      <c r="D127" s="335" t="s">
        <v>546</v>
      </c>
      <c r="E127" s="335">
        <v>1443</v>
      </c>
      <c r="F127" s="335">
        <v>1</v>
      </c>
      <c r="G127" s="335">
        <v>2</v>
      </c>
      <c r="H127" s="343" t="s">
        <v>1317</v>
      </c>
      <c r="I127" s="335"/>
      <c r="J127" s="335">
        <v>1</v>
      </c>
      <c r="K127" s="336">
        <v>1365928</v>
      </c>
      <c r="L127" s="336">
        <v>1365928</v>
      </c>
      <c r="M127" s="336">
        <f>O127</f>
        <v>351065.23</v>
      </c>
      <c r="N127" s="336">
        <v>707922</v>
      </c>
      <c r="O127" s="336">
        <v>351065.23</v>
      </c>
    </row>
    <row r="128" spans="1:15">
      <c r="A128" s="334" t="s">
        <v>486</v>
      </c>
      <c r="B128" s="335">
        <v>223202</v>
      </c>
      <c r="C128" s="335" t="s">
        <v>399</v>
      </c>
      <c r="D128" s="335" t="s">
        <v>552</v>
      </c>
      <c r="E128" s="335">
        <v>2961</v>
      </c>
      <c r="F128" s="335">
        <v>2</v>
      </c>
      <c r="G128" s="335">
        <v>1</v>
      </c>
      <c r="H128" s="343" t="s">
        <v>1317</v>
      </c>
      <c r="I128" s="335"/>
      <c r="J128" s="335">
        <v>2</v>
      </c>
      <c r="K128" s="336">
        <v>1013250</v>
      </c>
      <c r="L128" s="336">
        <v>1013250</v>
      </c>
      <c r="M128" s="336">
        <v>1013250</v>
      </c>
      <c r="N128" s="336">
        <v>337749</v>
      </c>
      <c r="O128" s="336">
        <v>337749</v>
      </c>
    </row>
    <row r="129" spans="1:15">
      <c r="A129" s="334" t="s">
        <v>497</v>
      </c>
      <c r="B129" s="335">
        <v>138177</v>
      </c>
      <c r="C129" s="335" t="s">
        <v>441</v>
      </c>
      <c r="D129" s="335" t="s">
        <v>548</v>
      </c>
      <c r="E129" s="335">
        <v>2111</v>
      </c>
      <c r="F129" s="335">
        <v>1</v>
      </c>
      <c r="G129" s="335">
        <v>2</v>
      </c>
      <c r="H129" s="343" t="s">
        <v>1317</v>
      </c>
      <c r="I129" s="335"/>
      <c r="J129" s="335">
        <v>2</v>
      </c>
      <c r="K129" s="336">
        <v>900000</v>
      </c>
      <c r="L129" s="336">
        <v>900000</v>
      </c>
      <c r="M129" s="336">
        <f>O129</f>
        <v>311864</v>
      </c>
      <c r="N129" s="336">
        <v>570000</v>
      </c>
      <c r="O129" s="336">
        <v>311864</v>
      </c>
    </row>
    <row r="130" spans="1:15">
      <c r="A130" s="334" t="s">
        <v>497</v>
      </c>
      <c r="B130" s="335">
        <v>138177</v>
      </c>
      <c r="C130" s="335" t="s">
        <v>441</v>
      </c>
      <c r="D130" s="335" t="s">
        <v>548</v>
      </c>
      <c r="E130" s="335">
        <v>2711</v>
      </c>
      <c r="F130" s="335">
        <v>1</v>
      </c>
      <c r="G130" s="335">
        <v>2</v>
      </c>
      <c r="H130" s="343" t="s">
        <v>1317</v>
      </c>
      <c r="I130" s="335"/>
      <c r="J130" s="335">
        <v>2</v>
      </c>
      <c r="K130" s="336">
        <v>1000000</v>
      </c>
      <c r="L130" s="336">
        <v>1000000</v>
      </c>
      <c r="M130" s="336">
        <f>O130</f>
        <v>311657.32</v>
      </c>
      <c r="N130" s="336">
        <v>590900</v>
      </c>
      <c r="O130" s="336">
        <v>311657.32</v>
      </c>
    </row>
    <row r="131" spans="1:15">
      <c r="A131" s="334" t="s">
        <v>523</v>
      </c>
      <c r="B131" s="335">
        <v>232104</v>
      </c>
      <c r="C131" s="335" t="s">
        <v>450</v>
      </c>
      <c r="D131" s="335" t="s">
        <v>546</v>
      </c>
      <c r="E131" s="335">
        <v>1543</v>
      </c>
      <c r="F131" s="335">
        <v>1</v>
      </c>
      <c r="G131" s="335">
        <v>2</v>
      </c>
      <c r="H131" s="335">
        <v>26</v>
      </c>
      <c r="I131" s="335"/>
      <c r="J131" s="335">
        <v>1</v>
      </c>
      <c r="K131" s="336">
        <v>240097</v>
      </c>
      <c r="L131" s="336">
        <v>393957.85</v>
      </c>
      <c r="M131" s="336">
        <f>O131</f>
        <v>303044.5</v>
      </c>
      <c r="N131" s="336">
        <v>393957.85</v>
      </c>
      <c r="O131" s="336">
        <v>303044.5</v>
      </c>
    </row>
    <row r="132" spans="1:15">
      <c r="A132" s="334" t="s">
        <v>517</v>
      </c>
      <c r="B132" s="335">
        <v>221001</v>
      </c>
      <c r="C132" s="335" t="s">
        <v>445</v>
      </c>
      <c r="D132" s="335" t="s">
        <v>546</v>
      </c>
      <c r="E132" s="335">
        <v>3361</v>
      </c>
      <c r="F132" s="335">
        <v>1</v>
      </c>
      <c r="G132" s="335">
        <v>2</v>
      </c>
      <c r="H132" s="343" t="s">
        <v>1317</v>
      </c>
      <c r="I132" s="335"/>
      <c r="J132" s="335">
        <v>3</v>
      </c>
      <c r="K132" s="336">
        <v>1803575</v>
      </c>
      <c r="L132" s="336">
        <v>1803575</v>
      </c>
      <c r="M132" s="336">
        <f>O132</f>
        <v>295147.27</v>
      </c>
      <c r="N132" s="336">
        <v>721432</v>
      </c>
      <c r="O132" s="336">
        <v>295147.27</v>
      </c>
    </row>
    <row r="133" spans="1:15">
      <c r="A133" s="334" t="s">
        <v>519</v>
      </c>
      <c r="B133" s="335">
        <v>131104</v>
      </c>
      <c r="C133" s="335" t="s">
        <v>450</v>
      </c>
      <c r="D133" s="335" t="s">
        <v>546</v>
      </c>
      <c r="E133" s="335">
        <v>3981</v>
      </c>
      <c r="F133" s="335">
        <v>2</v>
      </c>
      <c r="G133" s="335">
        <v>2</v>
      </c>
      <c r="H133" s="343" t="s">
        <v>1318</v>
      </c>
      <c r="I133" s="335"/>
      <c r="J133" s="335">
        <v>3</v>
      </c>
      <c r="K133" s="336">
        <v>630053</v>
      </c>
      <c r="L133" s="336">
        <v>630053</v>
      </c>
      <c r="M133" s="336">
        <f>O133</f>
        <v>284421</v>
      </c>
      <c r="N133" s="336">
        <v>284449</v>
      </c>
      <c r="O133" s="336">
        <v>284421</v>
      </c>
    </row>
    <row r="134" spans="1:15">
      <c r="A134" s="337" t="s">
        <v>473</v>
      </c>
      <c r="B134" s="335">
        <v>262122</v>
      </c>
      <c r="C134" s="335" t="s">
        <v>366</v>
      </c>
      <c r="D134" s="335" t="s">
        <v>548</v>
      </c>
      <c r="E134" s="335">
        <v>3252</v>
      </c>
      <c r="F134" s="335">
        <v>1</v>
      </c>
      <c r="G134" s="335">
        <v>1</v>
      </c>
      <c r="H134" s="343" t="s">
        <v>1317</v>
      </c>
      <c r="I134" s="335"/>
      <c r="J134" s="335">
        <v>3</v>
      </c>
      <c r="K134" s="336">
        <v>500000</v>
      </c>
      <c r="L134" s="336">
        <v>500000</v>
      </c>
      <c r="M134" s="336">
        <v>415000</v>
      </c>
      <c r="N134" s="336">
        <v>250000</v>
      </c>
      <c r="O134" s="336">
        <v>250000</v>
      </c>
    </row>
    <row r="135" spans="1:15">
      <c r="A135" s="334" t="s">
        <v>521</v>
      </c>
      <c r="B135" s="335">
        <v>221104</v>
      </c>
      <c r="C135" s="335" t="s">
        <v>450</v>
      </c>
      <c r="D135" s="335" t="s">
        <v>546</v>
      </c>
      <c r="E135" s="335">
        <v>1443</v>
      </c>
      <c r="F135" s="335">
        <v>2</v>
      </c>
      <c r="G135" s="335">
        <v>2</v>
      </c>
      <c r="H135" s="343" t="s">
        <v>1317</v>
      </c>
      <c r="I135" s="335"/>
      <c r="J135" s="335">
        <v>1</v>
      </c>
      <c r="K135" s="336">
        <v>910619</v>
      </c>
      <c r="L135" s="336">
        <v>910619</v>
      </c>
      <c r="M135" s="336">
        <f>O135</f>
        <v>234045.47</v>
      </c>
      <c r="N135" s="336">
        <v>471952</v>
      </c>
      <c r="O135" s="336">
        <v>234045.47</v>
      </c>
    </row>
    <row r="136" spans="1:15">
      <c r="A136" s="337" t="s">
        <v>480</v>
      </c>
      <c r="B136" s="335">
        <v>211084</v>
      </c>
      <c r="C136" s="335" t="s">
        <v>387</v>
      </c>
      <c r="D136" s="335" t="s">
        <v>548</v>
      </c>
      <c r="E136" s="335">
        <v>3581</v>
      </c>
      <c r="F136" s="335">
        <v>1</v>
      </c>
      <c r="G136" s="335">
        <v>1</v>
      </c>
      <c r="H136" s="343" t="s">
        <v>1317</v>
      </c>
      <c r="I136" s="335"/>
      <c r="J136" s="335">
        <v>3</v>
      </c>
      <c r="K136" s="336">
        <v>720000</v>
      </c>
      <c r="L136" s="336">
        <v>894120.37</v>
      </c>
      <c r="M136" s="336">
        <v>619600</v>
      </c>
      <c r="N136" s="336">
        <v>288000</v>
      </c>
      <c r="O136" s="336">
        <v>222300</v>
      </c>
    </row>
    <row r="137" spans="1:15">
      <c r="A137" s="334" t="s">
        <v>475</v>
      </c>
      <c r="B137" s="335">
        <v>264105</v>
      </c>
      <c r="C137" s="335" t="s">
        <v>370</v>
      </c>
      <c r="D137" s="335">
        <v>111100</v>
      </c>
      <c r="E137" s="335">
        <v>4419</v>
      </c>
      <c r="F137" s="335">
        <v>1</v>
      </c>
      <c r="G137" s="335">
        <v>1</v>
      </c>
      <c r="H137" s="335">
        <v>77</v>
      </c>
      <c r="I137" s="335"/>
      <c r="J137" s="335">
        <v>4</v>
      </c>
      <c r="K137" s="336">
        <v>6000000</v>
      </c>
      <c r="L137" s="336">
        <v>6000000</v>
      </c>
      <c r="M137" s="336">
        <v>6000000</v>
      </c>
      <c r="N137" s="336">
        <v>6000000</v>
      </c>
      <c r="O137" s="336">
        <v>220000</v>
      </c>
    </row>
    <row r="138" spans="1:15">
      <c r="A138" s="334" t="s">
        <v>523</v>
      </c>
      <c r="B138" s="335">
        <v>232104</v>
      </c>
      <c r="C138" s="335" t="s">
        <v>450</v>
      </c>
      <c r="D138" s="335" t="s">
        <v>546</v>
      </c>
      <c r="E138" s="335">
        <v>1545</v>
      </c>
      <c r="F138" s="335">
        <v>2</v>
      </c>
      <c r="G138" s="335">
        <v>1</v>
      </c>
      <c r="H138" s="343" t="s">
        <v>1318</v>
      </c>
      <c r="I138" s="335"/>
      <c r="J138" s="335">
        <v>1</v>
      </c>
      <c r="K138" s="336">
        <v>363459</v>
      </c>
      <c r="L138" s="336">
        <v>363459</v>
      </c>
      <c r="M138" s="336">
        <v>214936.29</v>
      </c>
      <c r="N138" s="336">
        <v>219185</v>
      </c>
      <c r="O138" s="336">
        <v>214936.29</v>
      </c>
    </row>
    <row r="139" spans="1:15">
      <c r="A139" s="337" t="s">
        <v>527</v>
      </c>
      <c r="B139" s="335">
        <v>225243</v>
      </c>
      <c r="C139" s="335" t="s">
        <v>406</v>
      </c>
      <c r="D139" s="335" t="s">
        <v>548</v>
      </c>
      <c r="E139" s="335">
        <v>3511</v>
      </c>
      <c r="F139" s="335">
        <v>1</v>
      </c>
      <c r="G139" s="335">
        <v>1</v>
      </c>
      <c r="H139" s="343" t="s">
        <v>1317</v>
      </c>
      <c r="I139" s="335"/>
      <c r="J139" s="335">
        <v>3</v>
      </c>
      <c r="K139" s="336">
        <v>450000</v>
      </c>
      <c r="L139" s="336">
        <v>450000</v>
      </c>
      <c r="M139" s="336">
        <v>450000</v>
      </c>
      <c r="N139" s="336">
        <v>204545</v>
      </c>
      <c r="O139" s="336">
        <v>204545</v>
      </c>
    </row>
    <row r="140" spans="1:15">
      <c r="A140" s="334" t="s">
        <v>486</v>
      </c>
      <c r="B140" s="335">
        <v>223202</v>
      </c>
      <c r="C140" s="335" t="s">
        <v>399</v>
      </c>
      <c r="D140" s="335" t="s">
        <v>552</v>
      </c>
      <c r="E140" s="335">
        <v>2561</v>
      </c>
      <c r="F140" s="335">
        <v>2</v>
      </c>
      <c r="G140" s="335">
        <v>1</v>
      </c>
      <c r="H140" s="343" t="s">
        <v>1317</v>
      </c>
      <c r="I140" s="335"/>
      <c r="J140" s="335">
        <v>2</v>
      </c>
      <c r="K140" s="336">
        <v>3971000</v>
      </c>
      <c r="L140" s="336">
        <v>3971000</v>
      </c>
      <c r="M140" s="336">
        <v>403216</v>
      </c>
      <c r="N140" s="336">
        <v>1323666</v>
      </c>
      <c r="O140" s="336">
        <v>201608</v>
      </c>
    </row>
    <row r="141" spans="1:15">
      <c r="A141" s="334" t="s">
        <v>490</v>
      </c>
      <c r="B141" s="335">
        <v>242135</v>
      </c>
      <c r="C141" s="335" t="s">
        <v>403</v>
      </c>
      <c r="D141" s="335" t="s">
        <v>548</v>
      </c>
      <c r="E141" s="335">
        <v>2421</v>
      </c>
      <c r="F141" s="335">
        <v>1</v>
      </c>
      <c r="G141" s="335">
        <v>1</v>
      </c>
      <c r="H141" s="343" t="s">
        <v>1317</v>
      </c>
      <c r="I141" s="335"/>
      <c r="J141" s="335">
        <v>2</v>
      </c>
      <c r="K141" s="336">
        <v>210000</v>
      </c>
      <c r="L141" s="336">
        <v>210000</v>
      </c>
      <c r="M141" s="336">
        <v>200000</v>
      </c>
      <c r="N141" s="336">
        <v>210000</v>
      </c>
      <c r="O141" s="336">
        <v>199553.64</v>
      </c>
    </row>
    <row r="142" spans="1:15">
      <c r="A142" s="337" t="s">
        <v>525</v>
      </c>
      <c r="B142" s="335">
        <v>271117</v>
      </c>
      <c r="C142" s="335" t="s">
        <v>384</v>
      </c>
      <c r="D142" s="335">
        <v>111100</v>
      </c>
      <c r="E142" s="335">
        <v>4451</v>
      </c>
      <c r="F142" s="335">
        <v>1</v>
      </c>
      <c r="G142" s="335">
        <v>1</v>
      </c>
      <c r="H142" s="343" t="s">
        <v>1317</v>
      </c>
      <c r="I142" s="335"/>
      <c r="J142" s="335">
        <v>4</v>
      </c>
      <c r="K142" s="336">
        <v>2500000</v>
      </c>
      <c r="L142" s="336">
        <v>2000000</v>
      </c>
      <c r="M142" s="336">
        <v>1999999.95</v>
      </c>
      <c r="N142" s="336">
        <v>1727275</v>
      </c>
      <c r="O142" s="336">
        <v>136363.65</v>
      </c>
    </row>
    <row r="143" spans="1:15">
      <c r="A143" s="337" t="s">
        <v>479</v>
      </c>
      <c r="B143" s="335">
        <v>268149</v>
      </c>
      <c r="C143" s="335" t="s">
        <v>381</v>
      </c>
      <c r="D143" s="335" t="s">
        <v>548</v>
      </c>
      <c r="E143" s="335">
        <v>3821</v>
      </c>
      <c r="F143" s="335">
        <v>1</v>
      </c>
      <c r="G143" s="335">
        <v>1</v>
      </c>
      <c r="H143" s="343" t="s">
        <v>1317</v>
      </c>
      <c r="I143" s="335"/>
      <c r="J143" s="335">
        <v>3</v>
      </c>
      <c r="K143" s="336">
        <v>1500000</v>
      </c>
      <c r="L143" s="336">
        <v>1500000</v>
      </c>
      <c r="M143" s="336">
        <v>116000</v>
      </c>
      <c r="N143" s="336">
        <v>750000</v>
      </c>
      <c r="O143" s="336">
        <v>116000</v>
      </c>
    </row>
    <row r="144" spans="1:15">
      <c r="A144" s="334" t="s">
        <v>517</v>
      </c>
      <c r="B144" s="335">
        <v>221001</v>
      </c>
      <c r="C144" s="335" t="s">
        <v>445</v>
      </c>
      <c r="D144" s="335" t="s">
        <v>548</v>
      </c>
      <c r="E144" s="335">
        <v>3611</v>
      </c>
      <c r="F144" s="335">
        <v>1</v>
      </c>
      <c r="G144" s="335">
        <v>1</v>
      </c>
      <c r="H144" s="343" t="s">
        <v>1317</v>
      </c>
      <c r="I144" s="335"/>
      <c r="J144" s="335">
        <v>3</v>
      </c>
      <c r="K144" s="336">
        <v>3526494</v>
      </c>
      <c r="L144" s="336">
        <v>3526494</v>
      </c>
      <c r="M144" s="336">
        <v>632777.81000000006</v>
      </c>
      <c r="N144" s="336">
        <v>1410596</v>
      </c>
      <c r="O144" s="336">
        <v>109533</v>
      </c>
    </row>
    <row r="145" spans="1:15">
      <c r="A145" s="334" t="s">
        <v>523</v>
      </c>
      <c r="B145" s="335">
        <v>232104</v>
      </c>
      <c r="C145" s="335" t="s">
        <v>450</v>
      </c>
      <c r="D145" s="335" t="s">
        <v>546</v>
      </c>
      <c r="E145" s="335">
        <v>1547</v>
      </c>
      <c r="F145" s="335">
        <v>1</v>
      </c>
      <c r="G145" s="335">
        <v>1</v>
      </c>
      <c r="H145" s="343" t="s">
        <v>1318</v>
      </c>
      <c r="I145" s="335"/>
      <c r="J145" s="335">
        <v>1</v>
      </c>
      <c r="K145" s="336">
        <v>100000</v>
      </c>
      <c r="L145" s="336">
        <v>107000</v>
      </c>
      <c r="M145" s="336">
        <v>107000</v>
      </c>
      <c r="N145" s="336">
        <v>107000</v>
      </c>
      <c r="O145" s="336">
        <v>107000</v>
      </c>
    </row>
    <row r="146" spans="1:15">
      <c r="A146" s="334" t="s">
        <v>523</v>
      </c>
      <c r="B146" s="335">
        <v>232104</v>
      </c>
      <c r="C146" s="335" t="s">
        <v>450</v>
      </c>
      <c r="D146" s="335" t="s">
        <v>546</v>
      </c>
      <c r="E146" s="335">
        <v>1542</v>
      </c>
      <c r="F146" s="335">
        <v>2</v>
      </c>
      <c r="G146" s="335">
        <v>1</v>
      </c>
      <c r="H146" s="343" t="s">
        <v>1317</v>
      </c>
      <c r="I146" s="335"/>
      <c r="J146" s="335">
        <v>1</v>
      </c>
      <c r="K146" s="336">
        <v>129780</v>
      </c>
      <c r="L146" s="336">
        <v>129780</v>
      </c>
      <c r="M146" s="336">
        <v>85900.75</v>
      </c>
      <c r="N146" s="336">
        <v>96026</v>
      </c>
      <c r="O146" s="336">
        <v>85900.75</v>
      </c>
    </row>
    <row r="147" spans="1:15">
      <c r="A147" s="334" t="s">
        <v>497</v>
      </c>
      <c r="B147" s="335">
        <v>138177</v>
      </c>
      <c r="C147" s="335" t="s">
        <v>441</v>
      </c>
      <c r="D147" s="335" t="s">
        <v>548</v>
      </c>
      <c r="E147" s="335">
        <v>3611</v>
      </c>
      <c r="F147" s="335">
        <v>1</v>
      </c>
      <c r="G147" s="335">
        <v>1</v>
      </c>
      <c r="H147" s="343" t="s">
        <v>1317</v>
      </c>
      <c r="I147" s="335"/>
      <c r="J147" s="335">
        <v>3</v>
      </c>
      <c r="K147" s="336">
        <v>800000</v>
      </c>
      <c r="L147" s="336">
        <v>205813</v>
      </c>
      <c r="M147" s="336">
        <v>205813</v>
      </c>
      <c r="N147" s="336">
        <v>205813</v>
      </c>
      <c r="O147" s="336">
        <v>78300</v>
      </c>
    </row>
    <row r="148" spans="1:15">
      <c r="A148" s="334" t="s">
        <v>523</v>
      </c>
      <c r="B148" s="335">
        <v>232104</v>
      </c>
      <c r="C148" s="335" t="s">
        <v>450</v>
      </c>
      <c r="D148" s="335" t="s">
        <v>546</v>
      </c>
      <c r="E148" s="335">
        <v>1545</v>
      </c>
      <c r="F148" s="335">
        <v>1</v>
      </c>
      <c r="G148" s="335">
        <v>1</v>
      </c>
      <c r="H148" s="343" t="s">
        <v>1318</v>
      </c>
      <c r="I148" s="335"/>
      <c r="J148" s="335">
        <v>1</v>
      </c>
      <c r="K148" s="336">
        <v>545189</v>
      </c>
      <c r="L148" s="336">
        <v>545189</v>
      </c>
      <c r="M148" s="336">
        <v>73036.639999999999</v>
      </c>
      <c r="N148" s="336">
        <v>305051</v>
      </c>
      <c r="O148" s="336">
        <v>73036.639999999999</v>
      </c>
    </row>
    <row r="149" spans="1:15">
      <c r="A149" s="334" t="s">
        <v>520</v>
      </c>
      <c r="B149" s="335">
        <v>172104</v>
      </c>
      <c r="C149" s="335" t="s">
        <v>450</v>
      </c>
      <c r="D149" s="335" t="s">
        <v>546</v>
      </c>
      <c r="E149" s="335">
        <v>1231</v>
      </c>
      <c r="F149" s="335">
        <v>1</v>
      </c>
      <c r="G149" s="335">
        <v>1</v>
      </c>
      <c r="H149" s="343" t="s">
        <v>1319</v>
      </c>
      <c r="I149" s="335"/>
      <c r="J149" s="335">
        <v>1</v>
      </c>
      <c r="K149" s="336">
        <v>1060900</v>
      </c>
      <c r="L149" s="336">
        <v>1060900</v>
      </c>
      <c r="M149" s="336">
        <v>72000</v>
      </c>
      <c r="N149" s="336">
        <v>600000</v>
      </c>
      <c r="O149" s="336">
        <v>72000</v>
      </c>
    </row>
    <row r="150" spans="1:15">
      <c r="A150" s="334" t="s">
        <v>1192</v>
      </c>
      <c r="B150" s="335">
        <v>262122</v>
      </c>
      <c r="C150" s="335" t="s">
        <v>367</v>
      </c>
      <c r="D150" s="335">
        <v>111100</v>
      </c>
      <c r="E150" s="335">
        <v>4412</v>
      </c>
      <c r="F150" s="335">
        <v>1</v>
      </c>
      <c r="G150" s="335">
        <v>1</v>
      </c>
      <c r="H150" s="335">
        <v>77</v>
      </c>
      <c r="I150" s="335"/>
      <c r="J150" s="335">
        <v>4</v>
      </c>
      <c r="K150" s="336">
        <v>1066050</v>
      </c>
      <c r="L150" s="336">
        <v>1035000</v>
      </c>
      <c r="M150" s="336">
        <v>1035000</v>
      </c>
      <c r="N150" s="336">
        <v>982050</v>
      </c>
      <c r="O150" s="336">
        <v>70000</v>
      </c>
    </row>
    <row r="151" spans="1:15">
      <c r="A151" s="334" t="s">
        <v>523</v>
      </c>
      <c r="B151" s="335">
        <v>232104</v>
      </c>
      <c r="C151" s="335" t="s">
        <v>450</v>
      </c>
      <c r="D151" s="335" t="s">
        <v>546</v>
      </c>
      <c r="E151" s="335">
        <v>1594</v>
      </c>
      <c r="F151" s="335">
        <v>1</v>
      </c>
      <c r="G151" s="335">
        <v>1</v>
      </c>
      <c r="H151" s="343" t="s">
        <v>1317</v>
      </c>
      <c r="I151" s="335"/>
      <c r="J151" s="335">
        <v>1</v>
      </c>
      <c r="K151" s="336">
        <v>245693</v>
      </c>
      <c r="L151" s="336">
        <v>245693</v>
      </c>
      <c r="M151" s="336">
        <v>67194</v>
      </c>
      <c r="N151" s="336">
        <v>245693</v>
      </c>
      <c r="O151" s="336">
        <v>67194</v>
      </c>
    </row>
    <row r="152" spans="1:15">
      <c r="A152" s="334" t="s">
        <v>484</v>
      </c>
      <c r="B152" s="335">
        <v>223081</v>
      </c>
      <c r="C152" s="335" t="s">
        <v>396</v>
      </c>
      <c r="D152" s="335" t="s">
        <v>548</v>
      </c>
      <c r="E152" s="335">
        <v>3722</v>
      </c>
      <c r="F152" s="335">
        <v>1</v>
      </c>
      <c r="G152" s="335">
        <v>1</v>
      </c>
      <c r="H152" s="343" t="s">
        <v>1317</v>
      </c>
      <c r="I152" s="335"/>
      <c r="J152" s="335">
        <v>3</v>
      </c>
      <c r="K152" s="336">
        <v>651600</v>
      </c>
      <c r="L152" s="336">
        <v>651600</v>
      </c>
      <c r="M152" s="336">
        <v>651600</v>
      </c>
      <c r="N152" s="336">
        <v>260640</v>
      </c>
      <c r="O152" s="336">
        <v>65160</v>
      </c>
    </row>
    <row r="153" spans="1:15">
      <c r="A153" s="334" t="s">
        <v>484</v>
      </c>
      <c r="B153" s="335">
        <v>223081</v>
      </c>
      <c r="C153" s="335" t="s">
        <v>396</v>
      </c>
      <c r="D153" s="335" t="s">
        <v>548</v>
      </c>
      <c r="E153" s="335">
        <v>2111</v>
      </c>
      <c r="F153" s="335">
        <v>1</v>
      </c>
      <c r="G153" s="335">
        <v>2</v>
      </c>
      <c r="H153" s="343" t="s">
        <v>1317</v>
      </c>
      <c r="I153" s="335"/>
      <c r="J153" s="335">
        <v>2</v>
      </c>
      <c r="K153" s="336">
        <v>563484</v>
      </c>
      <c r="L153" s="336">
        <v>563484</v>
      </c>
      <c r="M153" s="336">
        <f>O153</f>
        <v>56349</v>
      </c>
      <c r="N153" s="336">
        <v>225396</v>
      </c>
      <c r="O153" s="336">
        <v>56349</v>
      </c>
    </row>
    <row r="154" spans="1:15">
      <c r="A154" s="337" t="s">
        <v>473</v>
      </c>
      <c r="B154" s="335">
        <v>262122</v>
      </c>
      <c r="C154" s="335" t="s">
        <v>366</v>
      </c>
      <c r="D154" s="335" t="s">
        <v>548</v>
      </c>
      <c r="E154" s="335">
        <v>3722</v>
      </c>
      <c r="F154" s="335">
        <v>1</v>
      </c>
      <c r="G154" s="335">
        <v>1</v>
      </c>
      <c r="H154" s="343" t="s">
        <v>1317</v>
      </c>
      <c r="I154" s="335"/>
      <c r="J154" s="335">
        <v>3</v>
      </c>
      <c r="K154" s="336">
        <v>250000</v>
      </c>
      <c r="L154" s="336">
        <v>250000</v>
      </c>
      <c r="M154" s="336">
        <v>250000</v>
      </c>
      <c r="N154" s="336">
        <v>125000</v>
      </c>
      <c r="O154" s="336">
        <v>50000</v>
      </c>
    </row>
    <row r="155" spans="1:15">
      <c r="A155" s="334" t="s">
        <v>517</v>
      </c>
      <c r="B155" s="335">
        <v>221001</v>
      </c>
      <c r="C155" s="335" t="s">
        <v>445</v>
      </c>
      <c r="D155" s="335" t="s">
        <v>548</v>
      </c>
      <c r="E155" s="335">
        <v>3132</v>
      </c>
      <c r="F155" s="335">
        <v>1</v>
      </c>
      <c r="G155" s="335">
        <v>1</v>
      </c>
      <c r="H155" s="343" t="s">
        <v>1317</v>
      </c>
      <c r="I155" s="335"/>
      <c r="J155" s="335">
        <v>3</v>
      </c>
      <c r="K155" s="336">
        <v>90000</v>
      </c>
      <c r="L155" s="336">
        <v>90000</v>
      </c>
      <c r="M155" s="336">
        <v>90000</v>
      </c>
      <c r="N155" s="336">
        <v>63000</v>
      </c>
      <c r="O155" s="336">
        <v>48448</v>
      </c>
    </row>
    <row r="156" spans="1:15">
      <c r="A156" s="334" t="s">
        <v>484</v>
      </c>
      <c r="B156" s="335">
        <v>223081</v>
      </c>
      <c r="C156" s="335" t="s">
        <v>396</v>
      </c>
      <c r="D156" s="335" t="s">
        <v>548</v>
      </c>
      <c r="E156" s="335">
        <v>2961</v>
      </c>
      <c r="F156" s="335">
        <v>1</v>
      </c>
      <c r="G156" s="335">
        <v>1</v>
      </c>
      <c r="H156" s="343" t="s">
        <v>1317</v>
      </c>
      <c r="I156" s="335"/>
      <c r="J156" s="335">
        <v>2</v>
      </c>
      <c r="K156" s="336">
        <v>120000</v>
      </c>
      <c r="L156" s="336">
        <v>120000</v>
      </c>
      <c r="M156" s="336">
        <v>120000</v>
      </c>
      <c r="N156" s="336">
        <v>48000</v>
      </c>
      <c r="O156" s="336">
        <v>48000</v>
      </c>
    </row>
    <row r="157" spans="1:15">
      <c r="A157" s="334" t="s">
        <v>496</v>
      </c>
      <c r="B157" s="335">
        <v>242078</v>
      </c>
      <c r="C157" s="335" t="s">
        <v>427</v>
      </c>
      <c r="D157" s="335" t="s">
        <v>548</v>
      </c>
      <c r="E157" s="335">
        <v>3722</v>
      </c>
      <c r="F157" s="335">
        <v>1</v>
      </c>
      <c r="G157" s="335">
        <v>1</v>
      </c>
      <c r="H157" s="343" t="s">
        <v>1317</v>
      </c>
      <c r="I157" s="335"/>
      <c r="J157" s="335">
        <v>3</v>
      </c>
      <c r="K157" s="336">
        <v>430000</v>
      </c>
      <c r="L157" s="336">
        <v>430000</v>
      </c>
      <c r="M157" s="336">
        <v>430000</v>
      </c>
      <c r="N157" s="336">
        <v>172000</v>
      </c>
      <c r="O157" s="336">
        <v>43000</v>
      </c>
    </row>
    <row r="158" spans="1:15">
      <c r="A158" s="334" t="s">
        <v>520</v>
      </c>
      <c r="B158" s="335">
        <v>172104</v>
      </c>
      <c r="C158" s="335" t="s">
        <v>450</v>
      </c>
      <c r="D158" s="335" t="s">
        <v>546</v>
      </c>
      <c r="E158" s="335">
        <v>1322</v>
      </c>
      <c r="F158" s="335">
        <v>2</v>
      </c>
      <c r="G158" s="335">
        <v>1</v>
      </c>
      <c r="H158" s="343" t="s">
        <v>1317</v>
      </c>
      <c r="I158" s="335"/>
      <c r="J158" s="335">
        <v>1</v>
      </c>
      <c r="K158" s="336">
        <v>57902</v>
      </c>
      <c r="L158" s="336">
        <v>57902</v>
      </c>
      <c r="M158" s="336">
        <v>42767.33</v>
      </c>
      <c r="N158" s="336">
        <v>44684</v>
      </c>
      <c r="O158" s="336">
        <v>42767.33</v>
      </c>
    </row>
    <row r="159" spans="1:15">
      <c r="A159" s="334" t="s">
        <v>523</v>
      </c>
      <c r="B159" s="335">
        <v>232104</v>
      </c>
      <c r="C159" s="335" t="s">
        <v>450</v>
      </c>
      <c r="D159" s="335" t="s">
        <v>546</v>
      </c>
      <c r="E159" s="335">
        <v>1711</v>
      </c>
      <c r="F159" s="335">
        <v>2</v>
      </c>
      <c r="G159" s="335">
        <v>1</v>
      </c>
      <c r="H159" s="343" t="s">
        <v>1317</v>
      </c>
      <c r="I159" s="335"/>
      <c r="J159" s="335">
        <v>1</v>
      </c>
      <c r="K159" s="336">
        <v>164372</v>
      </c>
      <c r="L159" s="336">
        <v>164372</v>
      </c>
      <c r="M159" s="336">
        <v>41400</v>
      </c>
      <c r="N159" s="336">
        <v>56000</v>
      </c>
      <c r="O159" s="336">
        <v>41400</v>
      </c>
    </row>
    <row r="160" spans="1:15">
      <c r="A160" s="334" t="s">
        <v>472</v>
      </c>
      <c r="B160" s="335">
        <v>255129</v>
      </c>
      <c r="C160" s="335" t="s">
        <v>363</v>
      </c>
      <c r="D160" s="335" t="s">
        <v>548</v>
      </c>
      <c r="E160" s="335">
        <v>3722</v>
      </c>
      <c r="F160" s="335">
        <v>1</v>
      </c>
      <c r="G160" s="335">
        <v>1</v>
      </c>
      <c r="H160" s="343" t="s">
        <v>1317</v>
      </c>
      <c r="I160" s="335"/>
      <c r="J160" s="335">
        <v>3</v>
      </c>
      <c r="K160" s="336">
        <v>228000</v>
      </c>
      <c r="L160" s="336">
        <v>228000</v>
      </c>
      <c r="M160" s="336">
        <v>228000</v>
      </c>
      <c r="N160" s="336">
        <v>95000</v>
      </c>
      <c r="O160" s="336">
        <v>38000</v>
      </c>
    </row>
    <row r="161" spans="1:15">
      <c r="A161" s="334" t="s">
        <v>523</v>
      </c>
      <c r="B161" s="335">
        <v>232104</v>
      </c>
      <c r="C161" s="335" t="s">
        <v>450</v>
      </c>
      <c r="D161" s="335" t="s">
        <v>546</v>
      </c>
      <c r="E161" s="335">
        <v>1713</v>
      </c>
      <c r="F161" s="335">
        <v>2</v>
      </c>
      <c r="G161" s="335">
        <v>1</v>
      </c>
      <c r="H161" s="343" t="s">
        <v>1317</v>
      </c>
      <c r="I161" s="335"/>
      <c r="J161" s="335">
        <v>1</v>
      </c>
      <c r="K161" s="336">
        <v>1365853</v>
      </c>
      <c r="L161" s="336">
        <v>1365853</v>
      </c>
      <c r="M161" s="336">
        <v>35158</v>
      </c>
      <c r="N161" s="336">
        <v>365853</v>
      </c>
      <c r="O161" s="336">
        <v>35158</v>
      </c>
    </row>
    <row r="162" spans="1:15">
      <c r="A162" s="334" t="s">
        <v>520</v>
      </c>
      <c r="B162" s="335">
        <v>172104</v>
      </c>
      <c r="C162" s="335" t="s">
        <v>450</v>
      </c>
      <c r="D162" s="335" t="s">
        <v>546</v>
      </c>
      <c r="E162" s="335">
        <v>1322</v>
      </c>
      <c r="F162" s="335">
        <v>1</v>
      </c>
      <c r="G162" s="335">
        <v>1</v>
      </c>
      <c r="H162" s="343" t="s">
        <v>1317</v>
      </c>
      <c r="I162" s="335"/>
      <c r="J162" s="335">
        <v>1</v>
      </c>
      <c r="K162" s="336">
        <v>86853</v>
      </c>
      <c r="L162" s="336">
        <v>86853</v>
      </c>
      <c r="M162" s="336">
        <v>31275.42</v>
      </c>
      <c r="N162" s="336">
        <v>69026</v>
      </c>
      <c r="O162" s="336">
        <v>31275.42</v>
      </c>
    </row>
    <row r="163" spans="1:15">
      <c r="A163" s="334" t="s">
        <v>517</v>
      </c>
      <c r="B163" s="335">
        <v>221001</v>
      </c>
      <c r="C163" s="335" t="s">
        <v>445</v>
      </c>
      <c r="D163" s="335" t="s">
        <v>546</v>
      </c>
      <c r="E163" s="335">
        <v>3432</v>
      </c>
      <c r="F163" s="335">
        <v>1</v>
      </c>
      <c r="G163" s="335">
        <v>2</v>
      </c>
      <c r="H163" s="343" t="s">
        <v>1317</v>
      </c>
      <c r="I163" s="335"/>
      <c r="J163" s="335">
        <v>3</v>
      </c>
      <c r="K163" s="336">
        <v>90000</v>
      </c>
      <c r="L163" s="336">
        <v>90000</v>
      </c>
      <c r="M163" s="336">
        <f>O163</f>
        <v>23590.48</v>
      </c>
      <c r="N163" s="336">
        <v>36000</v>
      </c>
      <c r="O163" s="336">
        <v>23590.48</v>
      </c>
    </row>
    <row r="164" spans="1:15">
      <c r="A164" s="334" t="s">
        <v>523</v>
      </c>
      <c r="B164" s="335">
        <v>232104</v>
      </c>
      <c r="C164" s="335" t="s">
        <v>450</v>
      </c>
      <c r="D164" s="335" t="s">
        <v>546</v>
      </c>
      <c r="E164" s="335">
        <v>1711</v>
      </c>
      <c r="F164" s="335">
        <v>1</v>
      </c>
      <c r="G164" s="335">
        <v>1</v>
      </c>
      <c r="H164" s="343" t="s">
        <v>1317</v>
      </c>
      <c r="I164" s="335"/>
      <c r="J164" s="335">
        <v>1</v>
      </c>
      <c r="K164" s="336">
        <v>246559</v>
      </c>
      <c r="L164" s="336">
        <v>246559</v>
      </c>
      <c r="M164" s="336">
        <v>22800</v>
      </c>
      <c r="N164" s="336">
        <v>84000</v>
      </c>
      <c r="O164" s="336">
        <v>22800</v>
      </c>
    </row>
    <row r="165" spans="1:15">
      <c r="A165" s="334" t="s">
        <v>492</v>
      </c>
      <c r="B165" s="335">
        <v>321102</v>
      </c>
      <c r="C165" s="335" t="s">
        <v>417</v>
      </c>
      <c r="D165" s="335" t="s">
        <v>548</v>
      </c>
      <c r="E165" s="335">
        <v>2161</v>
      </c>
      <c r="F165" s="335">
        <v>1</v>
      </c>
      <c r="G165" s="335">
        <v>1</v>
      </c>
      <c r="H165" s="343" t="s">
        <v>1317</v>
      </c>
      <c r="I165" s="335"/>
      <c r="J165" s="335">
        <v>2</v>
      </c>
      <c r="K165" s="336">
        <v>3050000</v>
      </c>
      <c r="L165" s="336">
        <v>693194</v>
      </c>
      <c r="M165" s="336">
        <v>589954</v>
      </c>
      <c r="N165" s="336">
        <v>693194</v>
      </c>
      <c r="O165" s="336">
        <v>19758.28</v>
      </c>
    </row>
    <row r="166" spans="1:15">
      <c r="A166" s="334" t="s">
        <v>523</v>
      </c>
      <c r="B166" s="335">
        <v>232104</v>
      </c>
      <c r="C166" s="335" t="s">
        <v>450</v>
      </c>
      <c r="D166" s="335" t="s">
        <v>546</v>
      </c>
      <c r="E166" s="335">
        <v>1551</v>
      </c>
      <c r="F166" s="335">
        <v>2</v>
      </c>
      <c r="G166" s="335">
        <v>1</v>
      </c>
      <c r="H166" s="343" t="s">
        <v>1317</v>
      </c>
      <c r="I166" s="335"/>
      <c r="J166" s="335">
        <v>1</v>
      </c>
      <c r="K166" s="336">
        <v>24638</v>
      </c>
      <c r="L166" s="336">
        <v>24638</v>
      </c>
      <c r="M166" s="336">
        <v>19400</v>
      </c>
      <c r="N166" s="336">
        <v>24638</v>
      </c>
      <c r="O166" s="336">
        <v>19400</v>
      </c>
    </row>
    <row r="167" spans="1:15">
      <c r="A167" s="337" t="s">
        <v>489</v>
      </c>
      <c r="B167" s="335">
        <v>241101</v>
      </c>
      <c r="C167" s="335" t="s">
        <v>409</v>
      </c>
      <c r="D167" s="335" t="s">
        <v>548</v>
      </c>
      <c r="E167" s="335">
        <v>2541</v>
      </c>
      <c r="F167" s="335">
        <v>1</v>
      </c>
      <c r="G167" s="335">
        <v>1</v>
      </c>
      <c r="H167" s="343" t="s">
        <v>1317</v>
      </c>
      <c r="I167" s="335"/>
      <c r="J167" s="335">
        <v>2</v>
      </c>
      <c r="K167" s="336">
        <v>1500000</v>
      </c>
      <c r="L167" s="336">
        <v>1500000</v>
      </c>
      <c r="M167" s="336">
        <v>233690</v>
      </c>
      <c r="N167" s="336">
        <v>500001</v>
      </c>
      <c r="O167" s="336">
        <v>18792</v>
      </c>
    </row>
    <row r="168" spans="1:15">
      <c r="A168" s="334" t="s">
        <v>519</v>
      </c>
      <c r="B168" s="335">
        <v>131104</v>
      </c>
      <c r="C168" s="335" t="s">
        <v>450</v>
      </c>
      <c r="D168" s="335" t="s">
        <v>546</v>
      </c>
      <c r="E168" s="335">
        <v>3982</v>
      </c>
      <c r="F168" s="335">
        <v>2</v>
      </c>
      <c r="G168" s="335">
        <v>1</v>
      </c>
      <c r="H168" s="343" t="s">
        <v>1318</v>
      </c>
      <c r="I168" s="335"/>
      <c r="J168" s="335">
        <v>3</v>
      </c>
      <c r="K168" s="336">
        <v>237350</v>
      </c>
      <c r="L168" s="336">
        <v>237350</v>
      </c>
      <c r="M168" s="336">
        <v>18440.25</v>
      </c>
      <c r="N168" s="336">
        <v>40000</v>
      </c>
      <c r="O168" s="336">
        <v>18440.25</v>
      </c>
    </row>
    <row r="169" spans="1:15">
      <c r="A169" s="337" t="s">
        <v>498</v>
      </c>
      <c r="B169" s="335">
        <v>223089</v>
      </c>
      <c r="C169" s="335" t="s">
        <v>332</v>
      </c>
      <c r="D169" s="335" t="s">
        <v>548</v>
      </c>
      <c r="E169" s="335">
        <v>2221</v>
      </c>
      <c r="F169" s="335">
        <v>1</v>
      </c>
      <c r="G169" s="335">
        <v>1</v>
      </c>
      <c r="H169" s="343" t="s">
        <v>1317</v>
      </c>
      <c r="I169" s="335"/>
      <c r="J169" s="335">
        <v>2</v>
      </c>
      <c r="K169" s="336">
        <v>60000</v>
      </c>
      <c r="L169" s="336">
        <v>60000</v>
      </c>
      <c r="M169" s="336">
        <v>56529.7</v>
      </c>
      <c r="N169" s="336">
        <v>24000</v>
      </c>
      <c r="O169" s="336">
        <v>18000</v>
      </c>
    </row>
    <row r="170" spans="1:15">
      <c r="A170" s="334" t="s">
        <v>523</v>
      </c>
      <c r="B170" s="335">
        <v>232104</v>
      </c>
      <c r="C170" s="335" t="s">
        <v>450</v>
      </c>
      <c r="D170" s="335" t="s">
        <v>546</v>
      </c>
      <c r="E170" s="335">
        <v>1546</v>
      </c>
      <c r="F170" s="335">
        <v>1</v>
      </c>
      <c r="G170" s="335">
        <v>1</v>
      </c>
      <c r="H170" s="343" t="s">
        <v>1319</v>
      </c>
      <c r="I170" s="335"/>
      <c r="J170" s="335">
        <v>1</v>
      </c>
      <c r="K170" s="336">
        <v>74263</v>
      </c>
      <c r="L170" s="336">
        <v>74263</v>
      </c>
      <c r="M170" s="336">
        <v>15000</v>
      </c>
      <c r="N170" s="336">
        <v>74263</v>
      </c>
      <c r="O170" s="336">
        <v>12500</v>
      </c>
    </row>
    <row r="171" spans="1:15">
      <c r="A171" s="334" t="s">
        <v>456</v>
      </c>
      <c r="B171" s="335">
        <v>124004</v>
      </c>
      <c r="C171" s="335" t="s">
        <v>330</v>
      </c>
      <c r="D171" s="335" t="s">
        <v>548</v>
      </c>
      <c r="E171" s="335">
        <v>2111</v>
      </c>
      <c r="F171" s="335">
        <v>1</v>
      </c>
      <c r="G171" s="335">
        <v>1</v>
      </c>
      <c r="H171" s="343" t="s">
        <v>1317</v>
      </c>
      <c r="I171" s="335"/>
      <c r="J171" s="335">
        <v>2</v>
      </c>
      <c r="K171" s="336">
        <v>40000</v>
      </c>
      <c r="L171" s="336">
        <v>40000</v>
      </c>
      <c r="M171" s="336">
        <v>12818</v>
      </c>
      <c r="N171" s="336">
        <v>40000</v>
      </c>
      <c r="O171" s="336">
        <v>11792.56</v>
      </c>
    </row>
    <row r="172" spans="1:15">
      <c r="A172" s="334" t="s">
        <v>484</v>
      </c>
      <c r="B172" s="335">
        <v>223081</v>
      </c>
      <c r="C172" s="335" t="s">
        <v>396</v>
      </c>
      <c r="D172" s="335" t="s">
        <v>548</v>
      </c>
      <c r="E172" s="335">
        <v>2161</v>
      </c>
      <c r="F172" s="335">
        <v>1</v>
      </c>
      <c r="G172" s="335">
        <v>1</v>
      </c>
      <c r="H172" s="343" t="s">
        <v>1317</v>
      </c>
      <c r="I172" s="335"/>
      <c r="J172" s="335">
        <v>2</v>
      </c>
      <c r="K172" s="336">
        <v>20100</v>
      </c>
      <c r="L172" s="336">
        <v>20100</v>
      </c>
      <c r="M172" s="336">
        <v>14391</v>
      </c>
      <c r="N172" s="336">
        <v>8040</v>
      </c>
      <c r="O172" s="336">
        <v>8040</v>
      </c>
    </row>
    <row r="173" spans="1:15">
      <c r="A173" s="334" t="s">
        <v>523</v>
      </c>
      <c r="B173" s="335">
        <v>232104</v>
      </c>
      <c r="C173" s="335" t="s">
        <v>450</v>
      </c>
      <c r="D173" s="335" t="s">
        <v>546</v>
      </c>
      <c r="E173" s="335">
        <v>1542</v>
      </c>
      <c r="F173" s="335">
        <v>1</v>
      </c>
      <c r="G173" s="335">
        <v>1</v>
      </c>
      <c r="H173" s="343" t="s">
        <v>1317</v>
      </c>
      <c r="I173" s="335"/>
      <c r="J173" s="335">
        <v>1</v>
      </c>
      <c r="K173" s="336">
        <v>194670</v>
      </c>
      <c r="L173" s="336">
        <v>194670</v>
      </c>
      <c r="M173" s="336">
        <v>7859</v>
      </c>
      <c r="N173" s="336">
        <v>144040</v>
      </c>
      <c r="O173" s="336">
        <v>7859</v>
      </c>
    </row>
    <row r="174" spans="1:15">
      <c r="A174" s="334" t="s">
        <v>523</v>
      </c>
      <c r="B174" s="335">
        <v>232104</v>
      </c>
      <c r="C174" s="335" t="s">
        <v>450</v>
      </c>
      <c r="D174" s="335" t="s">
        <v>546</v>
      </c>
      <c r="E174" s="335">
        <v>1719</v>
      </c>
      <c r="F174" s="335">
        <v>1</v>
      </c>
      <c r="G174" s="335">
        <v>1</v>
      </c>
      <c r="H174" s="343" t="s">
        <v>1319</v>
      </c>
      <c r="I174" s="335"/>
      <c r="J174" s="335">
        <v>1</v>
      </c>
      <c r="K174" s="336">
        <v>50368</v>
      </c>
      <c r="L174" s="336">
        <v>50368</v>
      </c>
      <c r="M174" s="336">
        <v>7500</v>
      </c>
      <c r="N174" s="336">
        <v>50368</v>
      </c>
      <c r="O174" s="336">
        <v>7500</v>
      </c>
    </row>
    <row r="175" spans="1:15">
      <c r="A175" s="334" t="s">
        <v>508</v>
      </c>
      <c r="B175" s="335">
        <v>264105</v>
      </c>
      <c r="C175" s="335" t="s">
        <v>369</v>
      </c>
      <c r="D175" s="335" t="s">
        <v>548</v>
      </c>
      <c r="E175" s="335">
        <v>2161</v>
      </c>
      <c r="F175" s="335">
        <v>1</v>
      </c>
      <c r="G175" s="335">
        <v>1</v>
      </c>
      <c r="H175" s="343" t="s">
        <v>1317</v>
      </c>
      <c r="I175" s="335"/>
      <c r="J175" s="335">
        <v>2</v>
      </c>
      <c r="K175" s="336">
        <v>500000</v>
      </c>
      <c r="L175" s="336">
        <v>500000</v>
      </c>
      <c r="M175" s="336">
        <v>7500</v>
      </c>
      <c r="N175" s="336">
        <v>350000</v>
      </c>
      <c r="O175" s="336">
        <v>7499.4</v>
      </c>
    </row>
    <row r="176" spans="1:15">
      <c r="A176" s="334" t="s">
        <v>520</v>
      </c>
      <c r="B176" s="335">
        <v>172104</v>
      </c>
      <c r="C176" s="335" t="s">
        <v>450</v>
      </c>
      <c r="D176" s="335" t="s">
        <v>546</v>
      </c>
      <c r="E176" s="335">
        <v>1323</v>
      </c>
      <c r="F176" s="335">
        <v>1</v>
      </c>
      <c r="G176" s="335">
        <v>1</v>
      </c>
      <c r="H176" s="343" t="s">
        <v>1318</v>
      </c>
      <c r="I176" s="335"/>
      <c r="J176" s="335">
        <v>1</v>
      </c>
      <c r="K176" s="336">
        <v>2729322</v>
      </c>
      <c r="L176" s="336">
        <v>2729322</v>
      </c>
      <c r="M176" s="336">
        <v>6185.18</v>
      </c>
      <c r="N176" s="336">
        <v>100000</v>
      </c>
      <c r="O176" s="336">
        <v>6185.18</v>
      </c>
    </row>
    <row r="177" spans="1:15">
      <c r="A177" s="334" t="s">
        <v>523</v>
      </c>
      <c r="B177" s="335">
        <v>232104</v>
      </c>
      <c r="C177" s="335" t="s">
        <v>450</v>
      </c>
      <c r="D177" s="335" t="s">
        <v>546</v>
      </c>
      <c r="E177" s="335">
        <v>1551</v>
      </c>
      <c r="F177" s="335">
        <v>1</v>
      </c>
      <c r="G177" s="335">
        <v>1</v>
      </c>
      <c r="H177" s="343" t="s">
        <v>1317</v>
      </c>
      <c r="I177" s="335"/>
      <c r="J177" s="335">
        <v>1</v>
      </c>
      <c r="K177" s="336">
        <v>36956</v>
      </c>
      <c r="L177" s="336">
        <v>36956</v>
      </c>
      <c r="M177" s="336">
        <v>5700.01</v>
      </c>
      <c r="N177" s="336">
        <v>36956</v>
      </c>
      <c r="O177" s="336">
        <v>5700</v>
      </c>
    </row>
    <row r="178" spans="1:15">
      <c r="A178" s="334" t="s">
        <v>523</v>
      </c>
      <c r="B178" s="335">
        <v>232104</v>
      </c>
      <c r="C178" s="335" t="s">
        <v>450</v>
      </c>
      <c r="D178" s="335" t="s">
        <v>546</v>
      </c>
      <c r="E178" s="335">
        <v>1594</v>
      </c>
      <c r="F178" s="335">
        <v>2</v>
      </c>
      <c r="G178" s="335">
        <v>1</v>
      </c>
      <c r="H178" s="343" t="s">
        <v>1317</v>
      </c>
      <c r="I178" s="335"/>
      <c r="J178" s="335">
        <v>1</v>
      </c>
      <c r="K178" s="336">
        <v>163796</v>
      </c>
      <c r="L178" s="336">
        <v>163796</v>
      </c>
      <c r="M178" s="336">
        <v>5599.5</v>
      </c>
      <c r="N178" s="336">
        <v>163796</v>
      </c>
      <c r="O178" s="336">
        <v>5599.5</v>
      </c>
    </row>
    <row r="179" spans="1:15">
      <c r="A179" s="334" t="s">
        <v>524</v>
      </c>
      <c r="B179" s="335">
        <v>124003</v>
      </c>
      <c r="C179" s="335" t="s">
        <v>326</v>
      </c>
      <c r="D179" s="335" t="s">
        <v>548</v>
      </c>
      <c r="E179" s="335">
        <v>2141</v>
      </c>
      <c r="F179" s="335">
        <v>1</v>
      </c>
      <c r="G179" s="335">
        <v>1</v>
      </c>
      <c r="H179" s="343" t="s">
        <v>1317</v>
      </c>
      <c r="I179" s="335"/>
      <c r="J179" s="335">
        <v>2</v>
      </c>
      <c r="K179" s="336">
        <v>250000</v>
      </c>
      <c r="L179" s="336">
        <v>250000</v>
      </c>
      <c r="M179" s="336"/>
      <c r="N179" s="336">
        <v>250000</v>
      </c>
      <c r="O179" s="336">
        <v>0</v>
      </c>
    </row>
    <row r="180" spans="1:15">
      <c r="A180" s="334" t="s">
        <v>524</v>
      </c>
      <c r="B180" s="335">
        <v>124003</v>
      </c>
      <c r="C180" s="335" t="s">
        <v>326</v>
      </c>
      <c r="D180" s="335" t="s">
        <v>548</v>
      </c>
      <c r="E180" s="335">
        <v>2311</v>
      </c>
      <c r="F180" s="335">
        <v>1</v>
      </c>
      <c r="G180" s="335">
        <v>1</v>
      </c>
      <c r="H180" s="343" t="s">
        <v>1317</v>
      </c>
      <c r="I180" s="335"/>
      <c r="J180" s="335">
        <v>2</v>
      </c>
      <c r="K180" s="336">
        <v>700000</v>
      </c>
      <c r="L180" s="336">
        <v>700000</v>
      </c>
      <c r="M180" s="336"/>
      <c r="N180" s="336">
        <v>280000</v>
      </c>
      <c r="O180" s="336">
        <v>0</v>
      </c>
    </row>
    <row r="181" spans="1:15">
      <c r="A181" s="334" t="s">
        <v>456</v>
      </c>
      <c r="B181" s="335">
        <v>124004</v>
      </c>
      <c r="C181" s="335" t="s">
        <v>330</v>
      </c>
      <c r="D181" s="335" t="s">
        <v>552</v>
      </c>
      <c r="E181" s="335">
        <v>5211</v>
      </c>
      <c r="F181" s="335">
        <v>2</v>
      </c>
      <c r="G181" s="335">
        <v>1</v>
      </c>
      <c r="H181" s="343" t="s">
        <v>1317</v>
      </c>
      <c r="I181" s="335" t="s">
        <v>553</v>
      </c>
      <c r="J181" s="335">
        <v>5</v>
      </c>
      <c r="K181" s="336">
        <v>50000</v>
      </c>
      <c r="L181" s="336">
        <v>0</v>
      </c>
      <c r="M181" s="336"/>
      <c r="N181" s="336">
        <v>0</v>
      </c>
      <c r="O181" s="336">
        <v>0</v>
      </c>
    </row>
    <row r="182" spans="1:15">
      <c r="A182" s="334" t="s">
        <v>456</v>
      </c>
      <c r="B182" s="335">
        <v>124004</v>
      </c>
      <c r="C182" s="335" t="s">
        <v>330</v>
      </c>
      <c r="D182" s="335" t="s">
        <v>555</v>
      </c>
      <c r="E182" s="335">
        <v>4419</v>
      </c>
      <c r="F182" s="335">
        <v>1</v>
      </c>
      <c r="G182" s="335">
        <v>1</v>
      </c>
      <c r="H182" s="343" t="s">
        <v>1317</v>
      </c>
      <c r="I182" s="335"/>
      <c r="J182" s="335">
        <v>4</v>
      </c>
      <c r="K182" s="336">
        <v>400000</v>
      </c>
      <c r="L182" s="336">
        <v>0</v>
      </c>
      <c r="M182" s="336"/>
      <c r="N182" s="336">
        <v>0</v>
      </c>
      <c r="O182" s="336">
        <v>0</v>
      </c>
    </row>
    <row r="183" spans="1:15">
      <c r="A183" s="334" t="s">
        <v>456</v>
      </c>
      <c r="B183" s="335">
        <v>124004</v>
      </c>
      <c r="C183" s="335" t="s">
        <v>330</v>
      </c>
      <c r="D183" s="335" t="s">
        <v>548</v>
      </c>
      <c r="E183" s="335">
        <v>2211</v>
      </c>
      <c r="F183" s="335">
        <v>1</v>
      </c>
      <c r="G183" s="335">
        <v>1</v>
      </c>
      <c r="H183" s="343" t="s">
        <v>1317</v>
      </c>
      <c r="I183" s="335"/>
      <c r="J183" s="335">
        <v>2</v>
      </c>
      <c r="K183" s="336">
        <v>50000</v>
      </c>
      <c r="L183" s="336">
        <v>50000</v>
      </c>
      <c r="M183" s="336">
        <v>50000</v>
      </c>
      <c r="N183" s="336">
        <v>20000</v>
      </c>
      <c r="O183" s="336">
        <v>0</v>
      </c>
    </row>
    <row r="184" spans="1:15">
      <c r="A184" s="334" t="s">
        <v>456</v>
      </c>
      <c r="B184" s="335">
        <v>124004</v>
      </c>
      <c r="C184" s="335" t="s">
        <v>330</v>
      </c>
      <c r="D184" s="335" t="s">
        <v>548</v>
      </c>
      <c r="E184" s="335">
        <v>3291</v>
      </c>
      <c r="F184" s="335">
        <v>1</v>
      </c>
      <c r="G184" s="335">
        <v>1</v>
      </c>
      <c r="H184" s="343" t="s">
        <v>1317</v>
      </c>
      <c r="I184" s="335"/>
      <c r="J184" s="335">
        <v>3</v>
      </c>
      <c r="K184" s="336">
        <v>40000</v>
      </c>
      <c r="L184" s="336">
        <v>0</v>
      </c>
      <c r="M184" s="336"/>
      <c r="N184" s="336">
        <v>0</v>
      </c>
      <c r="O184" s="336">
        <v>0</v>
      </c>
    </row>
    <row r="185" spans="1:15">
      <c r="A185" s="334" t="s">
        <v>456</v>
      </c>
      <c r="B185" s="335">
        <v>124004</v>
      </c>
      <c r="C185" s="335" t="s">
        <v>330</v>
      </c>
      <c r="D185" s="335" t="s">
        <v>548</v>
      </c>
      <c r="E185" s="335">
        <v>3581</v>
      </c>
      <c r="F185" s="335">
        <v>1</v>
      </c>
      <c r="G185" s="335">
        <v>1</v>
      </c>
      <c r="H185" s="343" t="s">
        <v>1317</v>
      </c>
      <c r="I185" s="335"/>
      <c r="J185" s="335">
        <v>3</v>
      </c>
      <c r="K185" s="336">
        <v>0</v>
      </c>
      <c r="L185" s="336">
        <v>73000</v>
      </c>
      <c r="M185" s="336"/>
      <c r="N185" s="336">
        <v>13000</v>
      </c>
      <c r="O185" s="336">
        <v>0</v>
      </c>
    </row>
    <row r="186" spans="1:15">
      <c r="A186" s="334" t="s">
        <v>456</v>
      </c>
      <c r="B186" s="335">
        <v>124004</v>
      </c>
      <c r="C186" s="335" t="s">
        <v>330</v>
      </c>
      <c r="D186" s="335" t="s">
        <v>548</v>
      </c>
      <c r="E186" s="335">
        <v>3661</v>
      </c>
      <c r="F186" s="335">
        <v>1</v>
      </c>
      <c r="G186" s="335">
        <v>1</v>
      </c>
      <c r="H186" s="343" t="s">
        <v>1317</v>
      </c>
      <c r="I186" s="335"/>
      <c r="J186" s="335">
        <v>3</v>
      </c>
      <c r="K186" s="336">
        <v>40000</v>
      </c>
      <c r="L186" s="336">
        <v>0</v>
      </c>
      <c r="M186" s="336"/>
      <c r="N186" s="336">
        <v>0</v>
      </c>
      <c r="O186" s="336">
        <v>0</v>
      </c>
    </row>
    <row r="187" spans="1:15">
      <c r="A187" s="334" t="s">
        <v>456</v>
      </c>
      <c r="B187" s="335">
        <v>124004</v>
      </c>
      <c r="C187" s="335" t="s">
        <v>330</v>
      </c>
      <c r="D187" s="335" t="s">
        <v>548</v>
      </c>
      <c r="E187" s="335">
        <v>3821</v>
      </c>
      <c r="F187" s="335">
        <v>1</v>
      </c>
      <c r="G187" s="335">
        <v>1</v>
      </c>
      <c r="H187" s="343" t="s">
        <v>1317</v>
      </c>
      <c r="I187" s="335"/>
      <c r="J187" s="335">
        <v>3</v>
      </c>
      <c r="K187" s="336">
        <v>100000</v>
      </c>
      <c r="L187" s="336">
        <v>27000</v>
      </c>
      <c r="M187" s="336"/>
      <c r="N187" s="336">
        <v>0</v>
      </c>
      <c r="O187" s="336">
        <v>0</v>
      </c>
    </row>
    <row r="188" spans="1:15">
      <c r="A188" s="334" t="s">
        <v>528</v>
      </c>
      <c r="B188" s="335">
        <v>131001</v>
      </c>
      <c r="C188" s="335" t="s">
        <v>445</v>
      </c>
      <c r="D188" s="335" t="s">
        <v>548</v>
      </c>
      <c r="E188" s="335">
        <v>2152</v>
      </c>
      <c r="F188" s="335">
        <v>1</v>
      </c>
      <c r="G188" s="335">
        <v>1</v>
      </c>
      <c r="H188" s="343" t="s">
        <v>1317</v>
      </c>
      <c r="I188" s="335"/>
      <c r="J188" s="335">
        <v>2</v>
      </c>
      <c r="K188" s="336">
        <v>1500000</v>
      </c>
      <c r="L188" s="336">
        <v>1500000</v>
      </c>
      <c r="M188" s="336"/>
      <c r="N188" s="336">
        <v>1250000</v>
      </c>
      <c r="O188" s="336">
        <v>0</v>
      </c>
    </row>
    <row r="189" spans="1:15">
      <c r="A189" s="334" t="s">
        <v>519</v>
      </c>
      <c r="B189" s="335">
        <v>131104</v>
      </c>
      <c r="C189" s="335" t="s">
        <v>450</v>
      </c>
      <c r="D189" s="335" t="s">
        <v>546</v>
      </c>
      <c r="E189" s="335">
        <v>3982</v>
      </c>
      <c r="F189" s="335">
        <v>1</v>
      </c>
      <c r="G189" s="335">
        <v>1</v>
      </c>
      <c r="H189" s="343" t="s">
        <v>1318</v>
      </c>
      <c r="I189" s="335"/>
      <c r="J189" s="335">
        <v>3</v>
      </c>
      <c r="K189" s="336">
        <v>356025</v>
      </c>
      <c r="L189" s="336">
        <v>356025</v>
      </c>
      <c r="M189" s="336"/>
      <c r="N189" s="336">
        <v>60000</v>
      </c>
      <c r="O189" s="336">
        <v>0</v>
      </c>
    </row>
    <row r="190" spans="1:15">
      <c r="A190" s="334" t="s">
        <v>497</v>
      </c>
      <c r="B190" s="335">
        <v>138177</v>
      </c>
      <c r="C190" s="335" t="s">
        <v>441</v>
      </c>
      <c r="D190" s="335" t="s">
        <v>548</v>
      </c>
      <c r="E190" s="335">
        <v>2161</v>
      </c>
      <c r="F190" s="335">
        <v>1</v>
      </c>
      <c r="G190" s="335">
        <v>1</v>
      </c>
      <c r="H190" s="343" t="s">
        <v>1317</v>
      </c>
      <c r="I190" s="335"/>
      <c r="J190" s="335">
        <v>2</v>
      </c>
      <c r="K190" s="336">
        <v>800000</v>
      </c>
      <c r="L190" s="336">
        <v>800000</v>
      </c>
      <c r="M190" s="336">
        <v>800000</v>
      </c>
      <c r="N190" s="336">
        <v>800000</v>
      </c>
      <c r="O190" s="336">
        <v>0</v>
      </c>
    </row>
    <row r="191" spans="1:15">
      <c r="A191" s="334" t="s">
        <v>497</v>
      </c>
      <c r="B191" s="335">
        <v>138177</v>
      </c>
      <c r="C191" s="335" t="s">
        <v>441</v>
      </c>
      <c r="D191" s="335" t="s">
        <v>548</v>
      </c>
      <c r="E191" s="335">
        <v>2171</v>
      </c>
      <c r="F191" s="335">
        <v>1</v>
      </c>
      <c r="G191" s="335">
        <v>1</v>
      </c>
      <c r="H191" s="343" t="s">
        <v>1317</v>
      </c>
      <c r="I191" s="335"/>
      <c r="J191" s="335">
        <v>2</v>
      </c>
      <c r="K191" s="336">
        <v>150000</v>
      </c>
      <c r="L191" s="336">
        <v>0</v>
      </c>
      <c r="M191" s="336"/>
      <c r="N191" s="336">
        <v>0</v>
      </c>
      <c r="O191" s="336">
        <v>0</v>
      </c>
    </row>
    <row r="192" spans="1:15">
      <c r="A192" s="334" t="s">
        <v>497</v>
      </c>
      <c r="B192" s="335">
        <v>138177</v>
      </c>
      <c r="C192" s="335" t="s">
        <v>441</v>
      </c>
      <c r="D192" s="335" t="s">
        <v>548</v>
      </c>
      <c r="E192" s="335">
        <v>2531</v>
      </c>
      <c r="F192" s="335">
        <v>1</v>
      </c>
      <c r="G192" s="335">
        <v>1</v>
      </c>
      <c r="H192" s="343" t="s">
        <v>1317</v>
      </c>
      <c r="I192" s="335"/>
      <c r="J192" s="335">
        <v>2</v>
      </c>
      <c r="K192" s="336">
        <v>30000</v>
      </c>
      <c r="L192" s="336">
        <v>30000</v>
      </c>
      <c r="M192" s="336"/>
      <c r="N192" s="336">
        <v>15000</v>
      </c>
      <c r="O192" s="336">
        <v>0</v>
      </c>
    </row>
    <row r="193" spans="1:15">
      <c r="A193" s="334" t="s">
        <v>497</v>
      </c>
      <c r="B193" s="335">
        <v>138177</v>
      </c>
      <c r="C193" s="335" t="s">
        <v>441</v>
      </c>
      <c r="D193" s="335" t="s">
        <v>548</v>
      </c>
      <c r="E193" s="335">
        <v>2911</v>
      </c>
      <c r="F193" s="335">
        <v>1</v>
      </c>
      <c r="G193" s="335">
        <v>1</v>
      </c>
      <c r="H193" s="343" t="s">
        <v>1317</v>
      </c>
      <c r="I193" s="335"/>
      <c r="J193" s="335">
        <v>2</v>
      </c>
      <c r="K193" s="336">
        <v>282000</v>
      </c>
      <c r="L193" s="336">
        <v>0</v>
      </c>
      <c r="M193" s="336"/>
      <c r="N193" s="336">
        <v>0</v>
      </c>
      <c r="O193" s="336">
        <v>0</v>
      </c>
    </row>
    <row r="194" spans="1:15">
      <c r="A194" s="334" t="s">
        <v>497</v>
      </c>
      <c r="B194" s="335">
        <v>138177</v>
      </c>
      <c r="C194" s="335" t="s">
        <v>441</v>
      </c>
      <c r="D194" s="335" t="s">
        <v>548</v>
      </c>
      <c r="E194" s="335">
        <v>3341</v>
      </c>
      <c r="F194" s="335">
        <v>1</v>
      </c>
      <c r="G194" s="335">
        <v>1</v>
      </c>
      <c r="H194" s="343" t="s">
        <v>1317</v>
      </c>
      <c r="I194" s="335"/>
      <c r="J194" s="335">
        <v>3</v>
      </c>
      <c r="K194" s="336">
        <v>200000</v>
      </c>
      <c r="L194" s="336">
        <v>0</v>
      </c>
      <c r="M194" s="336"/>
      <c r="N194" s="336">
        <v>0</v>
      </c>
      <c r="O194" s="336">
        <v>0</v>
      </c>
    </row>
    <row r="195" spans="1:15">
      <c r="A195" s="334" t="s">
        <v>497</v>
      </c>
      <c r="B195" s="335">
        <v>138177</v>
      </c>
      <c r="C195" s="335" t="s">
        <v>441</v>
      </c>
      <c r="D195" s="335" t="s">
        <v>548</v>
      </c>
      <c r="E195" s="335">
        <v>3552</v>
      </c>
      <c r="F195" s="335">
        <v>1</v>
      </c>
      <c r="G195" s="335">
        <v>1</v>
      </c>
      <c r="H195" s="343" t="s">
        <v>1317</v>
      </c>
      <c r="I195" s="335"/>
      <c r="J195" s="335">
        <v>3</v>
      </c>
      <c r="K195" s="336">
        <v>0</v>
      </c>
      <c r="L195" s="336">
        <v>594187</v>
      </c>
      <c r="M195" s="336"/>
      <c r="N195" s="336">
        <v>194189</v>
      </c>
      <c r="O195" s="336">
        <v>0</v>
      </c>
    </row>
    <row r="196" spans="1:15">
      <c r="A196" s="337" t="s">
        <v>513</v>
      </c>
      <c r="B196" s="335">
        <v>171063</v>
      </c>
      <c r="C196" s="335" t="s">
        <v>430</v>
      </c>
      <c r="D196" s="335" t="s">
        <v>552</v>
      </c>
      <c r="E196" s="335">
        <v>5151</v>
      </c>
      <c r="F196" s="335">
        <v>2</v>
      </c>
      <c r="G196" s="335">
        <v>1</v>
      </c>
      <c r="H196" s="343" t="s">
        <v>1317</v>
      </c>
      <c r="I196" s="335" t="s">
        <v>588</v>
      </c>
      <c r="J196" s="335">
        <v>5</v>
      </c>
      <c r="K196" s="336">
        <v>18000000</v>
      </c>
      <c r="L196" s="336">
        <v>0</v>
      </c>
      <c r="M196" s="336"/>
      <c r="N196" s="336">
        <v>0</v>
      </c>
      <c r="O196" s="336">
        <v>0</v>
      </c>
    </row>
    <row r="197" spans="1:15">
      <c r="A197" s="337" t="s">
        <v>513</v>
      </c>
      <c r="B197" s="335">
        <v>171063</v>
      </c>
      <c r="C197" s="335" t="s">
        <v>430</v>
      </c>
      <c r="D197" s="335" t="s">
        <v>590</v>
      </c>
      <c r="E197" s="335">
        <v>3391</v>
      </c>
      <c r="F197" s="335">
        <v>1</v>
      </c>
      <c r="G197" s="335">
        <v>1</v>
      </c>
      <c r="H197" s="343" t="s">
        <v>1317</v>
      </c>
      <c r="I197" s="335"/>
      <c r="J197" s="335">
        <v>3</v>
      </c>
      <c r="K197" s="336">
        <v>0</v>
      </c>
      <c r="L197" s="336">
        <v>2329711.6</v>
      </c>
      <c r="M197" s="336"/>
      <c r="N197" s="336">
        <v>2329711.6</v>
      </c>
      <c r="O197" s="336">
        <v>0</v>
      </c>
    </row>
    <row r="198" spans="1:15">
      <c r="A198" s="337" t="s">
        <v>513</v>
      </c>
      <c r="B198" s="335">
        <v>171063</v>
      </c>
      <c r="C198" s="335" t="s">
        <v>430</v>
      </c>
      <c r="D198" s="335" t="s">
        <v>548</v>
      </c>
      <c r="E198" s="335">
        <v>3391</v>
      </c>
      <c r="F198" s="335">
        <v>1</v>
      </c>
      <c r="G198" s="335">
        <v>1</v>
      </c>
      <c r="H198" s="343" t="s">
        <v>1317</v>
      </c>
      <c r="I198" s="335"/>
      <c r="J198" s="335">
        <v>3</v>
      </c>
      <c r="K198" s="336">
        <v>2000000</v>
      </c>
      <c r="L198" s="336">
        <v>0</v>
      </c>
      <c r="M198" s="336"/>
      <c r="N198" s="336">
        <v>0</v>
      </c>
      <c r="O198" s="336">
        <v>0</v>
      </c>
    </row>
    <row r="199" spans="1:15">
      <c r="A199" s="334" t="s">
        <v>515</v>
      </c>
      <c r="B199" s="335">
        <v>172002</v>
      </c>
      <c r="C199" s="335" t="s">
        <v>436</v>
      </c>
      <c r="D199" s="335">
        <v>111100</v>
      </c>
      <c r="E199" s="335">
        <v>4412</v>
      </c>
      <c r="F199" s="335">
        <v>1</v>
      </c>
      <c r="G199" s="335">
        <v>1</v>
      </c>
      <c r="H199" s="343" t="s">
        <v>1317</v>
      </c>
      <c r="I199" s="335"/>
      <c r="J199" s="335">
        <v>4</v>
      </c>
      <c r="K199" s="336">
        <v>1400000</v>
      </c>
      <c r="L199" s="336">
        <v>1400000</v>
      </c>
      <c r="M199" s="336"/>
      <c r="N199" s="336">
        <v>560000</v>
      </c>
      <c r="O199" s="336">
        <v>0</v>
      </c>
    </row>
    <row r="200" spans="1:15">
      <c r="A200" s="334" t="s">
        <v>515</v>
      </c>
      <c r="B200" s="335">
        <v>172002</v>
      </c>
      <c r="C200" s="335" t="s">
        <v>436</v>
      </c>
      <c r="D200" s="335" t="s">
        <v>546</v>
      </c>
      <c r="E200" s="335">
        <v>4412</v>
      </c>
      <c r="F200" s="335">
        <v>1</v>
      </c>
      <c r="G200" s="335">
        <v>1</v>
      </c>
      <c r="H200" s="343" t="s">
        <v>1317</v>
      </c>
      <c r="I200" s="335"/>
      <c r="J200" s="335">
        <v>4</v>
      </c>
      <c r="K200" s="336">
        <v>1500000</v>
      </c>
      <c r="L200" s="336">
        <v>1500000</v>
      </c>
      <c r="M200" s="336"/>
      <c r="N200" s="336">
        <v>600000</v>
      </c>
      <c r="O200" s="336">
        <v>0</v>
      </c>
    </row>
    <row r="201" spans="1:15">
      <c r="A201" s="334" t="s">
        <v>515</v>
      </c>
      <c r="B201" s="335">
        <v>172002</v>
      </c>
      <c r="C201" s="335" t="s">
        <v>436</v>
      </c>
      <c r="D201" s="335" t="s">
        <v>552</v>
      </c>
      <c r="E201" s="335">
        <v>5211</v>
      </c>
      <c r="F201" s="335">
        <v>2</v>
      </c>
      <c r="G201" s="335">
        <v>1</v>
      </c>
      <c r="H201" s="343" t="s">
        <v>1317</v>
      </c>
      <c r="I201" s="335" t="s">
        <v>597</v>
      </c>
      <c r="J201" s="335">
        <v>5</v>
      </c>
      <c r="K201" s="336">
        <v>81000</v>
      </c>
      <c r="L201" s="336">
        <v>81000</v>
      </c>
      <c r="M201" s="336"/>
      <c r="N201" s="336">
        <v>32400</v>
      </c>
      <c r="O201" s="336">
        <v>0</v>
      </c>
    </row>
    <row r="202" spans="1:15">
      <c r="A202" s="334" t="s">
        <v>515</v>
      </c>
      <c r="B202" s="335">
        <v>172002</v>
      </c>
      <c r="C202" s="335" t="s">
        <v>436</v>
      </c>
      <c r="D202" s="335" t="s">
        <v>552</v>
      </c>
      <c r="E202" s="335">
        <v>5411</v>
      </c>
      <c r="F202" s="335">
        <v>2</v>
      </c>
      <c r="G202" s="335">
        <v>1</v>
      </c>
      <c r="H202" s="343" t="s">
        <v>1317</v>
      </c>
      <c r="I202" s="335" t="s">
        <v>599</v>
      </c>
      <c r="J202" s="335">
        <v>5</v>
      </c>
      <c r="K202" s="336">
        <v>800000</v>
      </c>
      <c r="L202" s="336">
        <v>0</v>
      </c>
      <c r="M202" s="336"/>
      <c r="N202" s="336">
        <v>0</v>
      </c>
      <c r="O202" s="336">
        <v>0</v>
      </c>
    </row>
    <row r="203" spans="1:15">
      <c r="A203" s="334" t="s">
        <v>515</v>
      </c>
      <c r="B203" s="335">
        <v>172002</v>
      </c>
      <c r="C203" s="335" t="s">
        <v>436</v>
      </c>
      <c r="D203" s="335" t="s">
        <v>552</v>
      </c>
      <c r="E203" s="335">
        <v>5651</v>
      </c>
      <c r="F203" s="335">
        <v>2</v>
      </c>
      <c r="G203" s="335">
        <v>1</v>
      </c>
      <c r="H203" s="343" t="s">
        <v>1317</v>
      </c>
      <c r="I203" s="335" t="s">
        <v>601</v>
      </c>
      <c r="J203" s="335">
        <v>5</v>
      </c>
      <c r="K203" s="336">
        <v>83000</v>
      </c>
      <c r="L203" s="336">
        <v>83000</v>
      </c>
      <c r="M203" s="336"/>
      <c r="N203" s="336">
        <v>33200</v>
      </c>
      <c r="O203" s="336">
        <v>0</v>
      </c>
    </row>
    <row r="204" spans="1:15">
      <c r="A204" s="334" t="s">
        <v>515</v>
      </c>
      <c r="B204" s="335">
        <v>172002</v>
      </c>
      <c r="C204" s="335" t="s">
        <v>436</v>
      </c>
      <c r="D204" s="335" t="s">
        <v>552</v>
      </c>
      <c r="E204" s="335">
        <v>5671</v>
      </c>
      <c r="F204" s="335">
        <v>2</v>
      </c>
      <c r="G204" s="335">
        <v>1</v>
      </c>
      <c r="H204" s="343" t="s">
        <v>1317</v>
      </c>
      <c r="I204" s="335" t="s">
        <v>601</v>
      </c>
      <c r="J204" s="335">
        <v>5</v>
      </c>
      <c r="K204" s="336">
        <v>81000</v>
      </c>
      <c r="L204" s="336">
        <v>81000</v>
      </c>
      <c r="M204" s="336"/>
      <c r="N204" s="336">
        <v>32400</v>
      </c>
      <c r="O204" s="336">
        <v>0</v>
      </c>
    </row>
    <row r="205" spans="1:15">
      <c r="A205" s="334" t="s">
        <v>515</v>
      </c>
      <c r="B205" s="335">
        <v>172002</v>
      </c>
      <c r="C205" s="335" t="s">
        <v>436</v>
      </c>
      <c r="D205" s="335" t="s">
        <v>548</v>
      </c>
      <c r="E205" s="335">
        <v>2441</v>
      </c>
      <c r="F205" s="335">
        <v>1</v>
      </c>
      <c r="G205" s="335">
        <v>1</v>
      </c>
      <c r="H205" s="343" t="s">
        <v>1317</v>
      </c>
      <c r="I205" s="335"/>
      <c r="J205" s="335">
        <v>2</v>
      </c>
      <c r="K205" s="336">
        <v>100000</v>
      </c>
      <c r="L205" s="336">
        <v>100000</v>
      </c>
      <c r="M205" s="336"/>
      <c r="N205" s="336">
        <v>40000</v>
      </c>
      <c r="O205" s="336">
        <v>0</v>
      </c>
    </row>
    <row r="206" spans="1:15">
      <c r="A206" s="334" t="s">
        <v>515</v>
      </c>
      <c r="B206" s="335">
        <v>172002</v>
      </c>
      <c r="C206" s="335" t="s">
        <v>436</v>
      </c>
      <c r="D206" s="335" t="s">
        <v>548</v>
      </c>
      <c r="E206" s="335">
        <v>2481</v>
      </c>
      <c r="F206" s="335">
        <v>1</v>
      </c>
      <c r="G206" s="335">
        <v>1</v>
      </c>
      <c r="H206" s="343" t="s">
        <v>1317</v>
      </c>
      <c r="I206" s="335"/>
      <c r="J206" s="335">
        <v>2</v>
      </c>
      <c r="K206" s="336">
        <v>50000</v>
      </c>
      <c r="L206" s="336">
        <v>50000</v>
      </c>
      <c r="M206" s="336"/>
      <c r="N206" s="336">
        <v>20000</v>
      </c>
      <c r="O206" s="336">
        <v>0</v>
      </c>
    </row>
    <row r="207" spans="1:15">
      <c r="A207" s="334" t="s">
        <v>515</v>
      </c>
      <c r="B207" s="335">
        <v>172002</v>
      </c>
      <c r="C207" s="335" t="s">
        <v>436</v>
      </c>
      <c r="D207" s="335" t="s">
        <v>548</v>
      </c>
      <c r="E207" s="335">
        <v>2491</v>
      </c>
      <c r="F207" s="335">
        <v>1</v>
      </c>
      <c r="G207" s="335">
        <v>1</v>
      </c>
      <c r="H207" s="343" t="s">
        <v>1317</v>
      </c>
      <c r="I207" s="335"/>
      <c r="J207" s="335">
        <v>2</v>
      </c>
      <c r="K207" s="336">
        <v>90000</v>
      </c>
      <c r="L207" s="336">
        <v>90000</v>
      </c>
      <c r="M207" s="336"/>
      <c r="N207" s="336">
        <v>36000</v>
      </c>
      <c r="O207" s="336">
        <v>0</v>
      </c>
    </row>
    <row r="208" spans="1:15">
      <c r="A208" s="334" t="s">
        <v>515</v>
      </c>
      <c r="B208" s="335">
        <v>172002</v>
      </c>
      <c r="C208" s="335" t="s">
        <v>436</v>
      </c>
      <c r="D208" s="335" t="s">
        <v>548</v>
      </c>
      <c r="E208" s="335">
        <v>2531</v>
      </c>
      <c r="F208" s="335">
        <v>1</v>
      </c>
      <c r="G208" s="335">
        <v>1</v>
      </c>
      <c r="H208" s="343" t="s">
        <v>1317</v>
      </c>
      <c r="I208" s="335"/>
      <c r="J208" s="335">
        <v>2</v>
      </c>
      <c r="K208" s="336">
        <v>150000</v>
      </c>
      <c r="L208" s="336">
        <v>150000</v>
      </c>
      <c r="M208" s="336">
        <v>92805.24</v>
      </c>
      <c r="N208" s="336">
        <v>60000</v>
      </c>
      <c r="O208" s="336">
        <v>0</v>
      </c>
    </row>
    <row r="209" spans="1:15">
      <c r="A209" s="334" t="s">
        <v>515</v>
      </c>
      <c r="B209" s="335">
        <v>172002</v>
      </c>
      <c r="C209" s="335" t="s">
        <v>436</v>
      </c>
      <c r="D209" s="335" t="s">
        <v>548</v>
      </c>
      <c r="E209" s="335">
        <v>2541</v>
      </c>
      <c r="F209" s="335">
        <v>1</v>
      </c>
      <c r="G209" s="335">
        <v>1</v>
      </c>
      <c r="H209" s="343" t="s">
        <v>1317</v>
      </c>
      <c r="I209" s="335"/>
      <c r="J209" s="335">
        <v>2</v>
      </c>
      <c r="K209" s="336">
        <v>120000</v>
      </c>
      <c r="L209" s="336">
        <v>120000</v>
      </c>
      <c r="M209" s="336"/>
      <c r="N209" s="336">
        <v>48000</v>
      </c>
      <c r="O209" s="336">
        <v>0</v>
      </c>
    </row>
    <row r="210" spans="1:15">
      <c r="A210" s="334" t="s">
        <v>515</v>
      </c>
      <c r="B210" s="335">
        <v>172002</v>
      </c>
      <c r="C210" s="335" t="s">
        <v>436</v>
      </c>
      <c r="D210" s="335" t="s">
        <v>548</v>
      </c>
      <c r="E210" s="335">
        <v>2561</v>
      </c>
      <c r="F210" s="335">
        <v>1</v>
      </c>
      <c r="G210" s="335">
        <v>1</v>
      </c>
      <c r="H210" s="343" t="s">
        <v>1317</v>
      </c>
      <c r="I210" s="335"/>
      <c r="J210" s="335">
        <v>2</v>
      </c>
      <c r="K210" s="336">
        <v>60000</v>
      </c>
      <c r="L210" s="336">
        <v>0</v>
      </c>
      <c r="M210" s="336"/>
      <c r="N210" s="336">
        <v>0</v>
      </c>
      <c r="O210" s="336">
        <v>0</v>
      </c>
    </row>
    <row r="211" spans="1:15">
      <c r="A211" s="334" t="s">
        <v>515</v>
      </c>
      <c r="B211" s="335">
        <v>172002</v>
      </c>
      <c r="C211" s="335" t="s">
        <v>436</v>
      </c>
      <c r="D211" s="335" t="s">
        <v>548</v>
      </c>
      <c r="E211" s="335">
        <v>2911</v>
      </c>
      <c r="F211" s="335">
        <v>1</v>
      </c>
      <c r="G211" s="335">
        <v>1</v>
      </c>
      <c r="H211" s="343" t="s">
        <v>1317</v>
      </c>
      <c r="I211" s="335"/>
      <c r="J211" s="335">
        <v>2</v>
      </c>
      <c r="K211" s="336">
        <v>60000</v>
      </c>
      <c r="L211" s="336">
        <v>0</v>
      </c>
      <c r="M211" s="336"/>
      <c r="N211" s="336">
        <v>0</v>
      </c>
      <c r="O211" s="336">
        <v>0</v>
      </c>
    </row>
    <row r="212" spans="1:15">
      <c r="A212" s="334" t="s">
        <v>515</v>
      </c>
      <c r="B212" s="335">
        <v>172002</v>
      </c>
      <c r="C212" s="335" t="s">
        <v>436</v>
      </c>
      <c r="D212" s="335" t="s">
        <v>548</v>
      </c>
      <c r="E212" s="335">
        <v>3391</v>
      </c>
      <c r="F212" s="335">
        <v>1</v>
      </c>
      <c r="G212" s="335">
        <v>1</v>
      </c>
      <c r="H212" s="343" t="s">
        <v>1317</v>
      </c>
      <c r="I212" s="335"/>
      <c r="J212" s="335">
        <v>3</v>
      </c>
      <c r="K212" s="336">
        <v>2900000</v>
      </c>
      <c r="L212" s="336">
        <v>0</v>
      </c>
      <c r="M212" s="336"/>
      <c r="N212" s="336">
        <v>0</v>
      </c>
      <c r="O212" s="336">
        <v>0</v>
      </c>
    </row>
    <row r="213" spans="1:15">
      <c r="A213" s="334" t="s">
        <v>515</v>
      </c>
      <c r="B213" s="335">
        <v>172002</v>
      </c>
      <c r="C213" s="335" t="s">
        <v>436</v>
      </c>
      <c r="D213" s="335" t="s">
        <v>548</v>
      </c>
      <c r="E213" s="335">
        <v>3521</v>
      </c>
      <c r="F213" s="335">
        <v>1</v>
      </c>
      <c r="G213" s="335">
        <v>1</v>
      </c>
      <c r="H213" s="343" t="s">
        <v>1317</v>
      </c>
      <c r="I213" s="335"/>
      <c r="J213" s="335">
        <v>3</v>
      </c>
      <c r="K213" s="336">
        <v>189360</v>
      </c>
      <c r="L213" s="336">
        <v>189360</v>
      </c>
      <c r="M213" s="336"/>
      <c r="N213" s="336">
        <v>75744</v>
      </c>
      <c r="O213" s="336">
        <v>0</v>
      </c>
    </row>
    <row r="214" spans="1:15">
      <c r="A214" s="334" t="s">
        <v>515</v>
      </c>
      <c r="B214" s="335">
        <v>172002</v>
      </c>
      <c r="C214" s="335" t="s">
        <v>436</v>
      </c>
      <c r="D214" s="335" t="s">
        <v>548</v>
      </c>
      <c r="E214" s="335">
        <v>3581</v>
      </c>
      <c r="F214" s="335">
        <v>1</v>
      </c>
      <c r="G214" s="335">
        <v>1</v>
      </c>
      <c r="H214" s="343" t="s">
        <v>1317</v>
      </c>
      <c r="I214" s="335"/>
      <c r="J214" s="335">
        <v>3</v>
      </c>
      <c r="K214" s="336">
        <v>0</v>
      </c>
      <c r="L214" s="336">
        <v>0</v>
      </c>
      <c r="M214" s="336"/>
      <c r="N214" s="336">
        <v>0</v>
      </c>
      <c r="O214" s="336">
        <v>0</v>
      </c>
    </row>
    <row r="215" spans="1:15">
      <c r="A215" s="334" t="s">
        <v>515</v>
      </c>
      <c r="B215" s="335">
        <v>172002</v>
      </c>
      <c r="C215" s="335" t="s">
        <v>436</v>
      </c>
      <c r="D215" s="335" t="s">
        <v>548</v>
      </c>
      <c r="E215" s="335">
        <v>3761</v>
      </c>
      <c r="F215" s="335">
        <v>1</v>
      </c>
      <c r="G215" s="335">
        <v>1</v>
      </c>
      <c r="H215" s="343" t="s">
        <v>1317</v>
      </c>
      <c r="I215" s="335"/>
      <c r="J215" s="335">
        <v>3</v>
      </c>
      <c r="K215" s="336">
        <v>60000</v>
      </c>
      <c r="L215" s="336">
        <v>0</v>
      </c>
      <c r="M215" s="336"/>
      <c r="N215" s="336">
        <v>0</v>
      </c>
      <c r="O215" s="336">
        <v>0</v>
      </c>
    </row>
    <row r="216" spans="1:15">
      <c r="A216" s="334" t="s">
        <v>520</v>
      </c>
      <c r="B216" s="335">
        <v>172104</v>
      </c>
      <c r="C216" s="335" t="s">
        <v>450</v>
      </c>
      <c r="D216" s="335" t="s">
        <v>546</v>
      </c>
      <c r="E216" s="335">
        <v>1211</v>
      </c>
      <c r="F216" s="335">
        <v>1</v>
      </c>
      <c r="G216" s="335">
        <v>1</v>
      </c>
      <c r="H216" s="343" t="s">
        <v>1317</v>
      </c>
      <c r="I216" s="335"/>
      <c r="J216" s="335">
        <v>1</v>
      </c>
      <c r="K216" s="336">
        <v>0</v>
      </c>
      <c r="L216" s="336">
        <v>0</v>
      </c>
      <c r="M216" s="336"/>
      <c r="N216" s="336">
        <v>0</v>
      </c>
      <c r="O216" s="336">
        <v>0</v>
      </c>
    </row>
    <row r="217" spans="1:15">
      <c r="A217" s="334" t="s">
        <v>520</v>
      </c>
      <c r="B217" s="335">
        <v>172104</v>
      </c>
      <c r="C217" s="335" t="s">
        <v>450</v>
      </c>
      <c r="D217" s="335" t="s">
        <v>546</v>
      </c>
      <c r="E217" s="335">
        <v>1323</v>
      </c>
      <c r="F217" s="335">
        <v>2</v>
      </c>
      <c r="G217" s="335">
        <v>1</v>
      </c>
      <c r="H217" s="343" t="s">
        <v>1317</v>
      </c>
      <c r="I217" s="335"/>
      <c r="J217" s="335">
        <v>1</v>
      </c>
      <c r="K217" s="336">
        <v>8498035</v>
      </c>
      <c r="L217" s="336">
        <v>8498035</v>
      </c>
      <c r="M217" s="336"/>
      <c r="N217" s="336">
        <v>0</v>
      </c>
      <c r="O217" s="336">
        <v>0</v>
      </c>
    </row>
    <row r="218" spans="1:15">
      <c r="A218" s="334" t="s">
        <v>520</v>
      </c>
      <c r="B218" s="335">
        <v>172104</v>
      </c>
      <c r="C218" s="335" t="s">
        <v>450</v>
      </c>
      <c r="D218" s="335" t="s">
        <v>546</v>
      </c>
      <c r="E218" s="335">
        <v>1323</v>
      </c>
      <c r="F218" s="335">
        <v>2</v>
      </c>
      <c r="G218" s="335">
        <v>1</v>
      </c>
      <c r="H218" s="343" t="s">
        <v>1318</v>
      </c>
      <c r="I218" s="335"/>
      <c r="J218" s="335">
        <v>1</v>
      </c>
      <c r="K218" s="336">
        <v>1966877</v>
      </c>
      <c r="L218" s="336">
        <v>1966877</v>
      </c>
      <c r="M218" s="336"/>
      <c r="N218" s="336">
        <v>0</v>
      </c>
      <c r="O218" s="336">
        <v>0</v>
      </c>
    </row>
    <row r="219" spans="1:15">
      <c r="A219" s="334" t="s">
        <v>520</v>
      </c>
      <c r="B219" s="335">
        <v>172104</v>
      </c>
      <c r="C219" s="335" t="s">
        <v>450</v>
      </c>
      <c r="D219" s="335" t="s">
        <v>552</v>
      </c>
      <c r="E219" s="335">
        <v>1211</v>
      </c>
      <c r="F219" s="335">
        <v>1</v>
      </c>
      <c r="G219" s="335">
        <v>1</v>
      </c>
      <c r="H219" s="335">
        <v>87</v>
      </c>
      <c r="I219" s="335"/>
      <c r="J219" s="335">
        <v>1</v>
      </c>
      <c r="K219" s="336">
        <v>0</v>
      </c>
      <c r="L219" s="336">
        <v>0</v>
      </c>
      <c r="M219" s="336"/>
      <c r="N219" s="336">
        <v>0</v>
      </c>
      <c r="O219" s="336">
        <v>0</v>
      </c>
    </row>
    <row r="220" spans="1:15">
      <c r="A220" s="337" t="s">
        <v>480</v>
      </c>
      <c r="B220" s="335">
        <v>211084</v>
      </c>
      <c r="C220" s="335" t="s">
        <v>387</v>
      </c>
      <c r="D220" s="335">
        <v>111100</v>
      </c>
      <c r="E220" s="335">
        <v>2611</v>
      </c>
      <c r="F220" s="335">
        <v>1</v>
      </c>
      <c r="G220" s="335">
        <v>1</v>
      </c>
      <c r="H220" s="343" t="s">
        <v>1317</v>
      </c>
      <c r="I220" s="335"/>
      <c r="J220" s="335">
        <v>2</v>
      </c>
      <c r="K220" s="336">
        <v>100000</v>
      </c>
      <c r="L220" s="336">
        <v>100000</v>
      </c>
      <c r="M220" s="336"/>
      <c r="N220" s="336">
        <v>40000</v>
      </c>
      <c r="O220" s="336">
        <v>0</v>
      </c>
    </row>
    <row r="221" spans="1:15">
      <c r="A221" s="337" t="s">
        <v>480</v>
      </c>
      <c r="B221" s="335">
        <v>211084</v>
      </c>
      <c r="C221" s="335" t="s">
        <v>387</v>
      </c>
      <c r="D221" s="335" t="s">
        <v>548</v>
      </c>
      <c r="E221" s="335">
        <v>2461</v>
      </c>
      <c r="F221" s="335">
        <v>1</v>
      </c>
      <c r="G221" s="335">
        <v>1</v>
      </c>
      <c r="H221" s="343" t="s">
        <v>1317</v>
      </c>
      <c r="I221" s="335"/>
      <c r="J221" s="335">
        <v>2</v>
      </c>
      <c r="K221" s="336">
        <v>100000</v>
      </c>
      <c r="L221" s="336">
        <v>100000</v>
      </c>
      <c r="M221" s="336"/>
      <c r="N221" s="336">
        <v>40000</v>
      </c>
      <c r="O221" s="336">
        <v>0</v>
      </c>
    </row>
    <row r="222" spans="1:15">
      <c r="A222" s="337" t="s">
        <v>480</v>
      </c>
      <c r="B222" s="335">
        <v>211084</v>
      </c>
      <c r="C222" s="335" t="s">
        <v>387</v>
      </c>
      <c r="D222" s="335" t="s">
        <v>548</v>
      </c>
      <c r="E222" s="335">
        <v>2471</v>
      </c>
      <c r="F222" s="335">
        <v>1</v>
      </c>
      <c r="G222" s="335">
        <v>1</v>
      </c>
      <c r="H222" s="343" t="s">
        <v>1317</v>
      </c>
      <c r="I222" s="335"/>
      <c r="J222" s="335">
        <v>2</v>
      </c>
      <c r="K222" s="336">
        <v>700000</v>
      </c>
      <c r="L222" s="336">
        <v>525879.63</v>
      </c>
      <c r="M222" s="336"/>
      <c r="N222" s="336">
        <v>280000</v>
      </c>
      <c r="O222" s="336">
        <v>0</v>
      </c>
    </row>
    <row r="223" spans="1:15">
      <c r="A223" s="337" t="s">
        <v>480</v>
      </c>
      <c r="B223" s="335">
        <v>211084</v>
      </c>
      <c r="C223" s="335" t="s">
        <v>387</v>
      </c>
      <c r="D223" s="335" t="s">
        <v>548</v>
      </c>
      <c r="E223" s="335">
        <v>2561</v>
      </c>
      <c r="F223" s="335">
        <v>1</v>
      </c>
      <c r="G223" s="335">
        <v>1</v>
      </c>
      <c r="H223" s="343" t="s">
        <v>1317</v>
      </c>
      <c r="I223" s="335"/>
      <c r="J223" s="335">
        <v>2</v>
      </c>
      <c r="K223" s="336">
        <v>150000</v>
      </c>
      <c r="L223" s="336">
        <v>150000</v>
      </c>
      <c r="M223" s="336"/>
      <c r="N223" s="336">
        <v>60000</v>
      </c>
      <c r="O223" s="336">
        <v>0</v>
      </c>
    </row>
    <row r="224" spans="1:15">
      <c r="A224" s="337" t="s">
        <v>480</v>
      </c>
      <c r="B224" s="335">
        <v>211084</v>
      </c>
      <c r="C224" s="335" t="s">
        <v>387</v>
      </c>
      <c r="D224" s="335" t="s">
        <v>548</v>
      </c>
      <c r="E224" s="335">
        <v>2961</v>
      </c>
      <c r="F224" s="335">
        <v>1</v>
      </c>
      <c r="G224" s="335">
        <v>1</v>
      </c>
      <c r="H224" s="343" t="s">
        <v>1317</v>
      </c>
      <c r="I224" s="335"/>
      <c r="J224" s="335">
        <v>2</v>
      </c>
      <c r="K224" s="336">
        <v>0</v>
      </c>
      <c r="L224" s="336">
        <v>463933</v>
      </c>
      <c r="M224" s="336">
        <v>463933</v>
      </c>
      <c r="N224" s="336">
        <v>151933</v>
      </c>
      <c r="O224" s="336">
        <v>0</v>
      </c>
    </row>
    <row r="225" spans="1:15">
      <c r="A225" s="337" t="s">
        <v>480</v>
      </c>
      <c r="B225" s="335">
        <v>211084</v>
      </c>
      <c r="C225" s="335" t="s">
        <v>387</v>
      </c>
      <c r="D225" s="335" t="s">
        <v>548</v>
      </c>
      <c r="E225" s="335">
        <v>2961</v>
      </c>
      <c r="F225" s="335">
        <v>1</v>
      </c>
      <c r="G225" s="335">
        <v>1</v>
      </c>
      <c r="H225" s="335">
        <v>87</v>
      </c>
      <c r="I225" s="335"/>
      <c r="J225" s="335">
        <v>2</v>
      </c>
      <c r="K225" s="336">
        <v>0</v>
      </c>
      <c r="L225" s="336">
        <v>0</v>
      </c>
      <c r="M225" s="336"/>
      <c r="N225" s="336">
        <v>0</v>
      </c>
      <c r="O225" s="336">
        <v>0</v>
      </c>
    </row>
    <row r="226" spans="1:15">
      <c r="A226" s="337" t="s">
        <v>480</v>
      </c>
      <c r="B226" s="335">
        <v>211084</v>
      </c>
      <c r="C226" s="335" t="s">
        <v>387</v>
      </c>
      <c r="D226" s="335" t="s">
        <v>548</v>
      </c>
      <c r="E226" s="335">
        <v>2981</v>
      </c>
      <c r="F226" s="335">
        <v>1</v>
      </c>
      <c r="G226" s="335">
        <v>1</v>
      </c>
      <c r="H226" s="343" t="s">
        <v>1317</v>
      </c>
      <c r="I226" s="335"/>
      <c r="J226" s="335">
        <v>2</v>
      </c>
      <c r="K226" s="336">
        <v>520000</v>
      </c>
      <c r="L226" s="336">
        <v>56067</v>
      </c>
      <c r="M226" s="336"/>
      <c r="N226" s="336">
        <v>56067</v>
      </c>
      <c r="O226" s="336">
        <v>0</v>
      </c>
    </row>
    <row r="227" spans="1:15">
      <c r="A227" s="337" t="s">
        <v>482</v>
      </c>
      <c r="B227" s="335">
        <v>215092</v>
      </c>
      <c r="C227" s="335" t="s">
        <v>389</v>
      </c>
      <c r="D227" s="335" t="s">
        <v>548</v>
      </c>
      <c r="E227" s="335">
        <v>2141</v>
      </c>
      <c r="F227" s="335">
        <v>1</v>
      </c>
      <c r="G227" s="335">
        <v>1</v>
      </c>
      <c r="H227" s="343" t="s">
        <v>1317</v>
      </c>
      <c r="I227" s="335"/>
      <c r="J227" s="335">
        <v>2</v>
      </c>
      <c r="K227" s="336">
        <v>78021</v>
      </c>
      <c r="L227" s="336">
        <v>78021</v>
      </c>
      <c r="M227" s="336"/>
      <c r="N227" s="336">
        <v>31208</v>
      </c>
      <c r="O227" s="336">
        <v>0</v>
      </c>
    </row>
    <row r="228" spans="1:15">
      <c r="A228" s="337" t="s">
        <v>482</v>
      </c>
      <c r="B228" s="335">
        <v>215092</v>
      </c>
      <c r="C228" s="335" t="s">
        <v>389</v>
      </c>
      <c r="D228" s="335" t="s">
        <v>548</v>
      </c>
      <c r="E228" s="335">
        <v>2151</v>
      </c>
      <c r="F228" s="335">
        <v>1</v>
      </c>
      <c r="G228" s="335">
        <v>1</v>
      </c>
      <c r="H228" s="343" t="s">
        <v>1317</v>
      </c>
      <c r="I228" s="335"/>
      <c r="J228" s="335">
        <v>2</v>
      </c>
      <c r="K228" s="336">
        <v>48666</v>
      </c>
      <c r="L228" s="336">
        <v>0</v>
      </c>
      <c r="M228" s="336"/>
      <c r="N228" s="336">
        <v>0</v>
      </c>
      <c r="O228" s="336">
        <v>0</v>
      </c>
    </row>
    <row r="229" spans="1:15">
      <c r="A229" s="337" t="s">
        <v>482</v>
      </c>
      <c r="B229" s="335">
        <v>215092</v>
      </c>
      <c r="C229" s="335" t="s">
        <v>389</v>
      </c>
      <c r="D229" s="335" t="s">
        <v>548</v>
      </c>
      <c r="E229" s="335">
        <v>2161</v>
      </c>
      <c r="F229" s="335">
        <v>1</v>
      </c>
      <c r="G229" s="335">
        <v>1</v>
      </c>
      <c r="H229" s="343" t="s">
        <v>1317</v>
      </c>
      <c r="I229" s="335"/>
      <c r="J229" s="335">
        <v>2</v>
      </c>
      <c r="K229" s="336">
        <v>35865</v>
      </c>
      <c r="L229" s="336">
        <v>35865</v>
      </c>
      <c r="M229" s="336">
        <v>35865</v>
      </c>
      <c r="N229" s="336">
        <v>14348</v>
      </c>
      <c r="O229" s="336">
        <v>0</v>
      </c>
    </row>
    <row r="230" spans="1:15">
      <c r="A230" s="337" t="s">
        <v>482</v>
      </c>
      <c r="B230" s="335">
        <v>215092</v>
      </c>
      <c r="C230" s="335" t="s">
        <v>389</v>
      </c>
      <c r="D230" s="335" t="s">
        <v>548</v>
      </c>
      <c r="E230" s="335">
        <v>2171</v>
      </c>
      <c r="F230" s="335">
        <v>1</v>
      </c>
      <c r="G230" s="335">
        <v>1</v>
      </c>
      <c r="H230" s="343" t="s">
        <v>1317</v>
      </c>
      <c r="I230" s="335"/>
      <c r="J230" s="335">
        <v>2</v>
      </c>
      <c r="K230" s="336">
        <v>35750</v>
      </c>
      <c r="L230" s="336">
        <v>0</v>
      </c>
      <c r="M230" s="336"/>
      <c r="N230" s="336">
        <v>0</v>
      </c>
      <c r="O230" s="336">
        <v>0</v>
      </c>
    </row>
    <row r="231" spans="1:15">
      <c r="A231" s="337" t="s">
        <v>482</v>
      </c>
      <c r="B231" s="335">
        <v>215092</v>
      </c>
      <c r="C231" s="335" t="s">
        <v>389</v>
      </c>
      <c r="D231" s="335" t="s">
        <v>548</v>
      </c>
      <c r="E231" s="335">
        <v>2221</v>
      </c>
      <c r="F231" s="335">
        <v>1</v>
      </c>
      <c r="G231" s="335">
        <v>1</v>
      </c>
      <c r="H231" s="343" t="s">
        <v>1317</v>
      </c>
      <c r="I231" s="335"/>
      <c r="J231" s="335">
        <v>2</v>
      </c>
      <c r="K231" s="336">
        <v>70400</v>
      </c>
      <c r="L231" s="336">
        <v>70400</v>
      </c>
      <c r="M231" s="336">
        <v>70156.800000000003</v>
      </c>
      <c r="N231" s="336">
        <v>28160</v>
      </c>
      <c r="O231" s="336">
        <v>0</v>
      </c>
    </row>
    <row r="232" spans="1:15">
      <c r="A232" s="337" t="s">
        <v>482</v>
      </c>
      <c r="B232" s="335">
        <v>215092</v>
      </c>
      <c r="C232" s="335" t="s">
        <v>389</v>
      </c>
      <c r="D232" s="335" t="s">
        <v>548</v>
      </c>
      <c r="E232" s="335">
        <v>2311</v>
      </c>
      <c r="F232" s="335">
        <v>1</v>
      </c>
      <c r="G232" s="335">
        <v>1</v>
      </c>
      <c r="H232" s="343" t="s">
        <v>1317</v>
      </c>
      <c r="I232" s="335"/>
      <c r="J232" s="335">
        <v>2</v>
      </c>
      <c r="K232" s="336">
        <v>88600</v>
      </c>
      <c r="L232" s="336">
        <v>88600</v>
      </c>
      <c r="M232" s="336"/>
      <c r="N232" s="336">
        <v>35440</v>
      </c>
      <c r="O232" s="336">
        <v>0</v>
      </c>
    </row>
    <row r="233" spans="1:15">
      <c r="A233" s="337" t="s">
        <v>482</v>
      </c>
      <c r="B233" s="335">
        <v>215092</v>
      </c>
      <c r="C233" s="335" t="s">
        <v>389</v>
      </c>
      <c r="D233" s="335" t="s">
        <v>548</v>
      </c>
      <c r="E233" s="335">
        <v>2371</v>
      </c>
      <c r="F233" s="335">
        <v>1</v>
      </c>
      <c r="G233" s="335">
        <v>1</v>
      </c>
      <c r="H233" s="343" t="s">
        <v>1317</v>
      </c>
      <c r="I233" s="335"/>
      <c r="J233" s="335">
        <v>2</v>
      </c>
      <c r="K233" s="336">
        <v>224500</v>
      </c>
      <c r="L233" s="336">
        <v>0</v>
      </c>
      <c r="M233" s="336"/>
      <c r="N233" s="336">
        <v>0</v>
      </c>
      <c r="O233" s="336">
        <v>0</v>
      </c>
    </row>
    <row r="234" spans="1:15">
      <c r="A234" s="337" t="s">
        <v>482</v>
      </c>
      <c r="B234" s="335">
        <v>215092</v>
      </c>
      <c r="C234" s="335" t="s">
        <v>389</v>
      </c>
      <c r="D234" s="335" t="s">
        <v>548</v>
      </c>
      <c r="E234" s="335">
        <v>2461</v>
      </c>
      <c r="F234" s="335">
        <v>1</v>
      </c>
      <c r="G234" s="335">
        <v>1</v>
      </c>
      <c r="H234" s="343" t="s">
        <v>1317</v>
      </c>
      <c r="I234" s="335"/>
      <c r="J234" s="335">
        <v>2</v>
      </c>
      <c r="K234" s="336">
        <v>45530</v>
      </c>
      <c r="L234" s="336">
        <v>45530</v>
      </c>
      <c r="M234" s="336"/>
      <c r="N234" s="336">
        <v>18212</v>
      </c>
      <c r="O234" s="336">
        <v>0</v>
      </c>
    </row>
    <row r="235" spans="1:15">
      <c r="A235" s="337" t="s">
        <v>482</v>
      </c>
      <c r="B235" s="335">
        <v>215092</v>
      </c>
      <c r="C235" s="335" t="s">
        <v>389</v>
      </c>
      <c r="D235" s="335" t="s">
        <v>548</v>
      </c>
      <c r="E235" s="335">
        <v>2471</v>
      </c>
      <c r="F235" s="335">
        <v>1</v>
      </c>
      <c r="G235" s="335">
        <v>1</v>
      </c>
      <c r="H235" s="343" t="s">
        <v>1317</v>
      </c>
      <c r="I235" s="335"/>
      <c r="J235" s="335">
        <v>2</v>
      </c>
      <c r="K235" s="336">
        <v>45958</v>
      </c>
      <c r="L235" s="336">
        <v>0</v>
      </c>
      <c r="M235" s="336"/>
      <c r="N235" s="336">
        <v>0</v>
      </c>
      <c r="O235" s="336">
        <v>0</v>
      </c>
    </row>
    <row r="236" spans="1:15">
      <c r="A236" s="337" t="s">
        <v>482</v>
      </c>
      <c r="B236" s="335">
        <v>215092</v>
      </c>
      <c r="C236" s="335" t="s">
        <v>389</v>
      </c>
      <c r="D236" s="335" t="s">
        <v>548</v>
      </c>
      <c r="E236" s="335">
        <v>2491</v>
      </c>
      <c r="F236" s="335">
        <v>1</v>
      </c>
      <c r="G236" s="335">
        <v>1</v>
      </c>
      <c r="H236" s="343" t="s">
        <v>1317</v>
      </c>
      <c r="I236" s="335"/>
      <c r="J236" s="335">
        <v>2</v>
      </c>
      <c r="K236" s="336">
        <v>52380</v>
      </c>
      <c r="L236" s="336">
        <v>52380</v>
      </c>
      <c r="M236" s="336"/>
      <c r="N236" s="336">
        <v>20952</v>
      </c>
      <c r="O236" s="336">
        <v>0</v>
      </c>
    </row>
    <row r="237" spans="1:15">
      <c r="A237" s="337" t="s">
        <v>482</v>
      </c>
      <c r="B237" s="335">
        <v>215092</v>
      </c>
      <c r="C237" s="335" t="s">
        <v>389</v>
      </c>
      <c r="D237" s="335" t="s">
        <v>548</v>
      </c>
      <c r="E237" s="335">
        <v>2531</v>
      </c>
      <c r="F237" s="335">
        <v>1</v>
      </c>
      <c r="G237" s="335">
        <v>1</v>
      </c>
      <c r="H237" s="343" t="s">
        <v>1317</v>
      </c>
      <c r="I237" s="335"/>
      <c r="J237" s="335">
        <v>2</v>
      </c>
      <c r="K237" s="336">
        <v>31426</v>
      </c>
      <c r="L237" s="336">
        <v>31426</v>
      </c>
      <c r="M237" s="336"/>
      <c r="N237" s="336">
        <v>12572</v>
      </c>
      <c r="O237" s="336">
        <v>0</v>
      </c>
    </row>
    <row r="238" spans="1:15">
      <c r="A238" s="337" t="s">
        <v>482</v>
      </c>
      <c r="B238" s="335">
        <v>215092</v>
      </c>
      <c r="C238" s="335" t="s">
        <v>389</v>
      </c>
      <c r="D238" s="335" t="s">
        <v>548</v>
      </c>
      <c r="E238" s="335">
        <v>2541</v>
      </c>
      <c r="F238" s="335">
        <v>1</v>
      </c>
      <c r="G238" s="335">
        <v>1</v>
      </c>
      <c r="H238" s="343" t="s">
        <v>1317</v>
      </c>
      <c r="I238" s="335"/>
      <c r="J238" s="335">
        <v>2</v>
      </c>
      <c r="K238" s="336">
        <v>36969</v>
      </c>
      <c r="L238" s="336">
        <v>36969</v>
      </c>
      <c r="M238" s="336"/>
      <c r="N238" s="336">
        <v>14788</v>
      </c>
      <c r="O238" s="336">
        <v>0</v>
      </c>
    </row>
    <row r="239" spans="1:15">
      <c r="A239" s="337" t="s">
        <v>482</v>
      </c>
      <c r="B239" s="335">
        <v>215092</v>
      </c>
      <c r="C239" s="335" t="s">
        <v>389</v>
      </c>
      <c r="D239" s="335" t="s">
        <v>548</v>
      </c>
      <c r="E239" s="335">
        <v>2591</v>
      </c>
      <c r="F239" s="335">
        <v>1</v>
      </c>
      <c r="G239" s="335">
        <v>1</v>
      </c>
      <c r="H239" s="343" t="s">
        <v>1317</v>
      </c>
      <c r="I239" s="335"/>
      <c r="J239" s="335">
        <v>2</v>
      </c>
      <c r="K239" s="336">
        <v>19500</v>
      </c>
      <c r="L239" s="336">
        <v>19500</v>
      </c>
      <c r="M239" s="336"/>
      <c r="N239" s="336">
        <v>7800</v>
      </c>
      <c r="O239" s="336">
        <v>0</v>
      </c>
    </row>
    <row r="240" spans="1:15">
      <c r="A240" s="334" t="s">
        <v>521</v>
      </c>
      <c r="B240" s="335">
        <v>221104</v>
      </c>
      <c r="C240" s="335" t="s">
        <v>450</v>
      </c>
      <c r="D240" s="335" t="s">
        <v>546</v>
      </c>
      <c r="E240" s="335">
        <v>1541</v>
      </c>
      <c r="F240" s="335">
        <v>1</v>
      </c>
      <c r="G240" s="335">
        <v>2</v>
      </c>
      <c r="H240" s="343" t="s">
        <v>1318</v>
      </c>
      <c r="I240" s="335"/>
      <c r="J240" s="335">
        <v>1</v>
      </c>
      <c r="K240" s="336">
        <v>4733752</v>
      </c>
      <c r="L240" s="336">
        <v>4733752</v>
      </c>
      <c r="M240" s="336"/>
      <c r="N240" s="336">
        <v>150000</v>
      </c>
      <c r="O240" s="336">
        <v>0</v>
      </c>
    </row>
    <row r="241" spans="1:15">
      <c r="A241" s="334" t="s">
        <v>521</v>
      </c>
      <c r="B241" s="335">
        <v>221104</v>
      </c>
      <c r="C241" s="335" t="s">
        <v>450</v>
      </c>
      <c r="D241" s="335" t="s">
        <v>546</v>
      </c>
      <c r="E241" s="335">
        <v>1541</v>
      </c>
      <c r="F241" s="335">
        <v>1</v>
      </c>
      <c r="G241" s="335">
        <v>2</v>
      </c>
      <c r="H241" s="335">
        <v>18</v>
      </c>
      <c r="I241" s="335"/>
      <c r="J241" s="335">
        <v>1</v>
      </c>
      <c r="K241" s="336">
        <v>25195007</v>
      </c>
      <c r="L241" s="336">
        <v>25195007</v>
      </c>
      <c r="M241" s="336"/>
      <c r="N241" s="336">
        <v>500000</v>
      </c>
      <c r="O241" s="336">
        <v>0</v>
      </c>
    </row>
    <row r="242" spans="1:15">
      <c r="A242" s="337" t="s">
        <v>482</v>
      </c>
      <c r="B242" s="335">
        <v>215092</v>
      </c>
      <c r="C242" s="335" t="s">
        <v>389</v>
      </c>
      <c r="D242" s="335" t="s">
        <v>548</v>
      </c>
      <c r="E242" s="335">
        <v>2741</v>
      </c>
      <c r="F242" s="335">
        <v>1</v>
      </c>
      <c r="G242" s="335">
        <v>1</v>
      </c>
      <c r="H242" s="343" t="s">
        <v>1317</v>
      </c>
      <c r="I242" s="335"/>
      <c r="J242" s="335">
        <v>2</v>
      </c>
      <c r="K242" s="336">
        <v>55800</v>
      </c>
      <c r="L242" s="336">
        <v>0</v>
      </c>
      <c r="M242" s="336"/>
      <c r="N242" s="336">
        <v>0</v>
      </c>
      <c r="O242" s="336">
        <v>0</v>
      </c>
    </row>
    <row r="243" spans="1:15">
      <c r="A243" s="337" t="s">
        <v>482</v>
      </c>
      <c r="B243" s="335">
        <v>215092</v>
      </c>
      <c r="C243" s="335" t="s">
        <v>389</v>
      </c>
      <c r="D243" s="335" t="s">
        <v>548</v>
      </c>
      <c r="E243" s="335">
        <v>2911</v>
      </c>
      <c r="F243" s="335">
        <v>1</v>
      </c>
      <c r="G243" s="335">
        <v>1</v>
      </c>
      <c r="H243" s="343" t="s">
        <v>1317</v>
      </c>
      <c r="I243" s="335"/>
      <c r="J243" s="335">
        <v>2</v>
      </c>
      <c r="K243" s="336">
        <v>261050</v>
      </c>
      <c r="L243" s="336">
        <v>0</v>
      </c>
      <c r="M243" s="336"/>
      <c r="N243" s="336">
        <v>0</v>
      </c>
      <c r="O243" s="336">
        <v>0</v>
      </c>
    </row>
    <row r="244" spans="1:15">
      <c r="A244" s="334" t="s">
        <v>521</v>
      </c>
      <c r="B244" s="335">
        <v>221104</v>
      </c>
      <c r="C244" s="335" t="s">
        <v>450</v>
      </c>
      <c r="D244" s="335" t="s">
        <v>546</v>
      </c>
      <c r="E244" s="335">
        <v>1541</v>
      </c>
      <c r="F244" s="335">
        <v>2</v>
      </c>
      <c r="G244" s="335">
        <v>2</v>
      </c>
      <c r="H244" s="343" t="s">
        <v>1318</v>
      </c>
      <c r="I244" s="335"/>
      <c r="J244" s="335">
        <v>1</v>
      </c>
      <c r="K244" s="336">
        <v>3155834</v>
      </c>
      <c r="L244" s="336">
        <v>3155834</v>
      </c>
      <c r="M244" s="336"/>
      <c r="N244" s="336">
        <v>0</v>
      </c>
      <c r="O244" s="336">
        <v>0</v>
      </c>
    </row>
    <row r="245" spans="1:15">
      <c r="A245" s="334" t="s">
        <v>517</v>
      </c>
      <c r="B245" s="335">
        <v>221001</v>
      </c>
      <c r="C245" s="335" t="s">
        <v>445</v>
      </c>
      <c r="D245" s="335" t="s">
        <v>674</v>
      </c>
      <c r="E245" s="335">
        <v>2211</v>
      </c>
      <c r="F245" s="335">
        <v>1</v>
      </c>
      <c r="G245" s="335">
        <v>1</v>
      </c>
      <c r="H245" s="343" t="s">
        <v>1317</v>
      </c>
      <c r="I245" s="335"/>
      <c r="J245" s="335">
        <v>2</v>
      </c>
      <c r="K245" s="336">
        <v>0</v>
      </c>
      <c r="L245" s="336">
        <v>4380000</v>
      </c>
      <c r="M245" s="336"/>
      <c r="N245" s="336">
        <v>2000000</v>
      </c>
      <c r="O245" s="336">
        <v>0</v>
      </c>
    </row>
    <row r="246" spans="1:15">
      <c r="A246" s="334" t="s">
        <v>517</v>
      </c>
      <c r="B246" s="335">
        <v>221001</v>
      </c>
      <c r="C246" s="335" t="s">
        <v>445</v>
      </c>
      <c r="D246" s="335" t="s">
        <v>674</v>
      </c>
      <c r="E246" s="335">
        <v>3941</v>
      </c>
      <c r="F246" s="335">
        <v>1</v>
      </c>
      <c r="G246" s="335">
        <v>1</v>
      </c>
      <c r="H246" s="343" t="s">
        <v>1317</v>
      </c>
      <c r="I246" s="335"/>
      <c r="J246" s="335">
        <v>3</v>
      </c>
      <c r="K246" s="336">
        <v>43960200</v>
      </c>
      <c r="L246" s="336">
        <v>39580200</v>
      </c>
      <c r="M246" s="336">
        <v>14027572.029999999</v>
      </c>
      <c r="N246" s="336">
        <v>25215632.030000001</v>
      </c>
      <c r="O246" s="336">
        <v>0</v>
      </c>
    </row>
    <row r="247" spans="1:15">
      <c r="A247" s="334" t="s">
        <v>517</v>
      </c>
      <c r="B247" s="335">
        <v>221001</v>
      </c>
      <c r="C247" s="335" t="s">
        <v>445</v>
      </c>
      <c r="D247" s="335" t="s">
        <v>548</v>
      </c>
      <c r="E247" s="335">
        <v>2941</v>
      </c>
      <c r="F247" s="335">
        <v>1</v>
      </c>
      <c r="G247" s="335">
        <v>1</v>
      </c>
      <c r="H247" s="343" t="s">
        <v>1317</v>
      </c>
      <c r="I247" s="335"/>
      <c r="J247" s="335">
        <v>2</v>
      </c>
      <c r="K247" s="336">
        <v>100000</v>
      </c>
      <c r="L247" s="336">
        <v>100000</v>
      </c>
      <c r="M247" s="336"/>
      <c r="N247" s="336">
        <v>40000</v>
      </c>
      <c r="O247" s="336">
        <v>0</v>
      </c>
    </row>
    <row r="248" spans="1:15">
      <c r="A248" s="334" t="s">
        <v>517</v>
      </c>
      <c r="B248" s="335">
        <v>221001</v>
      </c>
      <c r="C248" s="335" t="s">
        <v>445</v>
      </c>
      <c r="D248" s="335" t="s">
        <v>548</v>
      </c>
      <c r="E248" s="335">
        <v>2961</v>
      </c>
      <c r="F248" s="335">
        <v>1</v>
      </c>
      <c r="G248" s="335">
        <v>1</v>
      </c>
      <c r="H248" s="343" t="s">
        <v>1317</v>
      </c>
      <c r="I248" s="335"/>
      <c r="J248" s="335">
        <v>2</v>
      </c>
      <c r="K248" s="336">
        <v>0</v>
      </c>
      <c r="L248" s="336">
        <v>623932.93000000005</v>
      </c>
      <c r="M248" s="336">
        <v>623932.93000000005</v>
      </c>
      <c r="N248" s="336">
        <v>215932.93</v>
      </c>
      <c r="O248" s="336">
        <v>0</v>
      </c>
    </row>
    <row r="249" spans="1:15">
      <c r="A249" s="334" t="s">
        <v>517</v>
      </c>
      <c r="B249" s="335">
        <v>221001</v>
      </c>
      <c r="C249" s="335" t="s">
        <v>445</v>
      </c>
      <c r="D249" s="335" t="s">
        <v>548</v>
      </c>
      <c r="E249" s="335">
        <v>2961</v>
      </c>
      <c r="F249" s="335">
        <v>1</v>
      </c>
      <c r="G249" s="335">
        <v>1</v>
      </c>
      <c r="H249" s="335">
        <v>87</v>
      </c>
      <c r="I249" s="335"/>
      <c r="J249" s="335">
        <v>2</v>
      </c>
      <c r="K249" s="336">
        <v>0</v>
      </c>
      <c r="L249" s="336">
        <v>0</v>
      </c>
      <c r="M249" s="336"/>
      <c r="N249" s="336">
        <v>0</v>
      </c>
      <c r="O249" s="336">
        <v>0</v>
      </c>
    </row>
    <row r="250" spans="1:15">
      <c r="A250" s="334" t="s">
        <v>517</v>
      </c>
      <c r="B250" s="335">
        <v>221001</v>
      </c>
      <c r="C250" s="335" t="s">
        <v>445</v>
      </c>
      <c r="D250" s="335" t="s">
        <v>548</v>
      </c>
      <c r="E250" s="335">
        <v>2981</v>
      </c>
      <c r="F250" s="335">
        <v>1</v>
      </c>
      <c r="G250" s="335">
        <v>1</v>
      </c>
      <c r="H250" s="343" t="s">
        <v>1317</v>
      </c>
      <c r="I250" s="335"/>
      <c r="J250" s="335">
        <v>2</v>
      </c>
      <c r="K250" s="336">
        <v>680000</v>
      </c>
      <c r="L250" s="336">
        <v>56067.07</v>
      </c>
      <c r="M250" s="336"/>
      <c r="N250" s="336">
        <v>56067.07</v>
      </c>
      <c r="O250" s="336">
        <v>0</v>
      </c>
    </row>
    <row r="251" spans="1:15">
      <c r="A251" s="334" t="s">
        <v>521</v>
      </c>
      <c r="B251" s="335">
        <v>221104</v>
      </c>
      <c r="C251" s="335" t="s">
        <v>450</v>
      </c>
      <c r="D251" s="335" t="s">
        <v>546</v>
      </c>
      <c r="E251" s="335">
        <v>1541</v>
      </c>
      <c r="F251" s="335">
        <v>2</v>
      </c>
      <c r="G251" s="335">
        <v>2</v>
      </c>
      <c r="H251" s="335">
        <v>18</v>
      </c>
      <c r="I251" s="335"/>
      <c r="J251" s="335">
        <v>1</v>
      </c>
      <c r="K251" s="336">
        <v>16796672</v>
      </c>
      <c r="L251" s="336">
        <v>16796672</v>
      </c>
      <c r="M251" s="336"/>
      <c r="N251" s="336">
        <v>0</v>
      </c>
      <c r="O251" s="336">
        <v>0</v>
      </c>
    </row>
    <row r="252" spans="1:15">
      <c r="A252" s="334" t="s">
        <v>1182</v>
      </c>
      <c r="B252" s="335">
        <v>233104</v>
      </c>
      <c r="C252" s="335" t="s">
        <v>450</v>
      </c>
      <c r="D252" s="335" t="s">
        <v>546</v>
      </c>
      <c r="E252" s="335">
        <v>1543</v>
      </c>
      <c r="F252" s="335">
        <v>1</v>
      </c>
      <c r="G252" s="335">
        <v>2</v>
      </c>
      <c r="H252" s="335">
        <v>26</v>
      </c>
      <c r="I252" s="335"/>
      <c r="J252" s="335">
        <v>1</v>
      </c>
      <c r="K252" s="336">
        <v>0</v>
      </c>
      <c r="L252" s="336">
        <v>0</v>
      </c>
      <c r="M252" s="336"/>
      <c r="N252" s="336">
        <v>0</v>
      </c>
      <c r="O252" s="336">
        <v>0</v>
      </c>
    </row>
    <row r="253" spans="1:15">
      <c r="A253" s="334" t="s">
        <v>517</v>
      </c>
      <c r="B253" s="335">
        <v>221001</v>
      </c>
      <c r="C253" s="335" t="s">
        <v>445</v>
      </c>
      <c r="D253" s="335" t="s">
        <v>548</v>
      </c>
      <c r="E253" s="335">
        <v>3411</v>
      </c>
      <c r="F253" s="335">
        <v>1</v>
      </c>
      <c r="G253" s="335">
        <v>1</v>
      </c>
      <c r="H253" s="343" t="s">
        <v>1317</v>
      </c>
      <c r="I253" s="335"/>
      <c r="J253" s="335">
        <v>3</v>
      </c>
      <c r="K253" s="336">
        <v>0</v>
      </c>
      <c r="L253" s="336">
        <v>0</v>
      </c>
      <c r="M253" s="336"/>
      <c r="N253" s="336">
        <v>0</v>
      </c>
      <c r="O253" s="336">
        <v>0</v>
      </c>
    </row>
    <row r="254" spans="1:15">
      <c r="A254" s="334" t="s">
        <v>517</v>
      </c>
      <c r="B254" s="335">
        <v>221001</v>
      </c>
      <c r="C254" s="335" t="s">
        <v>445</v>
      </c>
      <c r="D254" s="335" t="s">
        <v>548</v>
      </c>
      <c r="E254" s="335">
        <v>3531</v>
      </c>
      <c r="F254" s="335">
        <v>1</v>
      </c>
      <c r="G254" s="335">
        <v>1</v>
      </c>
      <c r="H254" s="343" t="s">
        <v>1317</v>
      </c>
      <c r="I254" s="335"/>
      <c r="J254" s="335">
        <v>3</v>
      </c>
      <c r="K254" s="336">
        <v>5820391</v>
      </c>
      <c r="L254" s="336">
        <v>7742891</v>
      </c>
      <c r="M254" s="336"/>
      <c r="N254" s="336">
        <v>2500656</v>
      </c>
      <c r="O254" s="336">
        <v>0</v>
      </c>
    </row>
    <row r="255" spans="1:15">
      <c r="A255" s="334" t="s">
        <v>517</v>
      </c>
      <c r="B255" s="335">
        <v>221001</v>
      </c>
      <c r="C255" s="335" t="s">
        <v>445</v>
      </c>
      <c r="D255" s="335" t="s">
        <v>548</v>
      </c>
      <c r="E255" s="335">
        <v>3552</v>
      </c>
      <c r="F255" s="335">
        <v>1</v>
      </c>
      <c r="G255" s="335">
        <v>1</v>
      </c>
      <c r="H255" s="343" t="s">
        <v>1317</v>
      </c>
      <c r="I255" s="335"/>
      <c r="J255" s="335">
        <v>3</v>
      </c>
      <c r="K255" s="336">
        <v>0</v>
      </c>
      <c r="L255" s="336">
        <v>0</v>
      </c>
      <c r="M255" s="336"/>
      <c r="N255" s="336">
        <v>0</v>
      </c>
      <c r="O255" s="336">
        <v>0</v>
      </c>
    </row>
    <row r="256" spans="1:15">
      <c r="A256" s="334" t="s">
        <v>517</v>
      </c>
      <c r="B256" s="335">
        <v>221001</v>
      </c>
      <c r="C256" s="335" t="s">
        <v>445</v>
      </c>
      <c r="D256" s="335" t="s">
        <v>548</v>
      </c>
      <c r="E256" s="335">
        <v>3571</v>
      </c>
      <c r="F256" s="335">
        <v>1</v>
      </c>
      <c r="G256" s="335">
        <v>1</v>
      </c>
      <c r="H256" s="343" t="s">
        <v>1317</v>
      </c>
      <c r="I256" s="335"/>
      <c r="J256" s="335">
        <v>3</v>
      </c>
      <c r="K256" s="336">
        <v>0</v>
      </c>
      <c r="L256" s="336">
        <v>0</v>
      </c>
      <c r="M256" s="336"/>
      <c r="N256" s="336">
        <v>0</v>
      </c>
      <c r="O256" s="336">
        <v>0</v>
      </c>
    </row>
    <row r="257" spans="1:15">
      <c r="A257" s="334" t="s">
        <v>517</v>
      </c>
      <c r="B257" s="335">
        <v>221001</v>
      </c>
      <c r="C257" s="335" t="s">
        <v>445</v>
      </c>
      <c r="D257" s="335" t="s">
        <v>548</v>
      </c>
      <c r="E257" s="335">
        <v>3581</v>
      </c>
      <c r="F257" s="335">
        <v>1</v>
      </c>
      <c r="G257" s="335">
        <v>1</v>
      </c>
      <c r="H257" s="343" t="s">
        <v>1317</v>
      </c>
      <c r="I257" s="335"/>
      <c r="J257" s="335">
        <v>3</v>
      </c>
      <c r="K257" s="336">
        <v>0</v>
      </c>
      <c r="L257" s="336">
        <v>1000000</v>
      </c>
      <c r="M257" s="336"/>
      <c r="N257" s="336">
        <v>400000</v>
      </c>
      <c r="O257" s="336">
        <v>0</v>
      </c>
    </row>
    <row r="258" spans="1:15">
      <c r="A258" s="334" t="s">
        <v>517</v>
      </c>
      <c r="B258" s="335">
        <v>221001</v>
      </c>
      <c r="C258" s="335" t="s">
        <v>445</v>
      </c>
      <c r="D258" s="335" t="s">
        <v>548</v>
      </c>
      <c r="E258" s="335">
        <v>3941</v>
      </c>
      <c r="F258" s="335">
        <v>1</v>
      </c>
      <c r="G258" s="335">
        <v>1</v>
      </c>
      <c r="H258" s="343" t="s">
        <v>1317</v>
      </c>
      <c r="I258" s="335"/>
      <c r="J258" s="335">
        <v>3</v>
      </c>
      <c r="K258" s="336">
        <v>9039800</v>
      </c>
      <c r="L258" s="336">
        <v>0</v>
      </c>
      <c r="M258" s="336"/>
      <c r="N258" s="336">
        <v>0</v>
      </c>
      <c r="O258" s="336">
        <v>0</v>
      </c>
    </row>
    <row r="259" spans="1:15">
      <c r="A259" s="334" t="s">
        <v>483</v>
      </c>
      <c r="B259" s="335">
        <v>221024</v>
      </c>
      <c r="C259" s="335" t="s">
        <v>391</v>
      </c>
      <c r="D259" s="335" t="s">
        <v>690</v>
      </c>
      <c r="E259" s="335">
        <v>6121</v>
      </c>
      <c r="F259" s="335">
        <v>2</v>
      </c>
      <c r="G259" s="335">
        <v>1</v>
      </c>
      <c r="H259" s="343" t="s">
        <v>1317</v>
      </c>
      <c r="I259" s="335" t="s">
        <v>691</v>
      </c>
      <c r="J259" s="335">
        <v>6</v>
      </c>
      <c r="K259" s="336">
        <v>11902500</v>
      </c>
      <c r="L259" s="336">
        <v>11902500</v>
      </c>
      <c r="M259" s="336"/>
      <c r="N259" s="336">
        <v>2380500</v>
      </c>
      <c r="O259" s="336">
        <v>0</v>
      </c>
    </row>
    <row r="260" spans="1:15">
      <c r="A260" s="334" t="s">
        <v>483</v>
      </c>
      <c r="B260" s="335">
        <v>221024</v>
      </c>
      <c r="C260" s="335" t="s">
        <v>391</v>
      </c>
      <c r="D260" s="335" t="s">
        <v>690</v>
      </c>
      <c r="E260" s="335">
        <v>6121</v>
      </c>
      <c r="F260" s="335">
        <v>2</v>
      </c>
      <c r="G260" s="335">
        <v>1</v>
      </c>
      <c r="H260" s="343" t="s">
        <v>1317</v>
      </c>
      <c r="I260" s="335" t="s">
        <v>693</v>
      </c>
      <c r="J260" s="335">
        <v>6</v>
      </c>
      <c r="K260" s="336">
        <v>13001073</v>
      </c>
      <c r="L260" s="336">
        <v>13001073</v>
      </c>
      <c r="M260" s="336"/>
      <c r="N260" s="336">
        <v>2600214</v>
      </c>
      <c r="O260" s="336">
        <v>0</v>
      </c>
    </row>
    <row r="261" spans="1:15">
      <c r="A261" s="334" t="s">
        <v>483</v>
      </c>
      <c r="B261" s="335">
        <v>221024</v>
      </c>
      <c r="C261" s="335" t="s">
        <v>391</v>
      </c>
      <c r="D261" s="335" t="s">
        <v>672</v>
      </c>
      <c r="E261" s="335">
        <v>6121</v>
      </c>
      <c r="F261" s="335">
        <v>2</v>
      </c>
      <c r="G261" s="335">
        <v>1</v>
      </c>
      <c r="H261" s="335">
        <v>37</v>
      </c>
      <c r="I261" s="335" t="s">
        <v>693</v>
      </c>
      <c r="J261" s="335">
        <v>6</v>
      </c>
      <c r="K261" s="336">
        <v>4258564</v>
      </c>
      <c r="L261" s="336">
        <v>4258564</v>
      </c>
      <c r="M261" s="336"/>
      <c r="N261" s="336">
        <v>1703424</v>
      </c>
      <c r="O261" s="336">
        <v>0</v>
      </c>
    </row>
    <row r="262" spans="1:15">
      <c r="A262" s="334" t="s">
        <v>483</v>
      </c>
      <c r="B262" s="335">
        <v>221024</v>
      </c>
      <c r="C262" s="335" t="s">
        <v>391</v>
      </c>
      <c r="D262" s="335" t="s">
        <v>548</v>
      </c>
      <c r="E262" s="335">
        <v>6141</v>
      </c>
      <c r="F262" s="335">
        <v>2</v>
      </c>
      <c r="G262" s="335">
        <v>1</v>
      </c>
      <c r="H262" s="343" t="s">
        <v>1317</v>
      </c>
      <c r="I262" s="335" t="s">
        <v>696</v>
      </c>
      <c r="J262" s="335">
        <v>6</v>
      </c>
      <c r="K262" s="336">
        <v>3900000</v>
      </c>
      <c r="L262" s="336">
        <v>3900000</v>
      </c>
      <c r="M262" s="336"/>
      <c r="N262" s="336">
        <v>1560000</v>
      </c>
      <c r="O262" s="336">
        <v>0</v>
      </c>
    </row>
    <row r="263" spans="1:15">
      <c r="A263" s="337" t="s">
        <v>494</v>
      </c>
      <c r="B263" s="335">
        <v>221049</v>
      </c>
      <c r="C263" s="335" t="s">
        <v>424</v>
      </c>
      <c r="D263" s="335">
        <v>111100</v>
      </c>
      <c r="E263" s="335">
        <v>6141</v>
      </c>
      <c r="F263" s="335">
        <v>2</v>
      </c>
      <c r="G263" s="335">
        <v>1</v>
      </c>
      <c r="H263" s="335">
        <v>65</v>
      </c>
      <c r="I263" s="335" t="s">
        <v>698</v>
      </c>
      <c r="J263" s="335">
        <v>6</v>
      </c>
      <c r="K263" s="336">
        <v>90024788</v>
      </c>
      <c r="L263" s="336">
        <v>90024788</v>
      </c>
      <c r="M263" s="336"/>
      <c r="N263" s="336">
        <v>0</v>
      </c>
      <c r="O263" s="336">
        <v>0</v>
      </c>
    </row>
    <row r="264" spans="1:15">
      <c r="A264" s="337" t="s">
        <v>494</v>
      </c>
      <c r="B264" s="335">
        <v>221049</v>
      </c>
      <c r="C264" s="335" t="s">
        <v>424</v>
      </c>
      <c r="D264" s="335" t="s">
        <v>548</v>
      </c>
      <c r="E264" s="335">
        <v>3331</v>
      </c>
      <c r="F264" s="335">
        <v>2</v>
      </c>
      <c r="G264" s="335">
        <v>1</v>
      </c>
      <c r="H264" s="343" t="s">
        <v>1317</v>
      </c>
      <c r="I264" s="335"/>
      <c r="J264" s="335">
        <v>3</v>
      </c>
      <c r="K264" s="336">
        <v>2500000</v>
      </c>
      <c r="L264" s="336">
        <v>0</v>
      </c>
      <c r="M264" s="336"/>
      <c r="N264" s="336">
        <v>0</v>
      </c>
      <c r="O264" s="336">
        <v>0</v>
      </c>
    </row>
    <row r="265" spans="1:15">
      <c r="A265" s="337" t="s">
        <v>494</v>
      </c>
      <c r="B265" s="335">
        <v>221049</v>
      </c>
      <c r="C265" s="335" t="s">
        <v>424</v>
      </c>
      <c r="D265" s="335" t="s">
        <v>548</v>
      </c>
      <c r="E265" s="335">
        <v>3341</v>
      </c>
      <c r="F265" s="335">
        <v>1</v>
      </c>
      <c r="G265" s="335">
        <v>1</v>
      </c>
      <c r="H265" s="343" t="s">
        <v>1317</v>
      </c>
      <c r="I265" s="335"/>
      <c r="J265" s="335">
        <v>3</v>
      </c>
      <c r="K265" s="336">
        <v>0</v>
      </c>
      <c r="L265" s="336">
        <v>0</v>
      </c>
      <c r="M265" s="336"/>
      <c r="N265" s="336">
        <v>0</v>
      </c>
      <c r="O265" s="336">
        <v>0</v>
      </c>
    </row>
    <row r="266" spans="1:15">
      <c r="A266" s="337" t="s">
        <v>494</v>
      </c>
      <c r="B266" s="335">
        <v>221049</v>
      </c>
      <c r="C266" s="335" t="s">
        <v>424</v>
      </c>
      <c r="D266" s="335" t="s">
        <v>548</v>
      </c>
      <c r="E266" s="335">
        <v>3391</v>
      </c>
      <c r="F266" s="335">
        <v>2</v>
      </c>
      <c r="G266" s="335">
        <v>1</v>
      </c>
      <c r="H266" s="343" t="s">
        <v>1317</v>
      </c>
      <c r="I266" s="335"/>
      <c r="J266" s="335">
        <v>3</v>
      </c>
      <c r="K266" s="336">
        <v>0</v>
      </c>
      <c r="L266" s="336">
        <v>2195000</v>
      </c>
      <c r="M266" s="336"/>
      <c r="N266" s="336">
        <v>695000</v>
      </c>
      <c r="O266" s="336">
        <v>0</v>
      </c>
    </row>
    <row r="267" spans="1:15">
      <c r="A267" s="337" t="s">
        <v>494</v>
      </c>
      <c r="B267" s="335">
        <v>221049</v>
      </c>
      <c r="C267" s="335" t="s">
        <v>424</v>
      </c>
      <c r="D267" s="335" t="s">
        <v>548</v>
      </c>
      <c r="E267" s="335">
        <v>3552</v>
      </c>
      <c r="F267" s="335">
        <v>1</v>
      </c>
      <c r="G267" s="335">
        <v>1</v>
      </c>
      <c r="H267" s="343" t="s">
        <v>1317</v>
      </c>
      <c r="I267" s="335"/>
      <c r="J267" s="335">
        <v>3</v>
      </c>
      <c r="K267" s="336">
        <v>0</v>
      </c>
      <c r="L267" s="336">
        <v>0</v>
      </c>
      <c r="M267" s="336"/>
      <c r="N267" s="336">
        <v>0</v>
      </c>
      <c r="O267" s="336">
        <v>0</v>
      </c>
    </row>
    <row r="268" spans="1:15">
      <c r="A268" s="337" t="s">
        <v>494</v>
      </c>
      <c r="B268" s="335">
        <v>221049</v>
      </c>
      <c r="C268" s="335" t="s">
        <v>424</v>
      </c>
      <c r="D268" s="335" t="s">
        <v>548</v>
      </c>
      <c r="E268" s="335">
        <v>6141</v>
      </c>
      <c r="F268" s="335">
        <v>2</v>
      </c>
      <c r="G268" s="335">
        <v>1</v>
      </c>
      <c r="H268" s="343" t="s">
        <v>1317</v>
      </c>
      <c r="I268" s="335" t="s">
        <v>702</v>
      </c>
      <c r="J268" s="335">
        <v>6</v>
      </c>
      <c r="K268" s="336">
        <v>10597068</v>
      </c>
      <c r="L268" s="336">
        <v>10597068</v>
      </c>
      <c r="M268" s="336"/>
      <c r="N268" s="336">
        <v>4238828</v>
      </c>
      <c r="O268" s="336">
        <v>0</v>
      </c>
    </row>
    <row r="269" spans="1:15">
      <c r="A269" s="337" t="s">
        <v>494</v>
      </c>
      <c r="B269" s="335">
        <v>221049</v>
      </c>
      <c r="C269" s="335" t="s">
        <v>424</v>
      </c>
      <c r="D269" s="335" t="s">
        <v>548</v>
      </c>
      <c r="E269" s="335">
        <v>6141</v>
      </c>
      <c r="F269" s="335">
        <v>2</v>
      </c>
      <c r="G269" s="335">
        <v>1</v>
      </c>
      <c r="H269" s="343" t="s">
        <v>1317</v>
      </c>
      <c r="I269" s="335" t="s">
        <v>704</v>
      </c>
      <c r="J269" s="335">
        <v>6</v>
      </c>
      <c r="K269" s="336">
        <v>4500000</v>
      </c>
      <c r="L269" s="336">
        <v>4500000</v>
      </c>
      <c r="M269" s="336"/>
      <c r="N269" s="336">
        <v>1800000</v>
      </c>
      <c r="O269" s="336">
        <v>0</v>
      </c>
    </row>
    <row r="270" spans="1:15">
      <c r="A270" s="337" t="s">
        <v>494</v>
      </c>
      <c r="B270" s="335">
        <v>221049</v>
      </c>
      <c r="C270" s="335" t="s">
        <v>424</v>
      </c>
      <c r="D270" s="335" t="s">
        <v>548</v>
      </c>
      <c r="E270" s="335">
        <v>6141</v>
      </c>
      <c r="F270" s="335">
        <v>2</v>
      </c>
      <c r="G270" s="335">
        <v>1</v>
      </c>
      <c r="H270" s="343" t="s">
        <v>1317</v>
      </c>
      <c r="I270" s="335" t="s">
        <v>706</v>
      </c>
      <c r="J270" s="335">
        <v>6</v>
      </c>
      <c r="K270" s="336">
        <v>25468233</v>
      </c>
      <c r="L270" s="336">
        <v>25468233</v>
      </c>
      <c r="M270" s="336"/>
      <c r="N270" s="336">
        <v>3930183</v>
      </c>
      <c r="O270" s="336">
        <v>0</v>
      </c>
    </row>
    <row r="271" spans="1:15">
      <c r="A271" s="334" t="s">
        <v>495</v>
      </c>
      <c r="B271" s="335">
        <v>221049</v>
      </c>
      <c r="C271" s="335" t="s">
        <v>403</v>
      </c>
      <c r="D271" s="335" t="s">
        <v>552</v>
      </c>
      <c r="E271" s="335">
        <v>2151</v>
      </c>
      <c r="F271" s="335">
        <v>2</v>
      </c>
      <c r="G271" s="335">
        <v>1</v>
      </c>
      <c r="H271" s="343" t="s">
        <v>1317</v>
      </c>
      <c r="I271" s="335"/>
      <c r="J271" s="335">
        <v>2</v>
      </c>
      <c r="K271" s="336">
        <v>3912170</v>
      </c>
      <c r="L271" s="336">
        <v>1412170</v>
      </c>
      <c r="M271" s="336"/>
      <c r="N271" s="336">
        <v>580000</v>
      </c>
      <c r="O271" s="336">
        <v>0</v>
      </c>
    </row>
    <row r="272" spans="1:15">
      <c r="A272" s="334" t="s">
        <v>495</v>
      </c>
      <c r="B272" s="335">
        <v>221049</v>
      </c>
      <c r="C272" s="335" t="s">
        <v>403</v>
      </c>
      <c r="D272" s="335" t="s">
        <v>552</v>
      </c>
      <c r="E272" s="335">
        <v>2161</v>
      </c>
      <c r="F272" s="335">
        <v>2</v>
      </c>
      <c r="G272" s="335">
        <v>1</v>
      </c>
      <c r="H272" s="343" t="s">
        <v>1317</v>
      </c>
      <c r="I272" s="335"/>
      <c r="J272" s="335">
        <v>2</v>
      </c>
      <c r="K272" s="336">
        <v>62150</v>
      </c>
      <c r="L272" s="336">
        <v>62150</v>
      </c>
      <c r="M272" s="336"/>
      <c r="N272" s="336">
        <v>24860</v>
      </c>
      <c r="O272" s="336">
        <v>0</v>
      </c>
    </row>
    <row r="273" spans="1:15">
      <c r="A273" s="334" t="s">
        <v>495</v>
      </c>
      <c r="B273" s="335">
        <v>221049</v>
      </c>
      <c r="C273" s="335" t="s">
        <v>403</v>
      </c>
      <c r="D273" s="335" t="s">
        <v>552</v>
      </c>
      <c r="E273" s="335">
        <v>2419</v>
      </c>
      <c r="F273" s="335">
        <v>2</v>
      </c>
      <c r="G273" s="335">
        <v>1</v>
      </c>
      <c r="H273" s="343" t="s">
        <v>1317</v>
      </c>
      <c r="I273" s="335"/>
      <c r="J273" s="335">
        <v>2</v>
      </c>
      <c r="K273" s="336">
        <v>283550</v>
      </c>
      <c r="L273" s="336">
        <v>283550</v>
      </c>
      <c r="M273" s="336"/>
      <c r="N273" s="336">
        <v>113420</v>
      </c>
      <c r="O273" s="336">
        <v>0</v>
      </c>
    </row>
    <row r="274" spans="1:15">
      <c r="A274" s="334" t="s">
        <v>495</v>
      </c>
      <c r="B274" s="335">
        <v>221049</v>
      </c>
      <c r="C274" s="335" t="s">
        <v>403</v>
      </c>
      <c r="D274" s="335" t="s">
        <v>552</v>
      </c>
      <c r="E274" s="335">
        <v>2421</v>
      </c>
      <c r="F274" s="335">
        <v>2</v>
      </c>
      <c r="G274" s="335">
        <v>1</v>
      </c>
      <c r="H274" s="343" t="s">
        <v>1317</v>
      </c>
      <c r="I274" s="335"/>
      <c r="J274" s="335">
        <v>2</v>
      </c>
      <c r="K274" s="336">
        <v>762750</v>
      </c>
      <c r="L274" s="336">
        <v>762750</v>
      </c>
      <c r="M274" s="336"/>
      <c r="N274" s="336">
        <v>305100</v>
      </c>
      <c r="O274" s="336">
        <v>0</v>
      </c>
    </row>
    <row r="275" spans="1:15">
      <c r="A275" s="334" t="s">
        <v>495</v>
      </c>
      <c r="B275" s="335">
        <v>221049</v>
      </c>
      <c r="C275" s="335" t="s">
        <v>403</v>
      </c>
      <c r="D275" s="335" t="s">
        <v>552</v>
      </c>
      <c r="E275" s="335">
        <v>2441</v>
      </c>
      <c r="F275" s="335">
        <v>2</v>
      </c>
      <c r="G275" s="335">
        <v>1</v>
      </c>
      <c r="H275" s="343" t="s">
        <v>1317</v>
      </c>
      <c r="I275" s="335"/>
      <c r="J275" s="335">
        <v>2</v>
      </c>
      <c r="K275" s="336">
        <v>88440</v>
      </c>
      <c r="L275" s="336">
        <v>88440</v>
      </c>
      <c r="M275" s="336">
        <v>88392</v>
      </c>
      <c r="N275" s="336">
        <v>35376</v>
      </c>
      <c r="O275" s="336">
        <v>0</v>
      </c>
    </row>
    <row r="276" spans="1:15">
      <c r="A276" s="334" t="s">
        <v>495</v>
      </c>
      <c r="B276" s="335">
        <v>221049</v>
      </c>
      <c r="C276" s="335" t="s">
        <v>403</v>
      </c>
      <c r="D276" s="335" t="s">
        <v>552</v>
      </c>
      <c r="E276" s="335">
        <v>2471</v>
      </c>
      <c r="F276" s="335">
        <v>2</v>
      </c>
      <c r="G276" s="335">
        <v>1</v>
      </c>
      <c r="H276" s="343" t="s">
        <v>1317</v>
      </c>
      <c r="I276" s="335"/>
      <c r="J276" s="335">
        <v>2</v>
      </c>
      <c r="K276" s="336">
        <v>13920</v>
      </c>
      <c r="L276" s="336">
        <v>13920</v>
      </c>
      <c r="M276" s="336"/>
      <c r="N276" s="336">
        <v>5568</v>
      </c>
      <c r="O276" s="336">
        <v>0</v>
      </c>
    </row>
    <row r="277" spans="1:15">
      <c r="A277" s="334" t="s">
        <v>495</v>
      </c>
      <c r="B277" s="335">
        <v>221049</v>
      </c>
      <c r="C277" s="335" t="s">
        <v>403</v>
      </c>
      <c r="D277" s="335" t="s">
        <v>552</v>
      </c>
      <c r="E277" s="335">
        <v>2491</v>
      </c>
      <c r="F277" s="335">
        <v>2</v>
      </c>
      <c r="G277" s="335">
        <v>1</v>
      </c>
      <c r="H277" s="343" t="s">
        <v>1317</v>
      </c>
      <c r="I277" s="335"/>
      <c r="J277" s="335">
        <v>2</v>
      </c>
      <c r="K277" s="336">
        <v>5278850</v>
      </c>
      <c r="L277" s="336">
        <v>5278850</v>
      </c>
      <c r="M277" s="336"/>
      <c r="N277" s="336">
        <v>2111540</v>
      </c>
      <c r="O277" s="336">
        <v>0</v>
      </c>
    </row>
    <row r="278" spans="1:15">
      <c r="A278" s="334" t="s">
        <v>495</v>
      </c>
      <c r="B278" s="335">
        <v>221049</v>
      </c>
      <c r="C278" s="335" t="s">
        <v>403</v>
      </c>
      <c r="D278" s="335" t="s">
        <v>552</v>
      </c>
      <c r="E278" s="335">
        <v>2511</v>
      </c>
      <c r="F278" s="335">
        <v>2</v>
      </c>
      <c r="G278" s="335">
        <v>1</v>
      </c>
      <c r="H278" s="343" t="s">
        <v>1317</v>
      </c>
      <c r="I278" s="335"/>
      <c r="J278" s="335">
        <v>2</v>
      </c>
      <c r="K278" s="336">
        <v>3500000</v>
      </c>
      <c r="L278" s="336">
        <v>1500000</v>
      </c>
      <c r="M278" s="336"/>
      <c r="N278" s="336">
        <v>600000</v>
      </c>
      <c r="O278" s="336">
        <v>0</v>
      </c>
    </row>
    <row r="279" spans="1:15">
      <c r="A279" s="334" t="s">
        <v>495</v>
      </c>
      <c r="B279" s="335">
        <v>221049</v>
      </c>
      <c r="C279" s="335" t="s">
        <v>403</v>
      </c>
      <c r="D279" s="335" t="s">
        <v>552</v>
      </c>
      <c r="E279" s="335">
        <v>2561</v>
      </c>
      <c r="F279" s="335">
        <v>2</v>
      </c>
      <c r="G279" s="335">
        <v>1</v>
      </c>
      <c r="H279" s="343" t="s">
        <v>1317</v>
      </c>
      <c r="I279" s="335"/>
      <c r="J279" s="335">
        <v>2</v>
      </c>
      <c r="K279" s="336">
        <v>90000</v>
      </c>
      <c r="L279" s="336">
        <v>90000</v>
      </c>
      <c r="M279" s="336"/>
      <c r="N279" s="336">
        <v>36000</v>
      </c>
      <c r="O279" s="336">
        <v>0</v>
      </c>
    </row>
    <row r="280" spans="1:15">
      <c r="A280" s="334" t="s">
        <v>495</v>
      </c>
      <c r="B280" s="335">
        <v>221049</v>
      </c>
      <c r="C280" s="335" t="s">
        <v>403</v>
      </c>
      <c r="D280" s="335" t="s">
        <v>552</v>
      </c>
      <c r="E280" s="335">
        <v>2911</v>
      </c>
      <c r="F280" s="335">
        <v>2</v>
      </c>
      <c r="G280" s="335">
        <v>1</v>
      </c>
      <c r="H280" s="343" t="s">
        <v>1317</v>
      </c>
      <c r="I280" s="335"/>
      <c r="J280" s="335">
        <v>2</v>
      </c>
      <c r="K280" s="336">
        <v>894594</v>
      </c>
      <c r="L280" s="336">
        <v>894594</v>
      </c>
      <c r="M280" s="336"/>
      <c r="N280" s="336">
        <v>357836</v>
      </c>
      <c r="O280" s="336">
        <v>0</v>
      </c>
    </row>
    <row r="281" spans="1:15">
      <c r="A281" s="334" t="s">
        <v>495</v>
      </c>
      <c r="B281" s="335">
        <v>221049</v>
      </c>
      <c r="C281" s="335" t="s">
        <v>403</v>
      </c>
      <c r="D281" s="335" t="s">
        <v>552</v>
      </c>
      <c r="E281" s="335">
        <v>3291</v>
      </c>
      <c r="F281" s="335">
        <v>1</v>
      </c>
      <c r="G281" s="335">
        <v>1</v>
      </c>
      <c r="H281" s="343" t="s">
        <v>1317</v>
      </c>
      <c r="I281" s="335"/>
      <c r="J281" s="335">
        <v>3</v>
      </c>
      <c r="K281" s="336">
        <v>0</v>
      </c>
      <c r="L281" s="336">
        <v>2500000</v>
      </c>
      <c r="M281" s="336"/>
      <c r="N281" s="336">
        <v>984868</v>
      </c>
      <c r="O281" s="336">
        <v>0</v>
      </c>
    </row>
    <row r="282" spans="1:15">
      <c r="A282" s="334" t="s">
        <v>495</v>
      </c>
      <c r="B282" s="335">
        <v>221049</v>
      </c>
      <c r="C282" s="335" t="s">
        <v>403</v>
      </c>
      <c r="D282" s="335" t="s">
        <v>552</v>
      </c>
      <c r="E282" s="335">
        <v>3552</v>
      </c>
      <c r="F282" s="335">
        <v>1</v>
      </c>
      <c r="G282" s="335">
        <v>1</v>
      </c>
      <c r="H282" s="343" t="s">
        <v>1317</v>
      </c>
      <c r="I282" s="335"/>
      <c r="J282" s="335">
        <v>3</v>
      </c>
      <c r="K282" s="336">
        <v>0</v>
      </c>
      <c r="L282" s="336">
        <v>2000000</v>
      </c>
      <c r="M282" s="336"/>
      <c r="N282" s="336">
        <v>800000</v>
      </c>
      <c r="O282" s="336">
        <v>0</v>
      </c>
    </row>
    <row r="283" spans="1:15">
      <c r="A283" s="334" t="s">
        <v>495</v>
      </c>
      <c r="B283" s="335">
        <v>221049</v>
      </c>
      <c r="C283" s="335" t="s">
        <v>403</v>
      </c>
      <c r="D283" s="335" t="s">
        <v>552</v>
      </c>
      <c r="E283" s="335">
        <v>5631</v>
      </c>
      <c r="F283" s="335">
        <v>2</v>
      </c>
      <c r="G283" s="335">
        <v>1</v>
      </c>
      <c r="H283" s="343" t="s">
        <v>1317</v>
      </c>
      <c r="I283" s="335" t="s">
        <v>724</v>
      </c>
      <c r="J283" s="335">
        <v>5</v>
      </c>
      <c r="K283" s="336">
        <v>5434000</v>
      </c>
      <c r="L283" s="336">
        <v>0</v>
      </c>
      <c r="M283" s="336"/>
      <c r="N283" s="336">
        <v>0</v>
      </c>
      <c r="O283" s="336">
        <v>0</v>
      </c>
    </row>
    <row r="284" spans="1:15">
      <c r="A284" s="334" t="s">
        <v>495</v>
      </c>
      <c r="B284" s="335">
        <v>221049</v>
      </c>
      <c r="C284" s="335" t="s">
        <v>403</v>
      </c>
      <c r="D284" s="335" t="s">
        <v>552</v>
      </c>
      <c r="E284" s="335">
        <v>5671</v>
      </c>
      <c r="F284" s="335">
        <v>2</v>
      </c>
      <c r="G284" s="335">
        <v>1</v>
      </c>
      <c r="H284" s="343" t="s">
        <v>1317</v>
      </c>
      <c r="I284" s="335" t="s">
        <v>724</v>
      </c>
      <c r="J284" s="335">
        <v>5</v>
      </c>
      <c r="K284" s="336">
        <v>1498629</v>
      </c>
      <c r="L284" s="336">
        <v>0</v>
      </c>
      <c r="M284" s="336"/>
      <c r="N284" s="336">
        <v>0</v>
      </c>
      <c r="O284" s="336">
        <v>0</v>
      </c>
    </row>
    <row r="285" spans="1:15">
      <c r="A285" s="334" t="s">
        <v>497</v>
      </c>
      <c r="B285" s="335">
        <v>138177</v>
      </c>
      <c r="C285" s="335" t="s">
        <v>441</v>
      </c>
      <c r="D285" s="335" t="s">
        <v>548</v>
      </c>
      <c r="E285" s="335">
        <v>2611</v>
      </c>
      <c r="F285" s="335">
        <v>1</v>
      </c>
      <c r="G285" s="335">
        <v>2</v>
      </c>
      <c r="H285" s="343" t="s">
        <v>1317</v>
      </c>
      <c r="I285" s="335"/>
      <c r="J285" s="335">
        <v>2</v>
      </c>
      <c r="K285" s="336">
        <v>1250000</v>
      </c>
      <c r="L285" s="336">
        <v>1250000</v>
      </c>
      <c r="M285" s="336"/>
      <c r="N285" s="336">
        <v>738650</v>
      </c>
      <c r="O285" s="336">
        <v>0</v>
      </c>
    </row>
    <row r="286" spans="1:15">
      <c r="A286" s="334" t="s">
        <v>495</v>
      </c>
      <c r="B286" s="335">
        <v>221049</v>
      </c>
      <c r="C286" s="335" t="s">
        <v>403</v>
      </c>
      <c r="D286" s="335" t="s">
        <v>548</v>
      </c>
      <c r="E286" s="335">
        <v>3291</v>
      </c>
      <c r="F286" s="335">
        <v>1</v>
      </c>
      <c r="G286" s="335">
        <v>1</v>
      </c>
      <c r="H286" s="343" t="s">
        <v>1317</v>
      </c>
      <c r="I286" s="335"/>
      <c r="J286" s="335">
        <v>3</v>
      </c>
      <c r="K286" s="336">
        <v>0</v>
      </c>
      <c r="L286" s="336">
        <v>0</v>
      </c>
      <c r="M286" s="336"/>
      <c r="N286" s="336">
        <v>0</v>
      </c>
      <c r="O286" s="336">
        <v>0</v>
      </c>
    </row>
    <row r="287" spans="1:15">
      <c r="A287" s="334" t="s">
        <v>495</v>
      </c>
      <c r="B287" s="335">
        <v>221049</v>
      </c>
      <c r="C287" s="335" t="s">
        <v>403</v>
      </c>
      <c r="D287" s="335" t="s">
        <v>548</v>
      </c>
      <c r="E287" s="335">
        <v>3331</v>
      </c>
      <c r="F287" s="335">
        <v>2</v>
      </c>
      <c r="G287" s="335">
        <v>1</v>
      </c>
      <c r="H287" s="343" t="s">
        <v>1317</v>
      </c>
      <c r="I287" s="335"/>
      <c r="J287" s="335">
        <v>3</v>
      </c>
      <c r="K287" s="336">
        <v>2000000</v>
      </c>
      <c r="L287" s="336">
        <v>0</v>
      </c>
      <c r="M287" s="336"/>
      <c r="N287" s="336">
        <v>0</v>
      </c>
      <c r="O287" s="336">
        <v>0</v>
      </c>
    </row>
    <row r="288" spans="1:15">
      <c r="A288" s="334" t="s">
        <v>495</v>
      </c>
      <c r="B288" s="335">
        <v>221049</v>
      </c>
      <c r="C288" s="335" t="s">
        <v>403</v>
      </c>
      <c r="D288" s="335" t="s">
        <v>548</v>
      </c>
      <c r="E288" s="335">
        <v>3581</v>
      </c>
      <c r="F288" s="335">
        <v>1</v>
      </c>
      <c r="G288" s="335">
        <v>1</v>
      </c>
      <c r="H288" s="343" t="s">
        <v>1317</v>
      </c>
      <c r="I288" s="335"/>
      <c r="J288" s="335">
        <v>3</v>
      </c>
      <c r="K288" s="336">
        <v>0</v>
      </c>
      <c r="L288" s="336">
        <v>2000000</v>
      </c>
      <c r="M288" s="336"/>
      <c r="N288" s="336">
        <v>800000</v>
      </c>
      <c r="O288" s="336">
        <v>0</v>
      </c>
    </row>
    <row r="289" spans="1:15">
      <c r="A289" s="334" t="s">
        <v>495</v>
      </c>
      <c r="B289" s="335">
        <v>221049</v>
      </c>
      <c r="C289" s="335" t="s">
        <v>403</v>
      </c>
      <c r="D289" s="335" t="s">
        <v>548</v>
      </c>
      <c r="E289" s="335">
        <v>6141</v>
      </c>
      <c r="F289" s="335">
        <v>2</v>
      </c>
      <c r="G289" s="335">
        <v>1</v>
      </c>
      <c r="H289" s="343" t="s">
        <v>1317</v>
      </c>
      <c r="I289" s="335" t="s">
        <v>730</v>
      </c>
      <c r="J289" s="335">
        <v>6</v>
      </c>
      <c r="K289" s="336">
        <v>5454356</v>
      </c>
      <c r="L289" s="336">
        <v>5454356</v>
      </c>
      <c r="M289" s="336"/>
      <c r="N289" s="336">
        <v>2181744</v>
      </c>
      <c r="O289" s="336">
        <v>0</v>
      </c>
    </row>
    <row r="290" spans="1:15">
      <c r="A290" s="334" t="s">
        <v>495</v>
      </c>
      <c r="B290" s="335">
        <v>221049</v>
      </c>
      <c r="C290" s="335" t="s">
        <v>403</v>
      </c>
      <c r="D290" s="335" t="s">
        <v>732</v>
      </c>
      <c r="E290" s="335">
        <v>6141</v>
      </c>
      <c r="F290" s="335">
        <v>2</v>
      </c>
      <c r="G290" s="335">
        <v>1</v>
      </c>
      <c r="H290" s="343" t="s">
        <v>1317</v>
      </c>
      <c r="I290" s="335" t="s">
        <v>733</v>
      </c>
      <c r="J290" s="335">
        <v>6</v>
      </c>
      <c r="K290" s="336">
        <v>66245887</v>
      </c>
      <c r="L290" s="336">
        <v>66245887</v>
      </c>
      <c r="M290" s="336"/>
      <c r="N290" s="336">
        <v>26498356</v>
      </c>
      <c r="O290" s="336">
        <v>0</v>
      </c>
    </row>
    <row r="291" spans="1:15">
      <c r="A291" s="334" t="s">
        <v>518</v>
      </c>
      <c r="B291" s="335">
        <v>221071</v>
      </c>
      <c r="C291" s="335" t="s">
        <v>445</v>
      </c>
      <c r="D291" s="335" t="s">
        <v>552</v>
      </c>
      <c r="E291" s="335">
        <v>2121</v>
      </c>
      <c r="F291" s="335">
        <v>1</v>
      </c>
      <c r="G291" s="335">
        <v>1</v>
      </c>
      <c r="H291" s="343" t="s">
        <v>1317</v>
      </c>
      <c r="I291" s="335"/>
      <c r="J291" s="335">
        <v>2</v>
      </c>
      <c r="K291" s="336">
        <v>2000000</v>
      </c>
      <c r="L291" s="336">
        <v>0</v>
      </c>
      <c r="M291" s="336"/>
      <c r="N291" s="336">
        <v>0</v>
      </c>
      <c r="O291" s="336">
        <v>0</v>
      </c>
    </row>
    <row r="292" spans="1:15">
      <c r="A292" s="334" t="s">
        <v>518</v>
      </c>
      <c r="B292" s="335">
        <v>221071</v>
      </c>
      <c r="C292" s="335" t="s">
        <v>445</v>
      </c>
      <c r="D292" s="335" t="s">
        <v>552</v>
      </c>
      <c r="E292" s="335">
        <v>3341</v>
      </c>
      <c r="F292" s="335">
        <v>1</v>
      </c>
      <c r="G292" s="335">
        <v>1</v>
      </c>
      <c r="H292" s="343" t="s">
        <v>1317</v>
      </c>
      <c r="I292" s="335"/>
      <c r="J292" s="335">
        <v>3</v>
      </c>
      <c r="K292" s="336">
        <v>0</v>
      </c>
      <c r="L292" s="336">
        <v>2000000</v>
      </c>
      <c r="M292" s="336"/>
      <c r="N292" s="336">
        <v>800000</v>
      </c>
      <c r="O292" s="336">
        <v>0</v>
      </c>
    </row>
    <row r="293" spans="1:15">
      <c r="A293" s="334" t="s">
        <v>495</v>
      </c>
      <c r="B293" s="335">
        <v>221049</v>
      </c>
      <c r="C293" s="335" t="s">
        <v>403</v>
      </c>
      <c r="D293" s="335" t="s">
        <v>552</v>
      </c>
      <c r="E293" s="335">
        <v>2611</v>
      </c>
      <c r="F293" s="335">
        <v>2</v>
      </c>
      <c r="G293" s="335">
        <v>2</v>
      </c>
      <c r="H293" s="343" t="s">
        <v>1317</v>
      </c>
      <c r="I293" s="335"/>
      <c r="J293" s="335">
        <v>2</v>
      </c>
      <c r="K293" s="336">
        <v>658900</v>
      </c>
      <c r="L293" s="336">
        <v>658900</v>
      </c>
      <c r="M293" s="336"/>
      <c r="N293" s="336">
        <v>263560</v>
      </c>
      <c r="O293" s="336">
        <v>0</v>
      </c>
    </row>
    <row r="294" spans="1:15">
      <c r="A294" s="334" t="s">
        <v>484</v>
      </c>
      <c r="B294" s="335">
        <v>223081</v>
      </c>
      <c r="C294" s="335" t="s">
        <v>396</v>
      </c>
      <c r="D294" s="335" t="s">
        <v>548</v>
      </c>
      <c r="E294" s="335">
        <v>2611</v>
      </c>
      <c r="F294" s="335">
        <v>1</v>
      </c>
      <c r="G294" s="335">
        <v>2</v>
      </c>
      <c r="H294" s="343" t="s">
        <v>1317</v>
      </c>
      <c r="I294" s="335"/>
      <c r="J294" s="335">
        <v>2</v>
      </c>
      <c r="K294" s="336">
        <v>876000</v>
      </c>
      <c r="L294" s="336">
        <v>876000</v>
      </c>
      <c r="M294" s="336"/>
      <c r="N294" s="336">
        <v>350400</v>
      </c>
      <c r="O294" s="336">
        <v>0</v>
      </c>
    </row>
    <row r="295" spans="1:15">
      <c r="A295" s="337" t="s">
        <v>489</v>
      </c>
      <c r="B295" s="335">
        <v>241101</v>
      </c>
      <c r="C295" s="335" t="s">
        <v>409</v>
      </c>
      <c r="D295" s="335" t="s">
        <v>548</v>
      </c>
      <c r="E295" s="335">
        <v>2611</v>
      </c>
      <c r="F295" s="335">
        <v>1</v>
      </c>
      <c r="G295" s="335">
        <v>2</v>
      </c>
      <c r="H295" s="343" t="s">
        <v>1317</v>
      </c>
      <c r="I295" s="335"/>
      <c r="J295" s="335">
        <v>2</v>
      </c>
      <c r="K295" s="336">
        <v>1300000</v>
      </c>
      <c r="L295" s="336">
        <v>1300000</v>
      </c>
      <c r="M295" s="336"/>
      <c r="N295" s="336">
        <v>768180</v>
      </c>
      <c r="O295" s="336">
        <v>0</v>
      </c>
    </row>
    <row r="296" spans="1:15">
      <c r="A296" s="334" t="s">
        <v>490</v>
      </c>
      <c r="B296" s="335">
        <v>242135</v>
      </c>
      <c r="C296" s="335" t="s">
        <v>403</v>
      </c>
      <c r="D296" s="335" t="s">
        <v>548</v>
      </c>
      <c r="E296" s="335">
        <v>2611</v>
      </c>
      <c r="F296" s="335">
        <v>1</v>
      </c>
      <c r="G296" s="335">
        <v>2</v>
      </c>
      <c r="H296" s="343" t="s">
        <v>1317</v>
      </c>
      <c r="I296" s="335"/>
      <c r="J296" s="335">
        <v>2</v>
      </c>
      <c r="K296" s="336">
        <v>0</v>
      </c>
      <c r="L296" s="336">
        <v>6206919.6399999997</v>
      </c>
      <c r="M296" s="336"/>
      <c r="N296" s="336">
        <v>0</v>
      </c>
      <c r="O296" s="336">
        <v>0</v>
      </c>
    </row>
    <row r="297" spans="1:15">
      <c r="A297" s="334" t="s">
        <v>472</v>
      </c>
      <c r="B297" s="335">
        <v>255129</v>
      </c>
      <c r="C297" s="335" t="s">
        <v>363</v>
      </c>
      <c r="D297" s="335" t="s">
        <v>548</v>
      </c>
      <c r="E297" s="335">
        <v>2611</v>
      </c>
      <c r="F297" s="335">
        <v>1</v>
      </c>
      <c r="G297" s="335">
        <v>2</v>
      </c>
      <c r="H297" s="343" t="s">
        <v>1317</v>
      </c>
      <c r="I297" s="335"/>
      <c r="J297" s="335">
        <v>2</v>
      </c>
      <c r="K297" s="336">
        <v>0</v>
      </c>
      <c r="L297" s="336">
        <v>336275</v>
      </c>
      <c r="M297" s="336"/>
      <c r="N297" s="336">
        <v>183140</v>
      </c>
      <c r="O297" s="336">
        <v>0</v>
      </c>
    </row>
    <row r="298" spans="1:15">
      <c r="A298" s="334" t="s">
        <v>521</v>
      </c>
      <c r="B298" s="335">
        <v>221104</v>
      </c>
      <c r="C298" s="335" t="s">
        <v>450</v>
      </c>
      <c r="D298" s="335" t="s">
        <v>546</v>
      </c>
      <c r="E298" s="335">
        <v>1541</v>
      </c>
      <c r="F298" s="335">
        <v>2</v>
      </c>
      <c r="G298" s="335">
        <v>1</v>
      </c>
      <c r="H298" s="343" t="s">
        <v>1317</v>
      </c>
      <c r="I298" s="335"/>
      <c r="J298" s="335">
        <v>1</v>
      </c>
      <c r="K298" s="336">
        <v>3716068</v>
      </c>
      <c r="L298" s="336">
        <v>3716068</v>
      </c>
      <c r="M298" s="336"/>
      <c r="N298" s="336">
        <v>1616068</v>
      </c>
      <c r="O298" s="336">
        <v>0</v>
      </c>
    </row>
    <row r="299" spans="1:15">
      <c r="A299" s="334" t="s">
        <v>508</v>
      </c>
      <c r="B299" s="335">
        <v>264105</v>
      </c>
      <c r="C299" s="335" t="s">
        <v>369</v>
      </c>
      <c r="D299" s="335" t="s">
        <v>548</v>
      </c>
      <c r="E299" s="335">
        <v>2611</v>
      </c>
      <c r="F299" s="335">
        <v>1</v>
      </c>
      <c r="G299" s="335">
        <v>2</v>
      </c>
      <c r="H299" s="343" t="s">
        <v>1317</v>
      </c>
      <c r="I299" s="335"/>
      <c r="J299" s="335">
        <v>2</v>
      </c>
      <c r="K299" s="336">
        <v>0</v>
      </c>
      <c r="L299" s="336">
        <v>446500</v>
      </c>
      <c r="M299" s="336"/>
      <c r="N299" s="336">
        <v>292500</v>
      </c>
      <c r="O299" s="336">
        <v>0</v>
      </c>
    </row>
    <row r="300" spans="1:15">
      <c r="A300" s="337" t="s">
        <v>479</v>
      </c>
      <c r="B300" s="335">
        <v>268149</v>
      </c>
      <c r="C300" s="335" t="s">
        <v>381</v>
      </c>
      <c r="D300" s="335" t="s">
        <v>546</v>
      </c>
      <c r="E300" s="335">
        <v>2611</v>
      </c>
      <c r="F300" s="335">
        <v>1</v>
      </c>
      <c r="G300" s="335">
        <v>2</v>
      </c>
      <c r="H300" s="343" t="s">
        <v>1317</v>
      </c>
      <c r="I300" s="335"/>
      <c r="J300" s="335">
        <v>2</v>
      </c>
      <c r="K300" s="336">
        <v>9319643</v>
      </c>
      <c r="L300" s="336">
        <v>1049948.3600000001</v>
      </c>
      <c r="M300" s="336"/>
      <c r="N300" s="336">
        <v>1049948.3600000001</v>
      </c>
      <c r="O300" s="336">
        <v>0</v>
      </c>
    </row>
    <row r="301" spans="1:15">
      <c r="A301" s="334" t="s">
        <v>521</v>
      </c>
      <c r="B301" s="335">
        <v>221104</v>
      </c>
      <c r="C301" s="335" t="s">
        <v>450</v>
      </c>
      <c r="D301" s="335" t="s">
        <v>546</v>
      </c>
      <c r="E301" s="335">
        <v>1611</v>
      </c>
      <c r="F301" s="335">
        <v>1</v>
      </c>
      <c r="G301" s="335">
        <v>1</v>
      </c>
      <c r="H301" s="335">
        <v>43</v>
      </c>
      <c r="I301" s="335"/>
      <c r="J301" s="335">
        <v>1</v>
      </c>
      <c r="K301" s="336">
        <v>1500000</v>
      </c>
      <c r="L301" s="336">
        <v>1500000</v>
      </c>
      <c r="M301" s="336"/>
      <c r="N301" s="336">
        <v>1000000</v>
      </c>
      <c r="O301" s="336">
        <v>0</v>
      </c>
    </row>
    <row r="302" spans="1:15">
      <c r="A302" s="334" t="s">
        <v>492</v>
      </c>
      <c r="B302" s="335">
        <v>321102</v>
      </c>
      <c r="C302" s="335" t="s">
        <v>417</v>
      </c>
      <c r="D302" s="335" t="s">
        <v>548</v>
      </c>
      <c r="E302" s="335">
        <v>2611</v>
      </c>
      <c r="F302" s="335">
        <v>1</v>
      </c>
      <c r="G302" s="335">
        <v>2</v>
      </c>
      <c r="H302" s="343" t="s">
        <v>1317</v>
      </c>
      <c r="I302" s="335"/>
      <c r="J302" s="335">
        <v>2</v>
      </c>
      <c r="K302" s="336">
        <v>0</v>
      </c>
      <c r="L302" s="336">
        <v>700000</v>
      </c>
      <c r="M302" s="336"/>
      <c r="N302" s="336">
        <v>350000</v>
      </c>
      <c r="O302" s="336">
        <v>0</v>
      </c>
    </row>
    <row r="303" spans="1:15">
      <c r="A303" s="334" t="s">
        <v>526</v>
      </c>
      <c r="B303" s="335">
        <v>222166</v>
      </c>
      <c r="C303" s="335" t="s">
        <v>394</v>
      </c>
      <c r="D303" s="335" t="s">
        <v>548</v>
      </c>
      <c r="E303" s="335">
        <v>3321</v>
      </c>
      <c r="F303" s="335">
        <v>1</v>
      </c>
      <c r="G303" s="335">
        <v>1</v>
      </c>
      <c r="H303" s="343" t="s">
        <v>1317</v>
      </c>
      <c r="I303" s="335"/>
      <c r="J303" s="335">
        <v>3</v>
      </c>
      <c r="K303" s="336">
        <v>2000000</v>
      </c>
      <c r="L303" s="336">
        <v>0</v>
      </c>
      <c r="M303" s="336"/>
      <c r="N303" s="336">
        <v>0</v>
      </c>
      <c r="O303" s="336">
        <v>0</v>
      </c>
    </row>
    <row r="304" spans="1:15">
      <c r="A304" s="334" t="s">
        <v>526</v>
      </c>
      <c r="B304" s="335">
        <v>222166</v>
      </c>
      <c r="C304" s="335" t="s">
        <v>394</v>
      </c>
      <c r="D304" s="335" t="s">
        <v>548</v>
      </c>
      <c r="E304" s="335">
        <v>3331</v>
      </c>
      <c r="F304" s="335">
        <v>1</v>
      </c>
      <c r="G304" s="335">
        <v>1</v>
      </c>
      <c r="H304" s="343" t="s">
        <v>1317</v>
      </c>
      <c r="I304" s="335"/>
      <c r="J304" s="335">
        <v>3</v>
      </c>
      <c r="K304" s="336">
        <v>700000</v>
      </c>
      <c r="L304" s="336">
        <v>0</v>
      </c>
      <c r="M304" s="336"/>
      <c r="N304" s="336">
        <v>0</v>
      </c>
      <c r="O304" s="336">
        <v>0</v>
      </c>
    </row>
    <row r="305" spans="1:15">
      <c r="A305" s="334" t="s">
        <v>526</v>
      </c>
      <c r="B305" s="335">
        <v>222166</v>
      </c>
      <c r="C305" s="335" t="s">
        <v>394</v>
      </c>
      <c r="D305" s="335" t="s">
        <v>548</v>
      </c>
      <c r="E305" s="335">
        <v>3552</v>
      </c>
      <c r="F305" s="335">
        <v>1</v>
      </c>
      <c r="G305" s="335">
        <v>1</v>
      </c>
      <c r="H305" s="343" t="s">
        <v>1317</v>
      </c>
      <c r="I305" s="335"/>
      <c r="J305" s="335">
        <v>3</v>
      </c>
      <c r="K305" s="336">
        <v>0</v>
      </c>
      <c r="L305" s="336">
        <v>700000</v>
      </c>
      <c r="M305" s="336"/>
      <c r="N305" s="336">
        <v>310000</v>
      </c>
      <c r="O305" s="336">
        <v>0</v>
      </c>
    </row>
    <row r="306" spans="1:15">
      <c r="A306" s="334" t="s">
        <v>526</v>
      </c>
      <c r="B306" s="335">
        <v>222166</v>
      </c>
      <c r="C306" s="335" t="s">
        <v>394</v>
      </c>
      <c r="D306" s="335" t="s">
        <v>548</v>
      </c>
      <c r="E306" s="335">
        <v>3553</v>
      </c>
      <c r="F306" s="335">
        <v>1</v>
      </c>
      <c r="G306" s="335">
        <v>1</v>
      </c>
      <c r="H306" s="343" t="s">
        <v>1317</v>
      </c>
      <c r="I306" s="335"/>
      <c r="J306" s="335">
        <v>3</v>
      </c>
      <c r="K306" s="336">
        <v>0</v>
      </c>
      <c r="L306" s="336">
        <v>300000</v>
      </c>
      <c r="M306" s="336"/>
      <c r="N306" s="336">
        <v>190000.5</v>
      </c>
      <c r="O306" s="336">
        <v>0</v>
      </c>
    </row>
    <row r="307" spans="1:15">
      <c r="A307" s="334" t="s">
        <v>493</v>
      </c>
      <c r="B307" s="335">
        <v>321275</v>
      </c>
      <c r="C307" s="335" t="s">
        <v>420</v>
      </c>
      <c r="D307" s="335" t="s">
        <v>548</v>
      </c>
      <c r="E307" s="335">
        <v>2611</v>
      </c>
      <c r="F307" s="335">
        <v>1</v>
      </c>
      <c r="G307" s="335">
        <v>2</v>
      </c>
      <c r="H307" s="343" t="s">
        <v>1317</v>
      </c>
      <c r="I307" s="335"/>
      <c r="J307" s="335">
        <v>2</v>
      </c>
      <c r="K307" s="336">
        <v>0</v>
      </c>
      <c r="L307" s="336">
        <v>580000</v>
      </c>
      <c r="M307" s="336"/>
      <c r="N307" s="336">
        <v>290000</v>
      </c>
      <c r="O307" s="336">
        <v>0</v>
      </c>
    </row>
    <row r="308" spans="1:15">
      <c r="A308" s="334" t="s">
        <v>484</v>
      </c>
      <c r="B308" s="335">
        <v>223081</v>
      </c>
      <c r="C308" s="335" t="s">
        <v>396</v>
      </c>
      <c r="D308" s="335" t="s">
        <v>548</v>
      </c>
      <c r="E308" s="335">
        <v>2131</v>
      </c>
      <c r="F308" s="335">
        <v>1</v>
      </c>
      <c r="G308" s="335">
        <v>1</v>
      </c>
      <c r="H308" s="343" t="s">
        <v>1317</v>
      </c>
      <c r="I308" s="335"/>
      <c r="J308" s="335">
        <v>2</v>
      </c>
      <c r="K308" s="336">
        <v>120000</v>
      </c>
      <c r="L308" s="336">
        <v>0</v>
      </c>
      <c r="M308" s="336"/>
      <c r="N308" s="336">
        <v>0</v>
      </c>
      <c r="O308" s="336">
        <v>0</v>
      </c>
    </row>
    <row r="309" spans="1:15">
      <c r="A309" s="334" t="s">
        <v>484</v>
      </c>
      <c r="B309" s="335">
        <v>223081</v>
      </c>
      <c r="C309" s="335" t="s">
        <v>396</v>
      </c>
      <c r="D309" s="335" t="s">
        <v>548</v>
      </c>
      <c r="E309" s="335">
        <v>2141</v>
      </c>
      <c r="F309" s="335">
        <v>1</v>
      </c>
      <c r="G309" s="335">
        <v>1</v>
      </c>
      <c r="H309" s="343" t="s">
        <v>1317</v>
      </c>
      <c r="I309" s="335"/>
      <c r="J309" s="335">
        <v>2</v>
      </c>
      <c r="K309" s="336">
        <v>21800</v>
      </c>
      <c r="L309" s="336">
        <v>21800</v>
      </c>
      <c r="M309" s="336"/>
      <c r="N309" s="336">
        <v>8720</v>
      </c>
      <c r="O309" s="336">
        <v>0</v>
      </c>
    </row>
    <row r="310" spans="1:15">
      <c r="A310" s="334" t="s">
        <v>484</v>
      </c>
      <c r="B310" s="335">
        <v>223081</v>
      </c>
      <c r="C310" s="335" t="s">
        <v>396</v>
      </c>
      <c r="D310" s="335" t="s">
        <v>548</v>
      </c>
      <c r="E310" s="335">
        <v>2151</v>
      </c>
      <c r="F310" s="335">
        <v>1</v>
      </c>
      <c r="G310" s="335">
        <v>1</v>
      </c>
      <c r="H310" s="343" t="s">
        <v>1317</v>
      </c>
      <c r="I310" s="335"/>
      <c r="J310" s="335">
        <v>2</v>
      </c>
      <c r="K310" s="336">
        <v>211835</v>
      </c>
      <c r="L310" s="336">
        <v>0</v>
      </c>
      <c r="M310" s="336"/>
      <c r="N310" s="336">
        <v>0</v>
      </c>
      <c r="O310" s="336">
        <v>0</v>
      </c>
    </row>
    <row r="311" spans="1:15">
      <c r="A311" s="334" t="s">
        <v>484</v>
      </c>
      <c r="B311" s="335">
        <v>223081</v>
      </c>
      <c r="C311" s="335" t="s">
        <v>396</v>
      </c>
      <c r="D311" s="335" t="s">
        <v>548</v>
      </c>
      <c r="E311" s="335">
        <v>2211</v>
      </c>
      <c r="F311" s="335">
        <v>1</v>
      </c>
      <c r="G311" s="335">
        <v>1</v>
      </c>
      <c r="H311" s="343" t="s">
        <v>1317</v>
      </c>
      <c r="I311" s="335"/>
      <c r="J311" s="335">
        <v>2</v>
      </c>
      <c r="K311" s="336">
        <v>179560</v>
      </c>
      <c r="L311" s="336">
        <v>179560</v>
      </c>
      <c r="M311" s="336"/>
      <c r="N311" s="336">
        <v>71824</v>
      </c>
      <c r="O311" s="336">
        <v>0</v>
      </c>
    </row>
    <row r="312" spans="1:15">
      <c r="A312" s="334" t="s">
        <v>484</v>
      </c>
      <c r="B312" s="335">
        <v>223081</v>
      </c>
      <c r="C312" s="335" t="s">
        <v>396</v>
      </c>
      <c r="D312" s="335" t="s">
        <v>548</v>
      </c>
      <c r="E312" s="335">
        <v>2231</v>
      </c>
      <c r="F312" s="335">
        <v>1</v>
      </c>
      <c r="G312" s="335">
        <v>1</v>
      </c>
      <c r="H312" s="343" t="s">
        <v>1317</v>
      </c>
      <c r="I312" s="335"/>
      <c r="J312" s="335">
        <v>2</v>
      </c>
      <c r="K312" s="336">
        <v>26550</v>
      </c>
      <c r="L312" s="336">
        <v>26550</v>
      </c>
      <c r="M312" s="336"/>
      <c r="N312" s="336">
        <v>10620</v>
      </c>
      <c r="O312" s="336">
        <v>0</v>
      </c>
    </row>
    <row r="313" spans="1:15">
      <c r="A313" s="334" t="s">
        <v>484</v>
      </c>
      <c r="B313" s="335">
        <v>223081</v>
      </c>
      <c r="C313" s="335" t="s">
        <v>396</v>
      </c>
      <c r="D313" s="335" t="s">
        <v>548</v>
      </c>
      <c r="E313" s="335">
        <v>2391</v>
      </c>
      <c r="F313" s="335">
        <v>1</v>
      </c>
      <c r="G313" s="335">
        <v>1</v>
      </c>
      <c r="H313" s="343" t="s">
        <v>1317</v>
      </c>
      <c r="I313" s="335"/>
      <c r="J313" s="335">
        <v>2</v>
      </c>
      <c r="K313" s="336">
        <v>52850</v>
      </c>
      <c r="L313" s="336">
        <v>0</v>
      </c>
      <c r="M313" s="336"/>
      <c r="N313" s="336">
        <v>0</v>
      </c>
      <c r="O313" s="336">
        <v>0</v>
      </c>
    </row>
    <row r="314" spans="1:15">
      <c r="A314" s="334" t="s">
        <v>484</v>
      </c>
      <c r="B314" s="335">
        <v>223081</v>
      </c>
      <c r="C314" s="335" t="s">
        <v>396</v>
      </c>
      <c r="D314" s="335" t="s">
        <v>548</v>
      </c>
      <c r="E314" s="335">
        <v>2461</v>
      </c>
      <c r="F314" s="335">
        <v>1</v>
      </c>
      <c r="G314" s="335">
        <v>1</v>
      </c>
      <c r="H314" s="343" t="s">
        <v>1317</v>
      </c>
      <c r="I314" s="335"/>
      <c r="J314" s="335">
        <v>2</v>
      </c>
      <c r="K314" s="336">
        <v>22000</v>
      </c>
      <c r="L314" s="336">
        <v>22000</v>
      </c>
      <c r="M314" s="336"/>
      <c r="N314" s="336">
        <v>8800</v>
      </c>
      <c r="O314" s="336">
        <v>0</v>
      </c>
    </row>
    <row r="315" spans="1:15">
      <c r="A315" s="334" t="s">
        <v>484</v>
      </c>
      <c r="B315" s="335">
        <v>223081</v>
      </c>
      <c r="C315" s="335" t="s">
        <v>396</v>
      </c>
      <c r="D315" s="335" t="s">
        <v>548</v>
      </c>
      <c r="E315" s="335">
        <v>2531</v>
      </c>
      <c r="F315" s="335">
        <v>1</v>
      </c>
      <c r="G315" s="335">
        <v>1</v>
      </c>
      <c r="H315" s="343" t="s">
        <v>1317</v>
      </c>
      <c r="I315" s="335"/>
      <c r="J315" s="335">
        <v>2</v>
      </c>
      <c r="K315" s="336">
        <v>49300</v>
      </c>
      <c r="L315" s="336">
        <v>49300</v>
      </c>
      <c r="M315" s="336"/>
      <c r="N315" s="336">
        <v>19720</v>
      </c>
      <c r="O315" s="336">
        <v>0</v>
      </c>
    </row>
    <row r="316" spans="1:15">
      <c r="A316" s="334" t="s">
        <v>484</v>
      </c>
      <c r="B316" s="335">
        <v>223081</v>
      </c>
      <c r="C316" s="335" t="s">
        <v>396</v>
      </c>
      <c r="D316" s="335" t="s">
        <v>548</v>
      </c>
      <c r="E316" s="335">
        <v>2541</v>
      </c>
      <c r="F316" s="335">
        <v>1</v>
      </c>
      <c r="G316" s="335">
        <v>1</v>
      </c>
      <c r="H316" s="343" t="s">
        <v>1317</v>
      </c>
      <c r="I316" s="335"/>
      <c r="J316" s="335">
        <v>2</v>
      </c>
      <c r="K316" s="336">
        <v>31000</v>
      </c>
      <c r="L316" s="336">
        <v>31000</v>
      </c>
      <c r="M316" s="336"/>
      <c r="N316" s="336">
        <v>12400</v>
      </c>
      <c r="O316" s="336">
        <v>0</v>
      </c>
    </row>
    <row r="317" spans="1:15">
      <c r="A317" s="334" t="s">
        <v>484</v>
      </c>
      <c r="B317" s="335">
        <v>223081</v>
      </c>
      <c r="C317" s="335" t="s">
        <v>396</v>
      </c>
      <c r="D317" s="335" t="s">
        <v>548</v>
      </c>
      <c r="E317" s="335">
        <v>2911</v>
      </c>
      <c r="F317" s="335">
        <v>1</v>
      </c>
      <c r="G317" s="335">
        <v>1</v>
      </c>
      <c r="H317" s="343" t="s">
        <v>1317</v>
      </c>
      <c r="I317" s="335"/>
      <c r="J317" s="335">
        <v>2</v>
      </c>
      <c r="K317" s="336">
        <v>525365</v>
      </c>
      <c r="L317" s="336">
        <v>525365</v>
      </c>
      <c r="M317" s="336"/>
      <c r="N317" s="336">
        <v>210148</v>
      </c>
      <c r="O317" s="336">
        <v>0</v>
      </c>
    </row>
    <row r="318" spans="1:15">
      <c r="A318" s="334" t="s">
        <v>484</v>
      </c>
      <c r="B318" s="335">
        <v>223081</v>
      </c>
      <c r="C318" s="335" t="s">
        <v>396</v>
      </c>
      <c r="D318" s="335" t="s">
        <v>548</v>
      </c>
      <c r="E318" s="335">
        <v>2941</v>
      </c>
      <c r="F318" s="335">
        <v>1</v>
      </c>
      <c r="G318" s="335">
        <v>1</v>
      </c>
      <c r="H318" s="343" t="s">
        <v>1317</v>
      </c>
      <c r="I318" s="335"/>
      <c r="J318" s="335">
        <v>2</v>
      </c>
      <c r="K318" s="336">
        <v>72000</v>
      </c>
      <c r="L318" s="336">
        <v>72000</v>
      </c>
      <c r="M318" s="336"/>
      <c r="N318" s="336">
        <v>28800</v>
      </c>
      <c r="O318" s="336">
        <v>0</v>
      </c>
    </row>
    <row r="319" spans="1:15">
      <c r="A319" s="334" t="s">
        <v>484</v>
      </c>
      <c r="B319" s="335">
        <v>223081</v>
      </c>
      <c r="C319" s="335" t="s">
        <v>396</v>
      </c>
      <c r="D319" s="335" t="s">
        <v>548</v>
      </c>
      <c r="E319" s="335">
        <v>3241</v>
      </c>
      <c r="F319" s="335">
        <v>1</v>
      </c>
      <c r="G319" s="335">
        <v>1</v>
      </c>
      <c r="H319" s="343" t="s">
        <v>1317</v>
      </c>
      <c r="I319" s="335"/>
      <c r="J319" s="335">
        <v>3</v>
      </c>
      <c r="K319" s="336">
        <v>300000</v>
      </c>
      <c r="L319" s="336">
        <v>0</v>
      </c>
      <c r="M319" s="336"/>
      <c r="N319" s="336">
        <v>0</v>
      </c>
      <c r="O319" s="336">
        <v>0</v>
      </c>
    </row>
    <row r="320" spans="1:15">
      <c r="A320" s="334" t="s">
        <v>484</v>
      </c>
      <c r="B320" s="335">
        <v>223081</v>
      </c>
      <c r="C320" s="335" t="s">
        <v>396</v>
      </c>
      <c r="D320" s="335" t="s">
        <v>548</v>
      </c>
      <c r="E320" s="335">
        <v>3252</v>
      </c>
      <c r="F320" s="335">
        <v>1</v>
      </c>
      <c r="G320" s="335">
        <v>1</v>
      </c>
      <c r="H320" s="343" t="s">
        <v>1317</v>
      </c>
      <c r="I320" s="335"/>
      <c r="J320" s="335">
        <v>3</v>
      </c>
      <c r="K320" s="336">
        <v>0</v>
      </c>
      <c r="L320" s="336">
        <v>4000000</v>
      </c>
      <c r="M320" s="336">
        <v>4000000</v>
      </c>
      <c r="N320" s="336">
        <v>1000000</v>
      </c>
      <c r="O320" s="336">
        <v>0</v>
      </c>
    </row>
    <row r="321" spans="1:15">
      <c r="A321" s="334" t="s">
        <v>484</v>
      </c>
      <c r="B321" s="335">
        <v>223081</v>
      </c>
      <c r="C321" s="335" t="s">
        <v>396</v>
      </c>
      <c r="D321" s="335" t="s">
        <v>548</v>
      </c>
      <c r="E321" s="335">
        <v>3253</v>
      </c>
      <c r="F321" s="335">
        <v>1</v>
      </c>
      <c r="G321" s="335">
        <v>1</v>
      </c>
      <c r="H321" s="343" t="s">
        <v>1317</v>
      </c>
      <c r="I321" s="335"/>
      <c r="J321" s="335">
        <v>3</v>
      </c>
      <c r="K321" s="336">
        <v>5000000</v>
      </c>
      <c r="L321" s="336">
        <v>0</v>
      </c>
      <c r="M321" s="336"/>
      <c r="N321" s="336">
        <v>0</v>
      </c>
      <c r="O321" s="336">
        <v>0</v>
      </c>
    </row>
    <row r="322" spans="1:15">
      <c r="A322" s="334" t="s">
        <v>484</v>
      </c>
      <c r="B322" s="335">
        <v>223081</v>
      </c>
      <c r="C322" s="335" t="s">
        <v>396</v>
      </c>
      <c r="D322" s="335" t="s">
        <v>548</v>
      </c>
      <c r="E322" s="335">
        <v>3261</v>
      </c>
      <c r="F322" s="335">
        <v>1</v>
      </c>
      <c r="G322" s="335">
        <v>1</v>
      </c>
      <c r="H322" s="343" t="s">
        <v>1317</v>
      </c>
      <c r="I322" s="335"/>
      <c r="J322" s="335">
        <v>3</v>
      </c>
      <c r="K322" s="336">
        <v>1300000</v>
      </c>
      <c r="L322" s="336">
        <v>0</v>
      </c>
      <c r="M322" s="336"/>
      <c r="N322" s="336">
        <v>0</v>
      </c>
      <c r="O322" s="336">
        <v>0</v>
      </c>
    </row>
    <row r="323" spans="1:15">
      <c r="A323" s="334" t="s">
        <v>484</v>
      </c>
      <c r="B323" s="335">
        <v>223081</v>
      </c>
      <c r="C323" s="335" t="s">
        <v>396</v>
      </c>
      <c r="D323" s="335" t="s">
        <v>548</v>
      </c>
      <c r="E323" s="335">
        <v>3331</v>
      </c>
      <c r="F323" s="335">
        <v>1</v>
      </c>
      <c r="G323" s="335">
        <v>1</v>
      </c>
      <c r="H323" s="343" t="s">
        <v>1317</v>
      </c>
      <c r="I323" s="335"/>
      <c r="J323" s="335">
        <v>3</v>
      </c>
      <c r="K323" s="336">
        <v>5850000</v>
      </c>
      <c r="L323" s="336">
        <v>0</v>
      </c>
      <c r="M323" s="336"/>
      <c r="N323" s="336">
        <v>0</v>
      </c>
      <c r="O323" s="336">
        <v>0</v>
      </c>
    </row>
    <row r="324" spans="1:15">
      <c r="A324" s="334" t="s">
        <v>484</v>
      </c>
      <c r="B324" s="335">
        <v>223081</v>
      </c>
      <c r="C324" s="335" t="s">
        <v>396</v>
      </c>
      <c r="D324" s="335" t="s">
        <v>548</v>
      </c>
      <c r="E324" s="335">
        <v>3552</v>
      </c>
      <c r="F324" s="335">
        <v>1</v>
      </c>
      <c r="G324" s="335">
        <v>1</v>
      </c>
      <c r="H324" s="343" t="s">
        <v>1317</v>
      </c>
      <c r="I324" s="335"/>
      <c r="J324" s="335">
        <v>3</v>
      </c>
      <c r="K324" s="336">
        <v>0</v>
      </c>
      <c r="L324" s="336">
        <v>6500000</v>
      </c>
      <c r="M324" s="336"/>
      <c r="N324" s="336">
        <v>2990000</v>
      </c>
      <c r="O324" s="336">
        <v>0</v>
      </c>
    </row>
    <row r="325" spans="1:15">
      <c r="A325" s="337" t="s">
        <v>498</v>
      </c>
      <c r="B325" s="335">
        <v>223089</v>
      </c>
      <c r="C325" s="335" t="s">
        <v>332</v>
      </c>
      <c r="D325" s="335" t="s">
        <v>552</v>
      </c>
      <c r="E325" s="335">
        <v>5111</v>
      </c>
      <c r="F325" s="335">
        <v>2</v>
      </c>
      <c r="G325" s="335">
        <v>1</v>
      </c>
      <c r="H325" s="343" t="s">
        <v>1317</v>
      </c>
      <c r="I325" s="335" t="s">
        <v>799</v>
      </c>
      <c r="J325" s="335">
        <v>5</v>
      </c>
      <c r="K325" s="336">
        <v>50000</v>
      </c>
      <c r="L325" s="336">
        <v>50000</v>
      </c>
      <c r="M325" s="336"/>
      <c r="N325" s="336">
        <v>20000</v>
      </c>
      <c r="O325" s="336">
        <v>0</v>
      </c>
    </row>
    <row r="326" spans="1:15">
      <c r="A326" s="337" t="s">
        <v>498</v>
      </c>
      <c r="B326" s="335">
        <v>223089</v>
      </c>
      <c r="C326" s="335" t="s">
        <v>332</v>
      </c>
      <c r="D326" s="335" t="s">
        <v>552</v>
      </c>
      <c r="E326" s="335">
        <v>5151</v>
      </c>
      <c r="F326" s="335">
        <v>2</v>
      </c>
      <c r="G326" s="335">
        <v>1</v>
      </c>
      <c r="H326" s="343" t="s">
        <v>1317</v>
      </c>
      <c r="I326" s="335" t="s">
        <v>799</v>
      </c>
      <c r="J326" s="335">
        <v>5</v>
      </c>
      <c r="K326" s="336">
        <v>50000</v>
      </c>
      <c r="L326" s="336">
        <v>50000</v>
      </c>
      <c r="M326" s="336"/>
      <c r="N326" s="336">
        <v>20000</v>
      </c>
      <c r="O326" s="336">
        <v>0</v>
      </c>
    </row>
    <row r="327" spans="1:15">
      <c r="A327" s="337" t="s">
        <v>498</v>
      </c>
      <c r="B327" s="335">
        <v>223089</v>
      </c>
      <c r="C327" s="335" t="s">
        <v>332</v>
      </c>
      <c r="D327" s="335" t="s">
        <v>552</v>
      </c>
      <c r="E327" s="335">
        <v>5311</v>
      </c>
      <c r="F327" s="335">
        <v>2</v>
      </c>
      <c r="G327" s="335">
        <v>1</v>
      </c>
      <c r="H327" s="343" t="s">
        <v>1317</v>
      </c>
      <c r="I327" s="335" t="s">
        <v>799</v>
      </c>
      <c r="J327" s="335">
        <v>5</v>
      </c>
      <c r="K327" s="336">
        <v>611000</v>
      </c>
      <c r="L327" s="336">
        <v>0</v>
      </c>
      <c r="M327" s="336"/>
      <c r="N327" s="336">
        <v>0</v>
      </c>
      <c r="O327" s="336">
        <v>0</v>
      </c>
    </row>
    <row r="328" spans="1:15">
      <c r="A328" s="337" t="s">
        <v>498</v>
      </c>
      <c r="B328" s="335">
        <v>223089</v>
      </c>
      <c r="C328" s="335" t="s">
        <v>332</v>
      </c>
      <c r="D328" s="335" t="s">
        <v>552</v>
      </c>
      <c r="E328" s="335">
        <v>5321</v>
      </c>
      <c r="F328" s="335">
        <v>2</v>
      </c>
      <c r="G328" s="335">
        <v>1</v>
      </c>
      <c r="H328" s="343" t="s">
        <v>1317</v>
      </c>
      <c r="I328" s="335" t="s">
        <v>799</v>
      </c>
      <c r="J328" s="335">
        <v>5</v>
      </c>
      <c r="K328" s="336">
        <v>100000</v>
      </c>
      <c r="L328" s="336">
        <v>100000</v>
      </c>
      <c r="M328" s="336"/>
      <c r="N328" s="336">
        <v>40000</v>
      </c>
      <c r="O328" s="336">
        <v>0</v>
      </c>
    </row>
    <row r="329" spans="1:15">
      <c r="A329" s="337" t="s">
        <v>498</v>
      </c>
      <c r="B329" s="335">
        <v>223089</v>
      </c>
      <c r="C329" s="335" t="s">
        <v>332</v>
      </c>
      <c r="D329" s="335" t="s">
        <v>552</v>
      </c>
      <c r="E329" s="335">
        <v>5621</v>
      </c>
      <c r="F329" s="335">
        <v>2</v>
      </c>
      <c r="G329" s="335">
        <v>1</v>
      </c>
      <c r="H329" s="343" t="s">
        <v>1317</v>
      </c>
      <c r="I329" s="335" t="s">
        <v>799</v>
      </c>
      <c r="J329" s="335">
        <v>5</v>
      </c>
      <c r="K329" s="336">
        <v>30000</v>
      </c>
      <c r="L329" s="336">
        <v>30000</v>
      </c>
      <c r="M329" s="336"/>
      <c r="N329" s="336">
        <v>12000</v>
      </c>
      <c r="O329" s="336">
        <v>0</v>
      </c>
    </row>
    <row r="330" spans="1:15">
      <c r="A330" s="337" t="s">
        <v>498</v>
      </c>
      <c r="B330" s="335">
        <v>223089</v>
      </c>
      <c r="C330" s="335" t="s">
        <v>332</v>
      </c>
      <c r="D330" s="335" t="s">
        <v>548</v>
      </c>
      <c r="E330" s="335">
        <v>2531</v>
      </c>
      <c r="F330" s="335">
        <v>1</v>
      </c>
      <c r="G330" s="335">
        <v>1</v>
      </c>
      <c r="H330" s="343" t="s">
        <v>1317</v>
      </c>
      <c r="I330" s="335"/>
      <c r="J330" s="335">
        <v>2</v>
      </c>
      <c r="K330" s="336">
        <v>1500000</v>
      </c>
      <c r="L330" s="336">
        <v>1500000</v>
      </c>
      <c r="M330" s="336"/>
      <c r="N330" s="336">
        <v>600000</v>
      </c>
      <c r="O330" s="336">
        <v>0</v>
      </c>
    </row>
    <row r="331" spans="1:15">
      <c r="A331" s="337" t="s">
        <v>498</v>
      </c>
      <c r="B331" s="335">
        <v>223089</v>
      </c>
      <c r="C331" s="335" t="s">
        <v>332</v>
      </c>
      <c r="D331" s="335" t="s">
        <v>548</v>
      </c>
      <c r="E331" s="335">
        <v>2541</v>
      </c>
      <c r="F331" s="335">
        <v>1</v>
      </c>
      <c r="G331" s="335">
        <v>1</v>
      </c>
      <c r="H331" s="343" t="s">
        <v>1317</v>
      </c>
      <c r="I331" s="335"/>
      <c r="J331" s="335">
        <v>2</v>
      </c>
      <c r="K331" s="336">
        <v>1500000</v>
      </c>
      <c r="L331" s="336">
        <v>1500000</v>
      </c>
      <c r="M331" s="336"/>
      <c r="N331" s="336">
        <v>600000</v>
      </c>
      <c r="O331" s="336">
        <v>0</v>
      </c>
    </row>
    <row r="332" spans="1:15">
      <c r="A332" s="334" t="s">
        <v>499</v>
      </c>
      <c r="B332" s="335">
        <v>223089</v>
      </c>
      <c r="C332" s="335" t="s">
        <v>334</v>
      </c>
      <c r="D332" s="335">
        <v>111100</v>
      </c>
      <c r="E332" s="335">
        <v>4412</v>
      </c>
      <c r="F332" s="335">
        <v>1</v>
      </c>
      <c r="G332" s="335">
        <v>1</v>
      </c>
      <c r="H332" s="335">
        <v>77</v>
      </c>
      <c r="I332" s="335"/>
      <c r="J332" s="335">
        <v>4</v>
      </c>
      <c r="K332" s="336">
        <v>275777</v>
      </c>
      <c r="L332" s="336">
        <v>0</v>
      </c>
      <c r="M332" s="336"/>
      <c r="N332" s="336">
        <v>0</v>
      </c>
      <c r="O332" s="336">
        <v>0</v>
      </c>
    </row>
    <row r="333" spans="1:15">
      <c r="A333" s="334" t="s">
        <v>456</v>
      </c>
      <c r="B333" s="335">
        <v>124004</v>
      </c>
      <c r="C333" s="335" t="s">
        <v>330</v>
      </c>
      <c r="D333" s="335" t="s">
        <v>548</v>
      </c>
      <c r="E333" s="335">
        <v>2711</v>
      </c>
      <c r="F333" s="335">
        <v>1</v>
      </c>
      <c r="G333" s="335">
        <v>2</v>
      </c>
      <c r="H333" s="343" t="s">
        <v>1317</v>
      </c>
      <c r="I333" s="335"/>
      <c r="J333" s="335">
        <v>2</v>
      </c>
      <c r="K333" s="336">
        <v>30000</v>
      </c>
      <c r="L333" s="336">
        <v>30000</v>
      </c>
      <c r="M333" s="336"/>
      <c r="N333" s="336">
        <v>12000</v>
      </c>
      <c r="O333" s="336">
        <v>0</v>
      </c>
    </row>
    <row r="334" spans="1:15">
      <c r="A334" s="334" t="s">
        <v>486</v>
      </c>
      <c r="B334" s="335">
        <v>223202</v>
      </c>
      <c r="C334" s="335" t="s">
        <v>399</v>
      </c>
      <c r="D334" s="335" t="s">
        <v>552</v>
      </c>
      <c r="E334" s="335">
        <v>2151</v>
      </c>
      <c r="F334" s="335">
        <v>2</v>
      </c>
      <c r="G334" s="335">
        <v>1</v>
      </c>
      <c r="H334" s="343" t="s">
        <v>1317</v>
      </c>
      <c r="I334" s="335"/>
      <c r="J334" s="335">
        <v>2</v>
      </c>
      <c r="K334" s="336">
        <v>60000</v>
      </c>
      <c r="L334" s="336">
        <v>60000</v>
      </c>
      <c r="M334" s="336"/>
      <c r="N334" s="336">
        <v>20001</v>
      </c>
      <c r="O334" s="336">
        <v>0</v>
      </c>
    </row>
    <row r="335" spans="1:15">
      <c r="A335" s="334" t="s">
        <v>486</v>
      </c>
      <c r="B335" s="335">
        <v>223202</v>
      </c>
      <c r="C335" s="335" t="s">
        <v>399</v>
      </c>
      <c r="D335" s="335" t="s">
        <v>552</v>
      </c>
      <c r="E335" s="335">
        <v>2419</v>
      </c>
      <c r="F335" s="335">
        <v>2</v>
      </c>
      <c r="G335" s="335">
        <v>1</v>
      </c>
      <c r="H335" s="343" t="s">
        <v>1317</v>
      </c>
      <c r="I335" s="335"/>
      <c r="J335" s="335">
        <v>2</v>
      </c>
      <c r="K335" s="336">
        <v>223066</v>
      </c>
      <c r="L335" s="336">
        <v>223066</v>
      </c>
      <c r="M335" s="336"/>
      <c r="N335" s="336">
        <v>74355</v>
      </c>
      <c r="O335" s="336">
        <v>0</v>
      </c>
    </row>
    <row r="336" spans="1:15">
      <c r="A336" s="334" t="s">
        <v>486</v>
      </c>
      <c r="B336" s="335">
        <v>223202</v>
      </c>
      <c r="C336" s="335" t="s">
        <v>399</v>
      </c>
      <c r="D336" s="335" t="s">
        <v>552</v>
      </c>
      <c r="E336" s="335">
        <v>2421</v>
      </c>
      <c r="F336" s="335">
        <v>2</v>
      </c>
      <c r="G336" s="335">
        <v>1</v>
      </c>
      <c r="H336" s="343" t="s">
        <v>1317</v>
      </c>
      <c r="I336" s="335"/>
      <c r="J336" s="335">
        <v>2</v>
      </c>
      <c r="K336" s="336">
        <v>1015250</v>
      </c>
      <c r="L336" s="336">
        <v>1015250</v>
      </c>
      <c r="M336" s="336"/>
      <c r="N336" s="336">
        <v>338418</v>
      </c>
      <c r="O336" s="336">
        <v>0</v>
      </c>
    </row>
    <row r="337" spans="1:15">
      <c r="A337" s="334" t="s">
        <v>486</v>
      </c>
      <c r="B337" s="335">
        <v>223202</v>
      </c>
      <c r="C337" s="335" t="s">
        <v>399</v>
      </c>
      <c r="D337" s="335" t="s">
        <v>552</v>
      </c>
      <c r="E337" s="335">
        <v>2441</v>
      </c>
      <c r="F337" s="335">
        <v>2</v>
      </c>
      <c r="G337" s="335">
        <v>1</v>
      </c>
      <c r="H337" s="343" t="s">
        <v>1317</v>
      </c>
      <c r="I337" s="335"/>
      <c r="J337" s="335">
        <v>2</v>
      </c>
      <c r="K337" s="336">
        <v>42750</v>
      </c>
      <c r="L337" s="336">
        <v>42750</v>
      </c>
      <c r="M337" s="336"/>
      <c r="N337" s="336">
        <v>42750</v>
      </c>
      <c r="O337" s="336">
        <v>0</v>
      </c>
    </row>
    <row r="338" spans="1:15">
      <c r="A338" s="334" t="s">
        <v>486</v>
      </c>
      <c r="B338" s="335">
        <v>223202</v>
      </c>
      <c r="C338" s="335" t="s">
        <v>399</v>
      </c>
      <c r="D338" s="335" t="s">
        <v>552</v>
      </c>
      <c r="E338" s="335">
        <v>2471</v>
      </c>
      <c r="F338" s="335">
        <v>2</v>
      </c>
      <c r="G338" s="335">
        <v>1</v>
      </c>
      <c r="H338" s="343" t="s">
        <v>1317</v>
      </c>
      <c r="I338" s="335"/>
      <c r="J338" s="335">
        <v>2</v>
      </c>
      <c r="K338" s="336">
        <v>2544004</v>
      </c>
      <c r="L338" s="336">
        <v>1544004</v>
      </c>
      <c r="M338" s="336"/>
      <c r="N338" s="336">
        <v>525000</v>
      </c>
      <c r="O338" s="336">
        <v>0</v>
      </c>
    </row>
    <row r="339" spans="1:15">
      <c r="A339" s="334" t="s">
        <v>486</v>
      </c>
      <c r="B339" s="335">
        <v>223202</v>
      </c>
      <c r="C339" s="335" t="s">
        <v>399</v>
      </c>
      <c r="D339" s="335" t="s">
        <v>552</v>
      </c>
      <c r="E339" s="335">
        <v>2721</v>
      </c>
      <c r="F339" s="335">
        <v>1</v>
      </c>
      <c r="G339" s="335">
        <v>1</v>
      </c>
      <c r="H339" s="335">
        <v>87</v>
      </c>
      <c r="I339" s="335"/>
      <c r="J339" s="335">
        <v>2</v>
      </c>
      <c r="K339" s="336">
        <v>0</v>
      </c>
      <c r="L339" s="336">
        <v>0</v>
      </c>
      <c r="M339" s="336"/>
      <c r="N339" s="336">
        <v>0</v>
      </c>
      <c r="O339" s="336">
        <v>0</v>
      </c>
    </row>
    <row r="340" spans="1:15">
      <c r="A340" s="334" t="s">
        <v>486</v>
      </c>
      <c r="B340" s="335">
        <v>223202</v>
      </c>
      <c r="C340" s="335" t="s">
        <v>399</v>
      </c>
      <c r="D340" s="335" t="s">
        <v>552</v>
      </c>
      <c r="E340" s="335">
        <v>2911</v>
      </c>
      <c r="F340" s="335">
        <v>2</v>
      </c>
      <c r="G340" s="335">
        <v>1</v>
      </c>
      <c r="H340" s="343" t="s">
        <v>1317</v>
      </c>
      <c r="I340" s="335"/>
      <c r="J340" s="335">
        <v>2</v>
      </c>
      <c r="K340" s="336">
        <v>539700</v>
      </c>
      <c r="L340" s="336">
        <v>539700</v>
      </c>
      <c r="M340" s="336"/>
      <c r="N340" s="336">
        <v>179901</v>
      </c>
      <c r="O340" s="336">
        <v>0</v>
      </c>
    </row>
    <row r="341" spans="1:15">
      <c r="A341" s="334" t="s">
        <v>486</v>
      </c>
      <c r="B341" s="335">
        <v>223202</v>
      </c>
      <c r="C341" s="335" t="s">
        <v>399</v>
      </c>
      <c r="D341" s="335" t="s">
        <v>552</v>
      </c>
      <c r="E341" s="335">
        <v>2961</v>
      </c>
      <c r="F341" s="335">
        <v>1</v>
      </c>
      <c r="G341" s="335">
        <v>1</v>
      </c>
      <c r="H341" s="335">
        <v>87</v>
      </c>
      <c r="I341" s="335"/>
      <c r="J341" s="335">
        <v>2</v>
      </c>
      <c r="K341" s="336">
        <v>0</v>
      </c>
      <c r="L341" s="336">
        <v>0</v>
      </c>
      <c r="M341" s="336"/>
      <c r="N341" s="336">
        <v>0</v>
      </c>
      <c r="O341" s="336">
        <v>0</v>
      </c>
    </row>
    <row r="342" spans="1:15">
      <c r="A342" s="334" t="s">
        <v>486</v>
      </c>
      <c r="B342" s="335">
        <v>223202</v>
      </c>
      <c r="C342" s="335" t="s">
        <v>399</v>
      </c>
      <c r="D342" s="335" t="s">
        <v>552</v>
      </c>
      <c r="E342" s="335">
        <v>2981</v>
      </c>
      <c r="F342" s="335">
        <v>2</v>
      </c>
      <c r="G342" s="335">
        <v>1</v>
      </c>
      <c r="H342" s="343" t="s">
        <v>1317</v>
      </c>
      <c r="I342" s="335"/>
      <c r="J342" s="335">
        <v>2</v>
      </c>
      <c r="K342" s="336">
        <v>1124600</v>
      </c>
      <c r="L342" s="336">
        <v>124600</v>
      </c>
      <c r="M342" s="336"/>
      <c r="N342" s="336">
        <v>0</v>
      </c>
      <c r="O342" s="336">
        <v>0</v>
      </c>
    </row>
    <row r="343" spans="1:15">
      <c r="A343" s="334" t="s">
        <v>486</v>
      </c>
      <c r="B343" s="335">
        <v>223202</v>
      </c>
      <c r="C343" s="335" t="s">
        <v>399</v>
      </c>
      <c r="D343" s="335" t="s">
        <v>552</v>
      </c>
      <c r="E343" s="335">
        <v>3552</v>
      </c>
      <c r="F343" s="335">
        <v>1</v>
      </c>
      <c r="G343" s="335">
        <v>1</v>
      </c>
      <c r="H343" s="343" t="s">
        <v>1317</v>
      </c>
      <c r="I343" s="335"/>
      <c r="J343" s="335">
        <v>3</v>
      </c>
      <c r="K343" s="336">
        <v>0</v>
      </c>
      <c r="L343" s="336">
        <v>2000000</v>
      </c>
      <c r="M343" s="336"/>
      <c r="N343" s="336">
        <v>697869</v>
      </c>
      <c r="O343" s="336">
        <v>0</v>
      </c>
    </row>
    <row r="344" spans="1:15">
      <c r="A344" s="334" t="s">
        <v>486</v>
      </c>
      <c r="B344" s="335">
        <v>223202</v>
      </c>
      <c r="C344" s="335" t="s">
        <v>399</v>
      </c>
      <c r="D344" s="335" t="s">
        <v>552</v>
      </c>
      <c r="E344" s="335">
        <v>5111</v>
      </c>
      <c r="F344" s="335">
        <v>2</v>
      </c>
      <c r="G344" s="335">
        <v>1</v>
      </c>
      <c r="H344" s="343" t="s">
        <v>1317</v>
      </c>
      <c r="I344" s="335" t="s">
        <v>824</v>
      </c>
      <c r="J344" s="335">
        <v>5</v>
      </c>
      <c r="K344" s="336">
        <v>28918</v>
      </c>
      <c r="L344" s="336">
        <v>28918</v>
      </c>
      <c r="M344" s="336"/>
      <c r="N344" s="336">
        <v>9639</v>
      </c>
      <c r="O344" s="336">
        <v>0</v>
      </c>
    </row>
    <row r="345" spans="1:15">
      <c r="A345" s="334" t="s">
        <v>486</v>
      </c>
      <c r="B345" s="335">
        <v>223202</v>
      </c>
      <c r="C345" s="335" t="s">
        <v>399</v>
      </c>
      <c r="D345" s="335" t="s">
        <v>552</v>
      </c>
      <c r="E345" s="335">
        <v>5621</v>
      </c>
      <c r="F345" s="335">
        <v>2</v>
      </c>
      <c r="G345" s="335">
        <v>1</v>
      </c>
      <c r="H345" s="343" t="s">
        <v>1317</v>
      </c>
      <c r="I345" s="335" t="s">
        <v>828</v>
      </c>
      <c r="J345" s="335">
        <v>5</v>
      </c>
      <c r="K345" s="336">
        <v>48000</v>
      </c>
      <c r="L345" s="336">
        <v>48000</v>
      </c>
      <c r="M345" s="336"/>
      <c r="N345" s="336">
        <v>15999</v>
      </c>
      <c r="O345" s="336">
        <v>0</v>
      </c>
    </row>
    <row r="346" spans="1:15">
      <c r="A346" s="334" t="s">
        <v>486</v>
      </c>
      <c r="B346" s="335">
        <v>223202</v>
      </c>
      <c r="C346" s="335" t="s">
        <v>399</v>
      </c>
      <c r="D346" s="335" t="s">
        <v>552</v>
      </c>
      <c r="E346" s="335">
        <v>5631</v>
      </c>
      <c r="F346" s="335">
        <v>2</v>
      </c>
      <c r="G346" s="335">
        <v>1</v>
      </c>
      <c r="H346" s="343" t="s">
        <v>1317</v>
      </c>
      <c r="I346" s="335" t="s">
        <v>828</v>
      </c>
      <c r="J346" s="335">
        <v>5</v>
      </c>
      <c r="K346" s="336">
        <v>133000</v>
      </c>
      <c r="L346" s="336">
        <v>133000</v>
      </c>
      <c r="M346" s="336"/>
      <c r="N346" s="336">
        <v>44334</v>
      </c>
      <c r="O346" s="336">
        <v>0</v>
      </c>
    </row>
    <row r="347" spans="1:15">
      <c r="A347" s="334" t="s">
        <v>486</v>
      </c>
      <c r="B347" s="335">
        <v>223202</v>
      </c>
      <c r="C347" s="335" t="s">
        <v>399</v>
      </c>
      <c r="D347" s="335" t="s">
        <v>552</v>
      </c>
      <c r="E347" s="335">
        <v>5661</v>
      </c>
      <c r="F347" s="335">
        <v>2</v>
      </c>
      <c r="G347" s="335">
        <v>1</v>
      </c>
      <c r="H347" s="343" t="s">
        <v>1317</v>
      </c>
      <c r="I347" s="335" t="s">
        <v>828</v>
      </c>
      <c r="J347" s="335">
        <v>5</v>
      </c>
      <c r="K347" s="336">
        <v>85000</v>
      </c>
      <c r="L347" s="336">
        <v>85000</v>
      </c>
      <c r="M347" s="336"/>
      <c r="N347" s="336">
        <v>28332</v>
      </c>
      <c r="O347" s="336">
        <v>0</v>
      </c>
    </row>
    <row r="348" spans="1:15">
      <c r="A348" s="334" t="s">
        <v>486</v>
      </c>
      <c r="B348" s="335">
        <v>223202</v>
      </c>
      <c r="C348" s="335" t="s">
        <v>399</v>
      </c>
      <c r="D348" s="335" t="s">
        <v>672</v>
      </c>
      <c r="E348" s="335">
        <v>6141</v>
      </c>
      <c r="F348" s="335">
        <v>2</v>
      </c>
      <c r="G348" s="335">
        <v>1</v>
      </c>
      <c r="H348" s="343" t="s">
        <v>1317</v>
      </c>
      <c r="I348" s="335" t="s">
        <v>832</v>
      </c>
      <c r="J348" s="335">
        <v>6</v>
      </c>
      <c r="K348" s="336">
        <v>11293878</v>
      </c>
      <c r="L348" s="336">
        <v>11293878</v>
      </c>
      <c r="M348" s="336"/>
      <c r="N348" s="336">
        <v>3764625</v>
      </c>
      <c r="O348" s="336">
        <v>0</v>
      </c>
    </row>
    <row r="349" spans="1:15">
      <c r="A349" s="334" t="s">
        <v>486</v>
      </c>
      <c r="B349" s="335">
        <v>223202</v>
      </c>
      <c r="C349" s="335" t="s">
        <v>399</v>
      </c>
      <c r="D349" s="335" t="s">
        <v>834</v>
      </c>
      <c r="E349" s="335">
        <v>6141</v>
      </c>
      <c r="F349" s="335">
        <v>2</v>
      </c>
      <c r="G349" s="335">
        <v>1</v>
      </c>
      <c r="H349" s="343" t="s">
        <v>1317</v>
      </c>
      <c r="I349" s="335" t="s">
        <v>832</v>
      </c>
      <c r="J349" s="335">
        <v>6</v>
      </c>
      <c r="K349" s="336">
        <v>11890416</v>
      </c>
      <c r="L349" s="336">
        <v>11890416</v>
      </c>
      <c r="M349" s="336"/>
      <c r="N349" s="336">
        <v>3963471</v>
      </c>
      <c r="O349" s="336">
        <v>0</v>
      </c>
    </row>
    <row r="350" spans="1:15">
      <c r="A350" s="334" t="s">
        <v>515</v>
      </c>
      <c r="B350" s="335">
        <v>172002</v>
      </c>
      <c r="C350" s="335" t="s">
        <v>436</v>
      </c>
      <c r="D350" s="335" t="s">
        <v>548</v>
      </c>
      <c r="E350" s="335">
        <v>2711</v>
      </c>
      <c r="F350" s="335">
        <v>1</v>
      </c>
      <c r="G350" s="335">
        <v>2</v>
      </c>
      <c r="H350" s="343" t="s">
        <v>1317</v>
      </c>
      <c r="I350" s="335"/>
      <c r="J350" s="335">
        <v>2</v>
      </c>
      <c r="K350" s="336">
        <v>150000</v>
      </c>
      <c r="L350" s="336">
        <v>150000</v>
      </c>
      <c r="M350" s="336"/>
      <c r="N350" s="336">
        <v>60000</v>
      </c>
      <c r="O350" s="336">
        <v>0</v>
      </c>
    </row>
    <row r="351" spans="1:15">
      <c r="A351" s="334" t="s">
        <v>486</v>
      </c>
      <c r="B351" s="335">
        <v>223202</v>
      </c>
      <c r="C351" s="335" t="s">
        <v>399</v>
      </c>
      <c r="D351" s="335" t="s">
        <v>548</v>
      </c>
      <c r="E351" s="335">
        <v>3261</v>
      </c>
      <c r="F351" s="335">
        <v>1</v>
      </c>
      <c r="G351" s="335">
        <v>1</v>
      </c>
      <c r="H351" s="343" t="s">
        <v>1317</v>
      </c>
      <c r="I351" s="335"/>
      <c r="J351" s="335">
        <v>3</v>
      </c>
      <c r="K351" s="336">
        <v>2600000</v>
      </c>
      <c r="L351" s="336">
        <v>0</v>
      </c>
      <c r="M351" s="336"/>
      <c r="N351" s="336">
        <v>0</v>
      </c>
      <c r="O351" s="336">
        <v>0</v>
      </c>
    </row>
    <row r="352" spans="1:15">
      <c r="A352" s="334" t="s">
        <v>486</v>
      </c>
      <c r="B352" s="335">
        <v>223202</v>
      </c>
      <c r="C352" s="335" t="s">
        <v>399</v>
      </c>
      <c r="D352" s="335" t="s">
        <v>548</v>
      </c>
      <c r="E352" s="335">
        <v>3331</v>
      </c>
      <c r="F352" s="335">
        <v>2</v>
      </c>
      <c r="G352" s="335">
        <v>1</v>
      </c>
      <c r="H352" s="343" t="s">
        <v>1317</v>
      </c>
      <c r="I352" s="335"/>
      <c r="J352" s="335">
        <v>3</v>
      </c>
      <c r="K352" s="336">
        <v>195000</v>
      </c>
      <c r="L352" s="336">
        <v>0</v>
      </c>
      <c r="M352" s="336"/>
      <c r="N352" s="336">
        <v>0</v>
      </c>
      <c r="O352" s="336">
        <v>0</v>
      </c>
    </row>
    <row r="353" spans="1:15">
      <c r="A353" s="334" t="s">
        <v>486</v>
      </c>
      <c r="B353" s="335">
        <v>223202</v>
      </c>
      <c r="C353" s="335" t="s">
        <v>399</v>
      </c>
      <c r="D353" s="335" t="s">
        <v>548</v>
      </c>
      <c r="E353" s="335">
        <v>3552</v>
      </c>
      <c r="F353" s="335">
        <v>1</v>
      </c>
      <c r="G353" s="335">
        <v>1</v>
      </c>
      <c r="H353" s="343" t="s">
        <v>1317</v>
      </c>
      <c r="I353" s="335"/>
      <c r="J353" s="335">
        <v>3</v>
      </c>
      <c r="K353" s="336">
        <v>0</v>
      </c>
      <c r="L353" s="336">
        <v>1300000</v>
      </c>
      <c r="M353" s="336"/>
      <c r="N353" s="336">
        <v>435000</v>
      </c>
      <c r="O353" s="336">
        <v>0</v>
      </c>
    </row>
    <row r="354" spans="1:15">
      <c r="A354" s="334" t="s">
        <v>486</v>
      </c>
      <c r="B354" s="335">
        <v>223202</v>
      </c>
      <c r="C354" s="335" t="s">
        <v>399</v>
      </c>
      <c r="D354" s="335" t="s">
        <v>548</v>
      </c>
      <c r="E354" s="335">
        <v>3571</v>
      </c>
      <c r="F354" s="335">
        <v>2</v>
      </c>
      <c r="G354" s="335">
        <v>1</v>
      </c>
      <c r="H354" s="343" t="s">
        <v>1317</v>
      </c>
      <c r="I354" s="335"/>
      <c r="J354" s="335">
        <v>3</v>
      </c>
      <c r="K354" s="336">
        <v>4000000</v>
      </c>
      <c r="L354" s="336">
        <v>4000000</v>
      </c>
      <c r="M354" s="336"/>
      <c r="N354" s="336">
        <v>1900000</v>
      </c>
      <c r="O354" s="336">
        <v>0</v>
      </c>
    </row>
    <row r="355" spans="1:15">
      <c r="A355" s="334" t="s">
        <v>486</v>
      </c>
      <c r="B355" s="335">
        <v>223202</v>
      </c>
      <c r="C355" s="335" t="s">
        <v>399</v>
      </c>
      <c r="D355" s="335" t="s">
        <v>548</v>
      </c>
      <c r="E355" s="335">
        <v>6141</v>
      </c>
      <c r="F355" s="335">
        <v>2</v>
      </c>
      <c r="G355" s="335">
        <v>1</v>
      </c>
      <c r="H355" s="343" t="s">
        <v>1317</v>
      </c>
      <c r="I355" s="335" t="s">
        <v>832</v>
      </c>
      <c r="J355" s="335">
        <v>6</v>
      </c>
      <c r="K355" s="336">
        <v>10899757</v>
      </c>
      <c r="L355" s="336">
        <v>10899757</v>
      </c>
      <c r="M355" s="336"/>
      <c r="N355" s="336">
        <v>3633252</v>
      </c>
      <c r="O355" s="336">
        <v>0</v>
      </c>
    </row>
    <row r="356" spans="1:15">
      <c r="A356" s="334" t="s">
        <v>486</v>
      </c>
      <c r="B356" s="335">
        <v>223202</v>
      </c>
      <c r="C356" s="335" t="s">
        <v>399</v>
      </c>
      <c r="D356" s="335" t="s">
        <v>548</v>
      </c>
      <c r="E356" s="335">
        <v>6141</v>
      </c>
      <c r="F356" s="335">
        <v>2</v>
      </c>
      <c r="G356" s="335">
        <v>1</v>
      </c>
      <c r="H356" s="343" t="s">
        <v>1317</v>
      </c>
      <c r="I356" s="335" t="s">
        <v>841</v>
      </c>
      <c r="J356" s="335">
        <v>6</v>
      </c>
      <c r="K356" s="336">
        <v>2021641</v>
      </c>
      <c r="L356" s="336">
        <v>2021641</v>
      </c>
      <c r="M356" s="336"/>
      <c r="N356" s="336">
        <v>673881</v>
      </c>
      <c r="O356" s="336">
        <v>0</v>
      </c>
    </row>
    <row r="357" spans="1:15">
      <c r="A357" s="334" t="s">
        <v>486</v>
      </c>
      <c r="B357" s="335">
        <v>223202</v>
      </c>
      <c r="C357" s="335" t="s">
        <v>399</v>
      </c>
      <c r="D357" s="335" t="s">
        <v>548</v>
      </c>
      <c r="E357" s="335">
        <v>6141</v>
      </c>
      <c r="F357" s="335">
        <v>2</v>
      </c>
      <c r="G357" s="335">
        <v>1</v>
      </c>
      <c r="H357" s="343" t="s">
        <v>1317</v>
      </c>
      <c r="I357" s="335" t="s">
        <v>843</v>
      </c>
      <c r="J357" s="335">
        <v>6</v>
      </c>
      <c r="K357" s="336">
        <v>27777842</v>
      </c>
      <c r="L357" s="336">
        <v>27777842</v>
      </c>
      <c r="M357" s="336"/>
      <c r="N357" s="336">
        <v>9259281</v>
      </c>
      <c r="O357" s="336">
        <v>0</v>
      </c>
    </row>
    <row r="358" spans="1:15">
      <c r="A358" s="334" t="s">
        <v>486</v>
      </c>
      <c r="B358" s="335">
        <v>223202</v>
      </c>
      <c r="C358" s="335" t="s">
        <v>399</v>
      </c>
      <c r="D358" s="335" t="s">
        <v>548</v>
      </c>
      <c r="E358" s="335">
        <v>6141</v>
      </c>
      <c r="F358" s="335">
        <v>2</v>
      </c>
      <c r="G358" s="335">
        <v>1</v>
      </c>
      <c r="H358" s="343" t="s">
        <v>1317</v>
      </c>
      <c r="I358" s="335" t="s">
        <v>845</v>
      </c>
      <c r="J358" s="335">
        <v>6</v>
      </c>
      <c r="K358" s="336">
        <v>18826889</v>
      </c>
      <c r="L358" s="336">
        <v>18826889</v>
      </c>
      <c r="M358" s="336"/>
      <c r="N358" s="336">
        <v>6275631</v>
      </c>
      <c r="O358" s="336">
        <v>0</v>
      </c>
    </row>
    <row r="359" spans="1:15">
      <c r="A359" s="334" t="s">
        <v>486</v>
      </c>
      <c r="B359" s="335">
        <v>223202</v>
      </c>
      <c r="C359" s="335" t="s">
        <v>399</v>
      </c>
      <c r="D359" s="335" t="s">
        <v>548</v>
      </c>
      <c r="E359" s="335">
        <v>6141</v>
      </c>
      <c r="F359" s="335">
        <v>2</v>
      </c>
      <c r="G359" s="335">
        <v>1</v>
      </c>
      <c r="H359" s="343" t="s">
        <v>1317</v>
      </c>
      <c r="I359" s="335" t="s">
        <v>847</v>
      </c>
      <c r="J359" s="335">
        <v>6</v>
      </c>
      <c r="K359" s="336">
        <v>1045305</v>
      </c>
      <c r="L359" s="336">
        <v>1045305</v>
      </c>
      <c r="M359" s="336"/>
      <c r="N359" s="336">
        <v>348435</v>
      </c>
      <c r="O359" s="336">
        <v>0</v>
      </c>
    </row>
    <row r="360" spans="1:15">
      <c r="A360" s="334" t="s">
        <v>486</v>
      </c>
      <c r="B360" s="335">
        <v>223202</v>
      </c>
      <c r="C360" s="335" t="s">
        <v>399</v>
      </c>
      <c r="D360" s="335" t="s">
        <v>732</v>
      </c>
      <c r="E360" s="335">
        <v>3391</v>
      </c>
      <c r="F360" s="335">
        <v>2</v>
      </c>
      <c r="G360" s="335">
        <v>1</v>
      </c>
      <c r="H360" s="343" t="s">
        <v>1317</v>
      </c>
      <c r="I360" s="335"/>
      <c r="J360" s="335">
        <v>3</v>
      </c>
      <c r="K360" s="336">
        <v>2805000</v>
      </c>
      <c r="L360" s="336">
        <v>2805000</v>
      </c>
      <c r="M360" s="336">
        <v>358000</v>
      </c>
      <c r="N360" s="336">
        <v>935001</v>
      </c>
      <c r="O360" s="336">
        <v>0</v>
      </c>
    </row>
    <row r="361" spans="1:15">
      <c r="A361" s="334" t="s">
        <v>486</v>
      </c>
      <c r="B361" s="335">
        <v>223202</v>
      </c>
      <c r="C361" s="335" t="s">
        <v>399</v>
      </c>
      <c r="D361" s="335" t="s">
        <v>732</v>
      </c>
      <c r="E361" s="335">
        <v>6141</v>
      </c>
      <c r="F361" s="335">
        <v>2</v>
      </c>
      <c r="G361" s="335">
        <v>1</v>
      </c>
      <c r="H361" s="343" t="s">
        <v>1317</v>
      </c>
      <c r="I361" s="335" t="s">
        <v>847</v>
      </c>
      <c r="J361" s="335">
        <v>6</v>
      </c>
      <c r="K361" s="336">
        <v>23954695</v>
      </c>
      <c r="L361" s="336">
        <v>23954695</v>
      </c>
      <c r="M361" s="336"/>
      <c r="N361" s="336">
        <v>7984899</v>
      </c>
      <c r="O361" s="336">
        <v>0</v>
      </c>
    </row>
    <row r="362" spans="1:15">
      <c r="A362" s="334" t="s">
        <v>487</v>
      </c>
      <c r="B362" s="335">
        <v>223202</v>
      </c>
      <c r="C362" s="335" t="s">
        <v>403</v>
      </c>
      <c r="D362" s="335">
        <v>111200</v>
      </c>
      <c r="E362" s="335">
        <v>2471</v>
      </c>
      <c r="F362" s="335">
        <v>2</v>
      </c>
      <c r="G362" s="335">
        <v>1</v>
      </c>
      <c r="H362" s="343" t="s">
        <v>1317</v>
      </c>
      <c r="I362" s="335"/>
      <c r="J362" s="335">
        <v>2</v>
      </c>
      <c r="K362" s="336">
        <v>0</v>
      </c>
      <c r="L362" s="336">
        <v>0</v>
      </c>
      <c r="M362" s="336"/>
      <c r="N362" s="336">
        <v>0</v>
      </c>
      <c r="O362" s="336">
        <v>0</v>
      </c>
    </row>
    <row r="363" spans="1:15">
      <c r="A363" s="334" t="s">
        <v>487</v>
      </c>
      <c r="B363" s="335">
        <v>223202</v>
      </c>
      <c r="C363" s="335" t="s">
        <v>403</v>
      </c>
      <c r="D363" s="335" t="s">
        <v>552</v>
      </c>
      <c r="E363" s="335">
        <v>2419</v>
      </c>
      <c r="F363" s="335">
        <v>2</v>
      </c>
      <c r="G363" s="335">
        <v>1</v>
      </c>
      <c r="H363" s="343" t="s">
        <v>1317</v>
      </c>
      <c r="I363" s="335"/>
      <c r="J363" s="335">
        <v>2</v>
      </c>
      <c r="K363" s="336">
        <v>267500</v>
      </c>
      <c r="L363" s="336">
        <v>267500</v>
      </c>
      <c r="M363" s="336"/>
      <c r="N363" s="336">
        <v>89166</v>
      </c>
      <c r="O363" s="336">
        <v>0</v>
      </c>
    </row>
    <row r="364" spans="1:15">
      <c r="A364" s="334" t="s">
        <v>487</v>
      </c>
      <c r="B364" s="335">
        <v>223202</v>
      </c>
      <c r="C364" s="335" t="s">
        <v>403</v>
      </c>
      <c r="D364" s="335" t="s">
        <v>552</v>
      </c>
      <c r="E364" s="335">
        <v>2421</v>
      </c>
      <c r="F364" s="335">
        <v>2</v>
      </c>
      <c r="G364" s="335">
        <v>1</v>
      </c>
      <c r="H364" s="343" t="s">
        <v>1317</v>
      </c>
      <c r="I364" s="335"/>
      <c r="J364" s="335">
        <v>2</v>
      </c>
      <c r="K364" s="336">
        <v>283624</v>
      </c>
      <c r="L364" s="336">
        <v>283624</v>
      </c>
      <c r="M364" s="336"/>
      <c r="N364" s="336">
        <v>94542</v>
      </c>
      <c r="O364" s="336">
        <v>0</v>
      </c>
    </row>
    <row r="365" spans="1:15">
      <c r="A365" s="334" t="s">
        <v>487</v>
      </c>
      <c r="B365" s="335">
        <v>223202</v>
      </c>
      <c r="C365" s="335" t="s">
        <v>403</v>
      </c>
      <c r="D365" s="335" t="s">
        <v>552</v>
      </c>
      <c r="E365" s="335">
        <v>2441</v>
      </c>
      <c r="F365" s="335">
        <v>2</v>
      </c>
      <c r="G365" s="335">
        <v>1</v>
      </c>
      <c r="H365" s="343" t="s">
        <v>1317</v>
      </c>
      <c r="I365" s="335"/>
      <c r="J365" s="335">
        <v>2</v>
      </c>
      <c r="K365" s="336">
        <v>48120</v>
      </c>
      <c r="L365" s="336">
        <v>48120</v>
      </c>
      <c r="M365" s="336"/>
      <c r="N365" s="336">
        <v>48120</v>
      </c>
      <c r="O365" s="336">
        <v>0</v>
      </c>
    </row>
    <row r="366" spans="1:15">
      <c r="A366" s="334" t="s">
        <v>487</v>
      </c>
      <c r="B366" s="335">
        <v>223202</v>
      </c>
      <c r="C366" s="335" t="s">
        <v>403</v>
      </c>
      <c r="D366" s="335" t="s">
        <v>552</v>
      </c>
      <c r="E366" s="335">
        <v>2471</v>
      </c>
      <c r="F366" s="335">
        <v>2</v>
      </c>
      <c r="G366" s="335">
        <v>1</v>
      </c>
      <c r="H366" s="343" t="s">
        <v>1317</v>
      </c>
      <c r="I366" s="335"/>
      <c r="J366" s="335">
        <v>2</v>
      </c>
      <c r="K366" s="336">
        <v>5728176</v>
      </c>
      <c r="L366" s="336">
        <v>5728176</v>
      </c>
      <c r="M366" s="336"/>
      <c r="N366" s="336">
        <v>1909392</v>
      </c>
      <c r="O366" s="336">
        <v>0</v>
      </c>
    </row>
    <row r="367" spans="1:15">
      <c r="A367" s="334" t="s">
        <v>487</v>
      </c>
      <c r="B367" s="335">
        <v>223202</v>
      </c>
      <c r="C367" s="335" t="s">
        <v>403</v>
      </c>
      <c r="D367" s="335" t="s">
        <v>552</v>
      </c>
      <c r="E367" s="335">
        <v>2541</v>
      </c>
      <c r="F367" s="335">
        <v>1</v>
      </c>
      <c r="G367" s="335">
        <v>1</v>
      </c>
      <c r="H367" s="335">
        <v>87</v>
      </c>
      <c r="I367" s="335"/>
      <c r="J367" s="335">
        <v>2</v>
      </c>
      <c r="K367" s="336">
        <v>0</v>
      </c>
      <c r="L367" s="336">
        <v>0</v>
      </c>
      <c r="M367" s="336"/>
      <c r="N367" s="336">
        <v>0</v>
      </c>
      <c r="O367" s="336">
        <v>0</v>
      </c>
    </row>
    <row r="368" spans="1:15">
      <c r="A368" s="334" t="s">
        <v>487</v>
      </c>
      <c r="B368" s="335">
        <v>223202</v>
      </c>
      <c r="C368" s="335" t="s">
        <v>403</v>
      </c>
      <c r="D368" s="335" t="s">
        <v>552</v>
      </c>
      <c r="E368" s="335">
        <v>2551</v>
      </c>
      <c r="F368" s="335">
        <v>1</v>
      </c>
      <c r="G368" s="335">
        <v>1</v>
      </c>
      <c r="H368" s="335">
        <v>87</v>
      </c>
      <c r="I368" s="335"/>
      <c r="J368" s="335">
        <v>2</v>
      </c>
      <c r="K368" s="336">
        <v>0</v>
      </c>
      <c r="L368" s="336">
        <v>0</v>
      </c>
      <c r="M368" s="336"/>
      <c r="N368" s="336">
        <v>0</v>
      </c>
      <c r="O368" s="336">
        <v>0</v>
      </c>
    </row>
    <row r="369" spans="1:15">
      <c r="A369" s="334" t="s">
        <v>487</v>
      </c>
      <c r="B369" s="335">
        <v>223202</v>
      </c>
      <c r="C369" s="335" t="s">
        <v>403</v>
      </c>
      <c r="D369" s="335" t="s">
        <v>552</v>
      </c>
      <c r="E369" s="335">
        <v>2561</v>
      </c>
      <c r="F369" s="335">
        <v>2</v>
      </c>
      <c r="G369" s="335">
        <v>1</v>
      </c>
      <c r="H369" s="343" t="s">
        <v>1317</v>
      </c>
      <c r="I369" s="335"/>
      <c r="J369" s="335">
        <v>2</v>
      </c>
      <c r="K369" s="336">
        <v>2266411</v>
      </c>
      <c r="L369" s="336">
        <v>2266411</v>
      </c>
      <c r="M369" s="336"/>
      <c r="N369" s="336">
        <v>755469</v>
      </c>
      <c r="O369" s="336">
        <v>0</v>
      </c>
    </row>
    <row r="370" spans="1:15">
      <c r="A370" s="334" t="s">
        <v>487</v>
      </c>
      <c r="B370" s="335">
        <v>223202</v>
      </c>
      <c r="C370" s="335" t="s">
        <v>403</v>
      </c>
      <c r="D370" s="335" t="s">
        <v>552</v>
      </c>
      <c r="E370" s="335">
        <v>2721</v>
      </c>
      <c r="F370" s="335">
        <v>1</v>
      </c>
      <c r="G370" s="335">
        <v>1</v>
      </c>
      <c r="H370" s="335">
        <v>87</v>
      </c>
      <c r="I370" s="335"/>
      <c r="J370" s="335">
        <v>2</v>
      </c>
      <c r="K370" s="336">
        <v>0</v>
      </c>
      <c r="L370" s="336">
        <v>0</v>
      </c>
      <c r="M370" s="336"/>
      <c r="N370" s="336">
        <v>0</v>
      </c>
      <c r="O370" s="336">
        <v>0</v>
      </c>
    </row>
    <row r="371" spans="1:15">
      <c r="A371" s="334" t="s">
        <v>487</v>
      </c>
      <c r="B371" s="335">
        <v>223202</v>
      </c>
      <c r="C371" s="335" t="s">
        <v>403</v>
      </c>
      <c r="D371" s="335" t="s">
        <v>552</v>
      </c>
      <c r="E371" s="335">
        <v>2911</v>
      </c>
      <c r="F371" s="335">
        <v>2</v>
      </c>
      <c r="G371" s="335">
        <v>1</v>
      </c>
      <c r="H371" s="343" t="s">
        <v>1317</v>
      </c>
      <c r="I371" s="335"/>
      <c r="J371" s="335">
        <v>2</v>
      </c>
      <c r="K371" s="336">
        <v>1102047</v>
      </c>
      <c r="L371" s="336">
        <v>1102047</v>
      </c>
      <c r="M371" s="336"/>
      <c r="N371" s="336">
        <v>367350</v>
      </c>
      <c r="O371" s="336">
        <v>0</v>
      </c>
    </row>
    <row r="372" spans="1:15">
      <c r="A372" s="334" t="s">
        <v>487</v>
      </c>
      <c r="B372" s="335">
        <v>223202</v>
      </c>
      <c r="C372" s="335" t="s">
        <v>403</v>
      </c>
      <c r="D372" s="335" t="s">
        <v>552</v>
      </c>
      <c r="E372" s="335">
        <v>2961</v>
      </c>
      <c r="F372" s="335">
        <v>1</v>
      </c>
      <c r="G372" s="335">
        <v>1</v>
      </c>
      <c r="H372" s="335">
        <v>87</v>
      </c>
      <c r="I372" s="335"/>
      <c r="J372" s="335">
        <v>2</v>
      </c>
      <c r="K372" s="336">
        <v>0</v>
      </c>
      <c r="L372" s="336">
        <v>0</v>
      </c>
      <c r="M372" s="336"/>
      <c r="N372" s="336">
        <v>0</v>
      </c>
      <c r="O372" s="336">
        <v>0</v>
      </c>
    </row>
    <row r="373" spans="1:15">
      <c r="A373" s="334" t="s">
        <v>487</v>
      </c>
      <c r="B373" s="335">
        <v>223202</v>
      </c>
      <c r="C373" s="335" t="s">
        <v>403</v>
      </c>
      <c r="D373" s="335" t="s">
        <v>552</v>
      </c>
      <c r="E373" s="335">
        <v>2981</v>
      </c>
      <c r="F373" s="335">
        <v>2</v>
      </c>
      <c r="G373" s="335">
        <v>1</v>
      </c>
      <c r="H373" s="343" t="s">
        <v>1317</v>
      </c>
      <c r="I373" s="335"/>
      <c r="J373" s="335">
        <v>2</v>
      </c>
      <c r="K373" s="336">
        <v>1867300</v>
      </c>
      <c r="L373" s="336">
        <v>867300</v>
      </c>
      <c r="M373" s="336"/>
      <c r="N373" s="336">
        <v>300000</v>
      </c>
      <c r="O373" s="336">
        <v>0</v>
      </c>
    </row>
    <row r="374" spans="1:15">
      <c r="A374" s="334" t="s">
        <v>487</v>
      </c>
      <c r="B374" s="335">
        <v>223202</v>
      </c>
      <c r="C374" s="335" t="s">
        <v>403</v>
      </c>
      <c r="D374" s="335" t="s">
        <v>552</v>
      </c>
      <c r="E374" s="335">
        <v>2991</v>
      </c>
      <c r="F374" s="335">
        <v>2</v>
      </c>
      <c r="G374" s="335">
        <v>1</v>
      </c>
      <c r="H374" s="335">
        <v>87</v>
      </c>
      <c r="I374" s="335"/>
      <c r="J374" s="335">
        <v>2</v>
      </c>
      <c r="K374" s="336">
        <v>0</v>
      </c>
      <c r="L374" s="336">
        <v>2062214.66</v>
      </c>
      <c r="M374" s="336">
        <v>2062214.36</v>
      </c>
      <c r="N374" s="336">
        <v>555556</v>
      </c>
      <c r="O374" s="336">
        <v>0</v>
      </c>
    </row>
    <row r="375" spans="1:15">
      <c r="A375" s="334" t="s">
        <v>487</v>
      </c>
      <c r="B375" s="335">
        <v>223202</v>
      </c>
      <c r="C375" s="335" t="s">
        <v>403</v>
      </c>
      <c r="D375" s="335" t="s">
        <v>552</v>
      </c>
      <c r="E375" s="335">
        <v>3291</v>
      </c>
      <c r="F375" s="335">
        <v>1</v>
      </c>
      <c r="G375" s="335">
        <v>1</v>
      </c>
      <c r="H375" s="343" t="s">
        <v>1317</v>
      </c>
      <c r="I375" s="335"/>
      <c r="J375" s="335">
        <v>3</v>
      </c>
      <c r="K375" s="336">
        <v>0</v>
      </c>
      <c r="L375" s="336">
        <v>5000000</v>
      </c>
      <c r="M375" s="336"/>
      <c r="N375" s="336">
        <v>1663428</v>
      </c>
      <c r="O375" s="336">
        <v>0</v>
      </c>
    </row>
    <row r="376" spans="1:15">
      <c r="A376" s="334" t="s">
        <v>487</v>
      </c>
      <c r="B376" s="335">
        <v>223202</v>
      </c>
      <c r="C376" s="335" t="s">
        <v>403</v>
      </c>
      <c r="D376" s="335" t="s">
        <v>552</v>
      </c>
      <c r="E376" s="335">
        <v>3291</v>
      </c>
      <c r="F376" s="335">
        <v>1</v>
      </c>
      <c r="G376" s="335">
        <v>1</v>
      </c>
      <c r="H376" s="335">
        <v>87</v>
      </c>
      <c r="I376" s="335"/>
      <c r="J376" s="335">
        <v>3</v>
      </c>
      <c r="K376" s="336">
        <v>0</v>
      </c>
      <c r="L376" s="336">
        <v>3579120</v>
      </c>
      <c r="M376" s="336">
        <v>3579120</v>
      </c>
      <c r="N376" s="336">
        <v>578000</v>
      </c>
      <c r="O376" s="336">
        <v>0</v>
      </c>
    </row>
    <row r="377" spans="1:15">
      <c r="A377" s="334" t="s">
        <v>487</v>
      </c>
      <c r="B377" s="335">
        <v>223202</v>
      </c>
      <c r="C377" s="335" t="s">
        <v>403</v>
      </c>
      <c r="D377" s="335" t="s">
        <v>552</v>
      </c>
      <c r="E377" s="335">
        <v>3552</v>
      </c>
      <c r="F377" s="335">
        <v>1</v>
      </c>
      <c r="G377" s="335">
        <v>1</v>
      </c>
      <c r="H377" s="343" t="s">
        <v>1317</v>
      </c>
      <c r="I377" s="335"/>
      <c r="J377" s="335">
        <v>3</v>
      </c>
      <c r="K377" s="336">
        <v>0</v>
      </c>
      <c r="L377" s="336">
        <v>1000000</v>
      </c>
      <c r="M377" s="336"/>
      <c r="N377" s="336">
        <v>322434</v>
      </c>
      <c r="O377" s="336">
        <v>0</v>
      </c>
    </row>
    <row r="378" spans="1:15">
      <c r="A378" s="334" t="s">
        <v>487</v>
      </c>
      <c r="B378" s="335">
        <v>223202</v>
      </c>
      <c r="C378" s="335" t="s">
        <v>403</v>
      </c>
      <c r="D378" s="335" t="s">
        <v>552</v>
      </c>
      <c r="E378" s="335">
        <v>3581</v>
      </c>
      <c r="F378" s="335">
        <v>1</v>
      </c>
      <c r="G378" s="335">
        <v>1</v>
      </c>
      <c r="H378" s="335">
        <v>87</v>
      </c>
      <c r="I378" s="335"/>
      <c r="J378" s="335">
        <v>3</v>
      </c>
      <c r="K378" s="336">
        <v>0</v>
      </c>
      <c r="L378" s="336">
        <v>0</v>
      </c>
      <c r="M378" s="336"/>
      <c r="N378" s="336">
        <v>0</v>
      </c>
      <c r="O378" s="336">
        <v>0</v>
      </c>
    </row>
    <row r="379" spans="1:15">
      <c r="A379" s="334" t="s">
        <v>487</v>
      </c>
      <c r="B379" s="335">
        <v>223202</v>
      </c>
      <c r="C379" s="335" t="s">
        <v>403</v>
      </c>
      <c r="D379" s="335" t="s">
        <v>552</v>
      </c>
      <c r="E379" s="335">
        <v>5151</v>
      </c>
      <c r="F379" s="335">
        <v>2</v>
      </c>
      <c r="G379" s="335">
        <v>1</v>
      </c>
      <c r="H379" s="343" t="s">
        <v>1317</v>
      </c>
      <c r="I379" s="335" t="s">
        <v>862</v>
      </c>
      <c r="J379" s="335">
        <v>5</v>
      </c>
      <c r="K379" s="336">
        <v>52431</v>
      </c>
      <c r="L379" s="336">
        <v>52431</v>
      </c>
      <c r="M379" s="336"/>
      <c r="N379" s="336">
        <v>17478</v>
      </c>
      <c r="O379" s="336">
        <v>0</v>
      </c>
    </row>
    <row r="380" spans="1:15">
      <c r="A380" s="337" t="s">
        <v>482</v>
      </c>
      <c r="B380" s="335">
        <v>215092</v>
      </c>
      <c r="C380" s="335" t="s">
        <v>389</v>
      </c>
      <c r="D380" s="335" t="s">
        <v>548</v>
      </c>
      <c r="E380" s="335">
        <v>2711</v>
      </c>
      <c r="F380" s="335">
        <v>1</v>
      </c>
      <c r="G380" s="335">
        <v>2</v>
      </c>
      <c r="H380" s="343" t="s">
        <v>1317</v>
      </c>
      <c r="I380" s="335"/>
      <c r="J380" s="335">
        <v>2</v>
      </c>
      <c r="K380" s="336">
        <v>82785</v>
      </c>
      <c r="L380" s="336">
        <v>82785</v>
      </c>
      <c r="M380" s="336"/>
      <c r="N380" s="336">
        <v>33116</v>
      </c>
      <c r="O380" s="336">
        <v>0</v>
      </c>
    </row>
    <row r="381" spans="1:15">
      <c r="A381" s="337" t="s">
        <v>489</v>
      </c>
      <c r="B381" s="335">
        <v>241101</v>
      </c>
      <c r="C381" s="335" t="s">
        <v>409</v>
      </c>
      <c r="D381" s="335" t="s">
        <v>548</v>
      </c>
      <c r="E381" s="335">
        <v>2711</v>
      </c>
      <c r="F381" s="335">
        <v>1</v>
      </c>
      <c r="G381" s="335">
        <v>2</v>
      </c>
      <c r="H381" s="343" t="s">
        <v>1317</v>
      </c>
      <c r="I381" s="335"/>
      <c r="J381" s="335">
        <v>2</v>
      </c>
      <c r="K381" s="336">
        <v>300000</v>
      </c>
      <c r="L381" s="336">
        <v>300000</v>
      </c>
      <c r="M381" s="336"/>
      <c r="N381" s="336">
        <v>177275</v>
      </c>
      <c r="O381" s="336">
        <v>0</v>
      </c>
    </row>
    <row r="382" spans="1:15">
      <c r="A382" s="334" t="s">
        <v>487</v>
      </c>
      <c r="B382" s="335">
        <v>223202</v>
      </c>
      <c r="C382" s="335" t="s">
        <v>403</v>
      </c>
      <c r="D382" s="335" t="s">
        <v>552</v>
      </c>
      <c r="E382" s="335">
        <v>5621</v>
      </c>
      <c r="F382" s="335">
        <v>2</v>
      </c>
      <c r="G382" s="335">
        <v>1</v>
      </c>
      <c r="H382" s="343" t="s">
        <v>1317</v>
      </c>
      <c r="I382" s="335" t="s">
        <v>868</v>
      </c>
      <c r="J382" s="335">
        <v>5</v>
      </c>
      <c r="K382" s="336">
        <v>324400</v>
      </c>
      <c r="L382" s="336">
        <v>0</v>
      </c>
      <c r="M382" s="336"/>
      <c r="N382" s="336">
        <v>0</v>
      </c>
      <c r="O382" s="336">
        <v>0</v>
      </c>
    </row>
    <row r="383" spans="1:15">
      <c r="A383" s="334" t="s">
        <v>487</v>
      </c>
      <c r="B383" s="335">
        <v>223202</v>
      </c>
      <c r="C383" s="335" t="s">
        <v>403</v>
      </c>
      <c r="D383" s="335" t="s">
        <v>552</v>
      </c>
      <c r="E383" s="335">
        <v>5631</v>
      </c>
      <c r="F383" s="335">
        <v>2</v>
      </c>
      <c r="G383" s="335">
        <v>1</v>
      </c>
      <c r="H383" s="343" t="s">
        <v>1317</v>
      </c>
      <c r="I383" s="335" t="s">
        <v>868</v>
      </c>
      <c r="J383" s="335">
        <v>5</v>
      </c>
      <c r="K383" s="336">
        <v>1057887</v>
      </c>
      <c r="L383" s="336">
        <v>0</v>
      </c>
      <c r="M383" s="336"/>
      <c r="N383" s="336">
        <v>0</v>
      </c>
      <c r="O383" s="336">
        <v>0</v>
      </c>
    </row>
    <row r="384" spans="1:15">
      <c r="A384" s="334" t="s">
        <v>487</v>
      </c>
      <c r="B384" s="335">
        <v>223202</v>
      </c>
      <c r="C384" s="335" t="s">
        <v>403</v>
      </c>
      <c r="D384" s="335" t="s">
        <v>552</v>
      </c>
      <c r="E384" s="335">
        <v>5661</v>
      </c>
      <c r="F384" s="335">
        <v>2</v>
      </c>
      <c r="G384" s="335">
        <v>1</v>
      </c>
      <c r="H384" s="343" t="s">
        <v>1317</v>
      </c>
      <c r="I384" s="335" t="s">
        <v>868</v>
      </c>
      <c r="J384" s="335">
        <v>5</v>
      </c>
      <c r="K384" s="336">
        <v>299000</v>
      </c>
      <c r="L384" s="336">
        <v>0</v>
      </c>
      <c r="M384" s="336"/>
      <c r="N384" s="336">
        <v>0</v>
      </c>
      <c r="O384" s="336">
        <v>0</v>
      </c>
    </row>
    <row r="385" spans="1:15">
      <c r="A385" s="334" t="s">
        <v>487</v>
      </c>
      <c r="B385" s="335">
        <v>223202</v>
      </c>
      <c r="C385" s="335" t="s">
        <v>403</v>
      </c>
      <c r="D385" s="335" t="s">
        <v>552</v>
      </c>
      <c r="E385" s="335">
        <v>5671</v>
      </c>
      <c r="F385" s="335">
        <v>2</v>
      </c>
      <c r="G385" s="335">
        <v>1</v>
      </c>
      <c r="H385" s="343" t="s">
        <v>1317</v>
      </c>
      <c r="I385" s="335" t="s">
        <v>868</v>
      </c>
      <c r="J385" s="335">
        <v>5</v>
      </c>
      <c r="K385" s="336">
        <v>7465282</v>
      </c>
      <c r="L385" s="336">
        <v>0</v>
      </c>
      <c r="M385" s="336"/>
      <c r="N385" s="336">
        <v>0</v>
      </c>
      <c r="O385" s="336">
        <v>0</v>
      </c>
    </row>
    <row r="386" spans="1:15">
      <c r="A386" s="334" t="s">
        <v>487</v>
      </c>
      <c r="B386" s="335">
        <v>223202</v>
      </c>
      <c r="C386" s="335" t="s">
        <v>403</v>
      </c>
      <c r="D386" s="335" t="s">
        <v>552</v>
      </c>
      <c r="E386" s="335">
        <v>6141</v>
      </c>
      <c r="F386" s="335">
        <v>2</v>
      </c>
      <c r="G386" s="335">
        <v>1</v>
      </c>
      <c r="H386" s="343" t="s">
        <v>1317</v>
      </c>
      <c r="I386" s="335" t="s">
        <v>873</v>
      </c>
      <c r="J386" s="335">
        <v>6</v>
      </c>
      <c r="K386" s="336">
        <v>40000000</v>
      </c>
      <c r="L386" s="336">
        <v>40000000</v>
      </c>
      <c r="M386" s="336"/>
      <c r="N386" s="336">
        <v>8888888</v>
      </c>
      <c r="O386" s="336">
        <v>0</v>
      </c>
    </row>
    <row r="387" spans="1:15">
      <c r="A387" s="334" t="s">
        <v>487</v>
      </c>
      <c r="B387" s="335">
        <v>223202</v>
      </c>
      <c r="C387" s="335" t="s">
        <v>403</v>
      </c>
      <c r="D387" s="335" t="s">
        <v>548</v>
      </c>
      <c r="E387" s="335">
        <v>2471</v>
      </c>
      <c r="F387" s="335">
        <v>2</v>
      </c>
      <c r="G387" s="335">
        <v>1</v>
      </c>
      <c r="H387" s="343" t="s">
        <v>1317</v>
      </c>
      <c r="I387" s="335"/>
      <c r="J387" s="335">
        <v>2</v>
      </c>
      <c r="K387" s="336">
        <v>2580053</v>
      </c>
      <c r="L387" s="336">
        <v>609474.52</v>
      </c>
      <c r="M387" s="336">
        <v>474990.4</v>
      </c>
      <c r="N387" s="336">
        <v>0</v>
      </c>
      <c r="O387" s="336">
        <v>0</v>
      </c>
    </row>
    <row r="388" spans="1:15">
      <c r="A388" s="337" t="s">
        <v>479</v>
      </c>
      <c r="B388" s="335">
        <v>268149</v>
      </c>
      <c r="C388" s="335" t="s">
        <v>381</v>
      </c>
      <c r="D388" s="335" t="s">
        <v>546</v>
      </c>
      <c r="E388" s="335">
        <v>2711</v>
      </c>
      <c r="F388" s="335">
        <v>1</v>
      </c>
      <c r="G388" s="335">
        <v>2</v>
      </c>
      <c r="H388" s="343" t="s">
        <v>1317</v>
      </c>
      <c r="I388" s="335"/>
      <c r="J388" s="335">
        <v>2</v>
      </c>
      <c r="K388" s="336">
        <v>14201864</v>
      </c>
      <c r="L388" s="336">
        <v>14201864</v>
      </c>
      <c r="M388" s="336"/>
      <c r="N388" s="336">
        <v>8392016</v>
      </c>
      <c r="O388" s="336">
        <v>0</v>
      </c>
    </row>
    <row r="389" spans="1:15">
      <c r="A389" s="334" t="s">
        <v>487</v>
      </c>
      <c r="B389" s="335">
        <v>223202</v>
      </c>
      <c r="C389" s="335" t="s">
        <v>403</v>
      </c>
      <c r="D389" s="335" t="s">
        <v>548</v>
      </c>
      <c r="E389" s="335">
        <v>3552</v>
      </c>
      <c r="F389" s="335">
        <v>1</v>
      </c>
      <c r="G389" s="335">
        <v>1</v>
      </c>
      <c r="H389" s="343" t="s">
        <v>1317</v>
      </c>
      <c r="I389" s="335"/>
      <c r="J389" s="335">
        <v>3</v>
      </c>
      <c r="K389" s="336">
        <v>0</v>
      </c>
      <c r="L389" s="336">
        <v>938302.48</v>
      </c>
      <c r="M389" s="336"/>
      <c r="N389" s="336">
        <v>527019</v>
      </c>
      <c r="O389" s="336">
        <v>0</v>
      </c>
    </row>
    <row r="390" spans="1:15">
      <c r="A390" s="334" t="s">
        <v>487</v>
      </c>
      <c r="B390" s="335">
        <v>223202</v>
      </c>
      <c r="C390" s="335" t="s">
        <v>403</v>
      </c>
      <c r="D390" s="335" t="s">
        <v>548</v>
      </c>
      <c r="E390" s="335">
        <v>3571</v>
      </c>
      <c r="F390" s="335">
        <v>1</v>
      </c>
      <c r="G390" s="335">
        <v>1</v>
      </c>
      <c r="H390" s="343" t="s">
        <v>1317</v>
      </c>
      <c r="I390" s="335"/>
      <c r="J390" s="335">
        <v>3</v>
      </c>
      <c r="K390" s="336">
        <v>0</v>
      </c>
      <c r="L390" s="336">
        <v>1032276</v>
      </c>
      <c r="M390" s="336"/>
      <c r="N390" s="336">
        <v>333000</v>
      </c>
      <c r="O390" s="336">
        <v>0</v>
      </c>
    </row>
    <row r="391" spans="1:15">
      <c r="A391" s="334" t="s">
        <v>488</v>
      </c>
      <c r="B391" s="335">
        <v>224012</v>
      </c>
      <c r="C391" s="335" t="s">
        <v>403</v>
      </c>
      <c r="D391" s="335" t="s">
        <v>548</v>
      </c>
      <c r="E391" s="335">
        <v>2461</v>
      </c>
      <c r="F391" s="335">
        <v>1</v>
      </c>
      <c r="G391" s="335">
        <v>1</v>
      </c>
      <c r="H391" s="343" t="s">
        <v>1317</v>
      </c>
      <c r="I391" s="335"/>
      <c r="J391" s="335">
        <v>2</v>
      </c>
      <c r="K391" s="336">
        <v>4003901</v>
      </c>
      <c r="L391" s="336">
        <v>4003901</v>
      </c>
      <c r="M391" s="336">
        <v>356305.6</v>
      </c>
      <c r="N391" s="336">
        <v>1601560</v>
      </c>
      <c r="O391" s="336">
        <v>0</v>
      </c>
    </row>
    <row r="392" spans="1:15">
      <c r="A392" s="334" t="s">
        <v>488</v>
      </c>
      <c r="B392" s="335">
        <v>224012</v>
      </c>
      <c r="C392" s="335" t="s">
        <v>403</v>
      </c>
      <c r="D392" s="335" t="s">
        <v>548</v>
      </c>
      <c r="E392" s="335">
        <v>2471</v>
      </c>
      <c r="F392" s="335">
        <v>1</v>
      </c>
      <c r="G392" s="335">
        <v>1</v>
      </c>
      <c r="H392" s="343" t="s">
        <v>1317</v>
      </c>
      <c r="I392" s="335"/>
      <c r="J392" s="335">
        <v>2</v>
      </c>
      <c r="K392" s="336">
        <v>660000</v>
      </c>
      <c r="L392" s="336">
        <v>660000</v>
      </c>
      <c r="M392" s="336"/>
      <c r="N392" s="336">
        <v>264000</v>
      </c>
      <c r="O392" s="336">
        <v>0</v>
      </c>
    </row>
    <row r="393" spans="1:15">
      <c r="A393" s="334" t="s">
        <v>488</v>
      </c>
      <c r="B393" s="335">
        <v>224012</v>
      </c>
      <c r="C393" s="335" t="s">
        <v>403</v>
      </c>
      <c r="D393" s="335" t="s">
        <v>548</v>
      </c>
      <c r="E393" s="335">
        <v>2911</v>
      </c>
      <c r="F393" s="335">
        <v>1</v>
      </c>
      <c r="G393" s="335">
        <v>1</v>
      </c>
      <c r="H393" s="343" t="s">
        <v>1317</v>
      </c>
      <c r="I393" s="335"/>
      <c r="J393" s="335">
        <v>2</v>
      </c>
      <c r="K393" s="336">
        <v>350000</v>
      </c>
      <c r="L393" s="336">
        <v>0</v>
      </c>
      <c r="M393" s="336"/>
      <c r="N393" s="336">
        <v>0</v>
      </c>
      <c r="O393" s="336">
        <v>0</v>
      </c>
    </row>
    <row r="394" spans="1:15">
      <c r="A394" s="334" t="s">
        <v>515</v>
      </c>
      <c r="B394" s="335">
        <v>172002</v>
      </c>
      <c r="C394" s="335" t="s">
        <v>436</v>
      </c>
      <c r="D394" s="335" t="s">
        <v>548</v>
      </c>
      <c r="E394" s="335">
        <v>2721</v>
      </c>
      <c r="F394" s="335">
        <v>1</v>
      </c>
      <c r="G394" s="335">
        <v>2</v>
      </c>
      <c r="H394" s="343" t="s">
        <v>1317</v>
      </c>
      <c r="I394" s="335"/>
      <c r="J394" s="335">
        <v>2</v>
      </c>
      <c r="K394" s="336">
        <v>7366110</v>
      </c>
      <c r="L394" s="336">
        <v>7366110</v>
      </c>
      <c r="M394" s="336"/>
      <c r="N394" s="336">
        <v>2946444</v>
      </c>
      <c r="O394" s="336">
        <v>0</v>
      </c>
    </row>
    <row r="395" spans="1:15">
      <c r="A395" s="334" t="s">
        <v>522</v>
      </c>
      <c r="B395" s="335">
        <v>225104</v>
      </c>
      <c r="C395" s="335" t="s">
        <v>450</v>
      </c>
      <c r="D395" s="335" t="s">
        <v>552</v>
      </c>
      <c r="E395" s="335">
        <v>3291</v>
      </c>
      <c r="F395" s="335">
        <v>1</v>
      </c>
      <c r="G395" s="335">
        <v>1</v>
      </c>
      <c r="H395" s="343" t="s">
        <v>1317</v>
      </c>
      <c r="I395" s="335"/>
      <c r="J395" s="335">
        <v>3</v>
      </c>
      <c r="K395" s="336">
        <v>0</v>
      </c>
      <c r="L395" s="336">
        <v>1296242.48</v>
      </c>
      <c r="M395" s="336"/>
      <c r="N395" s="336">
        <v>904040</v>
      </c>
      <c r="O395" s="336">
        <v>0</v>
      </c>
    </row>
    <row r="396" spans="1:15">
      <c r="A396" s="334" t="s">
        <v>522</v>
      </c>
      <c r="B396" s="335">
        <v>225104</v>
      </c>
      <c r="C396" s="335" t="s">
        <v>450</v>
      </c>
      <c r="D396" s="335" t="s">
        <v>552</v>
      </c>
      <c r="E396" s="335">
        <v>3311</v>
      </c>
      <c r="F396" s="335">
        <v>1</v>
      </c>
      <c r="G396" s="335">
        <v>1</v>
      </c>
      <c r="H396" s="343" t="s">
        <v>1317</v>
      </c>
      <c r="I396" s="335"/>
      <c r="J396" s="335">
        <v>3</v>
      </c>
      <c r="K396" s="336">
        <v>0</v>
      </c>
      <c r="L396" s="336">
        <v>1100</v>
      </c>
      <c r="M396" s="336"/>
      <c r="N396" s="336">
        <v>0</v>
      </c>
      <c r="O396" s="336">
        <v>0</v>
      </c>
    </row>
    <row r="397" spans="1:15">
      <c r="A397" s="334" t="s">
        <v>522</v>
      </c>
      <c r="B397" s="335">
        <v>225104</v>
      </c>
      <c r="C397" s="335" t="s">
        <v>450</v>
      </c>
      <c r="D397" s="335" t="s">
        <v>552</v>
      </c>
      <c r="E397" s="335">
        <v>3362</v>
      </c>
      <c r="F397" s="335">
        <v>1</v>
      </c>
      <c r="G397" s="335">
        <v>1</v>
      </c>
      <c r="H397" s="343" t="s">
        <v>1317</v>
      </c>
      <c r="I397" s="335"/>
      <c r="J397" s="335">
        <v>3</v>
      </c>
      <c r="K397" s="336">
        <v>0</v>
      </c>
      <c r="L397" s="336">
        <v>45960</v>
      </c>
      <c r="M397" s="336"/>
      <c r="N397" s="336">
        <v>45960</v>
      </c>
      <c r="O397" s="336">
        <v>0</v>
      </c>
    </row>
    <row r="398" spans="1:15">
      <c r="A398" s="334" t="s">
        <v>522</v>
      </c>
      <c r="B398" s="335">
        <v>225104</v>
      </c>
      <c r="C398" s="335" t="s">
        <v>450</v>
      </c>
      <c r="D398" s="335" t="s">
        <v>552</v>
      </c>
      <c r="E398" s="335">
        <v>3411</v>
      </c>
      <c r="F398" s="335">
        <v>1</v>
      </c>
      <c r="G398" s="335">
        <v>1</v>
      </c>
      <c r="H398" s="343" t="s">
        <v>1317</v>
      </c>
      <c r="I398" s="335"/>
      <c r="J398" s="335">
        <v>3</v>
      </c>
      <c r="K398" s="336">
        <v>0</v>
      </c>
      <c r="L398" s="336">
        <v>50000</v>
      </c>
      <c r="M398" s="336"/>
      <c r="N398" s="336">
        <v>50000</v>
      </c>
      <c r="O398" s="336">
        <v>0</v>
      </c>
    </row>
    <row r="399" spans="1:15">
      <c r="A399" s="334" t="s">
        <v>522</v>
      </c>
      <c r="B399" s="335">
        <v>225104</v>
      </c>
      <c r="C399" s="335" t="s">
        <v>450</v>
      </c>
      <c r="D399" s="335" t="s">
        <v>552</v>
      </c>
      <c r="E399" s="335">
        <v>3552</v>
      </c>
      <c r="F399" s="335">
        <v>1</v>
      </c>
      <c r="G399" s="335">
        <v>1</v>
      </c>
      <c r="H399" s="343" t="s">
        <v>1317</v>
      </c>
      <c r="I399" s="335"/>
      <c r="J399" s="335">
        <v>3</v>
      </c>
      <c r="K399" s="336">
        <v>0</v>
      </c>
      <c r="L399" s="336">
        <v>606697.52</v>
      </c>
      <c r="M399" s="336"/>
      <c r="N399" s="336">
        <v>0</v>
      </c>
      <c r="O399" s="336">
        <v>0</v>
      </c>
    </row>
    <row r="400" spans="1:15">
      <c r="A400" s="334" t="s">
        <v>522</v>
      </c>
      <c r="B400" s="335">
        <v>225104</v>
      </c>
      <c r="C400" s="335" t="s">
        <v>450</v>
      </c>
      <c r="D400" s="335" t="s">
        <v>552</v>
      </c>
      <c r="E400" s="335">
        <v>5111</v>
      </c>
      <c r="F400" s="335">
        <v>2</v>
      </c>
      <c r="G400" s="335">
        <v>1</v>
      </c>
      <c r="H400" s="343" t="s">
        <v>1317</v>
      </c>
      <c r="I400" s="335" t="s">
        <v>887</v>
      </c>
      <c r="J400" s="335">
        <v>5</v>
      </c>
      <c r="K400" s="336">
        <v>3000000</v>
      </c>
      <c r="L400" s="336">
        <v>0</v>
      </c>
      <c r="M400" s="336"/>
      <c r="N400" s="336">
        <v>0</v>
      </c>
      <c r="O400" s="336">
        <v>0</v>
      </c>
    </row>
    <row r="401" spans="1:15">
      <c r="A401" s="334" t="s">
        <v>522</v>
      </c>
      <c r="B401" s="335">
        <v>225104</v>
      </c>
      <c r="C401" s="335" t="s">
        <v>450</v>
      </c>
      <c r="D401" s="335" t="s">
        <v>552</v>
      </c>
      <c r="E401" s="335">
        <v>5151</v>
      </c>
      <c r="F401" s="335">
        <v>2</v>
      </c>
      <c r="G401" s="335">
        <v>1</v>
      </c>
      <c r="H401" s="343" t="s">
        <v>1317</v>
      </c>
      <c r="I401" s="335" t="s">
        <v>889</v>
      </c>
      <c r="J401" s="335">
        <v>5</v>
      </c>
      <c r="K401" s="336">
        <v>4500000</v>
      </c>
      <c r="L401" s="336">
        <v>0</v>
      </c>
      <c r="M401" s="336"/>
      <c r="N401" s="336">
        <v>0</v>
      </c>
      <c r="O401" s="336">
        <v>0</v>
      </c>
    </row>
    <row r="402" spans="1:15">
      <c r="A402" s="334" t="s">
        <v>522</v>
      </c>
      <c r="B402" s="335">
        <v>225104</v>
      </c>
      <c r="C402" s="335" t="s">
        <v>450</v>
      </c>
      <c r="D402" s="335" t="s">
        <v>552</v>
      </c>
      <c r="E402" s="335">
        <v>5211</v>
      </c>
      <c r="F402" s="335">
        <v>2</v>
      </c>
      <c r="G402" s="335">
        <v>1</v>
      </c>
      <c r="H402" s="343" t="s">
        <v>1317</v>
      </c>
      <c r="I402" s="335" t="s">
        <v>891</v>
      </c>
      <c r="J402" s="335">
        <v>5</v>
      </c>
      <c r="K402" s="336">
        <v>157375</v>
      </c>
      <c r="L402" s="336">
        <v>157375</v>
      </c>
      <c r="M402" s="336"/>
      <c r="N402" s="336">
        <v>157375</v>
      </c>
      <c r="O402" s="336">
        <v>0</v>
      </c>
    </row>
    <row r="403" spans="1:15">
      <c r="A403" s="334" t="s">
        <v>522</v>
      </c>
      <c r="B403" s="335">
        <v>225104</v>
      </c>
      <c r="C403" s="335" t="s">
        <v>450</v>
      </c>
      <c r="D403" s="335" t="s">
        <v>552</v>
      </c>
      <c r="E403" s="335">
        <v>5291</v>
      </c>
      <c r="F403" s="335">
        <v>2</v>
      </c>
      <c r="G403" s="335">
        <v>1</v>
      </c>
      <c r="H403" s="343" t="s">
        <v>1317</v>
      </c>
      <c r="I403" s="335" t="s">
        <v>891</v>
      </c>
      <c r="J403" s="335">
        <v>5</v>
      </c>
      <c r="K403" s="336">
        <v>121775</v>
      </c>
      <c r="L403" s="336">
        <v>121775</v>
      </c>
      <c r="M403" s="336"/>
      <c r="N403" s="336">
        <v>121775</v>
      </c>
      <c r="O403" s="336">
        <v>0</v>
      </c>
    </row>
    <row r="404" spans="1:15">
      <c r="A404" s="334" t="s">
        <v>522</v>
      </c>
      <c r="B404" s="335">
        <v>225104</v>
      </c>
      <c r="C404" s="335" t="s">
        <v>450</v>
      </c>
      <c r="D404" s="335" t="s">
        <v>552</v>
      </c>
      <c r="E404" s="335">
        <v>5671</v>
      </c>
      <c r="F404" s="335">
        <v>2</v>
      </c>
      <c r="G404" s="335">
        <v>1</v>
      </c>
      <c r="H404" s="343" t="s">
        <v>1317</v>
      </c>
      <c r="I404" s="335" t="s">
        <v>894</v>
      </c>
      <c r="J404" s="335">
        <v>5</v>
      </c>
      <c r="K404" s="336">
        <v>360000</v>
      </c>
      <c r="L404" s="336">
        <v>360000</v>
      </c>
      <c r="M404" s="336"/>
      <c r="N404" s="336">
        <v>360000</v>
      </c>
      <c r="O404" s="336">
        <v>0</v>
      </c>
    </row>
    <row r="405" spans="1:15">
      <c r="A405" s="334" t="s">
        <v>522</v>
      </c>
      <c r="B405" s="335">
        <v>225104</v>
      </c>
      <c r="C405" s="335" t="s">
        <v>450</v>
      </c>
      <c r="D405" s="335" t="s">
        <v>552</v>
      </c>
      <c r="E405" s="335">
        <v>5911</v>
      </c>
      <c r="F405" s="335">
        <v>2</v>
      </c>
      <c r="G405" s="335">
        <v>1</v>
      </c>
      <c r="H405" s="343" t="s">
        <v>1317</v>
      </c>
      <c r="I405" s="335" t="s">
        <v>891</v>
      </c>
      <c r="J405" s="335">
        <v>5</v>
      </c>
      <c r="K405" s="336">
        <v>104000</v>
      </c>
      <c r="L405" s="336">
        <v>104000</v>
      </c>
      <c r="M405" s="336"/>
      <c r="N405" s="336">
        <v>104000</v>
      </c>
      <c r="O405" s="336">
        <v>0</v>
      </c>
    </row>
    <row r="406" spans="1:15">
      <c r="A406" s="334" t="s">
        <v>523</v>
      </c>
      <c r="B406" s="335">
        <v>232104</v>
      </c>
      <c r="C406" s="335" t="s">
        <v>450</v>
      </c>
      <c r="D406" s="335" t="s">
        <v>546</v>
      </c>
      <c r="E406" s="335">
        <v>1549</v>
      </c>
      <c r="F406" s="335">
        <v>1</v>
      </c>
      <c r="G406" s="335">
        <v>1</v>
      </c>
      <c r="H406" s="343" t="s">
        <v>1319</v>
      </c>
      <c r="I406" s="335"/>
      <c r="J406" s="335">
        <v>1</v>
      </c>
      <c r="K406" s="336">
        <v>11124000</v>
      </c>
      <c r="L406" s="336">
        <v>11124000</v>
      </c>
      <c r="M406" s="336"/>
      <c r="N406" s="336">
        <v>2088699</v>
      </c>
      <c r="O406" s="336">
        <v>0</v>
      </c>
    </row>
    <row r="407" spans="1:15">
      <c r="A407" s="334" t="s">
        <v>523</v>
      </c>
      <c r="B407" s="335">
        <v>232104</v>
      </c>
      <c r="C407" s="335" t="s">
        <v>450</v>
      </c>
      <c r="D407" s="335" t="s">
        <v>546</v>
      </c>
      <c r="E407" s="335">
        <v>1713</v>
      </c>
      <c r="F407" s="335">
        <v>1</v>
      </c>
      <c r="G407" s="335">
        <v>1</v>
      </c>
      <c r="H407" s="343" t="s">
        <v>1317</v>
      </c>
      <c r="I407" s="335"/>
      <c r="J407" s="335">
        <v>1</v>
      </c>
      <c r="K407" s="336">
        <v>2048780</v>
      </c>
      <c r="L407" s="336">
        <v>2048780</v>
      </c>
      <c r="M407" s="336"/>
      <c r="N407" s="336">
        <v>0</v>
      </c>
      <c r="O407" s="336">
        <v>0</v>
      </c>
    </row>
    <row r="408" spans="1:15">
      <c r="A408" s="337" t="s">
        <v>482</v>
      </c>
      <c r="B408" s="335">
        <v>215092</v>
      </c>
      <c r="C408" s="335" t="s">
        <v>389</v>
      </c>
      <c r="D408" s="335" t="s">
        <v>548</v>
      </c>
      <c r="E408" s="335">
        <v>2721</v>
      </c>
      <c r="F408" s="335">
        <v>1</v>
      </c>
      <c r="G408" s="335">
        <v>2</v>
      </c>
      <c r="H408" s="343" t="s">
        <v>1317</v>
      </c>
      <c r="I408" s="335"/>
      <c r="J408" s="335">
        <v>2</v>
      </c>
      <c r="K408" s="336">
        <v>455800</v>
      </c>
      <c r="L408" s="336">
        <v>455800</v>
      </c>
      <c r="M408" s="336"/>
      <c r="N408" s="336">
        <v>182320</v>
      </c>
      <c r="O408" s="336">
        <v>0</v>
      </c>
    </row>
    <row r="409" spans="1:15">
      <c r="A409" s="337" t="s">
        <v>468</v>
      </c>
      <c r="B409" s="335">
        <v>235064</v>
      </c>
      <c r="C409" s="335" t="s">
        <v>337</v>
      </c>
      <c r="D409" s="335">
        <v>111100</v>
      </c>
      <c r="E409" s="335">
        <v>3511</v>
      </c>
      <c r="F409" s="335">
        <v>1</v>
      </c>
      <c r="G409" s="335">
        <v>1</v>
      </c>
      <c r="H409" s="343" t="s">
        <v>1317</v>
      </c>
      <c r="I409" s="335"/>
      <c r="J409" s="335">
        <v>3</v>
      </c>
      <c r="K409" s="336">
        <v>1500000</v>
      </c>
      <c r="L409" s="336">
        <v>135100.32</v>
      </c>
      <c r="M409" s="336">
        <v>23356.560000000001</v>
      </c>
      <c r="N409" s="336">
        <v>0</v>
      </c>
      <c r="O409" s="336">
        <v>0</v>
      </c>
    </row>
    <row r="410" spans="1:15">
      <c r="A410" s="337" t="s">
        <v>468</v>
      </c>
      <c r="B410" s="335">
        <v>235064</v>
      </c>
      <c r="C410" s="335" t="s">
        <v>337</v>
      </c>
      <c r="D410" s="335">
        <v>111100</v>
      </c>
      <c r="E410" s="335">
        <v>3553</v>
      </c>
      <c r="F410" s="335">
        <v>1</v>
      </c>
      <c r="G410" s="335">
        <v>1</v>
      </c>
      <c r="H410" s="343" t="s">
        <v>1317</v>
      </c>
      <c r="I410" s="335"/>
      <c r="J410" s="335">
        <v>3</v>
      </c>
      <c r="K410" s="336">
        <v>0</v>
      </c>
      <c r="L410" s="336">
        <v>0</v>
      </c>
      <c r="M410" s="336"/>
      <c r="N410" s="336">
        <v>0</v>
      </c>
      <c r="O410" s="336">
        <v>0</v>
      </c>
    </row>
    <row r="411" spans="1:15">
      <c r="A411" s="337" t="s">
        <v>468</v>
      </c>
      <c r="B411" s="335">
        <v>235064</v>
      </c>
      <c r="C411" s="335" t="s">
        <v>337</v>
      </c>
      <c r="D411" s="335">
        <v>111100</v>
      </c>
      <c r="E411" s="335">
        <v>5671</v>
      </c>
      <c r="F411" s="335">
        <v>2</v>
      </c>
      <c r="G411" s="335">
        <v>1</v>
      </c>
      <c r="H411" s="343" t="s">
        <v>1317</v>
      </c>
      <c r="I411" s="335" t="s">
        <v>941</v>
      </c>
      <c r="J411" s="335">
        <v>5</v>
      </c>
      <c r="K411" s="336">
        <v>0</v>
      </c>
      <c r="L411" s="336">
        <v>64899.68</v>
      </c>
      <c r="M411" s="336"/>
      <c r="N411" s="336">
        <v>64899.68</v>
      </c>
      <c r="O411" s="336">
        <v>0</v>
      </c>
    </row>
    <row r="412" spans="1:15">
      <c r="A412" s="337" t="s">
        <v>468</v>
      </c>
      <c r="B412" s="335">
        <v>235064</v>
      </c>
      <c r="C412" s="335" t="s">
        <v>337</v>
      </c>
      <c r="D412" s="335" t="s">
        <v>552</v>
      </c>
      <c r="E412" s="335">
        <v>4419</v>
      </c>
      <c r="F412" s="335">
        <v>1</v>
      </c>
      <c r="G412" s="335">
        <v>1</v>
      </c>
      <c r="H412" s="343" t="s">
        <v>1317</v>
      </c>
      <c r="I412" s="335"/>
      <c r="J412" s="335">
        <v>4</v>
      </c>
      <c r="K412" s="336">
        <v>7000000</v>
      </c>
      <c r="L412" s="336">
        <v>7000000</v>
      </c>
      <c r="M412" s="336"/>
      <c r="N412" s="336">
        <v>2800000</v>
      </c>
      <c r="O412" s="336">
        <v>0</v>
      </c>
    </row>
    <row r="413" spans="1:15">
      <c r="A413" s="337" t="s">
        <v>468</v>
      </c>
      <c r="B413" s="335">
        <v>235064</v>
      </c>
      <c r="C413" s="335" t="s">
        <v>337</v>
      </c>
      <c r="D413" s="335" t="s">
        <v>552</v>
      </c>
      <c r="E413" s="335">
        <v>5111</v>
      </c>
      <c r="F413" s="335">
        <v>2</v>
      </c>
      <c r="G413" s="335">
        <v>1</v>
      </c>
      <c r="H413" s="343" t="s">
        <v>1317</v>
      </c>
      <c r="I413" s="335" t="s">
        <v>944</v>
      </c>
      <c r="J413" s="335">
        <v>5</v>
      </c>
      <c r="K413" s="336">
        <v>40000</v>
      </c>
      <c r="L413" s="336">
        <v>0</v>
      </c>
      <c r="M413" s="336"/>
      <c r="N413" s="336">
        <v>0</v>
      </c>
      <c r="O413" s="336">
        <v>0</v>
      </c>
    </row>
    <row r="414" spans="1:15">
      <c r="A414" s="337" t="s">
        <v>468</v>
      </c>
      <c r="B414" s="335">
        <v>235064</v>
      </c>
      <c r="C414" s="335" t="s">
        <v>337</v>
      </c>
      <c r="D414" s="335" t="s">
        <v>552</v>
      </c>
      <c r="E414" s="335">
        <v>5151</v>
      </c>
      <c r="F414" s="335">
        <v>2</v>
      </c>
      <c r="G414" s="335">
        <v>1</v>
      </c>
      <c r="H414" s="343" t="s">
        <v>1317</v>
      </c>
      <c r="I414" s="335" t="s">
        <v>944</v>
      </c>
      <c r="J414" s="335">
        <v>5</v>
      </c>
      <c r="K414" s="336">
        <v>60600</v>
      </c>
      <c r="L414" s="336">
        <v>0</v>
      </c>
      <c r="M414" s="336"/>
      <c r="N414" s="336">
        <v>0</v>
      </c>
      <c r="O414" s="336">
        <v>0</v>
      </c>
    </row>
    <row r="415" spans="1:15">
      <c r="A415" s="337" t="s">
        <v>468</v>
      </c>
      <c r="B415" s="335">
        <v>235064</v>
      </c>
      <c r="C415" s="335" t="s">
        <v>337</v>
      </c>
      <c r="D415" s="335" t="s">
        <v>552</v>
      </c>
      <c r="E415" s="335">
        <v>5191</v>
      </c>
      <c r="F415" s="335">
        <v>2</v>
      </c>
      <c r="G415" s="335">
        <v>1</v>
      </c>
      <c r="H415" s="343" t="s">
        <v>1317</v>
      </c>
      <c r="I415" s="335" t="s">
        <v>944</v>
      </c>
      <c r="J415" s="335">
        <v>5</v>
      </c>
      <c r="K415" s="336">
        <v>10800</v>
      </c>
      <c r="L415" s="336">
        <v>0</v>
      </c>
      <c r="M415" s="336"/>
      <c r="N415" s="336">
        <v>0</v>
      </c>
      <c r="O415" s="336">
        <v>0</v>
      </c>
    </row>
    <row r="416" spans="1:15">
      <c r="A416" s="337" t="s">
        <v>468</v>
      </c>
      <c r="B416" s="335">
        <v>235064</v>
      </c>
      <c r="C416" s="335" t="s">
        <v>337</v>
      </c>
      <c r="D416" s="335" t="s">
        <v>552</v>
      </c>
      <c r="E416" s="335">
        <v>5311</v>
      </c>
      <c r="F416" s="335">
        <v>2</v>
      </c>
      <c r="G416" s="335">
        <v>1</v>
      </c>
      <c r="H416" s="343" t="s">
        <v>1317</v>
      </c>
      <c r="I416" s="335" t="s">
        <v>944</v>
      </c>
      <c r="J416" s="335">
        <v>5</v>
      </c>
      <c r="K416" s="336">
        <v>2500000</v>
      </c>
      <c r="L416" s="336">
        <v>0</v>
      </c>
      <c r="M416" s="336"/>
      <c r="N416" s="336">
        <v>0</v>
      </c>
      <c r="O416" s="336">
        <v>0</v>
      </c>
    </row>
    <row r="417" spans="1:15">
      <c r="A417" s="337" t="s">
        <v>468</v>
      </c>
      <c r="B417" s="335">
        <v>235064</v>
      </c>
      <c r="C417" s="335" t="s">
        <v>337</v>
      </c>
      <c r="D417" s="335" t="s">
        <v>555</v>
      </c>
      <c r="E417" s="335">
        <v>4419</v>
      </c>
      <c r="F417" s="335">
        <v>1</v>
      </c>
      <c r="G417" s="335">
        <v>1</v>
      </c>
      <c r="H417" s="343" t="s">
        <v>1317</v>
      </c>
      <c r="I417" s="335"/>
      <c r="J417" s="335">
        <v>4</v>
      </c>
      <c r="K417" s="336">
        <v>3500000</v>
      </c>
      <c r="L417" s="336">
        <v>0</v>
      </c>
      <c r="M417" s="336"/>
      <c r="N417" s="336">
        <v>0</v>
      </c>
      <c r="O417" s="336">
        <v>0</v>
      </c>
    </row>
    <row r="418" spans="1:15">
      <c r="A418" s="337" t="s">
        <v>468</v>
      </c>
      <c r="B418" s="335">
        <v>235064</v>
      </c>
      <c r="C418" s="335" t="s">
        <v>337</v>
      </c>
      <c r="D418" s="335" t="s">
        <v>548</v>
      </c>
      <c r="E418" s="335">
        <v>2121</v>
      </c>
      <c r="F418" s="335">
        <v>1</v>
      </c>
      <c r="G418" s="335">
        <v>1</v>
      </c>
      <c r="H418" s="343" t="s">
        <v>1317</v>
      </c>
      <c r="I418" s="335"/>
      <c r="J418" s="335">
        <v>2</v>
      </c>
      <c r="K418" s="336">
        <v>5000</v>
      </c>
      <c r="L418" s="336">
        <v>0</v>
      </c>
      <c r="M418" s="336"/>
      <c r="N418" s="336">
        <v>0</v>
      </c>
      <c r="O418" s="336">
        <v>0</v>
      </c>
    </row>
    <row r="419" spans="1:15">
      <c r="A419" s="337" t="s">
        <v>468</v>
      </c>
      <c r="B419" s="335">
        <v>235064</v>
      </c>
      <c r="C419" s="335" t="s">
        <v>337</v>
      </c>
      <c r="D419" s="335" t="s">
        <v>548</v>
      </c>
      <c r="E419" s="335">
        <v>2171</v>
      </c>
      <c r="F419" s="335">
        <v>1</v>
      </c>
      <c r="G419" s="335">
        <v>1</v>
      </c>
      <c r="H419" s="343" t="s">
        <v>1317</v>
      </c>
      <c r="I419" s="335"/>
      <c r="J419" s="335">
        <v>2</v>
      </c>
      <c r="K419" s="336">
        <v>60000</v>
      </c>
      <c r="L419" s="336">
        <v>60000</v>
      </c>
      <c r="M419" s="336"/>
      <c r="N419" s="336">
        <v>24000</v>
      </c>
      <c r="O419" s="336">
        <v>0</v>
      </c>
    </row>
    <row r="420" spans="1:15">
      <c r="A420" s="337" t="s">
        <v>468</v>
      </c>
      <c r="B420" s="335">
        <v>235064</v>
      </c>
      <c r="C420" s="335" t="s">
        <v>337</v>
      </c>
      <c r="D420" s="335" t="s">
        <v>548</v>
      </c>
      <c r="E420" s="335">
        <v>2751</v>
      </c>
      <c r="F420" s="335">
        <v>1</v>
      </c>
      <c r="G420" s="335">
        <v>1</v>
      </c>
      <c r="H420" s="343" t="s">
        <v>1317</v>
      </c>
      <c r="I420" s="335"/>
      <c r="J420" s="335">
        <v>2</v>
      </c>
      <c r="K420" s="336">
        <v>9000</v>
      </c>
      <c r="L420" s="336">
        <v>0</v>
      </c>
      <c r="M420" s="336"/>
      <c r="N420" s="336">
        <v>0</v>
      </c>
      <c r="O420" s="336">
        <v>0</v>
      </c>
    </row>
    <row r="421" spans="1:15">
      <c r="A421" s="337" t="s">
        <v>468</v>
      </c>
      <c r="B421" s="335">
        <v>235064</v>
      </c>
      <c r="C421" s="335" t="s">
        <v>337</v>
      </c>
      <c r="D421" s="335" t="s">
        <v>548</v>
      </c>
      <c r="E421" s="335">
        <v>3121</v>
      </c>
      <c r="F421" s="335">
        <v>1</v>
      </c>
      <c r="G421" s="335">
        <v>1</v>
      </c>
      <c r="H421" s="343" t="s">
        <v>1317</v>
      </c>
      <c r="I421" s="335"/>
      <c r="J421" s="335">
        <v>3</v>
      </c>
      <c r="K421" s="336">
        <v>3500000</v>
      </c>
      <c r="L421" s="336">
        <v>1400000</v>
      </c>
      <c r="M421" s="336"/>
      <c r="N421" s="336">
        <v>0</v>
      </c>
      <c r="O421" s="336">
        <v>0</v>
      </c>
    </row>
    <row r="422" spans="1:15">
      <c r="A422" s="337" t="s">
        <v>468</v>
      </c>
      <c r="B422" s="335">
        <v>235064</v>
      </c>
      <c r="C422" s="335" t="s">
        <v>337</v>
      </c>
      <c r="D422" s="335" t="s">
        <v>548</v>
      </c>
      <c r="E422" s="335">
        <v>3341</v>
      </c>
      <c r="F422" s="335">
        <v>1</v>
      </c>
      <c r="G422" s="335">
        <v>1</v>
      </c>
      <c r="H422" s="343" t="s">
        <v>1317</v>
      </c>
      <c r="I422" s="335"/>
      <c r="J422" s="335">
        <v>3</v>
      </c>
      <c r="K422" s="336">
        <v>10000</v>
      </c>
      <c r="L422" s="336">
        <v>0</v>
      </c>
      <c r="M422" s="336"/>
      <c r="N422" s="336">
        <v>0</v>
      </c>
      <c r="O422" s="336">
        <v>0</v>
      </c>
    </row>
    <row r="423" spans="1:15">
      <c r="A423" s="337" t="s">
        <v>468</v>
      </c>
      <c r="B423" s="335">
        <v>235064</v>
      </c>
      <c r="C423" s="335" t="s">
        <v>337</v>
      </c>
      <c r="D423" s="335" t="s">
        <v>548</v>
      </c>
      <c r="E423" s="335">
        <v>3351</v>
      </c>
      <c r="F423" s="335">
        <v>1</v>
      </c>
      <c r="G423" s="335">
        <v>1</v>
      </c>
      <c r="H423" s="343" t="s">
        <v>1317</v>
      </c>
      <c r="I423" s="335"/>
      <c r="J423" s="335">
        <v>3</v>
      </c>
      <c r="K423" s="336">
        <v>20000</v>
      </c>
      <c r="L423" s="336">
        <v>0</v>
      </c>
      <c r="M423" s="336"/>
      <c r="N423" s="336">
        <v>0</v>
      </c>
      <c r="O423" s="336">
        <v>0</v>
      </c>
    </row>
    <row r="424" spans="1:15">
      <c r="A424" s="337" t="s">
        <v>468</v>
      </c>
      <c r="B424" s="335">
        <v>235064</v>
      </c>
      <c r="C424" s="335" t="s">
        <v>337</v>
      </c>
      <c r="D424" s="335" t="s">
        <v>548</v>
      </c>
      <c r="E424" s="335">
        <v>3362</v>
      </c>
      <c r="F424" s="335">
        <v>1</v>
      </c>
      <c r="G424" s="335">
        <v>1</v>
      </c>
      <c r="H424" s="343" t="s">
        <v>1317</v>
      </c>
      <c r="I424" s="335"/>
      <c r="J424" s="335">
        <v>3</v>
      </c>
      <c r="K424" s="336">
        <v>0</v>
      </c>
      <c r="L424" s="336">
        <v>0</v>
      </c>
      <c r="M424" s="336"/>
      <c r="N424" s="336">
        <v>0</v>
      </c>
      <c r="O424" s="336">
        <v>0</v>
      </c>
    </row>
    <row r="425" spans="1:15">
      <c r="A425" s="334" t="s">
        <v>484</v>
      </c>
      <c r="B425" s="335">
        <v>223081</v>
      </c>
      <c r="C425" s="335" t="s">
        <v>396</v>
      </c>
      <c r="D425" s="335" t="s">
        <v>548</v>
      </c>
      <c r="E425" s="335">
        <v>2721</v>
      </c>
      <c r="F425" s="335">
        <v>1</v>
      </c>
      <c r="G425" s="335">
        <v>2</v>
      </c>
      <c r="H425" s="343" t="s">
        <v>1317</v>
      </c>
      <c r="I425" s="335"/>
      <c r="J425" s="335">
        <v>2</v>
      </c>
      <c r="K425" s="336">
        <v>275290</v>
      </c>
      <c r="L425" s="336">
        <v>275290</v>
      </c>
      <c r="M425" s="336"/>
      <c r="N425" s="336">
        <v>110116</v>
      </c>
      <c r="O425" s="336">
        <v>0</v>
      </c>
    </row>
    <row r="426" spans="1:15">
      <c r="A426" s="337" t="s">
        <v>468</v>
      </c>
      <c r="B426" s="335">
        <v>235064</v>
      </c>
      <c r="C426" s="335" t="s">
        <v>337</v>
      </c>
      <c r="D426" s="335" t="s">
        <v>548</v>
      </c>
      <c r="E426" s="335">
        <v>3511</v>
      </c>
      <c r="F426" s="335">
        <v>1</v>
      </c>
      <c r="G426" s="335">
        <v>1</v>
      </c>
      <c r="H426" s="343" t="s">
        <v>1317</v>
      </c>
      <c r="I426" s="335"/>
      <c r="J426" s="335">
        <v>3</v>
      </c>
      <c r="K426" s="336">
        <v>2000000</v>
      </c>
      <c r="L426" s="336">
        <v>0</v>
      </c>
      <c r="M426" s="336"/>
      <c r="N426" s="336">
        <v>0</v>
      </c>
      <c r="O426" s="336">
        <v>0</v>
      </c>
    </row>
    <row r="427" spans="1:15">
      <c r="A427" s="337" t="s">
        <v>468</v>
      </c>
      <c r="B427" s="335">
        <v>235064</v>
      </c>
      <c r="C427" s="335" t="s">
        <v>337</v>
      </c>
      <c r="D427" s="335" t="s">
        <v>548</v>
      </c>
      <c r="E427" s="335">
        <v>3553</v>
      </c>
      <c r="F427" s="335">
        <v>1</v>
      </c>
      <c r="G427" s="335">
        <v>1</v>
      </c>
      <c r="H427" s="343" t="s">
        <v>1317</v>
      </c>
      <c r="I427" s="335"/>
      <c r="J427" s="335">
        <v>3</v>
      </c>
      <c r="K427" s="336">
        <v>0</v>
      </c>
      <c r="L427" s="336">
        <v>0</v>
      </c>
      <c r="M427" s="336"/>
      <c r="N427" s="336">
        <v>0</v>
      </c>
      <c r="O427" s="336">
        <v>0</v>
      </c>
    </row>
    <row r="428" spans="1:15">
      <c r="A428" s="337" t="s">
        <v>468</v>
      </c>
      <c r="B428" s="335">
        <v>235064</v>
      </c>
      <c r="C428" s="335" t="s">
        <v>337</v>
      </c>
      <c r="D428" s="335" t="s">
        <v>548</v>
      </c>
      <c r="E428" s="335">
        <v>3581</v>
      </c>
      <c r="F428" s="335">
        <v>1</v>
      </c>
      <c r="G428" s="335">
        <v>1</v>
      </c>
      <c r="H428" s="343" t="s">
        <v>1317</v>
      </c>
      <c r="I428" s="335"/>
      <c r="J428" s="335">
        <v>3</v>
      </c>
      <c r="K428" s="336">
        <v>0</v>
      </c>
      <c r="L428" s="336">
        <v>0</v>
      </c>
      <c r="M428" s="336"/>
      <c r="N428" s="336">
        <v>0</v>
      </c>
      <c r="O428" s="336">
        <v>0</v>
      </c>
    </row>
    <row r="429" spans="1:15">
      <c r="A429" s="337" t="s">
        <v>468</v>
      </c>
      <c r="B429" s="335">
        <v>235064</v>
      </c>
      <c r="C429" s="335" t="s">
        <v>337</v>
      </c>
      <c r="D429" s="335" t="s">
        <v>548</v>
      </c>
      <c r="E429" s="335">
        <v>3911</v>
      </c>
      <c r="F429" s="335">
        <v>1</v>
      </c>
      <c r="G429" s="335">
        <v>1</v>
      </c>
      <c r="H429" s="343" t="s">
        <v>1317</v>
      </c>
      <c r="I429" s="335"/>
      <c r="J429" s="335">
        <v>3</v>
      </c>
      <c r="K429" s="336">
        <v>0</v>
      </c>
      <c r="L429" s="336">
        <v>0</v>
      </c>
      <c r="M429" s="336"/>
      <c r="N429" s="336">
        <v>0</v>
      </c>
      <c r="O429" s="336">
        <v>0</v>
      </c>
    </row>
    <row r="430" spans="1:15">
      <c r="A430" s="337" t="s">
        <v>468</v>
      </c>
      <c r="B430" s="335">
        <v>235064</v>
      </c>
      <c r="C430" s="335" t="s">
        <v>337</v>
      </c>
      <c r="D430" s="335" t="s">
        <v>548</v>
      </c>
      <c r="E430" s="335">
        <v>3921</v>
      </c>
      <c r="F430" s="335">
        <v>1</v>
      </c>
      <c r="G430" s="335">
        <v>1</v>
      </c>
      <c r="H430" s="343" t="s">
        <v>1317</v>
      </c>
      <c r="I430" s="335"/>
      <c r="J430" s="335">
        <v>3</v>
      </c>
      <c r="K430" s="336">
        <v>0</v>
      </c>
      <c r="L430" s="336">
        <v>0</v>
      </c>
      <c r="M430" s="336"/>
      <c r="N430" s="336">
        <v>0</v>
      </c>
      <c r="O430" s="336">
        <v>0</v>
      </c>
    </row>
    <row r="431" spans="1:15">
      <c r="A431" s="334" t="s">
        <v>470</v>
      </c>
      <c r="B431" s="335">
        <v>241046</v>
      </c>
      <c r="C431" s="335" t="s">
        <v>342</v>
      </c>
      <c r="D431" s="335" t="s">
        <v>548</v>
      </c>
      <c r="E431" s="335">
        <v>2721</v>
      </c>
      <c r="F431" s="335">
        <v>1</v>
      </c>
      <c r="G431" s="335">
        <v>2</v>
      </c>
      <c r="H431" s="343" t="s">
        <v>1317</v>
      </c>
      <c r="I431" s="335"/>
      <c r="J431" s="335">
        <v>2</v>
      </c>
      <c r="K431" s="336">
        <v>215000</v>
      </c>
      <c r="L431" s="336">
        <v>215000</v>
      </c>
      <c r="M431" s="336"/>
      <c r="N431" s="336">
        <v>86000</v>
      </c>
      <c r="O431" s="336">
        <v>0</v>
      </c>
    </row>
    <row r="432" spans="1:15">
      <c r="A432" s="334" t="s">
        <v>470</v>
      </c>
      <c r="B432" s="335">
        <v>241046</v>
      </c>
      <c r="C432" s="335" t="s">
        <v>342</v>
      </c>
      <c r="D432" s="335" t="s">
        <v>548</v>
      </c>
      <c r="E432" s="335">
        <v>2911</v>
      </c>
      <c r="F432" s="335">
        <v>1</v>
      </c>
      <c r="G432" s="335">
        <v>1</v>
      </c>
      <c r="H432" s="343" t="s">
        <v>1317</v>
      </c>
      <c r="I432" s="335"/>
      <c r="J432" s="335">
        <v>2</v>
      </c>
      <c r="K432" s="336">
        <v>720000</v>
      </c>
      <c r="L432" s="336">
        <v>0</v>
      </c>
      <c r="M432" s="336"/>
      <c r="N432" s="336">
        <v>0</v>
      </c>
      <c r="O432" s="336">
        <v>0</v>
      </c>
    </row>
    <row r="433" spans="1:15">
      <c r="A433" s="337" t="s">
        <v>489</v>
      </c>
      <c r="B433" s="335">
        <v>241101</v>
      </c>
      <c r="C433" s="335" t="s">
        <v>409</v>
      </c>
      <c r="D433" s="335" t="s">
        <v>548</v>
      </c>
      <c r="E433" s="335">
        <v>2721</v>
      </c>
      <c r="F433" s="335">
        <v>1</v>
      </c>
      <c r="G433" s="335">
        <v>2</v>
      </c>
      <c r="H433" s="343" t="s">
        <v>1317</v>
      </c>
      <c r="I433" s="335"/>
      <c r="J433" s="335">
        <v>2</v>
      </c>
      <c r="K433" s="336">
        <v>900000</v>
      </c>
      <c r="L433" s="336">
        <v>900000</v>
      </c>
      <c r="M433" s="336"/>
      <c r="N433" s="336">
        <v>531825</v>
      </c>
      <c r="O433" s="336">
        <v>0</v>
      </c>
    </row>
    <row r="434" spans="1:15">
      <c r="A434" s="334" t="s">
        <v>471</v>
      </c>
      <c r="B434" s="335">
        <v>241046</v>
      </c>
      <c r="C434" s="335" t="s">
        <v>343</v>
      </c>
      <c r="D434" s="335">
        <v>111100</v>
      </c>
      <c r="E434" s="335">
        <v>4412</v>
      </c>
      <c r="F434" s="335">
        <v>1</v>
      </c>
      <c r="G434" s="335">
        <v>1</v>
      </c>
      <c r="H434" s="335">
        <v>77</v>
      </c>
      <c r="I434" s="335"/>
      <c r="J434" s="335">
        <v>4</v>
      </c>
      <c r="K434" s="336">
        <v>1639631</v>
      </c>
      <c r="L434" s="336">
        <v>1639631</v>
      </c>
      <c r="M434" s="336"/>
      <c r="N434" s="336">
        <v>983779</v>
      </c>
      <c r="O434" s="336">
        <v>0</v>
      </c>
    </row>
    <row r="435" spans="1:15">
      <c r="A435" s="334" t="s">
        <v>471</v>
      </c>
      <c r="B435" s="335">
        <v>241046</v>
      </c>
      <c r="C435" s="335" t="s">
        <v>343</v>
      </c>
      <c r="D435" s="335" t="s">
        <v>552</v>
      </c>
      <c r="E435" s="335">
        <v>4412</v>
      </c>
      <c r="F435" s="335">
        <v>1</v>
      </c>
      <c r="G435" s="335">
        <v>1</v>
      </c>
      <c r="H435" s="335">
        <v>77</v>
      </c>
      <c r="I435" s="335"/>
      <c r="J435" s="335">
        <v>4</v>
      </c>
      <c r="K435" s="336">
        <v>878790</v>
      </c>
      <c r="L435" s="336">
        <v>878790</v>
      </c>
      <c r="M435" s="336"/>
      <c r="N435" s="336">
        <v>351516</v>
      </c>
      <c r="O435" s="336">
        <v>0</v>
      </c>
    </row>
    <row r="436" spans="1:15">
      <c r="A436" s="334" t="s">
        <v>1183</v>
      </c>
      <c r="B436" s="335">
        <v>241046</v>
      </c>
      <c r="C436" s="335" t="s">
        <v>344</v>
      </c>
      <c r="D436" s="335">
        <v>111100</v>
      </c>
      <c r="E436" s="335">
        <v>4411</v>
      </c>
      <c r="F436" s="335">
        <v>1</v>
      </c>
      <c r="G436" s="335">
        <v>1</v>
      </c>
      <c r="H436" s="343" t="s">
        <v>1317</v>
      </c>
      <c r="I436" s="335"/>
      <c r="J436" s="335">
        <v>4</v>
      </c>
      <c r="K436" s="336">
        <v>300000</v>
      </c>
      <c r="L436" s="336">
        <v>0</v>
      </c>
      <c r="M436" s="336"/>
      <c r="N436" s="336">
        <v>0</v>
      </c>
      <c r="O436" s="336">
        <v>0</v>
      </c>
    </row>
    <row r="437" spans="1:15">
      <c r="A437" s="334" t="s">
        <v>1184</v>
      </c>
      <c r="B437" s="335">
        <v>241046</v>
      </c>
      <c r="C437" s="335" t="s">
        <v>345</v>
      </c>
      <c r="D437" s="335">
        <v>111100</v>
      </c>
      <c r="E437" s="335">
        <v>4412</v>
      </c>
      <c r="F437" s="335">
        <v>1</v>
      </c>
      <c r="G437" s="335">
        <v>1</v>
      </c>
      <c r="H437" s="335">
        <v>77</v>
      </c>
      <c r="I437" s="335"/>
      <c r="J437" s="335">
        <v>4</v>
      </c>
      <c r="K437" s="336">
        <v>1000000</v>
      </c>
      <c r="L437" s="336">
        <v>20000</v>
      </c>
      <c r="M437" s="336">
        <v>20000</v>
      </c>
      <c r="N437" s="336">
        <v>20000</v>
      </c>
      <c r="O437" s="336">
        <v>0</v>
      </c>
    </row>
    <row r="438" spans="1:15">
      <c r="A438" s="334" t="s">
        <v>1185</v>
      </c>
      <c r="B438" s="335">
        <v>241046</v>
      </c>
      <c r="C438" s="335" t="s">
        <v>346</v>
      </c>
      <c r="D438" s="335">
        <v>111100</v>
      </c>
      <c r="E438" s="335">
        <v>4411</v>
      </c>
      <c r="F438" s="335">
        <v>1</v>
      </c>
      <c r="G438" s="335">
        <v>1</v>
      </c>
      <c r="H438" s="343" t="s">
        <v>1317</v>
      </c>
      <c r="I438" s="335"/>
      <c r="J438" s="335">
        <v>4</v>
      </c>
      <c r="K438" s="336">
        <v>100000</v>
      </c>
      <c r="L438" s="336">
        <v>0</v>
      </c>
      <c r="M438" s="336"/>
      <c r="N438" s="336">
        <v>0</v>
      </c>
      <c r="O438" s="336">
        <v>0</v>
      </c>
    </row>
    <row r="439" spans="1:15">
      <c r="A439" s="337" t="s">
        <v>489</v>
      </c>
      <c r="B439" s="335">
        <v>241101</v>
      </c>
      <c r="C439" s="335" t="s">
        <v>409</v>
      </c>
      <c r="D439" s="335">
        <v>111200</v>
      </c>
      <c r="E439" s="335">
        <v>3521</v>
      </c>
      <c r="F439" s="335">
        <v>2</v>
      </c>
      <c r="G439" s="335">
        <v>1</v>
      </c>
      <c r="H439" s="343" t="s">
        <v>1317</v>
      </c>
      <c r="I439" s="335"/>
      <c r="J439" s="335">
        <v>3</v>
      </c>
      <c r="K439" s="336">
        <v>0</v>
      </c>
      <c r="L439" s="336">
        <v>4300000</v>
      </c>
      <c r="M439" s="336"/>
      <c r="N439" s="336">
        <v>4300000</v>
      </c>
      <c r="O439" s="336">
        <v>0</v>
      </c>
    </row>
    <row r="440" spans="1:15">
      <c r="A440" s="337" t="s">
        <v>489</v>
      </c>
      <c r="B440" s="335">
        <v>241101</v>
      </c>
      <c r="C440" s="335" t="s">
        <v>409</v>
      </c>
      <c r="D440" s="335">
        <v>111200</v>
      </c>
      <c r="E440" s="335">
        <v>3521</v>
      </c>
      <c r="F440" s="335">
        <v>2</v>
      </c>
      <c r="G440" s="335">
        <v>1</v>
      </c>
      <c r="H440" s="335">
        <v>24</v>
      </c>
      <c r="I440" s="335"/>
      <c r="J440" s="335">
        <v>3</v>
      </c>
      <c r="K440" s="336">
        <v>0</v>
      </c>
      <c r="L440" s="336">
        <v>0</v>
      </c>
      <c r="M440" s="336"/>
      <c r="N440" s="336">
        <v>0</v>
      </c>
      <c r="O440" s="336">
        <v>0</v>
      </c>
    </row>
    <row r="441" spans="1:15">
      <c r="A441" s="337" t="s">
        <v>489</v>
      </c>
      <c r="B441" s="335">
        <v>241101</v>
      </c>
      <c r="C441" s="335" t="s">
        <v>409</v>
      </c>
      <c r="D441" s="335" t="s">
        <v>546</v>
      </c>
      <c r="E441" s="335">
        <v>3161</v>
      </c>
      <c r="F441" s="335">
        <v>1</v>
      </c>
      <c r="G441" s="335">
        <v>1</v>
      </c>
      <c r="H441" s="343" t="s">
        <v>1317</v>
      </c>
      <c r="I441" s="335"/>
      <c r="J441" s="335">
        <v>3</v>
      </c>
      <c r="K441" s="336">
        <v>0</v>
      </c>
      <c r="L441" s="336">
        <v>0</v>
      </c>
      <c r="M441" s="336"/>
      <c r="N441" s="336">
        <v>0</v>
      </c>
      <c r="O441" s="336">
        <v>0</v>
      </c>
    </row>
    <row r="442" spans="1:15">
      <c r="A442" s="337" t="s">
        <v>489</v>
      </c>
      <c r="B442" s="335">
        <v>241101</v>
      </c>
      <c r="C442" s="335" t="s">
        <v>409</v>
      </c>
      <c r="D442" s="335" t="s">
        <v>546</v>
      </c>
      <c r="E442" s="335">
        <v>3362</v>
      </c>
      <c r="F442" s="335">
        <v>1</v>
      </c>
      <c r="G442" s="335">
        <v>1</v>
      </c>
      <c r="H442" s="343" t="s">
        <v>1317</v>
      </c>
      <c r="I442" s="335"/>
      <c r="J442" s="335">
        <v>3</v>
      </c>
      <c r="K442" s="336">
        <v>0</v>
      </c>
      <c r="L442" s="336">
        <v>0</v>
      </c>
      <c r="M442" s="336"/>
      <c r="N442" s="336">
        <v>0</v>
      </c>
      <c r="O442" s="336">
        <v>0</v>
      </c>
    </row>
    <row r="443" spans="1:15">
      <c r="A443" s="337" t="s">
        <v>489</v>
      </c>
      <c r="B443" s="335">
        <v>241101</v>
      </c>
      <c r="C443" s="335" t="s">
        <v>409</v>
      </c>
      <c r="D443" s="335" t="s">
        <v>546</v>
      </c>
      <c r="E443" s="335">
        <v>3511</v>
      </c>
      <c r="F443" s="335">
        <v>1</v>
      </c>
      <c r="G443" s="335">
        <v>1</v>
      </c>
      <c r="H443" s="343" t="s">
        <v>1317</v>
      </c>
      <c r="I443" s="335"/>
      <c r="J443" s="335">
        <v>3</v>
      </c>
      <c r="K443" s="336">
        <v>637345</v>
      </c>
      <c r="L443" s="336">
        <v>637345</v>
      </c>
      <c r="M443" s="336"/>
      <c r="N443" s="336">
        <v>159336</v>
      </c>
      <c r="O443" s="336">
        <v>0</v>
      </c>
    </row>
    <row r="444" spans="1:15">
      <c r="A444" s="337" t="s">
        <v>489</v>
      </c>
      <c r="B444" s="335">
        <v>241101</v>
      </c>
      <c r="C444" s="335" t="s">
        <v>409</v>
      </c>
      <c r="D444" s="335" t="s">
        <v>546</v>
      </c>
      <c r="E444" s="335">
        <v>3521</v>
      </c>
      <c r="F444" s="335">
        <v>1</v>
      </c>
      <c r="G444" s="335">
        <v>1</v>
      </c>
      <c r="H444" s="343" t="s">
        <v>1317</v>
      </c>
      <c r="I444" s="335"/>
      <c r="J444" s="335">
        <v>3</v>
      </c>
      <c r="K444" s="336">
        <v>4016695</v>
      </c>
      <c r="L444" s="336">
        <v>4016695</v>
      </c>
      <c r="M444" s="336"/>
      <c r="N444" s="336">
        <v>465575</v>
      </c>
      <c r="O444" s="336">
        <v>0</v>
      </c>
    </row>
    <row r="445" spans="1:15">
      <c r="A445" s="337" t="s">
        <v>489</v>
      </c>
      <c r="B445" s="335">
        <v>241101</v>
      </c>
      <c r="C445" s="335" t="s">
        <v>409</v>
      </c>
      <c r="D445" s="335" t="s">
        <v>546</v>
      </c>
      <c r="E445" s="335">
        <v>3521</v>
      </c>
      <c r="F445" s="335">
        <v>2</v>
      </c>
      <c r="G445" s="335">
        <v>1</v>
      </c>
      <c r="H445" s="343" t="s">
        <v>1317</v>
      </c>
      <c r="I445" s="335"/>
      <c r="J445" s="335">
        <v>3</v>
      </c>
      <c r="K445" s="336">
        <v>4370477</v>
      </c>
      <c r="L445" s="336">
        <v>70477</v>
      </c>
      <c r="M445" s="336"/>
      <c r="N445" s="336">
        <v>0</v>
      </c>
      <c r="O445" s="336">
        <v>0</v>
      </c>
    </row>
    <row r="446" spans="1:15">
      <c r="A446" s="337" t="s">
        <v>489</v>
      </c>
      <c r="B446" s="335">
        <v>241101</v>
      </c>
      <c r="C446" s="335" t="s">
        <v>409</v>
      </c>
      <c r="D446" s="335" t="s">
        <v>552</v>
      </c>
      <c r="E446" s="335">
        <v>5111</v>
      </c>
      <c r="F446" s="335">
        <v>2</v>
      </c>
      <c r="G446" s="335">
        <v>1</v>
      </c>
      <c r="H446" s="343" t="s">
        <v>1317</v>
      </c>
      <c r="I446" s="335" t="s">
        <v>971</v>
      </c>
      <c r="J446" s="335">
        <v>5</v>
      </c>
      <c r="K446" s="336">
        <v>750000</v>
      </c>
      <c r="L446" s="336">
        <v>0</v>
      </c>
      <c r="M446" s="336"/>
      <c r="N446" s="336">
        <v>0</v>
      </c>
      <c r="O446" s="336">
        <v>0</v>
      </c>
    </row>
    <row r="447" spans="1:15">
      <c r="A447" s="337" t="s">
        <v>489</v>
      </c>
      <c r="B447" s="335">
        <v>241101</v>
      </c>
      <c r="C447" s="335" t="s">
        <v>409</v>
      </c>
      <c r="D447" s="335" t="s">
        <v>552</v>
      </c>
      <c r="E447" s="335">
        <v>5311</v>
      </c>
      <c r="F447" s="335">
        <v>2</v>
      </c>
      <c r="G447" s="335">
        <v>1</v>
      </c>
      <c r="H447" s="343" t="s">
        <v>1317</v>
      </c>
      <c r="I447" s="335" t="s">
        <v>971</v>
      </c>
      <c r="J447" s="335">
        <v>5</v>
      </c>
      <c r="K447" s="336">
        <v>2500000</v>
      </c>
      <c r="L447" s="336">
        <v>0</v>
      </c>
      <c r="M447" s="336"/>
      <c r="N447" s="336">
        <v>0</v>
      </c>
      <c r="O447" s="336">
        <v>0</v>
      </c>
    </row>
    <row r="448" spans="1:15">
      <c r="A448" s="337" t="s">
        <v>489</v>
      </c>
      <c r="B448" s="335">
        <v>241101</v>
      </c>
      <c r="C448" s="335" t="s">
        <v>409</v>
      </c>
      <c r="D448" s="335" t="s">
        <v>548</v>
      </c>
      <c r="E448" s="335">
        <v>2111</v>
      </c>
      <c r="F448" s="335">
        <v>1</v>
      </c>
      <c r="G448" s="335">
        <v>1</v>
      </c>
      <c r="H448" s="343" t="s">
        <v>1317</v>
      </c>
      <c r="I448" s="335"/>
      <c r="J448" s="335">
        <v>2</v>
      </c>
      <c r="K448" s="336">
        <v>500000</v>
      </c>
      <c r="L448" s="336">
        <v>500000</v>
      </c>
      <c r="M448" s="336"/>
      <c r="N448" s="336">
        <v>166668</v>
      </c>
      <c r="O448" s="336">
        <v>0</v>
      </c>
    </row>
    <row r="449" spans="1:15">
      <c r="A449" s="337" t="s">
        <v>489</v>
      </c>
      <c r="B449" s="335">
        <v>241101</v>
      </c>
      <c r="C449" s="335" t="s">
        <v>409</v>
      </c>
      <c r="D449" s="335" t="s">
        <v>548</v>
      </c>
      <c r="E449" s="335">
        <v>2141</v>
      </c>
      <c r="F449" s="335">
        <v>1</v>
      </c>
      <c r="G449" s="335">
        <v>1</v>
      </c>
      <c r="H449" s="343" t="s">
        <v>1317</v>
      </c>
      <c r="I449" s="335"/>
      <c r="J449" s="335">
        <v>2</v>
      </c>
      <c r="K449" s="336">
        <v>500000</v>
      </c>
      <c r="L449" s="336">
        <v>500000</v>
      </c>
      <c r="M449" s="336"/>
      <c r="N449" s="336">
        <v>166668</v>
      </c>
      <c r="O449" s="336">
        <v>0</v>
      </c>
    </row>
    <row r="450" spans="1:15">
      <c r="A450" s="337" t="s">
        <v>489</v>
      </c>
      <c r="B450" s="335">
        <v>241101</v>
      </c>
      <c r="C450" s="335" t="s">
        <v>409</v>
      </c>
      <c r="D450" s="335" t="s">
        <v>548</v>
      </c>
      <c r="E450" s="335">
        <v>2451</v>
      </c>
      <c r="F450" s="335">
        <v>1</v>
      </c>
      <c r="G450" s="335">
        <v>1</v>
      </c>
      <c r="H450" s="343" t="s">
        <v>1317</v>
      </c>
      <c r="I450" s="335"/>
      <c r="J450" s="335">
        <v>2</v>
      </c>
      <c r="K450" s="336">
        <v>2800000</v>
      </c>
      <c r="L450" s="336">
        <v>50000</v>
      </c>
      <c r="M450" s="336"/>
      <c r="N450" s="336">
        <v>50000</v>
      </c>
      <c r="O450" s="336">
        <v>0</v>
      </c>
    </row>
    <row r="451" spans="1:15">
      <c r="A451" s="337" t="s">
        <v>489</v>
      </c>
      <c r="B451" s="335">
        <v>241101</v>
      </c>
      <c r="C451" s="335" t="s">
        <v>409</v>
      </c>
      <c r="D451" s="335" t="s">
        <v>548</v>
      </c>
      <c r="E451" s="335">
        <v>2461</v>
      </c>
      <c r="F451" s="335">
        <v>1</v>
      </c>
      <c r="G451" s="335">
        <v>1</v>
      </c>
      <c r="H451" s="343" t="s">
        <v>1317</v>
      </c>
      <c r="I451" s="335"/>
      <c r="J451" s="335">
        <v>2</v>
      </c>
      <c r="K451" s="336">
        <v>3000000</v>
      </c>
      <c r="L451" s="336">
        <v>3000000</v>
      </c>
      <c r="M451" s="336"/>
      <c r="N451" s="336">
        <v>999999</v>
      </c>
      <c r="O451" s="336">
        <v>0</v>
      </c>
    </row>
    <row r="452" spans="1:15">
      <c r="A452" s="337" t="s">
        <v>489</v>
      </c>
      <c r="B452" s="335">
        <v>241101</v>
      </c>
      <c r="C452" s="335" t="s">
        <v>409</v>
      </c>
      <c r="D452" s="335" t="s">
        <v>548</v>
      </c>
      <c r="E452" s="335">
        <v>2481</v>
      </c>
      <c r="F452" s="335">
        <v>1</v>
      </c>
      <c r="G452" s="335">
        <v>1</v>
      </c>
      <c r="H452" s="343" t="s">
        <v>1317</v>
      </c>
      <c r="I452" s="335"/>
      <c r="J452" s="335">
        <v>2</v>
      </c>
      <c r="K452" s="336">
        <v>3000000</v>
      </c>
      <c r="L452" s="336">
        <v>800000</v>
      </c>
      <c r="M452" s="336">
        <v>351750</v>
      </c>
      <c r="N452" s="336">
        <v>800000</v>
      </c>
      <c r="O452" s="336">
        <v>0</v>
      </c>
    </row>
    <row r="453" spans="1:15">
      <c r="A453" s="337" t="s">
        <v>489</v>
      </c>
      <c r="B453" s="335">
        <v>241101</v>
      </c>
      <c r="C453" s="335" t="s">
        <v>409</v>
      </c>
      <c r="D453" s="335" t="s">
        <v>548</v>
      </c>
      <c r="E453" s="335">
        <v>2491</v>
      </c>
      <c r="F453" s="335">
        <v>1</v>
      </c>
      <c r="G453" s="335">
        <v>1</v>
      </c>
      <c r="H453" s="343" t="s">
        <v>1317</v>
      </c>
      <c r="I453" s="335"/>
      <c r="J453" s="335">
        <v>2</v>
      </c>
      <c r="K453" s="336">
        <v>2000000</v>
      </c>
      <c r="L453" s="336">
        <v>2000000</v>
      </c>
      <c r="M453" s="336"/>
      <c r="N453" s="336">
        <v>666666</v>
      </c>
      <c r="O453" s="336">
        <v>0</v>
      </c>
    </row>
    <row r="454" spans="1:15">
      <c r="A454" s="337" t="s">
        <v>489</v>
      </c>
      <c r="B454" s="335">
        <v>241101</v>
      </c>
      <c r="C454" s="335" t="s">
        <v>409</v>
      </c>
      <c r="D454" s="335" t="s">
        <v>548</v>
      </c>
      <c r="E454" s="335">
        <v>2511</v>
      </c>
      <c r="F454" s="335">
        <v>1</v>
      </c>
      <c r="G454" s="335">
        <v>1</v>
      </c>
      <c r="H454" s="343" t="s">
        <v>1317</v>
      </c>
      <c r="I454" s="335"/>
      <c r="J454" s="335">
        <v>2</v>
      </c>
      <c r="K454" s="336">
        <v>3500000</v>
      </c>
      <c r="L454" s="336">
        <v>3500000</v>
      </c>
      <c r="M454" s="336"/>
      <c r="N454" s="336">
        <v>1166667</v>
      </c>
      <c r="O454" s="336">
        <v>0</v>
      </c>
    </row>
    <row r="455" spans="1:15">
      <c r="A455" s="334" t="s">
        <v>496</v>
      </c>
      <c r="B455" s="335">
        <v>242078</v>
      </c>
      <c r="C455" s="335" t="s">
        <v>427</v>
      </c>
      <c r="D455" s="335" t="s">
        <v>548</v>
      </c>
      <c r="E455" s="335">
        <v>2721</v>
      </c>
      <c r="F455" s="335">
        <v>1</v>
      </c>
      <c r="G455" s="335">
        <v>2</v>
      </c>
      <c r="H455" s="343" t="s">
        <v>1317</v>
      </c>
      <c r="I455" s="335"/>
      <c r="J455" s="335">
        <v>2</v>
      </c>
      <c r="K455" s="336">
        <v>50000</v>
      </c>
      <c r="L455" s="336">
        <v>50000</v>
      </c>
      <c r="M455" s="336"/>
      <c r="N455" s="336">
        <v>20000</v>
      </c>
      <c r="O455" s="336">
        <v>0</v>
      </c>
    </row>
    <row r="456" spans="1:15">
      <c r="A456" s="334" t="s">
        <v>456</v>
      </c>
      <c r="B456" s="335">
        <v>124004</v>
      </c>
      <c r="C456" s="335" t="s">
        <v>330</v>
      </c>
      <c r="D456" s="335" t="s">
        <v>548</v>
      </c>
      <c r="E456" s="335">
        <v>3112</v>
      </c>
      <c r="F456" s="335">
        <v>1</v>
      </c>
      <c r="G456" s="335">
        <v>2</v>
      </c>
      <c r="H456" s="343" t="s">
        <v>1317</v>
      </c>
      <c r="I456" s="335"/>
      <c r="J456" s="335">
        <v>3</v>
      </c>
      <c r="K456" s="336">
        <v>0</v>
      </c>
      <c r="L456" s="336">
        <v>80000</v>
      </c>
      <c r="M456" s="336"/>
      <c r="N456" s="336">
        <v>32000</v>
      </c>
      <c r="O456" s="336">
        <v>0</v>
      </c>
    </row>
    <row r="457" spans="1:15">
      <c r="A457" s="334" t="s">
        <v>497</v>
      </c>
      <c r="B457" s="335">
        <v>138177</v>
      </c>
      <c r="C457" s="335" t="s">
        <v>441</v>
      </c>
      <c r="D457" s="335" t="s">
        <v>548</v>
      </c>
      <c r="E457" s="335">
        <v>3112</v>
      </c>
      <c r="F457" s="335">
        <v>1</v>
      </c>
      <c r="G457" s="335">
        <v>2</v>
      </c>
      <c r="H457" s="343" t="s">
        <v>1317</v>
      </c>
      <c r="I457" s="335"/>
      <c r="J457" s="335">
        <v>3</v>
      </c>
      <c r="K457" s="336">
        <v>0</v>
      </c>
      <c r="L457" s="336">
        <v>2022000</v>
      </c>
      <c r="M457" s="336"/>
      <c r="N457" s="336">
        <v>706002</v>
      </c>
      <c r="O457" s="336">
        <v>0</v>
      </c>
    </row>
    <row r="458" spans="1:15">
      <c r="A458" s="337" t="s">
        <v>489</v>
      </c>
      <c r="B458" s="335">
        <v>241101</v>
      </c>
      <c r="C458" s="335" t="s">
        <v>409</v>
      </c>
      <c r="D458" s="335" t="s">
        <v>548</v>
      </c>
      <c r="E458" s="335">
        <v>2731</v>
      </c>
      <c r="F458" s="335">
        <v>1</v>
      </c>
      <c r="G458" s="335">
        <v>1</v>
      </c>
      <c r="H458" s="343" t="s">
        <v>1317</v>
      </c>
      <c r="I458" s="335"/>
      <c r="J458" s="335">
        <v>2</v>
      </c>
      <c r="K458" s="336">
        <v>300000</v>
      </c>
      <c r="L458" s="336">
        <v>0</v>
      </c>
      <c r="M458" s="336"/>
      <c r="N458" s="336">
        <v>0</v>
      </c>
      <c r="O458" s="336">
        <v>0</v>
      </c>
    </row>
    <row r="459" spans="1:15">
      <c r="A459" s="337" t="s">
        <v>489</v>
      </c>
      <c r="B459" s="335">
        <v>241101</v>
      </c>
      <c r="C459" s="335" t="s">
        <v>409</v>
      </c>
      <c r="D459" s="335" t="s">
        <v>548</v>
      </c>
      <c r="E459" s="335">
        <v>2911</v>
      </c>
      <c r="F459" s="335">
        <v>1</v>
      </c>
      <c r="G459" s="335">
        <v>1</v>
      </c>
      <c r="H459" s="343" t="s">
        <v>1317</v>
      </c>
      <c r="I459" s="335"/>
      <c r="J459" s="335">
        <v>2</v>
      </c>
      <c r="K459" s="336">
        <v>1200000</v>
      </c>
      <c r="L459" s="336">
        <v>500000</v>
      </c>
      <c r="M459" s="336"/>
      <c r="N459" s="336">
        <v>399999</v>
      </c>
      <c r="O459" s="336">
        <v>0</v>
      </c>
    </row>
    <row r="460" spans="1:15">
      <c r="A460" s="334" t="s">
        <v>515</v>
      </c>
      <c r="B460" s="335">
        <v>172002</v>
      </c>
      <c r="C460" s="335" t="s">
        <v>436</v>
      </c>
      <c r="D460" s="335" t="s">
        <v>548</v>
      </c>
      <c r="E460" s="335">
        <v>3112</v>
      </c>
      <c r="F460" s="335">
        <v>1</v>
      </c>
      <c r="G460" s="335">
        <v>2</v>
      </c>
      <c r="H460" s="343" t="s">
        <v>1317</v>
      </c>
      <c r="I460" s="335"/>
      <c r="J460" s="335">
        <v>3</v>
      </c>
      <c r="K460" s="336">
        <v>0</v>
      </c>
      <c r="L460" s="336">
        <v>3080000</v>
      </c>
      <c r="M460" s="336"/>
      <c r="N460" s="336">
        <v>1232000</v>
      </c>
      <c r="O460" s="336">
        <v>0</v>
      </c>
    </row>
    <row r="461" spans="1:15">
      <c r="A461" s="337" t="s">
        <v>489</v>
      </c>
      <c r="B461" s="335">
        <v>241101</v>
      </c>
      <c r="C461" s="335" t="s">
        <v>409</v>
      </c>
      <c r="D461" s="335" t="s">
        <v>548</v>
      </c>
      <c r="E461" s="335">
        <v>3291</v>
      </c>
      <c r="F461" s="335">
        <v>1</v>
      </c>
      <c r="G461" s="335">
        <v>1</v>
      </c>
      <c r="H461" s="343" t="s">
        <v>1317</v>
      </c>
      <c r="I461" s="335"/>
      <c r="J461" s="335">
        <v>3</v>
      </c>
      <c r="K461" s="336">
        <v>0</v>
      </c>
      <c r="L461" s="336">
        <v>0</v>
      </c>
      <c r="M461" s="336"/>
      <c r="N461" s="336">
        <v>0</v>
      </c>
      <c r="O461" s="336">
        <v>0</v>
      </c>
    </row>
    <row r="462" spans="1:15">
      <c r="A462" s="337" t="s">
        <v>489</v>
      </c>
      <c r="B462" s="335">
        <v>241101</v>
      </c>
      <c r="C462" s="335" t="s">
        <v>409</v>
      </c>
      <c r="D462" s="335" t="s">
        <v>548</v>
      </c>
      <c r="E462" s="335">
        <v>3311</v>
      </c>
      <c r="F462" s="335">
        <v>1</v>
      </c>
      <c r="G462" s="335">
        <v>1</v>
      </c>
      <c r="H462" s="343" t="s">
        <v>1317</v>
      </c>
      <c r="I462" s="335"/>
      <c r="J462" s="335">
        <v>3</v>
      </c>
      <c r="K462" s="336">
        <v>0</v>
      </c>
      <c r="L462" s="336">
        <v>0</v>
      </c>
      <c r="M462" s="336"/>
      <c r="N462" s="336">
        <v>0</v>
      </c>
      <c r="O462" s="336">
        <v>0</v>
      </c>
    </row>
    <row r="463" spans="1:15">
      <c r="A463" s="337" t="s">
        <v>489</v>
      </c>
      <c r="B463" s="335">
        <v>241101</v>
      </c>
      <c r="C463" s="335" t="s">
        <v>409</v>
      </c>
      <c r="D463" s="335" t="s">
        <v>548</v>
      </c>
      <c r="E463" s="335">
        <v>3511</v>
      </c>
      <c r="F463" s="335">
        <v>1</v>
      </c>
      <c r="G463" s="335">
        <v>1</v>
      </c>
      <c r="H463" s="343" t="s">
        <v>1317</v>
      </c>
      <c r="I463" s="335"/>
      <c r="J463" s="335">
        <v>3</v>
      </c>
      <c r="K463" s="336">
        <v>25224</v>
      </c>
      <c r="L463" s="336">
        <v>0</v>
      </c>
      <c r="M463" s="336"/>
      <c r="N463" s="336">
        <v>0</v>
      </c>
      <c r="O463" s="336">
        <v>0</v>
      </c>
    </row>
    <row r="464" spans="1:15">
      <c r="A464" s="337" t="s">
        <v>489</v>
      </c>
      <c r="B464" s="335">
        <v>241101</v>
      </c>
      <c r="C464" s="335" t="s">
        <v>409</v>
      </c>
      <c r="D464" s="335" t="s">
        <v>548</v>
      </c>
      <c r="E464" s="335">
        <v>3581</v>
      </c>
      <c r="F464" s="335">
        <v>1</v>
      </c>
      <c r="G464" s="335">
        <v>1</v>
      </c>
      <c r="H464" s="343" t="s">
        <v>1317</v>
      </c>
      <c r="I464" s="335"/>
      <c r="J464" s="335">
        <v>3</v>
      </c>
      <c r="K464" s="336">
        <v>0</v>
      </c>
      <c r="L464" s="336">
        <v>5000000</v>
      </c>
      <c r="M464" s="336"/>
      <c r="N464" s="336">
        <v>2818180</v>
      </c>
      <c r="O464" s="336">
        <v>0</v>
      </c>
    </row>
    <row r="465" spans="1:15">
      <c r="A465" s="337" t="s">
        <v>489</v>
      </c>
      <c r="B465" s="335">
        <v>241101</v>
      </c>
      <c r="C465" s="335" t="s">
        <v>409</v>
      </c>
      <c r="D465" s="335" t="s">
        <v>548</v>
      </c>
      <c r="E465" s="335">
        <v>3921</v>
      </c>
      <c r="F465" s="335">
        <v>1</v>
      </c>
      <c r="G465" s="335">
        <v>1</v>
      </c>
      <c r="H465" s="343" t="s">
        <v>1317</v>
      </c>
      <c r="I465" s="335"/>
      <c r="J465" s="335">
        <v>3</v>
      </c>
      <c r="K465" s="336">
        <v>0</v>
      </c>
      <c r="L465" s="336">
        <v>0</v>
      </c>
      <c r="M465" s="336"/>
      <c r="N465" s="336">
        <v>0</v>
      </c>
      <c r="O465" s="336">
        <v>0</v>
      </c>
    </row>
    <row r="466" spans="1:15">
      <c r="A466" s="337" t="s">
        <v>489</v>
      </c>
      <c r="B466" s="335">
        <v>241101</v>
      </c>
      <c r="C466" s="335" t="s">
        <v>409</v>
      </c>
      <c r="D466" s="335" t="s">
        <v>548</v>
      </c>
      <c r="E466" s="335">
        <v>6121</v>
      </c>
      <c r="F466" s="335">
        <v>2</v>
      </c>
      <c r="G466" s="335">
        <v>1</v>
      </c>
      <c r="H466" s="343" t="s">
        <v>1317</v>
      </c>
      <c r="I466" s="335" t="s">
        <v>992</v>
      </c>
      <c r="J466" s="335">
        <v>6</v>
      </c>
      <c r="K466" s="336">
        <v>15634798</v>
      </c>
      <c r="L466" s="336">
        <v>0</v>
      </c>
      <c r="M466" s="336"/>
      <c r="N466" s="336">
        <v>0</v>
      </c>
      <c r="O466" s="336">
        <v>0</v>
      </c>
    </row>
    <row r="467" spans="1:15">
      <c r="A467" s="334" t="s">
        <v>1186</v>
      </c>
      <c r="B467" s="335">
        <v>241244</v>
      </c>
      <c r="C467" s="335" t="s">
        <v>348</v>
      </c>
      <c r="D467" s="335">
        <v>111100</v>
      </c>
      <c r="E467" s="335">
        <v>4412</v>
      </c>
      <c r="F467" s="335">
        <v>1</v>
      </c>
      <c r="G467" s="335">
        <v>1</v>
      </c>
      <c r="H467" s="335">
        <v>77</v>
      </c>
      <c r="I467" s="335"/>
      <c r="J467" s="335">
        <v>4</v>
      </c>
      <c r="K467" s="336">
        <v>200000</v>
      </c>
      <c r="L467" s="336">
        <v>0</v>
      </c>
      <c r="M467" s="336"/>
      <c r="N467" s="336">
        <v>0</v>
      </c>
      <c r="O467" s="336">
        <v>0</v>
      </c>
    </row>
    <row r="468" spans="1:15">
      <c r="A468" s="334" t="s">
        <v>501</v>
      </c>
      <c r="B468" s="335">
        <v>242040</v>
      </c>
      <c r="C468" s="335" t="s">
        <v>351</v>
      </c>
      <c r="D468" s="335" t="s">
        <v>555</v>
      </c>
      <c r="E468" s="335">
        <v>4419</v>
      </c>
      <c r="F468" s="335">
        <v>1</v>
      </c>
      <c r="G468" s="335">
        <v>1</v>
      </c>
      <c r="H468" s="335">
        <v>77</v>
      </c>
      <c r="I468" s="335"/>
      <c r="J468" s="335">
        <v>4</v>
      </c>
      <c r="K468" s="336">
        <v>4000000</v>
      </c>
      <c r="L468" s="336">
        <v>0</v>
      </c>
      <c r="M468" s="336"/>
      <c r="N468" s="336">
        <v>0</v>
      </c>
      <c r="O468" s="336">
        <v>0</v>
      </c>
    </row>
    <row r="469" spans="1:15">
      <c r="A469" s="334" t="s">
        <v>496</v>
      </c>
      <c r="B469" s="335">
        <v>242078</v>
      </c>
      <c r="C469" s="335" t="s">
        <v>427</v>
      </c>
      <c r="D469" s="335">
        <v>111100</v>
      </c>
      <c r="E469" s="335">
        <v>4411</v>
      </c>
      <c r="F469" s="335">
        <v>1</v>
      </c>
      <c r="G469" s="335">
        <v>1</v>
      </c>
      <c r="H469" s="343" t="s">
        <v>1317</v>
      </c>
      <c r="I469" s="335"/>
      <c r="J469" s="335">
        <v>4</v>
      </c>
      <c r="K469" s="336">
        <v>50000</v>
      </c>
      <c r="L469" s="336">
        <v>0</v>
      </c>
      <c r="M469" s="336"/>
      <c r="N469" s="336">
        <v>0</v>
      </c>
      <c r="O469" s="336">
        <v>0</v>
      </c>
    </row>
    <row r="470" spans="1:15">
      <c r="A470" s="334" t="s">
        <v>496</v>
      </c>
      <c r="B470" s="335">
        <v>242078</v>
      </c>
      <c r="C470" s="335" t="s">
        <v>427</v>
      </c>
      <c r="D470" s="335">
        <v>111200</v>
      </c>
      <c r="E470" s="335">
        <v>4419</v>
      </c>
      <c r="F470" s="335">
        <v>1</v>
      </c>
      <c r="G470" s="335">
        <v>1</v>
      </c>
      <c r="H470" s="343" t="s">
        <v>1317</v>
      </c>
      <c r="I470" s="335"/>
      <c r="J470" s="335">
        <v>4</v>
      </c>
      <c r="K470" s="336">
        <v>1817857</v>
      </c>
      <c r="L470" s="336">
        <v>1817857</v>
      </c>
      <c r="M470" s="336"/>
      <c r="N470" s="336">
        <v>727144</v>
      </c>
      <c r="O470" s="336">
        <v>0</v>
      </c>
    </row>
    <row r="471" spans="1:15">
      <c r="A471" s="334" t="s">
        <v>496</v>
      </c>
      <c r="B471" s="335">
        <v>242078</v>
      </c>
      <c r="C471" s="335" t="s">
        <v>427</v>
      </c>
      <c r="D471" s="335" t="s">
        <v>552</v>
      </c>
      <c r="E471" s="335">
        <v>5111</v>
      </c>
      <c r="F471" s="335">
        <v>2</v>
      </c>
      <c r="G471" s="335">
        <v>1</v>
      </c>
      <c r="H471" s="343" t="s">
        <v>1317</v>
      </c>
      <c r="I471" s="335" t="s">
        <v>998</v>
      </c>
      <c r="J471" s="335">
        <v>5</v>
      </c>
      <c r="K471" s="336">
        <v>700000</v>
      </c>
      <c r="L471" s="336">
        <v>0</v>
      </c>
      <c r="M471" s="336"/>
      <c r="N471" s="336">
        <v>0</v>
      </c>
      <c r="O471" s="336">
        <v>0</v>
      </c>
    </row>
    <row r="472" spans="1:15">
      <c r="A472" s="334" t="s">
        <v>496</v>
      </c>
      <c r="B472" s="335">
        <v>242078</v>
      </c>
      <c r="C472" s="335" t="s">
        <v>427</v>
      </c>
      <c r="D472" s="335" t="s">
        <v>552</v>
      </c>
      <c r="E472" s="335">
        <v>5151</v>
      </c>
      <c r="F472" s="335">
        <v>2</v>
      </c>
      <c r="G472" s="335">
        <v>1</v>
      </c>
      <c r="H472" s="343" t="s">
        <v>1317</v>
      </c>
      <c r="I472" s="335" t="s">
        <v>998</v>
      </c>
      <c r="J472" s="335">
        <v>5</v>
      </c>
      <c r="K472" s="336">
        <v>1800000</v>
      </c>
      <c r="L472" s="336">
        <v>0</v>
      </c>
      <c r="M472" s="336"/>
      <c r="N472" s="336">
        <v>0</v>
      </c>
      <c r="O472" s="336">
        <v>0</v>
      </c>
    </row>
    <row r="473" spans="1:15">
      <c r="A473" s="334" t="s">
        <v>496</v>
      </c>
      <c r="B473" s="335">
        <v>242078</v>
      </c>
      <c r="C473" s="335" t="s">
        <v>427</v>
      </c>
      <c r="D473" s="335" t="s">
        <v>552</v>
      </c>
      <c r="E473" s="335">
        <v>5191</v>
      </c>
      <c r="F473" s="335">
        <v>2</v>
      </c>
      <c r="G473" s="335">
        <v>1</v>
      </c>
      <c r="H473" s="343" t="s">
        <v>1317</v>
      </c>
      <c r="I473" s="335" t="s">
        <v>998</v>
      </c>
      <c r="J473" s="335">
        <v>5</v>
      </c>
      <c r="K473" s="336">
        <v>150000</v>
      </c>
      <c r="L473" s="336">
        <v>0</v>
      </c>
      <c r="M473" s="336"/>
      <c r="N473" s="336">
        <v>0</v>
      </c>
      <c r="O473" s="336">
        <v>0</v>
      </c>
    </row>
    <row r="474" spans="1:15">
      <c r="A474" s="334" t="s">
        <v>496</v>
      </c>
      <c r="B474" s="335">
        <v>242078</v>
      </c>
      <c r="C474" s="335" t="s">
        <v>427</v>
      </c>
      <c r="D474" s="335" t="s">
        <v>552</v>
      </c>
      <c r="E474" s="335">
        <v>5211</v>
      </c>
      <c r="F474" s="335">
        <v>2</v>
      </c>
      <c r="G474" s="335">
        <v>1</v>
      </c>
      <c r="H474" s="343" t="s">
        <v>1317</v>
      </c>
      <c r="I474" s="335" t="s">
        <v>998</v>
      </c>
      <c r="J474" s="335">
        <v>5</v>
      </c>
      <c r="K474" s="336">
        <v>150000</v>
      </c>
      <c r="L474" s="336">
        <v>0</v>
      </c>
      <c r="M474" s="336"/>
      <c r="N474" s="336">
        <v>0</v>
      </c>
      <c r="O474" s="336">
        <v>0</v>
      </c>
    </row>
    <row r="475" spans="1:15">
      <c r="A475" s="334" t="s">
        <v>496</v>
      </c>
      <c r="B475" s="335">
        <v>242078</v>
      </c>
      <c r="C475" s="335" t="s">
        <v>427</v>
      </c>
      <c r="D475" s="335" t="s">
        <v>552</v>
      </c>
      <c r="E475" s="335">
        <v>5231</v>
      </c>
      <c r="F475" s="335">
        <v>2</v>
      </c>
      <c r="G475" s="335">
        <v>1</v>
      </c>
      <c r="H475" s="343" t="s">
        <v>1317</v>
      </c>
      <c r="I475" s="335" t="s">
        <v>998</v>
      </c>
      <c r="J475" s="335">
        <v>5</v>
      </c>
      <c r="K475" s="336">
        <v>150000</v>
      </c>
      <c r="L475" s="336">
        <v>0</v>
      </c>
      <c r="M475" s="336"/>
      <c r="N475" s="336">
        <v>0</v>
      </c>
      <c r="O475" s="336">
        <v>0</v>
      </c>
    </row>
    <row r="476" spans="1:15">
      <c r="A476" s="334" t="s">
        <v>496</v>
      </c>
      <c r="B476" s="335">
        <v>242078</v>
      </c>
      <c r="C476" s="335" t="s">
        <v>427</v>
      </c>
      <c r="D476" s="335" t="s">
        <v>552</v>
      </c>
      <c r="E476" s="335">
        <v>5651</v>
      </c>
      <c r="F476" s="335">
        <v>2</v>
      </c>
      <c r="G476" s="335">
        <v>1</v>
      </c>
      <c r="H476" s="343" t="s">
        <v>1317</v>
      </c>
      <c r="I476" s="335" t="s">
        <v>998</v>
      </c>
      <c r="J476" s="335">
        <v>5</v>
      </c>
      <c r="K476" s="336">
        <v>50000</v>
      </c>
      <c r="L476" s="336">
        <v>0</v>
      </c>
      <c r="M476" s="336"/>
      <c r="N476" s="336">
        <v>0</v>
      </c>
      <c r="O476" s="336">
        <v>0</v>
      </c>
    </row>
    <row r="477" spans="1:15">
      <c r="A477" s="334" t="s">
        <v>496</v>
      </c>
      <c r="B477" s="335">
        <v>242078</v>
      </c>
      <c r="C477" s="335" t="s">
        <v>427</v>
      </c>
      <c r="D477" s="335" t="s">
        <v>552</v>
      </c>
      <c r="E477" s="335">
        <v>5661</v>
      </c>
      <c r="F477" s="335">
        <v>2</v>
      </c>
      <c r="G477" s="335">
        <v>1</v>
      </c>
      <c r="H477" s="343" t="s">
        <v>1317</v>
      </c>
      <c r="I477" s="335" t="s">
        <v>998</v>
      </c>
      <c r="J477" s="335">
        <v>5</v>
      </c>
      <c r="K477" s="336">
        <v>50000</v>
      </c>
      <c r="L477" s="336">
        <v>0</v>
      </c>
      <c r="M477" s="336"/>
      <c r="N477" s="336">
        <v>0</v>
      </c>
      <c r="O477" s="336">
        <v>0</v>
      </c>
    </row>
    <row r="478" spans="1:15">
      <c r="A478" s="334" t="s">
        <v>496</v>
      </c>
      <c r="B478" s="335">
        <v>242078</v>
      </c>
      <c r="C478" s="335" t="s">
        <v>427</v>
      </c>
      <c r="D478" s="335" t="s">
        <v>552</v>
      </c>
      <c r="E478" s="335">
        <v>5671</v>
      </c>
      <c r="F478" s="335">
        <v>2</v>
      </c>
      <c r="G478" s="335">
        <v>1</v>
      </c>
      <c r="H478" s="343" t="s">
        <v>1317</v>
      </c>
      <c r="I478" s="335" t="s">
        <v>998</v>
      </c>
      <c r="J478" s="335">
        <v>5</v>
      </c>
      <c r="K478" s="336">
        <v>400000</v>
      </c>
      <c r="L478" s="336">
        <v>0</v>
      </c>
      <c r="M478" s="336"/>
      <c r="N478" s="336">
        <v>0</v>
      </c>
      <c r="O478" s="336">
        <v>0</v>
      </c>
    </row>
    <row r="479" spans="1:15">
      <c r="A479" s="334" t="s">
        <v>496</v>
      </c>
      <c r="B479" s="335">
        <v>242078</v>
      </c>
      <c r="C479" s="335" t="s">
        <v>427</v>
      </c>
      <c r="D479" s="335" t="s">
        <v>552</v>
      </c>
      <c r="E479" s="335">
        <v>5691</v>
      </c>
      <c r="F479" s="335">
        <v>2</v>
      </c>
      <c r="G479" s="335">
        <v>1</v>
      </c>
      <c r="H479" s="343" t="s">
        <v>1317</v>
      </c>
      <c r="I479" s="335" t="s">
        <v>998</v>
      </c>
      <c r="J479" s="335">
        <v>5</v>
      </c>
      <c r="K479" s="336">
        <v>40000</v>
      </c>
      <c r="L479" s="336">
        <v>0</v>
      </c>
      <c r="M479" s="336"/>
      <c r="N479" s="336">
        <v>0</v>
      </c>
      <c r="O479" s="336">
        <v>0</v>
      </c>
    </row>
    <row r="480" spans="1:15">
      <c r="A480" s="334" t="s">
        <v>496</v>
      </c>
      <c r="B480" s="335">
        <v>242078</v>
      </c>
      <c r="C480" s="335" t="s">
        <v>427</v>
      </c>
      <c r="D480" s="335" t="s">
        <v>552</v>
      </c>
      <c r="E480" s="335">
        <v>5911</v>
      </c>
      <c r="F480" s="335">
        <v>2</v>
      </c>
      <c r="G480" s="335">
        <v>1</v>
      </c>
      <c r="H480" s="343" t="s">
        <v>1317</v>
      </c>
      <c r="I480" s="335" t="s">
        <v>998</v>
      </c>
      <c r="J480" s="335">
        <v>5</v>
      </c>
      <c r="K480" s="336">
        <v>50000</v>
      </c>
      <c r="L480" s="336">
        <v>0</v>
      </c>
      <c r="M480" s="336"/>
      <c r="N480" s="336">
        <v>0</v>
      </c>
      <c r="O480" s="336">
        <v>0</v>
      </c>
    </row>
    <row r="481" spans="1:15">
      <c r="A481" s="334" t="s">
        <v>496</v>
      </c>
      <c r="B481" s="335">
        <v>242078</v>
      </c>
      <c r="C481" s="335" t="s">
        <v>427</v>
      </c>
      <c r="D481" s="335" t="s">
        <v>548</v>
      </c>
      <c r="E481" s="335">
        <v>2151</v>
      </c>
      <c r="F481" s="335">
        <v>1</v>
      </c>
      <c r="G481" s="335">
        <v>1</v>
      </c>
      <c r="H481" s="343" t="s">
        <v>1317</v>
      </c>
      <c r="I481" s="335"/>
      <c r="J481" s="335">
        <v>2</v>
      </c>
      <c r="K481" s="336">
        <v>250000</v>
      </c>
      <c r="L481" s="336">
        <v>0</v>
      </c>
      <c r="M481" s="336"/>
      <c r="N481" s="336">
        <v>0</v>
      </c>
      <c r="O481" s="336">
        <v>0</v>
      </c>
    </row>
    <row r="482" spans="1:15">
      <c r="A482" s="334" t="s">
        <v>496</v>
      </c>
      <c r="B482" s="335">
        <v>242078</v>
      </c>
      <c r="C482" s="335" t="s">
        <v>427</v>
      </c>
      <c r="D482" s="335" t="s">
        <v>548</v>
      </c>
      <c r="E482" s="335">
        <v>2171</v>
      </c>
      <c r="F482" s="335">
        <v>1</v>
      </c>
      <c r="G482" s="335">
        <v>1</v>
      </c>
      <c r="H482" s="343" t="s">
        <v>1317</v>
      </c>
      <c r="I482" s="335"/>
      <c r="J482" s="335">
        <v>2</v>
      </c>
      <c r="K482" s="336">
        <v>150000</v>
      </c>
      <c r="L482" s="336">
        <v>150000</v>
      </c>
      <c r="M482" s="336"/>
      <c r="N482" s="336">
        <v>60000</v>
      </c>
      <c r="O482" s="336">
        <v>0</v>
      </c>
    </row>
    <row r="483" spans="1:15">
      <c r="A483" s="334" t="s">
        <v>496</v>
      </c>
      <c r="B483" s="335">
        <v>242078</v>
      </c>
      <c r="C483" s="335" t="s">
        <v>427</v>
      </c>
      <c r="D483" s="335" t="s">
        <v>548</v>
      </c>
      <c r="E483" s="335">
        <v>2211</v>
      </c>
      <c r="F483" s="335">
        <v>1</v>
      </c>
      <c r="G483" s="335">
        <v>1</v>
      </c>
      <c r="H483" s="343" t="s">
        <v>1317</v>
      </c>
      <c r="I483" s="335"/>
      <c r="J483" s="335">
        <v>2</v>
      </c>
      <c r="K483" s="336">
        <v>250000</v>
      </c>
      <c r="L483" s="336">
        <v>250000</v>
      </c>
      <c r="M483" s="336"/>
      <c r="N483" s="336">
        <v>100000</v>
      </c>
      <c r="O483" s="336">
        <v>0</v>
      </c>
    </row>
    <row r="484" spans="1:15">
      <c r="A484" s="334" t="s">
        <v>496</v>
      </c>
      <c r="B484" s="335">
        <v>242078</v>
      </c>
      <c r="C484" s="335" t="s">
        <v>427</v>
      </c>
      <c r="D484" s="335" t="s">
        <v>548</v>
      </c>
      <c r="E484" s="335">
        <v>2471</v>
      </c>
      <c r="F484" s="335">
        <v>1</v>
      </c>
      <c r="G484" s="335">
        <v>1</v>
      </c>
      <c r="H484" s="343" t="s">
        <v>1317</v>
      </c>
      <c r="I484" s="335"/>
      <c r="J484" s="335">
        <v>2</v>
      </c>
      <c r="K484" s="336">
        <v>100000</v>
      </c>
      <c r="L484" s="336">
        <v>0</v>
      </c>
      <c r="M484" s="336"/>
      <c r="N484" s="336">
        <v>0</v>
      </c>
      <c r="O484" s="336">
        <v>0</v>
      </c>
    </row>
    <row r="485" spans="1:15">
      <c r="A485" s="334" t="s">
        <v>496</v>
      </c>
      <c r="B485" s="335">
        <v>242078</v>
      </c>
      <c r="C485" s="335" t="s">
        <v>427</v>
      </c>
      <c r="D485" s="335" t="s">
        <v>548</v>
      </c>
      <c r="E485" s="335">
        <v>2481</v>
      </c>
      <c r="F485" s="335">
        <v>1</v>
      </c>
      <c r="G485" s="335">
        <v>1</v>
      </c>
      <c r="H485" s="343" t="s">
        <v>1317</v>
      </c>
      <c r="I485" s="335"/>
      <c r="J485" s="335">
        <v>2</v>
      </c>
      <c r="K485" s="336">
        <v>100000</v>
      </c>
      <c r="L485" s="336">
        <v>100000</v>
      </c>
      <c r="M485" s="336"/>
      <c r="N485" s="336">
        <v>40000</v>
      </c>
      <c r="O485" s="336">
        <v>0</v>
      </c>
    </row>
    <row r="486" spans="1:15">
      <c r="A486" s="334" t="s">
        <v>496</v>
      </c>
      <c r="B486" s="335">
        <v>242078</v>
      </c>
      <c r="C486" s="335" t="s">
        <v>427</v>
      </c>
      <c r="D486" s="335" t="s">
        <v>548</v>
      </c>
      <c r="E486" s="335">
        <v>2491</v>
      </c>
      <c r="F486" s="335">
        <v>1</v>
      </c>
      <c r="G486" s="335">
        <v>1</v>
      </c>
      <c r="H486" s="343" t="s">
        <v>1317</v>
      </c>
      <c r="I486" s="335"/>
      <c r="J486" s="335">
        <v>2</v>
      </c>
      <c r="K486" s="336">
        <v>100000</v>
      </c>
      <c r="L486" s="336">
        <v>100000</v>
      </c>
      <c r="M486" s="336"/>
      <c r="N486" s="336">
        <v>40000</v>
      </c>
      <c r="O486" s="336">
        <v>0</v>
      </c>
    </row>
    <row r="487" spans="1:15">
      <c r="A487" s="334" t="s">
        <v>496</v>
      </c>
      <c r="B487" s="335">
        <v>242078</v>
      </c>
      <c r="C487" s="335" t="s">
        <v>427</v>
      </c>
      <c r="D487" s="335" t="s">
        <v>548</v>
      </c>
      <c r="E487" s="335">
        <v>2561</v>
      </c>
      <c r="F487" s="335">
        <v>1</v>
      </c>
      <c r="G487" s="335">
        <v>1</v>
      </c>
      <c r="H487" s="343" t="s">
        <v>1317</v>
      </c>
      <c r="I487" s="335"/>
      <c r="J487" s="335">
        <v>2</v>
      </c>
      <c r="K487" s="336">
        <v>80000</v>
      </c>
      <c r="L487" s="336">
        <v>0</v>
      </c>
      <c r="M487" s="336"/>
      <c r="N487" s="336">
        <v>0</v>
      </c>
      <c r="O487" s="336">
        <v>0</v>
      </c>
    </row>
    <row r="488" spans="1:15">
      <c r="A488" s="334" t="s">
        <v>517</v>
      </c>
      <c r="B488" s="335">
        <v>221001</v>
      </c>
      <c r="C488" s="335" t="s">
        <v>445</v>
      </c>
      <c r="D488" s="335" t="s">
        <v>548</v>
      </c>
      <c r="E488" s="335">
        <v>3112</v>
      </c>
      <c r="F488" s="335">
        <v>1</v>
      </c>
      <c r="G488" s="335">
        <v>2</v>
      </c>
      <c r="H488" s="343" t="s">
        <v>1317</v>
      </c>
      <c r="I488" s="335"/>
      <c r="J488" s="335">
        <v>3</v>
      </c>
      <c r="K488" s="336">
        <v>0</v>
      </c>
      <c r="L488" s="336">
        <v>5539800</v>
      </c>
      <c r="M488" s="336"/>
      <c r="N488" s="336">
        <v>2215920</v>
      </c>
      <c r="O488" s="336">
        <v>0</v>
      </c>
    </row>
    <row r="489" spans="1:15">
      <c r="A489" s="334" t="s">
        <v>496</v>
      </c>
      <c r="B489" s="335">
        <v>242078</v>
      </c>
      <c r="C489" s="335" t="s">
        <v>427</v>
      </c>
      <c r="D489" s="335" t="s">
        <v>548</v>
      </c>
      <c r="E489" s="335">
        <v>2911</v>
      </c>
      <c r="F489" s="335">
        <v>1</v>
      </c>
      <c r="G489" s="335">
        <v>1</v>
      </c>
      <c r="H489" s="343" t="s">
        <v>1317</v>
      </c>
      <c r="I489" s="335"/>
      <c r="J489" s="335">
        <v>2</v>
      </c>
      <c r="K489" s="336">
        <v>120000</v>
      </c>
      <c r="L489" s="336">
        <v>0</v>
      </c>
      <c r="M489" s="336"/>
      <c r="N489" s="336">
        <v>0</v>
      </c>
      <c r="O489" s="336">
        <v>0</v>
      </c>
    </row>
    <row r="490" spans="1:15">
      <c r="A490" s="334" t="s">
        <v>483</v>
      </c>
      <c r="B490" s="335">
        <v>221024</v>
      </c>
      <c r="C490" s="335" t="s">
        <v>391</v>
      </c>
      <c r="D490" s="335" t="s">
        <v>548</v>
      </c>
      <c r="E490" s="335">
        <v>3112</v>
      </c>
      <c r="F490" s="335">
        <v>1</v>
      </c>
      <c r="G490" s="335">
        <v>2</v>
      </c>
      <c r="H490" s="343" t="s">
        <v>1317</v>
      </c>
      <c r="I490" s="335"/>
      <c r="J490" s="335">
        <v>3</v>
      </c>
      <c r="K490" s="336">
        <v>0</v>
      </c>
      <c r="L490" s="336">
        <v>0</v>
      </c>
      <c r="M490" s="336"/>
      <c r="N490" s="336">
        <v>0</v>
      </c>
      <c r="O490" s="336">
        <v>0</v>
      </c>
    </row>
    <row r="491" spans="1:15">
      <c r="A491" s="334" t="s">
        <v>496</v>
      </c>
      <c r="B491" s="335">
        <v>242078</v>
      </c>
      <c r="C491" s="335" t="s">
        <v>427</v>
      </c>
      <c r="D491" s="335" t="s">
        <v>548</v>
      </c>
      <c r="E491" s="335">
        <v>3362</v>
      </c>
      <c r="F491" s="335">
        <v>1</v>
      </c>
      <c r="G491" s="335">
        <v>1</v>
      </c>
      <c r="H491" s="343" t="s">
        <v>1317</v>
      </c>
      <c r="I491" s="335"/>
      <c r="J491" s="335">
        <v>3</v>
      </c>
      <c r="K491" s="336">
        <v>0</v>
      </c>
      <c r="L491" s="336">
        <v>3500000</v>
      </c>
      <c r="M491" s="336"/>
      <c r="N491" s="336">
        <v>3500000</v>
      </c>
      <c r="O491" s="336">
        <v>0</v>
      </c>
    </row>
    <row r="492" spans="1:15">
      <c r="A492" s="334" t="s">
        <v>496</v>
      </c>
      <c r="B492" s="335">
        <v>242078</v>
      </c>
      <c r="C492" s="335" t="s">
        <v>427</v>
      </c>
      <c r="D492" s="335" t="s">
        <v>548</v>
      </c>
      <c r="E492" s="335">
        <v>3371</v>
      </c>
      <c r="F492" s="335">
        <v>1</v>
      </c>
      <c r="G492" s="335">
        <v>1</v>
      </c>
      <c r="H492" s="343" t="s">
        <v>1317</v>
      </c>
      <c r="I492" s="335"/>
      <c r="J492" s="335">
        <v>3</v>
      </c>
      <c r="K492" s="336">
        <v>0</v>
      </c>
      <c r="L492" s="336">
        <v>0</v>
      </c>
      <c r="M492" s="336"/>
      <c r="N492" s="336">
        <v>0</v>
      </c>
      <c r="O492" s="336">
        <v>0</v>
      </c>
    </row>
    <row r="493" spans="1:15">
      <c r="A493" s="334" t="s">
        <v>496</v>
      </c>
      <c r="B493" s="335">
        <v>242078</v>
      </c>
      <c r="C493" s="335" t="s">
        <v>427</v>
      </c>
      <c r="D493" s="335" t="s">
        <v>548</v>
      </c>
      <c r="E493" s="335">
        <v>3511</v>
      </c>
      <c r="F493" s="335">
        <v>1</v>
      </c>
      <c r="G493" s="335">
        <v>1</v>
      </c>
      <c r="H493" s="343" t="s">
        <v>1317</v>
      </c>
      <c r="I493" s="335"/>
      <c r="J493" s="335">
        <v>3</v>
      </c>
      <c r="K493" s="336">
        <v>100000</v>
      </c>
      <c r="L493" s="336">
        <v>0</v>
      </c>
      <c r="M493" s="336"/>
      <c r="N493" s="336">
        <v>0</v>
      </c>
      <c r="O493" s="336">
        <v>0</v>
      </c>
    </row>
    <row r="494" spans="1:15">
      <c r="A494" s="334" t="s">
        <v>496</v>
      </c>
      <c r="B494" s="335">
        <v>242078</v>
      </c>
      <c r="C494" s="335" t="s">
        <v>427</v>
      </c>
      <c r="D494" s="335" t="s">
        <v>548</v>
      </c>
      <c r="E494" s="335">
        <v>3531</v>
      </c>
      <c r="F494" s="335">
        <v>1</v>
      </c>
      <c r="G494" s="335">
        <v>1</v>
      </c>
      <c r="H494" s="343" t="s">
        <v>1317</v>
      </c>
      <c r="I494" s="335"/>
      <c r="J494" s="335">
        <v>3</v>
      </c>
      <c r="K494" s="336">
        <v>0</v>
      </c>
      <c r="L494" s="336">
        <v>757109</v>
      </c>
      <c r="M494" s="336"/>
      <c r="N494" s="336">
        <v>757109</v>
      </c>
      <c r="O494" s="336">
        <v>0</v>
      </c>
    </row>
    <row r="495" spans="1:15">
      <c r="A495" s="334" t="s">
        <v>496</v>
      </c>
      <c r="B495" s="335">
        <v>242078</v>
      </c>
      <c r="C495" s="335" t="s">
        <v>427</v>
      </c>
      <c r="D495" s="335" t="s">
        <v>548</v>
      </c>
      <c r="E495" s="335">
        <v>3581</v>
      </c>
      <c r="F495" s="335">
        <v>1</v>
      </c>
      <c r="G495" s="335">
        <v>1</v>
      </c>
      <c r="H495" s="343" t="s">
        <v>1317</v>
      </c>
      <c r="I495" s="335"/>
      <c r="J495" s="335">
        <v>3</v>
      </c>
      <c r="K495" s="336">
        <v>0</v>
      </c>
      <c r="L495" s="336">
        <v>0</v>
      </c>
      <c r="M495" s="336"/>
      <c r="N495" s="336">
        <v>0</v>
      </c>
      <c r="O495" s="336">
        <v>0</v>
      </c>
    </row>
    <row r="496" spans="1:15">
      <c r="A496" s="334" t="s">
        <v>496</v>
      </c>
      <c r="B496" s="335">
        <v>242078</v>
      </c>
      <c r="C496" s="335" t="s">
        <v>427</v>
      </c>
      <c r="D496" s="335" t="s">
        <v>548</v>
      </c>
      <c r="E496" s="335">
        <v>3651</v>
      </c>
      <c r="F496" s="335">
        <v>1</v>
      </c>
      <c r="G496" s="335">
        <v>1</v>
      </c>
      <c r="H496" s="343" t="s">
        <v>1317</v>
      </c>
      <c r="I496" s="335"/>
      <c r="J496" s="335">
        <v>3</v>
      </c>
      <c r="K496" s="336">
        <v>80000</v>
      </c>
      <c r="L496" s="336">
        <v>0</v>
      </c>
      <c r="M496" s="336"/>
      <c r="N496" s="336">
        <v>0</v>
      </c>
      <c r="O496" s="336">
        <v>0</v>
      </c>
    </row>
    <row r="497" spans="1:15">
      <c r="A497" s="334" t="s">
        <v>496</v>
      </c>
      <c r="B497" s="335">
        <v>242078</v>
      </c>
      <c r="C497" s="335" t="s">
        <v>427</v>
      </c>
      <c r="D497" s="335" t="s">
        <v>548</v>
      </c>
      <c r="E497" s="335">
        <v>3821</v>
      </c>
      <c r="F497" s="335">
        <v>1</v>
      </c>
      <c r="G497" s="335">
        <v>1</v>
      </c>
      <c r="H497" s="343" t="s">
        <v>1317</v>
      </c>
      <c r="I497" s="335"/>
      <c r="J497" s="335">
        <v>3</v>
      </c>
      <c r="K497" s="336">
        <v>13500000</v>
      </c>
      <c r="L497" s="336">
        <v>2398197.4</v>
      </c>
      <c r="M497" s="336">
        <v>475487.06</v>
      </c>
      <c r="N497" s="336">
        <v>1400000</v>
      </c>
      <c r="O497" s="336">
        <v>0</v>
      </c>
    </row>
    <row r="498" spans="1:15">
      <c r="A498" s="334" t="s">
        <v>490</v>
      </c>
      <c r="B498" s="335">
        <v>242135</v>
      </c>
      <c r="C498" s="335" t="s">
        <v>403</v>
      </c>
      <c r="D498" s="335" t="s">
        <v>552</v>
      </c>
      <c r="E498" s="335">
        <v>2419</v>
      </c>
      <c r="F498" s="335">
        <v>2</v>
      </c>
      <c r="G498" s="335">
        <v>1</v>
      </c>
      <c r="H498" s="343" t="s">
        <v>1317</v>
      </c>
      <c r="I498" s="335"/>
      <c r="J498" s="335">
        <v>2</v>
      </c>
      <c r="K498" s="336">
        <v>236460</v>
      </c>
      <c r="L498" s="336">
        <v>236460</v>
      </c>
      <c r="M498" s="336"/>
      <c r="N498" s="336">
        <v>78819</v>
      </c>
      <c r="O498" s="336">
        <v>0</v>
      </c>
    </row>
    <row r="499" spans="1:15">
      <c r="A499" s="334" t="s">
        <v>490</v>
      </c>
      <c r="B499" s="335">
        <v>242135</v>
      </c>
      <c r="C499" s="335" t="s">
        <v>403</v>
      </c>
      <c r="D499" s="335" t="s">
        <v>552</v>
      </c>
      <c r="E499" s="335">
        <v>2421</v>
      </c>
      <c r="F499" s="335">
        <v>2</v>
      </c>
      <c r="G499" s="335">
        <v>1</v>
      </c>
      <c r="H499" s="343" t="s">
        <v>1317</v>
      </c>
      <c r="I499" s="335"/>
      <c r="J499" s="335">
        <v>2</v>
      </c>
      <c r="K499" s="336">
        <v>67800</v>
      </c>
      <c r="L499" s="336">
        <v>67800</v>
      </c>
      <c r="M499" s="336"/>
      <c r="N499" s="336">
        <v>22599</v>
      </c>
      <c r="O499" s="336">
        <v>0</v>
      </c>
    </row>
    <row r="500" spans="1:15">
      <c r="A500" s="334" t="s">
        <v>490</v>
      </c>
      <c r="B500" s="335">
        <v>242135</v>
      </c>
      <c r="C500" s="335" t="s">
        <v>403</v>
      </c>
      <c r="D500" s="335" t="s">
        <v>552</v>
      </c>
      <c r="E500" s="335">
        <v>2431</v>
      </c>
      <c r="F500" s="335">
        <v>2</v>
      </c>
      <c r="G500" s="335">
        <v>1</v>
      </c>
      <c r="H500" s="343" t="s">
        <v>1317</v>
      </c>
      <c r="I500" s="335"/>
      <c r="J500" s="335">
        <v>2</v>
      </c>
      <c r="K500" s="336">
        <v>4485</v>
      </c>
      <c r="L500" s="336">
        <v>4485</v>
      </c>
      <c r="M500" s="336"/>
      <c r="N500" s="336">
        <v>1494</v>
      </c>
      <c r="O500" s="336">
        <v>0</v>
      </c>
    </row>
    <row r="501" spans="1:15">
      <c r="A501" s="334" t="s">
        <v>490</v>
      </c>
      <c r="B501" s="335">
        <v>242135</v>
      </c>
      <c r="C501" s="335" t="s">
        <v>403</v>
      </c>
      <c r="D501" s="335" t="s">
        <v>552</v>
      </c>
      <c r="E501" s="335">
        <v>2461</v>
      </c>
      <c r="F501" s="335">
        <v>2</v>
      </c>
      <c r="G501" s="335">
        <v>1</v>
      </c>
      <c r="H501" s="343" t="s">
        <v>1317</v>
      </c>
      <c r="I501" s="335"/>
      <c r="J501" s="335">
        <v>2</v>
      </c>
      <c r="K501" s="336">
        <v>852625</v>
      </c>
      <c r="L501" s="336">
        <v>852625</v>
      </c>
      <c r="M501" s="336"/>
      <c r="N501" s="336">
        <v>284208</v>
      </c>
      <c r="O501" s="336">
        <v>0</v>
      </c>
    </row>
    <row r="502" spans="1:15">
      <c r="A502" s="334" t="s">
        <v>490</v>
      </c>
      <c r="B502" s="335">
        <v>242135</v>
      </c>
      <c r="C502" s="335" t="s">
        <v>403</v>
      </c>
      <c r="D502" s="335" t="s">
        <v>552</v>
      </c>
      <c r="E502" s="335">
        <v>2471</v>
      </c>
      <c r="F502" s="335">
        <v>2</v>
      </c>
      <c r="G502" s="335">
        <v>1</v>
      </c>
      <c r="H502" s="343" t="s">
        <v>1317</v>
      </c>
      <c r="I502" s="335"/>
      <c r="J502" s="335">
        <v>2</v>
      </c>
      <c r="K502" s="336">
        <v>145500</v>
      </c>
      <c r="L502" s="336">
        <v>145500</v>
      </c>
      <c r="M502" s="336"/>
      <c r="N502" s="336">
        <v>48501</v>
      </c>
      <c r="O502" s="336">
        <v>0</v>
      </c>
    </row>
    <row r="503" spans="1:15">
      <c r="A503" s="334" t="s">
        <v>490</v>
      </c>
      <c r="B503" s="335">
        <v>242135</v>
      </c>
      <c r="C503" s="335" t="s">
        <v>403</v>
      </c>
      <c r="D503" s="335" t="s">
        <v>552</v>
      </c>
      <c r="E503" s="335">
        <v>2491</v>
      </c>
      <c r="F503" s="335">
        <v>2</v>
      </c>
      <c r="G503" s="335">
        <v>1</v>
      </c>
      <c r="H503" s="343" t="s">
        <v>1317</v>
      </c>
      <c r="I503" s="335"/>
      <c r="J503" s="335">
        <v>2</v>
      </c>
      <c r="K503" s="336">
        <v>1555735</v>
      </c>
      <c r="L503" s="336">
        <v>1555735</v>
      </c>
      <c r="M503" s="336"/>
      <c r="N503" s="336">
        <v>518577</v>
      </c>
      <c r="O503" s="336">
        <v>0</v>
      </c>
    </row>
    <row r="504" spans="1:15">
      <c r="A504" s="334" t="s">
        <v>490</v>
      </c>
      <c r="B504" s="335">
        <v>242135</v>
      </c>
      <c r="C504" s="335" t="s">
        <v>403</v>
      </c>
      <c r="D504" s="335" t="s">
        <v>552</v>
      </c>
      <c r="E504" s="335">
        <v>2561</v>
      </c>
      <c r="F504" s="335">
        <v>2</v>
      </c>
      <c r="G504" s="335">
        <v>1</v>
      </c>
      <c r="H504" s="343" t="s">
        <v>1317</v>
      </c>
      <c r="I504" s="335"/>
      <c r="J504" s="335">
        <v>2</v>
      </c>
      <c r="K504" s="336">
        <v>19785</v>
      </c>
      <c r="L504" s="336">
        <v>19785</v>
      </c>
      <c r="M504" s="336"/>
      <c r="N504" s="336">
        <v>6594</v>
      </c>
      <c r="O504" s="336">
        <v>0</v>
      </c>
    </row>
    <row r="505" spans="1:15">
      <c r="A505" s="334" t="s">
        <v>490</v>
      </c>
      <c r="B505" s="335">
        <v>242135</v>
      </c>
      <c r="C505" s="335" t="s">
        <v>403</v>
      </c>
      <c r="D505" s="335" t="s">
        <v>552</v>
      </c>
      <c r="E505" s="335">
        <v>2911</v>
      </c>
      <c r="F505" s="335">
        <v>2</v>
      </c>
      <c r="G505" s="335">
        <v>1</v>
      </c>
      <c r="H505" s="343" t="s">
        <v>1317</v>
      </c>
      <c r="I505" s="335"/>
      <c r="J505" s="335">
        <v>2</v>
      </c>
      <c r="K505" s="336">
        <v>138620</v>
      </c>
      <c r="L505" s="336">
        <v>138620</v>
      </c>
      <c r="M505" s="336"/>
      <c r="N505" s="336">
        <v>46206</v>
      </c>
      <c r="O505" s="336">
        <v>0</v>
      </c>
    </row>
    <row r="506" spans="1:15">
      <c r="A506" s="334" t="s">
        <v>490</v>
      </c>
      <c r="B506" s="335">
        <v>242135</v>
      </c>
      <c r="C506" s="335" t="s">
        <v>403</v>
      </c>
      <c r="D506" s="335" t="s">
        <v>552</v>
      </c>
      <c r="E506" s="335">
        <v>2921</v>
      </c>
      <c r="F506" s="335">
        <v>2</v>
      </c>
      <c r="G506" s="335">
        <v>1</v>
      </c>
      <c r="H506" s="343" t="s">
        <v>1317</v>
      </c>
      <c r="I506" s="335"/>
      <c r="J506" s="335">
        <v>2</v>
      </c>
      <c r="K506" s="336">
        <v>12150</v>
      </c>
      <c r="L506" s="336">
        <v>12150</v>
      </c>
      <c r="M506" s="336"/>
      <c r="N506" s="336">
        <v>4050</v>
      </c>
      <c r="O506" s="336">
        <v>0</v>
      </c>
    </row>
    <row r="507" spans="1:15">
      <c r="A507" s="334" t="s">
        <v>490</v>
      </c>
      <c r="B507" s="335">
        <v>242135</v>
      </c>
      <c r="C507" s="335" t="s">
        <v>403</v>
      </c>
      <c r="D507" s="335" t="s">
        <v>552</v>
      </c>
      <c r="E507" s="335">
        <v>2991</v>
      </c>
      <c r="F507" s="335">
        <v>2</v>
      </c>
      <c r="G507" s="335">
        <v>1</v>
      </c>
      <c r="H507" s="343" t="s">
        <v>1317</v>
      </c>
      <c r="I507" s="335"/>
      <c r="J507" s="335">
        <v>2</v>
      </c>
      <c r="K507" s="336">
        <v>33300</v>
      </c>
      <c r="L507" s="336">
        <v>33300</v>
      </c>
      <c r="M507" s="336"/>
      <c r="N507" s="336">
        <v>11100</v>
      </c>
      <c r="O507" s="336">
        <v>0</v>
      </c>
    </row>
    <row r="508" spans="1:15">
      <c r="A508" s="334" t="s">
        <v>490</v>
      </c>
      <c r="B508" s="335">
        <v>242135</v>
      </c>
      <c r="C508" s="335" t="s">
        <v>403</v>
      </c>
      <c r="D508" s="335" t="s">
        <v>552</v>
      </c>
      <c r="E508" s="335">
        <v>5151</v>
      </c>
      <c r="F508" s="335">
        <v>2</v>
      </c>
      <c r="G508" s="335">
        <v>1</v>
      </c>
      <c r="H508" s="343" t="s">
        <v>1317</v>
      </c>
      <c r="I508" s="335" t="s">
        <v>1033</v>
      </c>
      <c r="J508" s="335">
        <v>5</v>
      </c>
      <c r="K508" s="336">
        <v>130000</v>
      </c>
      <c r="L508" s="336">
        <v>0</v>
      </c>
      <c r="M508" s="336"/>
      <c r="N508" s="336">
        <v>0</v>
      </c>
      <c r="O508" s="336">
        <v>0</v>
      </c>
    </row>
    <row r="509" spans="1:15">
      <c r="A509" s="334" t="s">
        <v>490</v>
      </c>
      <c r="B509" s="335">
        <v>242135</v>
      </c>
      <c r="C509" s="335" t="s">
        <v>403</v>
      </c>
      <c r="D509" s="335" t="s">
        <v>552</v>
      </c>
      <c r="E509" s="335">
        <v>5151</v>
      </c>
      <c r="F509" s="335">
        <v>2</v>
      </c>
      <c r="G509" s="335">
        <v>1</v>
      </c>
      <c r="H509" s="343" t="s">
        <v>1317</v>
      </c>
      <c r="I509" s="335" t="s">
        <v>1312</v>
      </c>
      <c r="J509" s="335">
        <v>5</v>
      </c>
      <c r="K509" s="336">
        <v>0</v>
      </c>
      <c r="L509" s="336">
        <v>0</v>
      </c>
      <c r="M509" s="336"/>
      <c r="N509" s="336">
        <v>0</v>
      </c>
      <c r="O509" s="336">
        <v>0</v>
      </c>
    </row>
    <row r="510" spans="1:15">
      <c r="A510" s="334" t="s">
        <v>490</v>
      </c>
      <c r="B510" s="335">
        <v>242135</v>
      </c>
      <c r="C510" s="335" t="s">
        <v>403</v>
      </c>
      <c r="D510" s="335" t="s">
        <v>552</v>
      </c>
      <c r="E510" s="335">
        <v>5631</v>
      </c>
      <c r="F510" s="335">
        <v>2</v>
      </c>
      <c r="G510" s="335">
        <v>1</v>
      </c>
      <c r="H510" s="343" t="s">
        <v>1317</v>
      </c>
      <c r="I510" s="335" t="s">
        <v>1033</v>
      </c>
      <c r="J510" s="335">
        <v>5</v>
      </c>
      <c r="K510" s="336">
        <v>1300000</v>
      </c>
      <c r="L510" s="336">
        <v>0</v>
      </c>
      <c r="M510" s="336"/>
      <c r="N510" s="336">
        <v>0</v>
      </c>
      <c r="O510" s="336">
        <v>0</v>
      </c>
    </row>
    <row r="511" spans="1:15">
      <c r="A511" s="334" t="s">
        <v>490</v>
      </c>
      <c r="B511" s="335">
        <v>242135</v>
      </c>
      <c r="C511" s="335" t="s">
        <v>403</v>
      </c>
      <c r="D511" s="335" t="s">
        <v>552</v>
      </c>
      <c r="E511" s="335">
        <v>5911</v>
      </c>
      <c r="F511" s="335">
        <v>2</v>
      </c>
      <c r="G511" s="335">
        <v>1</v>
      </c>
      <c r="H511" s="343" t="s">
        <v>1317</v>
      </c>
      <c r="I511" s="335" t="s">
        <v>1033</v>
      </c>
      <c r="J511" s="335">
        <v>5</v>
      </c>
      <c r="K511" s="336">
        <v>20000</v>
      </c>
      <c r="L511" s="336">
        <v>0</v>
      </c>
      <c r="M511" s="336"/>
      <c r="N511" s="336">
        <v>0</v>
      </c>
      <c r="O511" s="336">
        <v>0</v>
      </c>
    </row>
    <row r="512" spans="1:15">
      <c r="A512" s="334" t="s">
        <v>490</v>
      </c>
      <c r="B512" s="335">
        <v>242135</v>
      </c>
      <c r="C512" s="335" t="s">
        <v>403</v>
      </c>
      <c r="D512" s="335" t="s">
        <v>690</v>
      </c>
      <c r="E512" s="335">
        <v>6121</v>
      </c>
      <c r="F512" s="335">
        <v>2</v>
      </c>
      <c r="G512" s="335">
        <v>1</v>
      </c>
      <c r="H512" s="343" t="s">
        <v>1317</v>
      </c>
      <c r="I512" s="335" t="s">
        <v>1037</v>
      </c>
      <c r="J512" s="335">
        <v>6</v>
      </c>
      <c r="K512" s="336">
        <v>20731415</v>
      </c>
      <c r="L512" s="336">
        <v>20731415</v>
      </c>
      <c r="M512" s="336"/>
      <c r="N512" s="336">
        <v>3886698</v>
      </c>
      <c r="O512" s="336">
        <v>0</v>
      </c>
    </row>
    <row r="513" spans="1:15">
      <c r="A513" s="334" t="s">
        <v>490</v>
      </c>
      <c r="B513" s="335">
        <v>242135</v>
      </c>
      <c r="C513" s="335" t="s">
        <v>403</v>
      </c>
      <c r="D513" s="335" t="s">
        <v>548</v>
      </c>
      <c r="E513" s="335">
        <v>2419</v>
      </c>
      <c r="F513" s="335">
        <v>1</v>
      </c>
      <c r="G513" s="335">
        <v>1</v>
      </c>
      <c r="H513" s="343" t="s">
        <v>1317</v>
      </c>
      <c r="I513" s="335"/>
      <c r="J513" s="335">
        <v>2</v>
      </c>
      <c r="K513" s="336">
        <v>360000</v>
      </c>
      <c r="L513" s="336">
        <v>360000</v>
      </c>
      <c r="M513" s="336"/>
      <c r="N513" s="336">
        <v>120000</v>
      </c>
      <c r="O513" s="336">
        <v>0</v>
      </c>
    </row>
    <row r="514" spans="1:15">
      <c r="A514" s="334" t="s">
        <v>490</v>
      </c>
      <c r="B514" s="335">
        <v>242135</v>
      </c>
      <c r="C514" s="335" t="s">
        <v>403</v>
      </c>
      <c r="D514" s="335" t="s">
        <v>548</v>
      </c>
      <c r="E514" s="335">
        <v>2431</v>
      </c>
      <c r="F514" s="335">
        <v>1</v>
      </c>
      <c r="G514" s="335">
        <v>1</v>
      </c>
      <c r="H514" s="343" t="s">
        <v>1317</v>
      </c>
      <c r="I514" s="335"/>
      <c r="J514" s="335">
        <v>2</v>
      </c>
      <c r="K514" s="336">
        <v>36000</v>
      </c>
      <c r="L514" s="336">
        <v>36000</v>
      </c>
      <c r="M514" s="336"/>
      <c r="N514" s="336">
        <v>12000</v>
      </c>
      <c r="O514" s="336">
        <v>0</v>
      </c>
    </row>
    <row r="515" spans="1:15">
      <c r="A515" s="334" t="s">
        <v>490</v>
      </c>
      <c r="B515" s="335">
        <v>242135</v>
      </c>
      <c r="C515" s="335" t="s">
        <v>403</v>
      </c>
      <c r="D515" s="335" t="s">
        <v>548</v>
      </c>
      <c r="E515" s="335">
        <v>2441</v>
      </c>
      <c r="F515" s="335">
        <v>1</v>
      </c>
      <c r="G515" s="335">
        <v>1</v>
      </c>
      <c r="H515" s="343" t="s">
        <v>1317</v>
      </c>
      <c r="I515" s="335"/>
      <c r="J515" s="335">
        <v>2</v>
      </c>
      <c r="K515" s="336">
        <v>25000</v>
      </c>
      <c r="L515" s="336">
        <v>25000</v>
      </c>
      <c r="M515" s="336"/>
      <c r="N515" s="336">
        <v>25000</v>
      </c>
      <c r="O515" s="336">
        <v>0</v>
      </c>
    </row>
    <row r="516" spans="1:15">
      <c r="A516" s="334" t="s">
        <v>490</v>
      </c>
      <c r="B516" s="335">
        <v>242135</v>
      </c>
      <c r="C516" s="335" t="s">
        <v>403</v>
      </c>
      <c r="D516" s="335" t="s">
        <v>548</v>
      </c>
      <c r="E516" s="335">
        <v>2461</v>
      </c>
      <c r="F516" s="335">
        <v>1</v>
      </c>
      <c r="G516" s="335">
        <v>1</v>
      </c>
      <c r="H516" s="343" t="s">
        <v>1317</v>
      </c>
      <c r="I516" s="335"/>
      <c r="J516" s="335">
        <v>2</v>
      </c>
      <c r="K516" s="336">
        <v>100000</v>
      </c>
      <c r="L516" s="336">
        <v>100000</v>
      </c>
      <c r="M516" s="336"/>
      <c r="N516" s="336">
        <v>33333</v>
      </c>
      <c r="O516" s="336">
        <v>0</v>
      </c>
    </row>
    <row r="517" spans="1:15">
      <c r="A517" s="334" t="s">
        <v>490</v>
      </c>
      <c r="B517" s="335">
        <v>242135</v>
      </c>
      <c r="C517" s="335" t="s">
        <v>403</v>
      </c>
      <c r="D517" s="335" t="s">
        <v>548</v>
      </c>
      <c r="E517" s="335">
        <v>2471</v>
      </c>
      <c r="F517" s="335">
        <v>1</v>
      </c>
      <c r="G517" s="335">
        <v>1</v>
      </c>
      <c r="H517" s="343" t="s">
        <v>1317</v>
      </c>
      <c r="I517" s="335"/>
      <c r="J517" s="335">
        <v>2</v>
      </c>
      <c r="K517" s="336">
        <v>370000</v>
      </c>
      <c r="L517" s="336">
        <v>0</v>
      </c>
      <c r="M517" s="336"/>
      <c r="N517" s="336">
        <v>0</v>
      </c>
      <c r="O517" s="336">
        <v>0</v>
      </c>
    </row>
    <row r="518" spans="1:15">
      <c r="A518" s="334" t="s">
        <v>490</v>
      </c>
      <c r="B518" s="335">
        <v>242135</v>
      </c>
      <c r="C518" s="335" t="s">
        <v>403</v>
      </c>
      <c r="D518" s="335" t="s">
        <v>548</v>
      </c>
      <c r="E518" s="335">
        <v>2491</v>
      </c>
      <c r="F518" s="335">
        <v>1</v>
      </c>
      <c r="G518" s="335">
        <v>1</v>
      </c>
      <c r="H518" s="343" t="s">
        <v>1317</v>
      </c>
      <c r="I518" s="335"/>
      <c r="J518" s="335">
        <v>2</v>
      </c>
      <c r="K518" s="336">
        <v>5165000</v>
      </c>
      <c r="L518" s="336">
        <v>56067</v>
      </c>
      <c r="M518" s="336"/>
      <c r="N518" s="336">
        <v>56067</v>
      </c>
      <c r="O518" s="336">
        <v>0</v>
      </c>
    </row>
    <row r="519" spans="1:15">
      <c r="A519" s="334" t="s">
        <v>490</v>
      </c>
      <c r="B519" s="335">
        <v>242135</v>
      </c>
      <c r="C519" s="335" t="s">
        <v>403</v>
      </c>
      <c r="D519" s="335" t="s">
        <v>548</v>
      </c>
      <c r="E519" s="335">
        <v>2561</v>
      </c>
      <c r="F519" s="335">
        <v>1</v>
      </c>
      <c r="G519" s="335">
        <v>1</v>
      </c>
      <c r="H519" s="343" t="s">
        <v>1317</v>
      </c>
      <c r="I519" s="335"/>
      <c r="J519" s="335">
        <v>2</v>
      </c>
      <c r="K519" s="336">
        <v>55000</v>
      </c>
      <c r="L519" s="336">
        <v>0</v>
      </c>
      <c r="M519" s="336"/>
      <c r="N519" s="336">
        <v>0</v>
      </c>
      <c r="O519" s="336">
        <v>0</v>
      </c>
    </row>
    <row r="520" spans="1:15">
      <c r="A520" s="334" t="s">
        <v>495</v>
      </c>
      <c r="B520" s="335">
        <v>221049</v>
      </c>
      <c r="C520" s="335" t="s">
        <v>403</v>
      </c>
      <c r="D520" s="335" t="s">
        <v>548</v>
      </c>
      <c r="E520" s="335">
        <v>3112</v>
      </c>
      <c r="F520" s="335">
        <v>1</v>
      </c>
      <c r="G520" s="335">
        <v>2</v>
      </c>
      <c r="H520" s="343" t="s">
        <v>1317</v>
      </c>
      <c r="I520" s="335"/>
      <c r="J520" s="335">
        <v>3</v>
      </c>
      <c r="K520" s="336">
        <v>0</v>
      </c>
      <c r="L520" s="336">
        <v>0</v>
      </c>
      <c r="M520" s="336"/>
      <c r="N520" s="336">
        <v>0</v>
      </c>
      <c r="O520" s="336">
        <v>0</v>
      </c>
    </row>
    <row r="521" spans="1:15">
      <c r="A521" s="334" t="s">
        <v>490</v>
      </c>
      <c r="B521" s="335">
        <v>242135</v>
      </c>
      <c r="C521" s="335" t="s">
        <v>403</v>
      </c>
      <c r="D521" s="335" t="s">
        <v>548</v>
      </c>
      <c r="E521" s="335">
        <v>2911</v>
      </c>
      <c r="F521" s="335">
        <v>1</v>
      </c>
      <c r="G521" s="335">
        <v>1</v>
      </c>
      <c r="H521" s="343" t="s">
        <v>1317</v>
      </c>
      <c r="I521" s="335"/>
      <c r="J521" s="335">
        <v>2</v>
      </c>
      <c r="K521" s="336">
        <v>835000</v>
      </c>
      <c r="L521" s="336">
        <v>0</v>
      </c>
      <c r="M521" s="336"/>
      <c r="N521" s="336">
        <v>0</v>
      </c>
      <c r="O521" s="336">
        <v>0</v>
      </c>
    </row>
    <row r="522" spans="1:15">
      <c r="A522" s="334" t="s">
        <v>490</v>
      </c>
      <c r="B522" s="335">
        <v>242135</v>
      </c>
      <c r="C522" s="335" t="s">
        <v>403</v>
      </c>
      <c r="D522" s="335" t="s">
        <v>548</v>
      </c>
      <c r="E522" s="335">
        <v>2961</v>
      </c>
      <c r="F522" s="335">
        <v>1</v>
      </c>
      <c r="G522" s="335">
        <v>1</v>
      </c>
      <c r="H522" s="343" t="s">
        <v>1317</v>
      </c>
      <c r="I522" s="335"/>
      <c r="J522" s="335">
        <v>2</v>
      </c>
      <c r="K522" s="336">
        <v>0</v>
      </c>
      <c r="L522" s="336">
        <v>5108933</v>
      </c>
      <c r="M522" s="336">
        <v>5108933</v>
      </c>
      <c r="N522" s="336">
        <v>2596018</v>
      </c>
      <c r="O522" s="336">
        <v>0</v>
      </c>
    </row>
    <row r="523" spans="1:15">
      <c r="A523" s="334" t="s">
        <v>490</v>
      </c>
      <c r="B523" s="335">
        <v>242135</v>
      </c>
      <c r="C523" s="335" t="s">
        <v>403</v>
      </c>
      <c r="D523" s="335" t="s">
        <v>548</v>
      </c>
      <c r="E523" s="335">
        <v>2961</v>
      </c>
      <c r="F523" s="335">
        <v>1</v>
      </c>
      <c r="G523" s="335">
        <v>1</v>
      </c>
      <c r="H523" s="335">
        <v>87</v>
      </c>
      <c r="I523" s="335"/>
      <c r="J523" s="335">
        <v>2</v>
      </c>
      <c r="K523" s="336">
        <v>0</v>
      </c>
      <c r="L523" s="336">
        <v>0</v>
      </c>
      <c r="M523" s="336"/>
      <c r="N523" s="336">
        <v>0</v>
      </c>
      <c r="O523" s="336">
        <v>0</v>
      </c>
    </row>
    <row r="524" spans="1:15">
      <c r="A524" s="334" t="s">
        <v>526</v>
      </c>
      <c r="B524" s="335">
        <v>222166</v>
      </c>
      <c r="C524" s="335" t="s">
        <v>394</v>
      </c>
      <c r="D524" s="335" t="s">
        <v>548</v>
      </c>
      <c r="E524" s="335">
        <v>3112</v>
      </c>
      <c r="F524" s="335">
        <v>1</v>
      </c>
      <c r="G524" s="335">
        <v>2</v>
      </c>
      <c r="H524" s="343" t="s">
        <v>1317</v>
      </c>
      <c r="I524" s="335"/>
      <c r="J524" s="335">
        <v>3</v>
      </c>
      <c r="K524" s="336">
        <v>0</v>
      </c>
      <c r="L524" s="336">
        <v>1700000</v>
      </c>
      <c r="M524" s="336"/>
      <c r="N524" s="336">
        <v>849999.5</v>
      </c>
      <c r="O524" s="336">
        <v>0</v>
      </c>
    </row>
    <row r="525" spans="1:15">
      <c r="A525" s="334" t="s">
        <v>490</v>
      </c>
      <c r="B525" s="335">
        <v>242135</v>
      </c>
      <c r="C525" s="335" t="s">
        <v>403</v>
      </c>
      <c r="D525" s="335" t="s">
        <v>548</v>
      </c>
      <c r="E525" s="335">
        <v>6121</v>
      </c>
      <c r="F525" s="335">
        <v>2</v>
      </c>
      <c r="G525" s="335">
        <v>1</v>
      </c>
      <c r="H525" s="343" t="s">
        <v>1317</v>
      </c>
      <c r="I525" s="335" t="s">
        <v>1049</v>
      </c>
      <c r="J525" s="335">
        <v>6</v>
      </c>
      <c r="K525" s="336">
        <v>2500000</v>
      </c>
      <c r="L525" s="336">
        <v>0</v>
      </c>
      <c r="M525" s="336"/>
      <c r="N525" s="336">
        <v>0</v>
      </c>
      <c r="O525" s="336">
        <v>0</v>
      </c>
    </row>
    <row r="526" spans="1:15">
      <c r="A526" s="334" t="s">
        <v>490</v>
      </c>
      <c r="B526" s="335">
        <v>242135</v>
      </c>
      <c r="C526" s="335" t="s">
        <v>403</v>
      </c>
      <c r="D526" s="335" t="s">
        <v>548</v>
      </c>
      <c r="E526" s="335">
        <v>6121</v>
      </c>
      <c r="F526" s="335">
        <v>2</v>
      </c>
      <c r="G526" s="335">
        <v>1</v>
      </c>
      <c r="H526" s="343" t="s">
        <v>1317</v>
      </c>
      <c r="I526" s="335" t="s">
        <v>1051</v>
      </c>
      <c r="J526" s="335">
        <v>6</v>
      </c>
      <c r="K526" s="336">
        <v>3519000</v>
      </c>
      <c r="L526" s="336">
        <v>0</v>
      </c>
      <c r="M526" s="336"/>
      <c r="N526" s="336">
        <v>0</v>
      </c>
      <c r="O526" s="336">
        <v>0</v>
      </c>
    </row>
    <row r="527" spans="1:15">
      <c r="A527" s="334" t="s">
        <v>490</v>
      </c>
      <c r="B527" s="335">
        <v>242135</v>
      </c>
      <c r="C527" s="335" t="s">
        <v>403</v>
      </c>
      <c r="D527" s="335" t="s">
        <v>548</v>
      </c>
      <c r="E527" s="335">
        <v>6121</v>
      </c>
      <c r="F527" s="335">
        <v>2</v>
      </c>
      <c r="G527" s="335">
        <v>1</v>
      </c>
      <c r="H527" s="343" t="s">
        <v>1317</v>
      </c>
      <c r="I527" s="335" t="s">
        <v>1053</v>
      </c>
      <c r="J527" s="335">
        <v>6</v>
      </c>
      <c r="K527" s="336">
        <v>19053901</v>
      </c>
      <c r="L527" s="336">
        <v>0</v>
      </c>
      <c r="M527" s="336"/>
      <c r="N527" s="336">
        <v>0</v>
      </c>
      <c r="O527" s="336">
        <v>0</v>
      </c>
    </row>
    <row r="528" spans="1:15">
      <c r="A528" s="334" t="s">
        <v>491</v>
      </c>
      <c r="B528" s="335">
        <v>255024</v>
      </c>
      <c r="C528" s="335" t="s">
        <v>414</v>
      </c>
      <c r="D528" s="335" t="s">
        <v>552</v>
      </c>
      <c r="E528" s="335">
        <v>2419</v>
      </c>
      <c r="F528" s="335">
        <v>2</v>
      </c>
      <c r="G528" s="335">
        <v>1</v>
      </c>
      <c r="H528" s="343" t="s">
        <v>1317</v>
      </c>
      <c r="I528" s="335"/>
      <c r="J528" s="335">
        <v>2</v>
      </c>
      <c r="K528" s="336">
        <v>213200</v>
      </c>
      <c r="L528" s="336">
        <v>213200</v>
      </c>
      <c r="M528" s="336"/>
      <c r="N528" s="336">
        <v>85280</v>
      </c>
      <c r="O528" s="336">
        <v>0</v>
      </c>
    </row>
    <row r="529" spans="1:15">
      <c r="A529" s="334" t="s">
        <v>491</v>
      </c>
      <c r="B529" s="335">
        <v>255024</v>
      </c>
      <c r="C529" s="335" t="s">
        <v>414</v>
      </c>
      <c r="D529" s="335" t="s">
        <v>552</v>
      </c>
      <c r="E529" s="335">
        <v>2461</v>
      </c>
      <c r="F529" s="335">
        <v>2</v>
      </c>
      <c r="G529" s="335">
        <v>1</v>
      </c>
      <c r="H529" s="343" t="s">
        <v>1317</v>
      </c>
      <c r="I529" s="335"/>
      <c r="J529" s="335">
        <v>2</v>
      </c>
      <c r="K529" s="336">
        <v>694885</v>
      </c>
      <c r="L529" s="336">
        <v>694885</v>
      </c>
      <c r="M529" s="336"/>
      <c r="N529" s="336">
        <v>277956</v>
      </c>
      <c r="O529" s="336">
        <v>0</v>
      </c>
    </row>
    <row r="530" spans="1:15">
      <c r="A530" s="334" t="s">
        <v>491</v>
      </c>
      <c r="B530" s="335">
        <v>255024</v>
      </c>
      <c r="C530" s="335" t="s">
        <v>414</v>
      </c>
      <c r="D530" s="335" t="s">
        <v>552</v>
      </c>
      <c r="E530" s="335">
        <v>2471</v>
      </c>
      <c r="F530" s="335">
        <v>2</v>
      </c>
      <c r="G530" s="335">
        <v>1</v>
      </c>
      <c r="H530" s="343" t="s">
        <v>1317</v>
      </c>
      <c r="I530" s="335"/>
      <c r="J530" s="335">
        <v>2</v>
      </c>
      <c r="K530" s="336">
        <v>324891</v>
      </c>
      <c r="L530" s="336">
        <v>324891</v>
      </c>
      <c r="M530" s="336"/>
      <c r="N530" s="336">
        <v>129956</v>
      </c>
      <c r="O530" s="336">
        <v>0</v>
      </c>
    </row>
    <row r="531" spans="1:15">
      <c r="A531" s="334" t="s">
        <v>491</v>
      </c>
      <c r="B531" s="335">
        <v>255024</v>
      </c>
      <c r="C531" s="335" t="s">
        <v>414</v>
      </c>
      <c r="D531" s="335" t="s">
        <v>552</v>
      </c>
      <c r="E531" s="335">
        <v>2481</v>
      </c>
      <c r="F531" s="335">
        <v>2</v>
      </c>
      <c r="G531" s="335">
        <v>1</v>
      </c>
      <c r="H531" s="343" t="s">
        <v>1317</v>
      </c>
      <c r="I531" s="335"/>
      <c r="J531" s="335">
        <v>2</v>
      </c>
      <c r="K531" s="336">
        <v>71250</v>
      </c>
      <c r="L531" s="336">
        <v>71250</v>
      </c>
      <c r="M531" s="336"/>
      <c r="N531" s="336">
        <v>28500</v>
      </c>
      <c r="O531" s="336">
        <v>0</v>
      </c>
    </row>
    <row r="532" spans="1:15">
      <c r="A532" s="334" t="s">
        <v>491</v>
      </c>
      <c r="B532" s="335">
        <v>255024</v>
      </c>
      <c r="C532" s="335" t="s">
        <v>414</v>
      </c>
      <c r="D532" s="335" t="s">
        <v>552</v>
      </c>
      <c r="E532" s="335">
        <v>2491</v>
      </c>
      <c r="F532" s="335">
        <v>2</v>
      </c>
      <c r="G532" s="335">
        <v>1</v>
      </c>
      <c r="H532" s="343" t="s">
        <v>1317</v>
      </c>
      <c r="I532" s="335"/>
      <c r="J532" s="335">
        <v>2</v>
      </c>
      <c r="K532" s="336">
        <v>493886</v>
      </c>
      <c r="L532" s="336">
        <v>493886</v>
      </c>
      <c r="M532" s="336"/>
      <c r="N532" s="336">
        <v>197556</v>
      </c>
      <c r="O532" s="336">
        <v>0</v>
      </c>
    </row>
    <row r="533" spans="1:15">
      <c r="A533" s="334" t="s">
        <v>491</v>
      </c>
      <c r="B533" s="335">
        <v>255024</v>
      </c>
      <c r="C533" s="335" t="s">
        <v>414</v>
      </c>
      <c r="D533" s="335" t="s">
        <v>552</v>
      </c>
      <c r="E533" s="335">
        <v>2561</v>
      </c>
      <c r="F533" s="335">
        <v>2</v>
      </c>
      <c r="G533" s="335">
        <v>1</v>
      </c>
      <c r="H533" s="343" t="s">
        <v>1317</v>
      </c>
      <c r="I533" s="335"/>
      <c r="J533" s="335">
        <v>2</v>
      </c>
      <c r="K533" s="336">
        <v>33000</v>
      </c>
      <c r="L533" s="336">
        <v>33000</v>
      </c>
      <c r="M533" s="336">
        <v>29000</v>
      </c>
      <c r="N533" s="336">
        <v>13200</v>
      </c>
      <c r="O533" s="336">
        <v>0</v>
      </c>
    </row>
    <row r="534" spans="1:15">
      <c r="A534" s="334" t="s">
        <v>491</v>
      </c>
      <c r="B534" s="335">
        <v>255024</v>
      </c>
      <c r="C534" s="335" t="s">
        <v>414</v>
      </c>
      <c r="D534" s="335" t="s">
        <v>552</v>
      </c>
      <c r="E534" s="335">
        <v>2911</v>
      </c>
      <c r="F534" s="335">
        <v>2</v>
      </c>
      <c r="G534" s="335">
        <v>1</v>
      </c>
      <c r="H534" s="343" t="s">
        <v>1317</v>
      </c>
      <c r="I534" s="335"/>
      <c r="J534" s="335">
        <v>2</v>
      </c>
      <c r="K534" s="336">
        <v>52519</v>
      </c>
      <c r="L534" s="336">
        <v>52519</v>
      </c>
      <c r="M534" s="336"/>
      <c r="N534" s="336">
        <v>21008</v>
      </c>
      <c r="O534" s="336">
        <v>0</v>
      </c>
    </row>
    <row r="535" spans="1:15">
      <c r="A535" s="334" t="s">
        <v>491</v>
      </c>
      <c r="B535" s="335">
        <v>255024</v>
      </c>
      <c r="C535" s="335" t="s">
        <v>414</v>
      </c>
      <c r="D535" s="335" t="s">
        <v>552</v>
      </c>
      <c r="E535" s="335">
        <v>2991</v>
      </c>
      <c r="F535" s="335">
        <v>2</v>
      </c>
      <c r="G535" s="335">
        <v>1</v>
      </c>
      <c r="H535" s="343" t="s">
        <v>1317</v>
      </c>
      <c r="I535" s="335"/>
      <c r="J535" s="335">
        <v>2</v>
      </c>
      <c r="K535" s="336">
        <v>15525</v>
      </c>
      <c r="L535" s="336">
        <v>15525</v>
      </c>
      <c r="M535" s="336"/>
      <c r="N535" s="336">
        <v>6212</v>
      </c>
      <c r="O535" s="336">
        <v>0</v>
      </c>
    </row>
    <row r="536" spans="1:15">
      <c r="A536" s="334" t="s">
        <v>491</v>
      </c>
      <c r="B536" s="335">
        <v>255024</v>
      </c>
      <c r="C536" s="335" t="s">
        <v>414</v>
      </c>
      <c r="D536" s="335" t="s">
        <v>690</v>
      </c>
      <c r="E536" s="335">
        <v>6121</v>
      </c>
      <c r="F536" s="335">
        <v>2</v>
      </c>
      <c r="G536" s="335">
        <v>1</v>
      </c>
      <c r="H536" s="343" t="s">
        <v>1317</v>
      </c>
      <c r="I536" s="335" t="s">
        <v>1064</v>
      </c>
      <c r="J536" s="335">
        <v>6</v>
      </c>
      <c r="K536" s="336">
        <v>27839808</v>
      </c>
      <c r="L536" s="336">
        <v>27839808</v>
      </c>
      <c r="M536" s="336"/>
      <c r="N536" s="336">
        <v>5567962</v>
      </c>
      <c r="O536" s="336">
        <v>0</v>
      </c>
    </row>
    <row r="537" spans="1:15">
      <c r="A537" s="334" t="s">
        <v>1188</v>
      </c>
      <c r="B537" s="335">
        <v>255129</v>
      </c>
      <c r="C537" s="335" t="s">
        <v>353</v>
      </c>
      <c r="D537" s="335">
        <v>111100</v>
      </c>
      <c r="E537" s="335">
        <v>4419</v>
      </c>
      <c r="F537" s="335">
        <v>1</v>
      </c>
      <c r="G537" s="335">
        <v>1</v>
      </c>
      <c r="H537" s="335">
        <v>77</v>
      </c>
      <c r="I537" s="335"/>
      <c r="J537" s="335">
        <v>4</v>
      </c>
      <c r="K537" s="336">
        <v>1000000</v>
      </c>
      <c r="L537" s="336">
        <v>0</v>
      </c>
      <c r="M537" s="336"/>
      <c r="N537" s="336">
        <v>0</v>
      </c>
      <c r="O537" s="336">
        <v>0</v>
      </c>
    </row>
    <row r="538" spans="1:15">
      <c r="A538" s="334" t="s">
        <v>1189</v>
      </c>
      <c r="B538" s="335">
        <v>255129</v>
      </c>
      <c r="C538" s="335" t="s">
        <v>354</v>
      </c>
      <c r="D538" s="335">
        <v>111100</v>
      </c>
      <c r="E538" s="335">
        <v>4419</v>
      </c>
      <c r="F538" s="335">
        <v>1</v>
      </c>
      <c r="G538" s="335">
        <v>1</v>
      </c>
      <c r="H538" s="335">
        <v>77</v>
      </c>
      <c r="I538" s="335"/>
      <c r="J538" s="335">
        <v>4</v>
      </c>
      <c r="K538" s="336">
        <v>1000000</v>
      </c>
      <c r="L538" s="336">
        <v>0</v>
      </c>
      <c r="M538" s="336"/>
      <c r="N538" s="336">
        <v>0</v>
      </c>
      <c r="O538" s="336">
        <v>0</v>
      </c>
    </row>
    <row r="539" spans="1:15">
      <c r="A539" s="334" t="s">
        <v>1190</v>
      </c>
      <c r="B539" s="335">
        <v>255129</v>
      </c>
      <c r="C539" s="335" t="s">
        <v>355</v>
      </c>
      <c r="D539" s="335">
        <v>111100</v>
      </c>
      <c r="E539" s="335">
        <v>4419</v>
      </c>
      <c r="F539" s="335">
        <v>1</v>
      </c>
      <c r="G539" s="335">
        <v>1</v>
      </c>
      <c r="H539" s="335">
        <v>77</v>
      </c>
      <c r="I539" s="335"/>
      <c r="J539" s="335">
        <v>4</v>
      </c>
      <c r="K539" s="336">
        <v>7000000</v>
      </c>
      <c r="L539" s="336">
        <v>7000000</v>
      </c>
      <c r="M539" s="336"/>
      <c r="N539" s="336">
        <v>0</v>
      </c>
      <c r="O539" s="336">
        <v>0</v>
      </c>
    </row>
    <row r="540" spans="1:15">
      <c r="A540" s="334" t="s">
        <v>503</v>
      </c>
      <c r="B540" s="335">
        <v>255129</v>
      </c>
      <c r="C540" s="335" t="s">
        <v>358</v>
      </c>
      <c r="D540" s="335" t="s">
        <v>552</v>
      </c>
      <c r="E540" s="335">
        <v>4419</v>
      </c>
      <c r="F540" s="335">
        <v>1</v>
      </c>
      <c r="G540" s="335">
        <v>1</v>
      </c>
      <c r="H540" s="335">
        <v>77</v>
      </c>
      <c r="I540" s="335"/>
      <c r="J540" s="335">
        <v>4</v>
      </c>
      <c r="K540" s="336">
        <v>17000000</v>
      </c>
      <c r="L540" s="336">
        <v>13276</v>
      </c>
      <c r="M540" s="336"/>
      <c r="N540" s="336">
        <v>13276</v>
      </c>
      <c r="O540" s="336">
        <v>0</v>
      </c>
    </row>
    <row r="541" spans="1:15">
      <c r="A541" s="334" t="s">
        <v>503</v>
      </c>
      <c r="B541" s="335">
        <v>255129</v>
      </c>
      <c r="C541" s="335" t="s">
        <v>358</v>
      </c>
      <c r="D541" s="335" t="s">
        <v>555</v>
      </c>
      <c r="E541" s="335">
        <v>4419</v>
      </c>
      <c r="F541" s="335">
        <v>1</v>
      </c>
      <c r="G541" s="335">
        <v>1</v>
      </c>
      <c r="H541" s="335">
        <v>77</v>
      </c>
      <c r="I541" s="335"/>
      <c r="J541" s="335">
        <v>4</v>
      </c>
      <c r="K541" s="336">
        <v>0</v>
      </c>
      <c r="L541" s="336">
        <v>16986724</v>
      </c>
      <c r="M541" s="336"/>
      <c r="N541" s="336">
        <v>388408</v>
      </c>
      <c r="O541" s="336">
        <v>0</v>
      </c>
    </row>
    <row r="542" spans="1:15">
      <c r="A542" s="334" t="s">
        <v>506</v>
      </c>
      <c r="B542" s="335">
        <v>255129</v>
      </c>
      <c r="C542" s="335" t="s">
        <v>361</v>
      </c>
      <c r="D542" s="335" t="s">
        <v>555</v>
      </c>
      <c r="E542" s="335">
        <v>4419</v>
      </c>
      <c r="F542" s="335">
        <v>1</v>
      </c>
      <c r="G542" s="335">
        <v>1</v>
      </c>
      <c r="H542" s="335">
        <v>77</v>
      </c>
      <c r="I542" s="335"/>
      <c r="J542" s="335">
        <v>4</v>
      </c>
      <c r="K542" s="336">
        <v>5000000</v>
      </c>
      <c r="L542" s="336">
        <v>0</v>
      </c>
      <c r="M542" s="336"/>
      <c r="N542" s="336">
        <v>0</v>
      </c>
      <c r="O542" s="336">
        <v>0</v>
      </c>
    </row>
    <row r="543" spans="1:15">
      <c r="A543" s="334" t="s">
        <v>472</v>
      </c>
      <c r="B543" s="335">
        <v>255129</v>
      </c>
      <c r="C543" s="335" t="s">
        <v>363</v>
      </c>
      <c r="D543" s="335">
        <v>111100</v>
      </c>
      <c r="E543" s="335">
        <v>4411</v>
      </c>
      <c r="F543" s="335">
        <v>1</v>
      </c>
      <c r="G543" s="335">
        <v>1</v>
      </c>
      <c r="H543" s="343" t="s">
        <v>1317</v>
      </c>
      <c r="I543" s="335"/>
      <c r="J543" s="335">
        <v>4</v>
      </c>
      <c r="K543" s="336">
        <v>50000</v>
      </c>
      <c r="L543" s="336">
        <v>0</v>
      </c>
      <c r="M543" s="336"/>
      <c r="N543" s="336">
        <v>0</v>
      </c>
      <c r="O543" s="336">
        <v>0</v>
      </c>
    </row>
    <row r="544" spans="1:15">
      <c r="A544" s="334" t="s">
        <v>472</v>
      </c>
      <c r="B544" s="335">
        <v>255129</v>
      </c>
      <c r="C544" s="335" t="s">
        <v>363</v>
      </c>
      <c r="D544" s="335" t="s">
        <v>552</v>
      </c>
      <c r="E544" s="335">
        <v>5111</v>
      </c>
      <c r="F544" s="335">
        <v>2</v>
      </c>
      <c r="G544" s="335">
        <v>1</v>
      </c>
      <c r="H544" s="343" t="s">
        <v>1317</v>
      </c>
      <c r="I544" s="335" t="s">
        <v>1078</v>
      </c>
      <c r="J544" s="335">
        <v>5</v>
      </c>
      <c r="K544" s="336">
        <v>300000</v>
      </c>
      <c r="L544" s="336">
        <v>0</v>
      </c>
      <c r="M544" s="336"/>
      <c r="N544" s="336">
        <v>0</v>
      </c>
      <c r="O544" s="336">
        <v>0</v>
      </c>
    </row>
    <row r="545" spans="1:15">
      <c r="A545" s="334" t="s">
        <v>472</v>
      </c>
      <c r="B545" s="335">
        <v>255129</v>
      </c>
      <c r="C545" s="335" t="s">
        <v>363</v>
      </c>
      <c r="D545" s="335" t="s">
        <v>552</v>
      </c>
      <c r="E545" s="335">
        <v>5151</v>
      </c>
      <c r="F545" s="335">
        <v>2</v>
      </c>
      <c r="G545" s="335">
        <v>1</v>
      </c>
      <c r="H545" s="343" t="s">
        <v>1317</v>
      </c>
      <c r="I545" s="335" t="s">
        <v>1078</v>
      </c>
      <c r="J545" s="335">
        <v>5</v>
      </c>
      <c r="K545" s="336">
        <v>1000000</v>
      </c>
      <c r="L545" s="336">
        <v>0</v>
      </c>
      <c r="M545" s="336"/>
      <c r="N545" s="336">
        <v>0</v>
      </c>
      <c r="O545" s="336">
        <v>0</v>
      </c>
    </row>
    <row r="546" spans="1:15">
      <c r="A546" s="334" t="s">
        <v>472</v>
      </c>
      <c r="B546" s="335">
        <v>255129</v>
      </c>
      <c r="C546" s="335" t="s">
        <v>363</v>
      </c>
      <c r="D546" s="335" t="s">
        <v>552</v>
      </c>
      <c r="E546" s="335">
        <v>5291</v>
      </c>
      <c r="F546" s="335">
        <v>2</v>
      </c>
      <c r="G546" s="335">
        <v>1</v>
      </c>
      <c r="H546" s="343" t="s">
        <v>1317</v>
      </c>
      <c r="I546" s="335" t="s">
        <v>1078</v>
      </c>
      <c r="J546" s="335">
        <v>5</v>
      </c>
      <c r="K546" s="336">
        <v>35000</v>
      </c>
      <c r="L546" s="336">
        <v>0</v>
      </c>
      <c r="M546" s="336"/>
      <c r="N546" s="336">
        <v>0</v>
      </c>
      <c r="O546" s="336">
        <v>0</v>
      </c>
    </row>
    <row r="547" spans="1:15">
      <c r="A547" s="334" t="s">
        <v>472</v>
      </c>
      <c r="B547" s="335">
        <v>255129</v>
      </c>
      <c r="C547" s="335" t="s">
        <v>363</v>
      </c>
      <c r="D547" s="335" t="s">
        <v>552</v>
      </c>
      <c r="E547" s="335">
        <v>5651</v>
      </c>
      <c r="F547" s="335">
        <v>2</v>
      </c>
      <c r="G547" s="335">
        <v>1</v>
      </c>
      <c r="H547" s="343" t="s">
        <v>1317</v>
      </c>
      <c r="I547" s="335" t="s">
        <v>1078</v>
      </c>
      <c r="J547" s="335">
        <v>5</v>
      </c>
      <c r="K547" s="336">
        <v>45500</v>
      </c>
      <c r="L547" s="336">
        <v>0</v>
      </c>
      <c r="M547" s="336"/>
      <c r="N547" s="336">
        <v>0</v>
      </c>
      <c r="O547" s="336">
        <v>0</v>
      </c>
    </row>
    <row r="548" spans="1:15">
      <c r="A548" s="334" t="s">
        <v>472</v>
      </c>
      <c r="B548" s="335">
        <v>255129</v>
      </c>
      <c r="C548" s="335" t="s">
        <v>363</v>
      </c>
      <c r="D548" s="335" t="s">
        <v>552</v>
      </c>
      <c r="E548" s="335">
        <v>5691</v>
      </c>
      <c r="F548" s="335">
        <v>2</v>
      </c>
      <c r="G548" s="335">
        <v>1</v>
      </c>
      <c r="H548" s="343" t="s">
        <v>1317</v>
      </c>
      <c r="I548" s="335" t="s">
        <v>1078</v>
      </c>
      <c r="J548" s="335">
        <v>5</v>
      </c>
      <c r="K548" s="336">
        <v>80000</v>
      </c>
      <c r="L548" s="336">
        <v>0</v>
      </c>
      <c r="M548" s="336"/>
      <c r="N548" s="336">
        <v>0</v>
      </c>
      <c r="O548" s="336">
        <v>0</v>
      </c>
    </row>
    <row r="549" spans="1:15">
      <c r="A549" s="334" t="s">
        <v>472</v>
      </c>
      <c r="B549" s="335">
        <v>255129</v>
      </c>
      <c r="C549" s="335" t="s">
        <v>363</v>
      </c>
      <c r="D549" s="335" t="s">
        <v>548</v>
      </c>
      <c r="E549" s="335">
        <v>2151</v>
      </c>
      <c r="F549" s="335">
        <v>1</v>
      </c>
      <c r="G549" s="335">
        <v>1</v>
      </c>
      <c r="H549" s="343" t="s">
        <v>1317</v>
      </c>
      <c r="I549" s="335"/>
      <c r="J549" s="335">
        <v>2</v>
      </c>
      <c r="K549" s="336">
        <v>80000</v>
      </c>
      <c r="L549" s="336">
        <v>0</v>
      </c>
      <c r="M549" s="336"/>
      <c r="N549" s="336">
        <v>0</v>
      </c>
      <c r="O549" s="336">
        <v>0</v>
      </c>
    </row>
    <row r="550" spans="1:15">
      <c r="A550" s="334" t="s">
        <v>472</v>
      </c>
      <c r="B550" s="335">
        <v>255129</v>
      </c>
      <c r="C550" s="335" t="s">
        <v>363</v>
      </c>
      <c r="D550" s="335" t="s">
        <v>548</v>
      </c>
      <c r="E550" s="335">
        <v>2171</v>
      </c>
      <c r="F550" s="335">
        <v>1</v>
      </c>
      <c r="G550" s="335">
        <v>1</v>
      </c>
      <c r="H550" s="343" t="s">
        <v>1317</v>
      </c>
      <c r="I550" s="335"/>
      <c r="J550" s="335">
        <v>2</v>
      </c>
      <c r="K550" s="336">
        <v>200000</v>
      </c>
      <c r="L550" s="336">
        <v>200000</v>
      </c>
      <c r="M550" s="336"/>
      <c r="N550" s="336">
        <v>200000</v>
      </c>
      <c r="O550" s="336">
        <v>0</v>
      </c>
    </row>
    <row r="551" spans="1:15">
      <c r="A551" s="334" t="s">
        <v>472</v>
      </c>
      <c r="B551" s="335">
        <v>255129</v>
      </c>
      <c r="C551" s="335" t="s">
        <v>363</v>
      </c>
      <c r="D551" s="335" t="s">
        <v>548</v>
      </c>
      <c r="E551" s="335">
        <v>2211</v>
      </c>
      <c r="F551" s="335">
        <v>1</v>
      </c>
      <c r="G551" s="335">
        <v>1</v>
      </c>
      <c r="H551" s="343" t="s">
        <v>1317</v>
      </c>
      <c r="I551" s="335"/>
      <c r="J551" s="335">
        <v>2</v>
      </c>
      <c r="K551" s="336">
        <v>200000</v>
      </c>
      <c r="L551" s="336">
        <v>200000</v>
      </c>
      <c r="M551" s="336"/>
      <c r="N551" s="336">
        <v>150000</v>
      </c>
      <c r="O551" s="336">
        <v>0</v>
      </c>
    </row>
    <row r="552" spans="1:15">
      <c r="A552" s="334" t="s">
        <v>472</v>
      </c>
      <c r="B552" s="335">
        <v>255129</v>
      </c>
      <c r="C552" s="335" t="s">
        <v>363</v>
      </c>
      <c r="D552" s="335" t="s">
        <v>548</v>
      </c>
      <c r="E552" s="335">
        <v>2471</v>
      </c>
      <c r="F552" s="335">
        <v>1</v>
      </c>
      <c r="G552" s="335">
        <v>1</v>
      </c>
      <c r="H552" s="343" t="s">
        <v>1317</v>
      </c>
      <c r="I552" s="335"/>
      <c r="J552" s="335">
        <v>2</v>
      </c>
      <c r="K552" s="336">
        <v>80000</v>
      </c>
      <c r="L552" s="336">
        <v>0</v>
      </c>
      <c r="M552" s="336"/>
      <c r="N552" s="336">
        <v>0</v>
      </c>
      <c r="O552" s="336">
        <v>0</v>
      </c>
    </row>
    <row r="553" spans="1:15">
      <c r="A553" s="334" t="s">
        <v>472</v>
      </c>
      <c r="B553" s="335">
        <v>255129</v>
      </c>
      <c r="C553" s="335" t="s">
        <v>363</v>
      </c>
      <c r="D553" s="335" t="s">
        <v>548</v>
      </c>
      <c r="E553" s="335">
        <v>2481</v>
      </c>
      <c r="F553" s="335">
        <v>1</v>
      </c>
      <c r="G553" s="335">
        <v>1</v>
      </c>
      <c r="H553" s="343" t="s">
        <v>1317</v>
      </c>
      <c r="I553" s="335"/>
      <c r="J553" s="335">
        <v>2</v>
      </c>
      <c r="K553" s="336">
        <v>100000</v>
      </c>
      <c r="L553" s="336">
        <v>100000</v>
      </c>
      <c r="M553" s="336"/>
      <c r="N553" s="336">
        <v>60000</v>
      </c>
      <c r="O553" s="336">
        <v>0</v>
      </c>
    </row>
    <row r="554" spans="1:15">
      <c r="A554" s="334" t="s">
        <v>472</v>
      </c>
      <c r="B554" s="335">
        <v>255129</v>
      </c>
      <c r="C554" s="335" t="s">
        <v>363</v>
      </c>
      <c r="D554" s="335" t="s">
        <v>548</v>
      </c>
      <c r="E554" s="335">
        <v>2491</v>
      </c>
      <c r="F554" s="335">
        <v>1</v>
      </c>
      <c r="G554" s="335">
        <v>1</v>
      </c>
      <c r="H554" s="343" t="s">
        <v>1317</v>
      </c>
      <c r="I554" s="335"/>
      <c r="J554" s="335">
        <v>2</v>
      </c>
      <c r="K554" s="336">
        <v>100000</v>
      </c>
      <c r="L554" s="336">
        <v>100000</v>
      </c>
      <c r="M554" s="336"/>
      <c r="N554" s="336">
        <v>60000</v>
      </c>
      <c r="O554" s="336">
        <v>0</v>
      </c>
    </row>
    <row r="555" spans="1:15">
      <c r="A555" s="334" t="s">
        <v>484</v>
      </c>
      <c r="B555" s="335">
        <v>223081</v>
      </c>
      <c r="C555" s="335" t="s">
        <v>396</v>
      </c>
      <c r="D555" s="335" t="s">
        <v>548</v>
      </c>
      <c r="E555" s="335">
        <v>3112</v>
      </c>
      <c r="F555" s="335">
        <v>1</v>
      </c>
      <c r="G555" s="335">
        <v>2</v>
      </c>
      <c r="H555" s="343" t="s">
        <v>1317</v>
      </c>
      <c r="I555" s="335"/>
      <c r="J555" s="335">
        <v>3</v>
      </c>
      <c r="K555" s="336">
        <v>0</v>
      </c>
      <c r="L555" s="336">
        <v>2334685</v>
      </c>
      <c r="M555" s="336"/>
      <c r="N555" s="336">
        <v>1215876</v>
      </c>
      <c r="O555" s="336">
        <v>0</v>
      </c>
    </row>
    <row r="556" spans="1:15">
      <c r="A556" s="334" t="s">
        <v>472</v>
      </c>
      <c r="B556" s="335">
        <v>255129</v>
      </c>
      <c r="C556" s="335" t="s">
        <v>363</v>
      </c>
      <c r="D556" s="335" t="s">
        <v>548</v>
      </c>
      <c r="E556" s="335">
        <v>2731</v>
      </c>
      <c r="F556" s="335">
        <v>1</v>
      </c>
      <c r="G556" s="335">
        <v>1</v>
      </c>
      <c r="H556" s="343" t="s">
        <v>1317</v>
      </c>
      <c r="I556" s="335"/>
      <c r="J556" s="335">
        <v>2</v>
      </c>
      <c r="K556" s="336">
        <v>30000</v>
      </c>
      <c r="L556" s="336">
        <v>0</v>
      </c>
      <c r="M556" s="336"/>
      <c r="N556" s="336">
        <v>0</v>
      </c>
      <c r="O556" s="336">
        <v>0</v>
      </c>
    </row>
    <row r="557" spans="1:15">
      <c r="A557" s="334" t="s">
        <v>472</v>
      </c>
      <c r="B557" s="335">
        <v>255129</v>
      </c>
      <c r="C557" s="335" t="s">
        <v>363</v>
      </c>
      <c r="D557" s="335" t="s">
        <v>548</v>
      </c>
      <c r="E557" s="335">
        <v>3511</v>
      </c>
      <c r="F557" s="335">
        <v>1</v>
      </c>
      <c r="G557" s="335">
        <v>1</v>
      </c>
      <c r="H557" s="343" t="s">
        <v>1317</v>
      </c>
      <c r="I557" s="335"/>
      <c r="J557" s="335">
        <v>3</v>
      </c>
      <c r="K557" s="336">
        <v>146275</v>
      </c>
      <c r="L557" s="336">
        <v>0</v>
      </c>
      <c r="M557" s="336"/>
      <c r="N557" s="336">
        <v>0</v>
      </c>
      <c r="O557" s="336">
        <v>0</v>
      </c>
    </row>
    <row r="558" spans="1:15">
      <c r="A558" s="337" t="s">
        <v>473</v>
      </c>
      <c r="B558" s="335">
        <v>262122</v>
      </c>
      <c r="C558" s="335" t="s">
        <v>366</v>
      </c>
      <c r="D558" s="335" t="s">
        <v>548</v>
      </c>
      <c r="E558" s="335">
        <v>2171</v>
      </c>
      <c r="F558" s="335">
        <v>1</v>
      </c>
      <c r="G558" s="335">
        <v>1</v>
      </c>
      <c r="H558" s="343" t="s">
        <v>1317</v>
      </c>
      <c r="I558" s="335"/>
      <c r="J558" s="335">
        <v>2</v>
      </c>
      <c r="K558" s="336">
        <v>100000</v>
      </c>
      <c r="L558" s="336">
        <v>100000</v>
      </c>
      <c r="M558" s="336"/>
      <c r="N558" s="336">
        <v>75000</v>
      </c>
      <c r="O558" s="336">
        <v>0</v>
      </c>
    </row>
    <row r="559" spans="1:15">
      <c r="A559" s="334" t="s">
        <v>486</v>
      </c>
      <c r="B559" s="335">
        <v>223202</v>
      </c>
      <c r="C559" s="335" t="s">
        <v>399</v>
      </c>
      <c r="D559" s="335" t="s">
        <v>548</v>
      </c>
      <c r="E559" s="335">
        <v>3112</v>
      </c>
      <c r="F559" s="335">
        <v>1</v>
      </c>
      <c r="G559" s="335">
        <v>2</v>
      </c>
      <c r="H559" s="343" t="s">
        <v>1317</v>
      </c>
      <c r="I559" s="335"/>
      <c r="J559" s="335">
        <v>3</v>
      </c>
      <c r="K559" s="336">
        <v>0</v>
      </c>
      <c r="L559" s="336">
        <v>1495000</v>
      </c>
      <c r="M559" s="336"/>
      <c r="N559" s="336">
        <v>496668</v>
      </c>
      <c r="O559" s="336">
        <v>0</v>
      </c>
    </row>
    <row r="560" spans="1:15">
      <c r="A560" s="337" t="s">
        <v>473</v>
      </c>
      <c r="B560" s="335">
        <v>262122</v>
      </c>
      <c r="C560" s="335" t="s">
        <v>366</v>
      </c>
      <c r="D560" s="335" t="s">
        <v>548</v>
      </c>
      <c r="E560" s="335">
        <v>3291</v>
      </c>
      <c r="F560" s="335">
        <v>1</v>
      </c>
      <c r="G560" s="335">
        <v>1</v>
      </c>
      <c r="H560" s="343" t="s">
        <v>1317</v>
      </c>
      <c r="I560" s="335"/>
      <c r="J560" s="335">
        <v>3</v>
      </c>
      <c r="K560" s="336">
        <v>310000</v>
      </c>
      <c r="L560" s="336">
        <v>0</v>
      </c>
      <c r="M560" s="336"/>
      <c r="N560" s="336">
        <v>0</v>
      </c>
      <c r="O560" s="336">
        <v>0</v>
      </c>
    </row>
    <row r="561" spans="1:15">
      <c r="A561" s="337" t="s">
        <v>473</v>
      </c>
      <c r="B561" s="335">
        <v>262122</v>
      </c>
      <c r="C561" s="335" t="s">
        <v>366</v>
      </c>
      <c r="D561" s="335" t="s">
        <v>548</v>
      </c>
      <c r="E561" s="335">
        <v>3581</v>
      </c>
      <c r="F561" s="335">
        <v>1</v>
      </c>
      <c r="G561" s="335">
        <v>1</v>
      </c>
      <c r="H561" s="343" t="s">
        <v>1317</v>
      </c>
      <c r="I561" s="335"/>
      <c r="J561" s="335">
        <v>3</v>
      </c>
      <c r="K561" s="336">
        <v>0</v>
      </c>
      <c r="L561" s="336">
        <v>500000</v>
      </c>
      <c r="M561" s="336"/>
      <c r="N561" s="336">
        <v>0</v>
      </c>
      <c r="O561" s="336">
        <v>0</v>
      </c>
    </row>
    <row r="562" spans="1:15">
      <c r="A562" s="337" t="s">
        <v>473</v>
      </c>
      <c r="B562" s="335">
        <v>262122</v>
      </c>
      <c r="C562" s="335" t="s">
        <v>366</v>
      </c>
      <c r="D562" s="335" t="s">
        <v>548</v>
      </c>
      <c r="E562" s="335">
        <v>3821</v>
      </c>
      <c r="F562" s="335">
        <v>1</v>
      </c>
      <c r="G562" s="335">
        <v>1</v>
      </c>
      <c r="H562" s="343" t="s">
        <v>1317</v>
      </c>
      <c r="I562" s="335"/>
      <c r="J562" s="335">
        <v>3</v>
      </c>
      <c r="K562" s="336">
        <v>500000</v>
      </c>
      <c r="L562" s="336">
        <v>0</v>
      </c>
      <c r="M562" s="336"/>
      <c r="N562" s="336">
        <v>0</v>
      </c>
      <c r="O562" s="336">
        <v>0</v>
      </c>
    </row>
    <row r="563" spans="1:15">
      <c r="A563" s="334" t="s">
        <v>508</v>
      </c>
      <c r="B563" s="335">
        <v>264105</v>
      </c>
      <c r="C563" s="335" t="s">
        <v>369</v>
      </c>
      <c r="D563" s="335" t="s">
        <v>552</v>
      </c>
      <c r="E563" s="335">
        <v>2541</v>
      </c>
      <c r="F563" s="335">
        <v>1</v>
      </c>
      <c r="G563" s="335">
        <v>1</v>
      </c>
      <c r="H563" s="335">
        <v>87</v>
      </c>
      <c r="I563" s="335"/>
      <c r="J563" s="335">
        <v>2</v>
      </c>
      <c r="K563" s="336">
        <v>0</v>
      </c>
      <c r="L563" s="336">
        <v>0</v>
      </c>
      <c r="M563" s="336"/>
      <c r="N563" s="336">
        <v>0</v>
      </c>
      <c r="O563" s="336">
        <v>0</v>
      </c>
    </row>
    <row r="564" spans="1:15">
      <c r="A564" s="334" t="s">
        <v>508</v>
      </c>
      <c r="B564" s="335">
        <v>264105</v>
      </c>
      <c r="C564" s="335" t="s">
        <v>369</v>
      </c>
      <c r="D564" s="335" t="s">
        <v>552</v>
      </c>
      <c r="E564" s="335">
        <v>2551</v>
      </c>
      <c r="F564" s="335">
        <v>1</v>
      </c>
      <c r="G564" s="335">
        <v>1</v>
      </c>
      <c r="H564" s="335">
        <v>87</v>
      </c>
      <c r="I564" s="335"/>
      <c r="J564" s="335">
        <v>2</v>
      </c>
      <c r="K564" s="336">
        <v>0</v>
      </c>
      <c r="L564" s="336">
        <v>0</v>
      </c>
      <c r="M564" s="336"/>
      <c r="N564" s="336">
        <v>0</v>
      </c>
      <c r="O564" s="336">
        <v>0</v>
      </c>
    </row>
    <row r="565" spans="1:15">
      <c r="A565" s="334" t="s">
        <v>508</v>
      </c>
      <c r="B565" s="335">
        <v>264105</v>
      </c>
      <c r="C565" s="335" t="s">
        <v>369</v>
      </c>
      <c r="D565" s="335" t="s">
        <v>552</v>
      </c>
      <c r="E565" s="335">
        <v>2721</v>
      </c>
      <c r="F565" s="335">
        <v>1</v>
      </c>
      <c r="G565" s="335">
        <v>1</v>
      </c>
      <c r="H565" s="335">
        <v>87</v>
      </c>
      <c r="I565" s="335"/>
      <c r="J565" s="335">
        <v>2</v>
      </c>
      <c r="K565" s="336">
        <v>0</v>
      </c>
      <c r="L565" s="336">
        <v>0</v>
      </c>
      <c r="M565" s="336"/>
      <c r="N565" s="336">
        <v>0</v>
      </c>
      <c r="O565" s="336">
        <v>0</v>
      </c>
    </row>
    <row r="566" spans="1:15">
      <c r="A566" s="334" t="s">
        <v>508</v>
      </c>
      <c r="B566" s="335">
        <v>264105</v>
      </c>
      <c r="C566" s="335" t="s">
        <v>369</v>
      </c>
      <c r="D566" s="335" t="s">
        <v>552</v>
      </c>
      <c r="E566" s="335">
        <v>2961</v>
      </c>
      <c r="F566" s="335">
        <v>1</v>
      </c>
      <c r="G566" s="335">
        <v>1</v>
      </c>
      <c r="H566" s="335">
        <v>87</v>
      </c>
      <c r="I566" s="335"/>
      <c r="J566" s="335">
        <v>2</v>
      </c>
      <c r="K566" s="336">
        <v>0</v>
      </c>
      <c r="L566" s="336">
        <v>0</v>
      </c>
      <c r="M566" s="336"/>
      <c r="N566" s="336">
        <v>0</v>
      </c>
      <c r="O566" s="336">
        <v>0</v>
      </c>
    </row>
    <row r="567" spans="1:15">
      <c r="A567" s="334" t="s">
        <v>508</v>
      </c>
      <c r="B567" s="335">
        <v>264105</v>
      </c>
      <c r="C567" s="335" t="s">
        <v>369</v>
      </c>
      <c r="D567" s="335" t="s">
        <v>552</v>
      </c>
      <c r="E567" s="335">
        <v>5111</v>
      </c>
      <c r="F567" s="335">
        <v>2</v>
      </c>
      <c r="G567" s="335">
        <v>1</v>
      </c>
      <c r="H567" s="343" t="s">
        <v>1317</v>
      </c>
      <c r="I567" s="335" t="s">
        <v>1103</v>
      </c>
      <c r="J567" s="335">
        <v>5</v>
      </c>
      <c r="K567" s="336">
        <v>480435</v>
      </c>
      <c r="L567" s="336">
        <v>0</v>
      </c>
      <c r="M567" s="336"/>
      <c r="N567" s="336">
        <v>0</v>
      </c>
      <c r="O567" s="336">
        <v>0</v>
      </c>
    </row>
    <row r="568" spans="1:15">
      <c r="A568" s="334" t="s">
        <v>508</v>
      </c>
      <c r="B568" s="335">
        <v>264105</v>
      </c>
      <c r="C568" s="335" t="s">
        <v>369</v>
      </c>
      <c r="D568" s="335" t="s">
        <v>552</v>
      </c>
      <c r="E568" s="335">
        <v>5151</v>
      </c>
      <c r="F568" s="335">
        <v>2</v>
      </c>
      <c r="G568" s="335">
        <v>1</v>
      </c>
      <c r="H568" s="343" t="s">
        <v>1317</v>
      </c>
      <c r="I568" s="335" t="s">
        <v>1103</v>
      </c>
      <c r="J568" s="335">
        <v>5</v>
      </c>
      <c r="K568" s="336">
        <v>300000</v>
      </c>
      <c r="L568" s="336">
        <v>0</v>
      </c>
      <c r="M568" s="336"/>
      <c r="N568" s="336">
        <v>0</v>
      </c>
      <c r="O568" s="336">
        <v>0</v>
      </c>
    </row>
    <row r="569" spans="1:15">
      <c r="A569" s="334" t="s">
        <v>508</v>
      </c>
      <c r="B569" s="335">
        <v>264105</v>
      </c>
      <c r="C569" s="335" t="s">
        <v>369</v>
      </c>
      <c r="D569" s="335" t="s">
        <v>552</v>
      </c>
      <c r="E569" s="335">
        <v>5191</v>
      </c>
      <c r="F569" s="335">
        <v>2</v>
      </c>
      <c r="G569" s="335">
        <v>1</v>
      </c>
      <c r="H569" s="343" t="s">
        <v>1317</v>
      </c>
      <c r="I569" s="335" t="s">
        <v>1103</v>
      </c>
      <c r="J569" s="335">
        <v>5</v>
      </c>
      <c r="K569" s="336">
        <v>90000</v>
      </c>
      <c r="L569" s="336">
        <v>0</v>
      </c>
      <c r="M569" s="336"/>
      <c r="N569" s="336">
        <v>0</v>
      </c>
      <c r="O569" s="336">
        <v>0</v>
      </c>
    </row>
    <row r="570" spans="1:15">
      <c r="A570" s="334" t="s">
        <v>508</v>
      </c>
      <c r="B570" s="335">
        <v>264105</v>
      </c>
      <c r="C570" s="335" t="s">
        <v>369</v>
      </c>
      <c r="D570" s="335" t="s">
        <v>552</v>
      </c>
      <c r="E570" s="335">
        <v>5211</v>
      </c>
      <c r="F570" s="335">
        <v>2</v>
      </c>
      <c r="G570" s="335">
        <v>1</v>
      </c>
      <c r="H570" s="343" t="s">
        <v>1317</v>
      </c>
      <c r="I570" s="335" t="s">
        <v>1103</v>
      </c>
      <c r="J570" s="335">
        <v>5</v>
      </c>
      <c r="K570" s="336">
        <v>50000</v>
      </c>
      <c r="L570" s="336">
        <v>0</v>
      </c>
      <c r="M570" s="336"/>
      <c r="N570" s="336">
        <v>0</v>
      </c>
      <c r="O570" s="336">
        <v>0</v>
      </c>
    </row>
    <row r="571" spans="1:15">
      <c r="A571" s="334" t="s">
        <v>508</v>
      </c>
      <c r="B571" s="335">
        <v>264105</v>
      </c>
      <c r="C571" s="335" t="s">
        <v>369</v>
      </c>
      <c r="D571" s="335" t="s">
        <v>552</v>
      </c>
      <c r="E571" s="335">
        <v>5221</v>
      </c>
      <c r="F571" s="335">
        <v>2</v>
      </c>
      <c r="G571" s="335">
        <v>1</v>
      </c>
      <c r="H571" s="343" t="s">
        <v>1317</v>
      </c>
      <c r="I571" s="335" t="s">
        <v>1103</v>
      </c>
      <c r="J571" s="335">
        <v>5</v>
      </c>
      <c r="K571" s="336">
        <v>30000</v>
      </c>
      <c r="L571" s="336">
        <v>0</v>
      </c>
      <c r="M571" s="336"/>
      <c r="N571" s="336">
        <v>0</v>
      </c>
      <c r="O571" s="336">
        <v>0</v>
      </c>
    </row>
    <row r="572" spans="1:15">
      <c r="A572" s="334" t="s">
        <v>508</v>
      </c>
      <c r="B572" s="335">
        <v>264105</v>
      </c>
      <c r="C572" s="335" t="s">
        <v>369</v>
      </c>
      <c r="D572" s="335" t="s">
        <v>552</v>
      </c>
      <c r="E572" s="335">
        <v>5291</v>
      </c>
      <c r="F572" s="335">
        <v>2</v>
      </c>
      <c r="G572" s="335">
        <v>1</v>
      </c>
      <c r="H572" s="343" t="s">
        <v>1317</v>
      </c>
      <c r="I572" s="335" t="s">
        <v>1103</v>
      </c>
      <c r="J572" s="335">
        <v>5</v>
      </c>
      <c r="K572" s="336">
        <v>119600</v>
      </c>
      <c r="L572" s="336">
        <v>0</v>
      </c>
      <c r="M572" s="336"/>
      <c r="N572" s="336">
        <v>0</v>
      </c>
      <c r="O572" s="336">
        <v>0</v>
      </c>
    </row>
    <row r="573" spans="1:15">
      <c r="A573" s="334" t="s">
        <v>488</v>
      </c>
      <c r="B573" s="335">
        <v>224012</v>
      </c>
      <c r="C573" s="335" t="s">
        <v>403</v>
      </c>
      <c r="D573" s="335" t="s">
        <v>548</v>
      </c>
      <c r="E573" s="335">
        <v>3112</v>
      </c>
      <c r="F573" s="335">
        <v>1</v>
      </c>
      <c r="G573" s="335">
        <v>2</v>
      </c>
      <c r="H573" s="343" t="s">
        <v>1317</v>
      </c>
      <c r="I573" s="335"/>
      <c r="J573" s="335">
        <v>3</v>
      </c>
      <c r="K573" s="336">
        <v>0</v>
      </c>
      <c r="L573" s="336">
        <v>350000</v>
      </c>
      <c r="M573" s="336"/>
      <c r="N573" s="336">
        <v>140000</v>
      </c>
      <c r="O573" s="336">
        <v>0</v>
      </c>
    </row>
    <row r="574" spans="1:15">
      <c r="A574" s="334" t="s">
        <v>508</v>
      </c>
      <c r="B574" s="335">
        <v>264105</v>
      </c>
      <c r="C574" s="335" t="s">
        <v>369</v>
      </c>
      <c r="D574" s="335" t="s">
        <v>555</v>
      </c>
      <c r="E574" s="335">
        <v>4481</v>
      </c>
      <c r="F574" s="335">
        <v>1</v>
      </c>
      <c r="G574" s="335">
        <v>1</v>
      </c>
      <c r="H574" s="335">
        <v>87</v>
      </c>
      <c r="I574" s="335"/>
      <c r="J574" s="335">
        <v>4</v>
      </c>
      <c r="K574" s="336">
        <v>0</v>
      </c>
      <c r="L574" s="336">
        <v>0</v>
      </c>
      <c r="M574" s="336"/>
      <c r="N574" s="336">
        <v>0</v>
      </c>
      <c r="O574" s="336">
        <v>0</v>
      </c>
    </row>
    <row r="575" spans="1:15">
      <c r="A575" s="334" t="s">
        <v>508</v>
      </c>
      <c r="B575" s="335">
        <v>264105</v>
      </c>
      <c r="C575" s="335" t="s">
        <v>369</v>
      </c>
      <c r="D575" s="335" t="s">
        <v>548</v>
      </c>
      <c r="E575" s="335">
        <v>2111</v>
      </c>
      <c r="F575" s="335">
        <v>1</v>
      </c>
      <c r="G575" s="335">
        <v>1</v>
      </c>
      <c r="H575" s="343" t="s">
        <v>1317</v>
      </c>
      <c r="I575" s="335"/>
      <c r="J575" s="335">
        <v>2</v>
      </c>
      <c r="K575" s="336">
        <v>90000</v>
      </c>
      <c r="L575" s="336">
        <v>90000</v>
      </c>
      <c r="M575" s="336"/>
      <c r="N575" s="336">
        <v>60000</v>
      </c>
      <c r="O575" s="336">
        <v>0</v>
      </c>
    </row>
    <row r="576" spans="1:15">
      <c r="A576" s="334" t="s">
        <v>508</v>
      </c>
      <c r="B576" s="335">
        <v>264105</v>
      </c>
      <c r="C576" s="335" t="s">
        <v>369</v>
      </c>
      <c r="D576" s="335" t="s">
        <v>548</v>
      </c>
      <c r="E576" s="335">
        <v>2121</v>
      </c>
      <c r="F576" s="335">
        <v>1</v>
      </c>
      <c r="G576" s="335">
        <v>1</v>
      </c>
      <c r="H576" s="343" t="s">
        <v>1317</v>
      </c>
      <c r="I576" s="335"/>
      <c r="J576" s="335">
        <v>2</v>
      </c>
      <c r="K576" s="336">
        <v>84000</v>
      </c>
      <c r="L576" s="336">
        <v>0</v>
      </c>
      <c r="M576" s="336"/>
      <c r="N576" s="336">
        <v>0</v>
      </c>
      <c r="O576" s="336">
        <v>0</v>
      </c>
    </row>
    <row r="577" spans="1:15">
      <c r="A577" s="334" t="s">
        <v>508</v>
      </c>
      <c r="B577" s="335">
        <v>264105</v>
      </c>
      <c r="C577" s="335" t="s">
        <v>369</v>
      </c>
      <c r="D577" s="335" t="s">
        <v>548</v>
      </c>
      <c r="E577" s="335">
        <v>2171</v>
      </c>
      <c r="F577" s="335">
        <v>1</v>
      </c>
      <c r="G577" s="335">
        <v>1</v>
      </c>
      <c r="H577" s="343" t="s">
        <v>1317</v>
      </c>
      <c r="I577" s="335"/>
      <c r="J577" s="335">
        <v>2</v>
      </c>
      <c r="K577" s="336">
        <v>120000</v>
      </c>
      <c r="L577" s="336">
        <v>0</v>
      </c>
      <c r="M577" s="336"/>
      <c r="N577" s="336">
        <v>0</v>
      </c>
      <c r="O577" s="336">
        <v>0</v>
      </c>
    </row>
    <row r="578" spans="1:15">
      <c r="A578" s="334" t="s">
        <v>508</v>
      </c>
      <c r="B578" s="335">
        <v>264105</v>
      </c>
      <c r="C578" s="335" t="s">
        <v>369</v>
      </c>
      <c r="D578" s="335" t="s">
        <v>548</v>
      </c>
      <c r="E578" s="335">
        <v>2451</v>
      </c>
      <c r="F578" s="335">
        <v>1</v>
      </c>
      <c r="G578" s="335">
        <v>1</v>
      </c>
      <c r="H578" s="343" t="s">
        <v>1317</v>
      </c>
      <c r="I578" s="335"/>
      <c r="J578" s="335">
        <v>2</v>
      </c>
      <c r="K578" s="336">
        <v>52500</v>
      </c>
      <c r="L578" s="336">
        <v>0</v>
      </c>
      <c r="M578" s="336"/>
      <c r="N578" s="336">
        <v>0</v>
      </c>
      <c r="O578" s="336">
        <v>0</v>
      </c>
    </row>
    <row r="579" spans="1:15">
      <c r="A579" s="334" t="s">
        <v>470</v>
      </c>
      <c r="B579" s="335">
        <v>241046</v>
      </c>
      <c r="C579" s="335" t="s">
        <v>342</v>
      </c>
      <c r="D579" s="335" t="s">
        <v>548</v>
      </c>
      <c r="E579" s="335">
        <v>3112</v>
      </c>
      <c r="F579" s="335">
        <v>1</v>
      </c>
      <c r="G579" s="335">
        <v>2</v>
      </c>
      <c r="H579" s="343" t="s">
        <v>1317</v>
      </c>
      <c r="I579" s="335"/>
      <c r="J579" s="335">
        <v>3</v>
      </c>
      <c r="K579" s="336">
        <v>0</v>
      </c>
      <c r="L579" s="336">
        <v>2833185.6</v>
      </c>
      <c r="M579" s="336"/>
      <c r="N579" s="336">
        <v>288000</v>
      </c>
      <c r="O579" s="336">
        <v>0</v>
      </c>
    </row>
    <row r="580" spans="1:15">
      <c r="A580" s="334" t="s">
        <v>508</v>
      </c>
      <c r="B580" s="335">
        <v>264105</v>
      </c>
      <c r="C580" s="335" t="s">
        <v>369</v>
      </c>
      <c r="D580" s="335" t="s">
        <v>548</v>
      </c>
      <c r="E580" s="335">
        <v>2751</v>
      </c>
      <c r="F580" s="335">
        <v>1</v>
      </c>
      <c r="G580" s="335">
        <v>1</v>
      </c>
      <c r="H580" s="343" t="s">
        <v>1317</v>
      </c>
      <c r="I580" s="335"/>
      <c r="J580" s="335">
        <v>2</v>
      </c>
      <c r="K580" s="336">
        <v>100000</v>
      </c>
      <c r="L580" s="336">
        <v>0</v>
      </c>
      <c r="M580" s="336"/>
      <c r="N580" s="336">
        <v>0</v>
      </c>
      <c r="O580" s="336">
        <v>0</v>
      </c>
    </row>
    <row r="581" spans="1:15">
      <c r="A581" s="334" t="s">
        <v>508</v>
      </c>
      <c r="B581" s="335">
        <v>264105</v>
      </c>
      <c r="C581" s="335" t="s">
        <v>369</v>
      </c>
      <c r="D581" s="335" t="s">
        <v>548</v>
      </c>
      <c r="E581" s="335">
        <v>2921</v>
      </c>
      <c r="F581" s="335">
        <v>1</v>
      </c>
      <c r="G581" s="335">
        <v>1</v>
      </c>
      <c r="H581" s="343" t="s">
        <v>1317</v>
      </c>
      <c r="I581" s="335"/>
      <c r="J581" s="335">
        <v>2</v>
      </c>
      <c r="K581" s="336">
        <v>40000</v>
      </c>
      <c r="L581" s="336">
        <v>40000</v>
      </c>
      <c r="M581" s="336"/>
      <c r="N581" s="336">
        <v>30000</v>
      </c>
      <c r="O581" s="336">
        <v>0</v>
      </c>
    </row>
    <row r="582" spans="1:15">
      <c r="A582" s="334" t="s">
        <v>508</v>
      </c>
      <c r="B582" s="335">
        <v>264105</v>
      </c>
      <c r="C582" s="335" t="s">
        <v>369</v>
      </c>
      <c r="D582" s="335" t="s">
        <v>548</v>
      </c>
      <c r="E582" s="335">
        <v>3291</v>
      </c>
      <c r="F582" s="335">
        <v>1</v>
      </c>
      <c r="G582" s="335">
        <v>1</v>
      </c>
      <c r="H582" s="343" t="s">
        <v>1317</v>
      </c>
      <c r="I582" s="335"/>
      <c r="J582" s="335">
        <v>3</v>
      </c>
      <c r="K582" s="336">
        <v>90000</v>
      </c>
      <c r="L582" s="336">
        <v>0</v>
      </c>
      <c r="M582" s="336"/>
      <c r="N582" s="336">
        <v>0</v>
      </c>
      <c r="O582" s="336">
        <v>0</v>
      </c>
    </row>
    <row r="583" spans="1:15">
      <c r="A583" s="334" t="s">
        <v>476</v>
      </c>
      <c r="B583" s="335">
        <v>264105</v>
      </c>
      <c r="C583" s="335" t="s">
        <v>371</v>
      </c>
      <c r="D583" s="335">
        <v>111200</v>
      </c>
      <c r="E583" s="335">
        <v>4419</v>
      </c>
      <c r="F583" s="335">
        <v>1</v>
      </c>
      <c r="G583" s="335">
        <v>1</v>
      </c>
      <c r="H583" s="343" t="s">
        <v>1317</v>
      </c>
      <c r="I583" s="335"/>
      <c r="J583" s="335">
        <v>4</v>
      </c>
      <c r="K583" s="336">
        <v>900000</v>
      </c>
      <c r="L583" s="336">
        <v>900000</v>
      </c>
      <c r="M583" s="336"/>
      <c r="N583" s="336">
        <v>450000</v>
      </c>
      <c r="O583" s="336">
        <v>0</v>
      </c>
    </row>
    <row r="584" spans="1:15">
      <c r="A584" s="337" t="s">
        <v>477</v>
      </c>
      <c r="B584" s="335">
        <v>264127</v>
      </c>
      <c r="C584" s="335" t="s">
        <v>374</v>
      </c>
      <c r="D584" s="335">
        <v>111100</v>
      </c>
      <c r="E584" s="335">
        <v>4451</v>
      </c>
      <c r="F584" s="335">
        <v>1</v>
      </c>
      <c r="G584" s="335">
        <v>1</v>
      </c>
      <c r="H584" s="343" t="s">
        <v>1317</v>
      </c>
      <c r="I584" s="335"/>
      <c r="J584" s="335">
        <v>4</v>
      </c>
      <c r="K584" s="336">
        <v>800000</v>
      </c>
      <c r="L584" s="336">
        <v>0</v>
      </c>
      <c r="M584" s="336"/>
      <c r="N584" s="336">
        <v>0</v>
      </c>
      <c r="O584" s="336">
        <v>0</v>
      </c>
    </row>
    <row r="585" spans="1:15">
      <c r="A585" s="337" t="s">
        <v>477</v>
      </c>
      <c r="B585" s="335">
        <v>264127</v>
      </c>
      <c r="C585" s="335" t="s">
        <v>374</v>
      </c>
      <c r="D585" s="335" t="s">
        <v>552</v>
      </c>
      <c r="E585" s="335">
        <v>2961</v>
      </c>
      <c r="F585" s="335">
        <v>1</v>
      </c>
      <c r="G585" s="335">
        <v>1</v>
      </c>
      <c r="H585" s="335">
        <v>87</v>
      </c>
      <c r="I585" s="335"/>
      <c r="J585" s="335">
        <v>2</v>
      </c>
      <c r="K585" s="336">
        <v>0</v>
      </c>
      <c r="L585" s="336">
        <v>0</v>
      </c>
      <c r="M585" s="336"/>
      <c r="N585" s="336">
        <v>0</v>
      </c>
      <c r="O585" s="336">
        <v>0</v>
      </c>
    </row>
    <row r="586" spans="1:15">
      <c r="A586" s="337" t="s">
        <v>477</v>
      </c>
      <c r="B586" s="335">
        <v>264127</v>
      </c>
      <c r="C586" s="335" t="s">
        <v>374</v>
      </c>
      <c r="D586" s="335" t="s">
        <v>552</v>
      </c>
      <c r="E586" s="335">
        <v>4412</v>
      </c>
      <c r="F586" s="335">
        <v>1</v>
      </c>
      <c r="G586" s="335">
        <v>1</v>
      </c>
      <c r="H586" s="343" t="s">
        <v>1317</v>
      </c>
      <c r="I586" s="335"/>
      <c r="J586" s="335">
        <v>4</v>
      </c>
      <c r="K586" s="336">
        <v>15522000</v>
      </c>
      <c r="L586" s="336">
        <v>13572217</v>
      </c>
      <c r="M586" s="336"/>
      <c r="N586" s="336">
        <v>5882973</v>
      </c>
      <c r="O586" s="336">
        <v>0</v>
      </c>
    </row>
    <row r="587" spans="1:15">
      <c r="A587" s="337" t="s">
        <v>477</v>
      </c>
      <c r="B587" s="335">
        <v>264127</v>
      </c>
      <c r="C587" s="335" t="s">
        <v>374</v>
      </c>
      <c r="D587" s="335" t="s">
        <v>552</v>
      </c>
      <c r="E587" s="335">
        <v>5111</v>
      </c>
      <c r="F587" s="335">
        <v>2</v>
      </c>
      <c r="G587" s="335">
        <v>1</v>
      </c>
      <c r="H587" s="343" t="s">
        <v>1317</v>
      </c>
      <c r="I587" s="335" t="s">
        <v>1125</v>
      </c>
      <c r="J587" s="335">
        <v>5</v>
      </c>
      <c r="K587" s="336">
        <v>60000</v>
      </c>
      <c r="L587" s="336">
        <v>60000</v>
      </c>
      <c r="M587" s="336"/>
      <c r="N587" s="336">
        <v>20000</v>
      </c>
      <c r="O587" s="336">
        <v>0</v>
      </c>
    </row>
    <row r="588" spans="1:15">
      <c r="A588" s="337" t="s">
        <v>477</v>
      </c>
      <c r="B588" s="335">
        <v>264127</v>
      </c>
      <c r="C588" s="335" t="s">
        <v>374</v>
      </c>
      <c r="D588" s="335" t="s">
        <v>552</v>
      </c>
      <c r="E588" s="335">
        <v>5121</v>
      </c>
      <c r="F588" s="335">
        <v>2</v>
      </c>
      <c r="G588" s="335">
        <v>1</v>
      </c>
      <c r="H588" s="343" t="s">
        <v>1317</v>
      </c>
      <c r="I588" s="335" t="s">
        <v>1125</v>
      </c>
      <c r="J588" s="335">
        <v>5</v>
      </c>
      <c r="K588" s="336">
        <v>40000</v>
      </c>
      <c r="L588" s="336">
        <v>40000</v>
      </c>
      <c r="M588" s="336"/>
      <c r="N588" s="336">
        <v>10000</v>
      </c>
      <c r="O588" s="336">
        <v>0</v>
      </c>
    </row>
    <row r="589" spans="1:15">
      <c r="A589" s="337" t="s">
        <v>477</v>
      </c>
      <c r="B589" s="335">
        <v>264127</v>
      </c>
      <c r="C589" s="335" t="s">
        <v>374</v>
      </c>
      <c r="D589" s="335" t="s">
        <v>552</v>
      </c>
      <c r="E589" s="335">
        <v>5151</v>
      </c>
      <c r="F589" s="335">
        <v>2</v>
      </c>
      <c r="G589" s="335">
        <v>1</v>
      </c>
      <c r="H589" s="343" t="s">
        <v>1317</v>
      </c>
      <c r="I589" s="335" t="s">
        <v>1125</v>
      </c>
      <c r="J589" s="335">
        <v>5</v>
      </c>
      <c r="K589" s="336">
        <v>100000</v>
      </c>
      <c r="L589" s="336">
        <v>100000</v>
      </c>
      <c r="M589" s="336"/>
      <c r="N589" s="336">
        <v>35000</v>
      </c>
      <c r="O589" s="336">
        <v>0</v>
      </c>
    </row>
    <row r="590" spans="1:15">
      <c r="A590" s="337" t="s">
        <v>477</v>
      </c>
      <c r="B590" s="335">
        <v>264127</v>
      </c>
      <c r="C590" s="335" t="s">
        <v>374</v>
      </c>
      <c r="D590" s="335" t="s">
        <v>552</v>
      </c>
      <c r="E590" s="335">
        <v>5191</v>
      </c>
      <c r="F590" s="335">
        <v>2</v>
      </c>
      <c r="G590" s="335">
        <v>1</v>
      </c>
      <c r="H590" s="343" t="s">
        <v>1317</v>
      </c>
      <c r="I590" s="335" t="s">
        <v>1125</v>
      </c>
      <c r="J590" s="335">
        <v>5</v>
      </c>
      <c r="K590" s="336">
        <v>60000</v>
      </c>
      <c r="L590" s="336">
        <v>60000</v>
      </c>
      <c r="M590" s="336"/>
      <c r="N590" s="336">
        <v>20000</v>
      </c>
      <c r="O590" s="336">
        <v>0</v>
      </c>
    </row>
    <row r="591" spans="1:15">
      <c r="A591" s="337" t="s">
        <v>477</v>
      </c>
      <c r="B591" s="335">
        <v>264127</v>
      </c>
      <c r="C591" s="335" t="s">
        <v>374</v>
      </c>
      <c r="D591" s="335" t="s">
        <v>552</v>
      </c>
      <c r="E591" s="335">
        <v>5211</v>
      </c>
      <c r="F591" s="335">
        <v>2</v>
      </c>
      <c r="G591" s="335">
        <v>1</v>
      </c>
      <c r="H591" s="343" t="s">
        <v>1317</v>
      </c>
      <c r="I591" s="335" t="s">
        <v>1125</v>
      </c>
      <c r="J591" s="335">
        <v>5</v>
      </c>
      <c r="K591" s="336">
        <v>85000</v>
      </c>
      <c r="L591" s="336">
        <v>85000</v>
      </c>
      <c r="M591" s="336"/>
      <c r="N591" s="336">
        <v>30000</v>
      </c>
      <c r="O591" s="336">
        <v>0</v>
      </c>
    </row>
    <row r="592" spans="1:15">
      <c r="A592" s="337" t="s">
        <v>477</v>
      </c>
      <c r="B592" s="335">
        <v>264127</v>
      </c>
      <c r="C592" s="335" t="s">
        <v>374</v>
      </c>
      <c r="D592" s="335" t="s">
        <v>552</v>
      </c>
      <c r="E592" s="335">
        <v>5291</v>
      </c>
      <c r="F592" s="335">
        <v>2</v>
      </c>
      <c r="G592" s="335">
        <v>1</v>
      </c>
      <c r="H592" s="343" t="s">
        <v>1317</v>
      </c>
      <c r="I592" s="335" t="s">
        <v>1125</v>
      </c>
      <c r="J592" s="335">
        <v>5</v>
      </c>
      <c r="K592" s="336">
        <v>50000</v>
      </c>
      <c r="L592" s="336">
        <v>50000</v>
      </c>
      <c r="M592" s="336"/>
      <c r="N592" s="336">
        <v>15000</v>
      </c>
      <c r="O592" s="336">
        <v>0</v>
      </c>
    </row>
    <row r="593" spans="1:15">
      <c r="A593" s="337" t="s">
        <v>489</v>
      </c>
      <c r="B593" s="335">
        <v>241101</v>
      </c>
      <c r="C593" s="335" t="s">
        <v>409</v>
      </c>
      <c r="D593" s="335" t="s">
        <v>548</v>
      </c>
      <c r="E593" s="335">
        <v>3112</v>
      </c>
      <c r="F593" s="335">
        <v>1</v>
      </c>
      <c r="G593" s="335">
        <v>2</v>
      </c>
      <c r="H593" s="343" t="s">
        <v>1317</v>
      </c>
      <c r="I593" s="335"/>
      <c r="J593" s="335">
        <v>3</v>
      </c>
      <c r="K593" s="336">
        <v>0</v>
      </c>
      <c r="L593" s="336">
        <v>17201966</v>
      </c>
      <c r="M593" s="336"/>
      <c r="N593" s="336">
        <v>3915006</v>
      </c>
      <c r="O593" s="336">
        <v>0</v>
      </c>
    </row>
    <row r="594" spans="1:15">
      <c r="A594" s="337" t="s">
        <v>477</v>
      </c>
      <c r="B594" s="335">
        <v>264127</v>
      </c>
      <c r="C594" s="335" t="s">
        <v>374</v>
      </c>
      <c r="D594" s="335" t="s">
        <v>548</v>
      </c>
      <c r="E594" s="335">
        <v>2121</v>
      </c>
      <c r="F594" s="335">
        <v>1</v>
      </c>
      <c r="G594" s="335">
        <v>1</v>
      </c>
      <c r="H594" s="343" t="s">
        <v>1317</v>
      </c>
      <c r="I594" s="335"/>
      <c r="J594" s="335">
        <v>2</v>
      </c>
      <c r="K594" s="336">
        <v>19000</v>
      </c>
      <c r="L594" s="336">
        <v>0</v>
      </c>
      <c r="M594" s="336"/>
      <c r="N594" s="336">
        <v>0</v>
      </c>
      <c r="O594" s="336">
        <v>0</v>
      </c>
    </row>
    <row r="595" spans="1:15">
      <c r="A595" s="337" t="s">
        <v>477</v>
      </c>
      <c r="B595" s="335">
        <v>264127</v>
      </c>
      <c r="C595" s="335" t="s">
        <v>374</v>
      </c>
      <c r="D595" s="335" t="s">
        <v>548</v>
      </c>
      <c r="E595" s="335">
        <v>2151</v>
      </c>
      <c r="F595" s="335">
        <v>1</v>
      </c>
      <c r="G595" s="335">
        <v>1</v>
      </c>
      <c r="H595" s="343" t="s">
        <v>1317</v>
      </c>
      <c r="I595" s="335"/>
      <c r="J595" s="335">
        <v>2</v>
      </c>
      <c r="K595" s="336">
        <v>80000</v>
      </c>
      <c r="L595" s="336">
        <v>0</v>
      </c>
      <c r="M595" s="336"/>
      <c r="N595" s="336">
        <v>0</v>
      </c>
      <c r="O595" s="336">
        <v>0</v>
      </c>
    </row>
    <row r="596" spans="1:15">
      <c r="A596" s="337" t="s">
        <v>477</v>
      </c>
      <c r="B596" s="335">
        <v>264127</v>
      </c>
      <c r="C596" s="335" t="s">
        <v>374</v>
      </c>
      <c r="D596" s="335" t="s">
        <v>548</v>
      </c>
      <c r="E596" s="335">
        <v>2171</v>
      </c>
      <c r="F596" s="335">
        <v>1</v>
      </c>
      <c r="G596" s="335">
        <v>1</v>
      </c>
      <c r="H596" s="343" t="s">
        <v>1317</v>
      </c>
      <c r="I596" s="335"/>
      <c r="J596" s="335">
        <v>2</v>
      </c>
      <c r="K596" s="336">
        <v>30000</v>
      </c>
      <c r="L596" s="336">
        <v>0</v>
      </c>
      <c r="M596" s="336"/>
      <c r="N596" s="336">
        <v>0</v>
      </c>
      <c r="O596" s="336">
        <v>0</v>
      </c>
    </row>
    <row r="597" spans="1:15">
      <c r="A597" s="337" t="s">
        <v>477</v>
      </c>
      <c r="B597" s="335">
        <v>264127</v>
      </c>
      <c r="C597" s="335" t="s">
        <v>374</v>
      </c>
      <c r="D597" s="335" t="s">
        <v>548</v>
      </c>
      <c r="E597" s="335">
        <v>2211</v>
      </c>
      <c r="F597" s="335">
        <v>1</v>
      </c>
      <c r="G597" s="335">
        <v>1</v>
      </c>
      <c r="H597" s="343" t="s">
        <v>1317</v>
      </c>
      <c r="I597" s="335"/>
      <c r="J597" s="335">
        <v>2</v>
      </c>
      <c r="K597" s="336">
        <v>460000</v>
      </c>
      <c r="L597" s="336">
        <v>460000</v>
      </c>
      <c r="M597" s="336">
        <v>200000</v>
      </c>
      <c r="N597" s="336">
        <v>230000</v>
      </c>
      <c r="O597" s="336">
        <v>0</v>
      </c>
    </row>
    <row r="598" spans="1:15">
      <c r="A598" s="337" t="s">
        <v>477</v>
      </c>
      <c r="B598" s="335">
        <v>264127</v>
      </c>
      <c r="C598" s="335" t="s">
        <v>374</v>
      </c>
      <c r="D598" s="335" t="s">
        <v>548</v>
      </c>
      <c r="E598" s="335">
        <v>2231</v>
      </c>
      <c r="F598" s="335">
        <v>1</v>
      </c>
      <c r="G598" s="335">
        <v>1</v>
      </c>
      <c r="H598" s="343" t="s">
        <v>1317</v>
      </c>
      <c r="I598" s="335"/>
      <c r="J598" s="335">
        <v>2</v>
      </c>
      <c r="K598" s="336">
        <v>4000</v>
      </c>
      <c r="L598" s="336">
        <v>4000</v>
      </c>
      <c r="M598" s="336"/>
      <c r="N598" s="336">
        <v>4000</v>
      </c>
      <c r="O598" s="336">
        <v>0</v>
      </c>
    </row>
    <row r="599" spans="1:15">
      <c r="A599" s="337" t="s">
        <v>477</v>
      </c>
      <c r="B599" s="335">
        <v>264127</v>
      </c>
      <c r="C599" s="335" t="s">
        <v>374</v>
      </c>
      <c r="D599" s="335" t="s">
        <v>548</v>
      </c>
      <c r="E599" s="335">
        <v>2541</v>
      </c>
      <c r="F599" s="335">
        <v>1</v>
      </c>
      <c r="G599" s="335">
        <v>1</v>
      </c>
      <c r="H599" s="343" t="s">
        <v>1317</v>
      </c>
      <c r="I599" s="335"/>
      <c r="J599" s="335">
        <v>2</v>
      </c>
      <c r="K599" s="336">
        <v>5000</v>
      </c>
      <c r="L599" s="336">
        <v>5000</v>
      </c>
      <c r="M599" s="336"/>
      <c r="N599" s="336">
        <v>5000</v>
      </c>
      <c r="O599" s="336">
        <v>0</v>
      </c>
    </row>
    <row r="600" spans="1:15">
      <c r="A600" s="334" t="s">
        <v>496</v>
      </c>
      <c r="B600" s="335">
        <v>242078</v>
      </c>
      <c r="C600" s="335" t="s">
        <v>427</v>
      </c>
      <c r="D600" s="335" t="s">
        <v>548</v>
      </c>
      <c r="E600" s="335">
        <v>3112</v>
      </c>
      <c r="F600" s="335">
        <v>1</v>
      </c>
      <c r="G600" s="335">
        <v>2</v>
      </c>
      <c r="H600" s="343" t="s">
        <v>1317</v>
      </c>
      <c r="I600" s="335"/>
      <c r="J600" s="335">
        <v>3</v>
      </c>
      <c r="K600" s="336">
        <v>0</v>
      </c>
      <c r="L600" s="336">
        <v>730000</v>
      </c>
      <c r="M600" s="336"/>
      <c r="N600" s="336">
        <v>292000</v>
      </c>
      <c r="O600" s="336">
        <v>0</v>
      </c>
    </row>
    <row r="601" spans="1:15">
      <c r="A601" s="334" t="s">
        <v>490</v>
      </c>
      <c r="B601" s="335">
        <v>242135</v>
      </c>
      <c r="C601" s="335" t="s">
        <v>403</v>
      </c>
      <c r="D601" s="335" t="s">
        <v>548</v>
      </c>
      <c r="E601" s="335">
        <v>3112</v>
      </c>
      <c r="F601" s="335">
        <v>1</v>
      </c>
      <c r="G601" s="335">
        <v>2</v>
      </c>
      <c r="H601" s="343" t="s">
        <v>1317</v>
      </c>
      <c r="I601" s="335"/>
      <c r="J601" s="335">
        <v>3</v>
      </c>
      <c r="K601" s="336">
        <v>0</v>
      </c>
      <c r="L601" s="336">
        <v>20125981.359999999</v>
      </c>
      <c r="M601" s="336"/>
      <c r="N601" s="336">
        <v>6688224</v>
      </c>
      <c r="O601" s="336">
        <v>0</v>
      </c>
    </row>
    <row r="602" spans="1:15">
      <c r="A602" s="337" t="s">
        <v>477</v>
      </c>
      <c r="B602" s="335">
        <v>264127</v>
      </c>
      <c r="C602" s="335" t="s">
        <v>374</v>
      </c>
      <c r="D602" s="335" t="s">
        <v>548</v>
      </c>
      <c r="E602" s="335">
        <v>3591</v>
      </c>
      <c r="F602" s="335">
        <v>1</v>
      </c>
      <c r="G602" s="335">
        <v>1</v>
      </c>
      <c r="H602" s="343" t="s">
        <v>1317</v>
      </c>
      <c r="I602" s="335"/>
      <c r="J602" s="335">
        <v>3</v>
      </c>
      <c r="K602" s="336">
        <v>0</v>
      </c>
      <c r="L602" s="336">
        <v>0</v>
      </c>
      <c r="M602" s="336"/>
      <c r="N602" s="336">
        <v>0</v>
      </c>
      <c r="O602" s="336">
        <v>0</v>
      </c>
    </row>
    <row r="603" spans="1:15">
      <c r="A603" s="337" t="s">
        <v>477</v>
      </c>
      <c r="B603" s="335">
        <v>264127</v>
      </c>
      <c r="C603" s="335" t="s">
        <v>374</v>
      </c>
      <c r="D603" s="335" t="s">
        <v>548</v>
      </c>
      <c r="E603" s="335">
        <v>3821</v>
      </c>
      <c r="F603" s="335">
        <v>1</v>
      </c>
      <c r="G603" s="335">
        <v>1</v>
      </c>
      <c r="H603" s="343" t="s">
        <v>1317</v>
      </c>
      <c r="I603" s="335"/>
      <c r="J603" s="335">
        <v>3</v>
      </c>
      <c r="K603" s="336">
        <v>1500000</v>
      </c>
      <c r="L603" s="336">
        <v>1500000</v>
      </c>
      <c r="M603" s="336"/>
      <c r="N603" s="336">
        <v>700000</v>
      </c>
      <c r="O603" s="336">
        <v>0</v>
      </c>
    </row>
    <row r="604" spans="1:15">
      <c r="A604" s="337" t="s">
        <v>477</v>
      </c>
      <c r="B604" s="335">
        <v>264127</v>
      </c>
      <c r="C604" s="335" t="s">
        <v>374</v>
      </c>
      <c r="D604" s="335" t="s">
        <v>548</v>
      </c>
      <c r="E604" s="335">
        <v>3822</v>
      </c>
      <c r="F604" s="335">
        <v>1</v>
      </c>
      <c r="G604" s="335">
        <v>1</v>
      </c>
      <c r="H604" s="343" t="s">
        <v>1317</v>
      </c>
      <c r="I604" s="335"/>
      <c r="J604" s="335">
        <v>3</v>
      </c>
      <c r="K604" s="336">
        <v>200000</v>
      </c>
      <c r="L604" s="336">
        <v>0</v>
      </c>
      <c r="M604" s="336"/>
      <c r="N604" s="336">
        <v>0</v>
      </c>
      <c r="O604" s="336">
        <v>0</v>
      </c>
    </row>
    <row r="605" spans="1:15">
      <c r="A605" s="337" t="s">
        <v>509</v>
      </c>
      <c r="B605" s="335">
        <v>265143</v>
      </c>
      <c r="C605" s="335" t="s">
        <v>377</v>
      </c>
      <c r="D605" s="335">
        <v>111100</v>
      </c>
      <c r="E605" s="335">
        <v>4412</v>
      </c>
      <c r="F605" s="335">
        <v>1</v>
      </c>
      <c r="G605" s="335">
        <v>1</v>
      </c>
      <c r="H605" s="343" t="s">
        <v>1317</v>
      </c>
      <c r="I605" s="335"/>
      <c r="J605" s="335">
        <v>4</v>
      </c>
      <c r="K605" s="336">
        <v>1239947</v>
      </c>
      <c r="L605" s="336">
        <v>0</v>
      </c>
      <c r="M605" s="336"/>
      <c r="N605" s="336">
        <v>0</v>
      </c>
      <c r="O605" s="336">
        <v>0</v>
      </c>
    </row>
    <row r="606" spans="1:15">
      <c r="A606" s="337" t="s">
        <v>509</v>
      </c>
      <c r="B606" s="335">
        <v>265143</v>
      </c>
      <c r="C606" s="335" t="s">
        <v>377</v>
      </c>
      <c r="D606" s="335">
        <v>111100</v>
      </c>
      <c r="E606" s="335">
        <v>4419</v>
      </c>
      <c r="F606" s="335">
        <v>1</v>
      </c>
      <c r="G606" s="335">
        <v>1</v>
      </c>
      <c r="H606" s="343" t="s">
        <v>1317</v>
      </c>
      <c r="I606" s="335"/>
      <c r="J606" s="335">
        <v>4</v>
      </c>
      <c r="K606" s="336">
        <v>2354456</v>
      </c>
      <c r="L606" s="336">
        <v>0</v>
      </c>
      <c r="M606" s="336"/>
      <c r="N606" s="336">
        <v>0</v>
      </c>
      <c r="O606" s="336">
        <v>0</v>
      </c>
    </row>
    <row r="607" spans="1:15">
      <c r="A607" s="337" t="s">
        <v>509</v>
      </c>
      <c r="B607" s="335">
        <v>265143</v>
      </c>
      <c r="C607" s="335" t="s">
        <v>377</v>
      </c>
      <c r="D607" s="335" t="s">
        <v>552</v>
      </c>
      <c r="E607" s="335">
        <v>4412</v>
      </c>
      <c r="F607" s="335">
        <v>1</v>
      </c>
      <c r="G607" s="335">
        <v>1</v>
      </c>
      <c r="H607" s="343" t="s">
        <v>1317</v>
      </c>
      <c r="I607" s="335"/>
      <c r="J607" s="335">
        <v>4</v>
      </c>
      <c r="K607" s="336">
        <v>2580053</v>
      </c>
      <c r="L607" s="336">
        <v>1507500</v>
      </c>
      <c r="M607" s="336"/>
      <c r="N607" s="336">
        <v>860019</v>
      </c>
      <c r="O607" s="336">
        <v>0</v>
      </c>
    </row>
    <row r="608" spans="1:15">
      <c r="A608" s="337" t="s">
        <v>509</v>
      </c>
      <c r="B608" s="335">
        <v>265143</v>
      </c>
      <c r="C608" s="335" t="s">
        <v>377</v>
      </c>
      <c r="D608" s="335" t="s">
        <v>552</v>
      </c>
      <c r="E608" s="335">
        <v>5111</v>
      </c>
      <c r="F608" s="335">
        <v>2</v>
      </c>
      <c r="G608" s="335">
        <v>1</v>
      </c>
      <c r="H608" s="343" t="s">
        <v>1317</v>
      </c>
      <c r="I608" s="335" t="s">
        <v>1145</v>
      </c>
      <c r="J608" s="335">
        <v>5</v>
      </c>
      <c r="K608" s="336">
        <v>55000</v>
      </c>
      <c r="L608" s="336">
        <v>55000</v>
      </c>
      <c r="M608" s="336"/>
      <c r="N608" s="336">
        <v>20000</v>
      </c>
      <c r="O608" s="336">
        <v>0</v>
      </c>
    </row>
    <row r="609" spans="1:15">
      <c r="A609" s="337" t="s">
        <v>509</v>
      </c>
      <c r="B609" s="335">
        <v>265143</v>
      </c>
      <c r="C609" s="335" t="s">
        <v>377</v>
      </c>
      <c r="D609" s="335" t="s">
        <v>552</v>
      </c>
      <c r="E609" s="335">
        <v>5151</v>
      </c>
      <c r="F609" s="335">
        <v>2</v>
      </c>
      <c r="G609" s="335">
        <v>1</v>
      </c>
      <c r="H609" s="343" t="s">
        <v>1317</v>
      </c>
      <c r="I609" s="335" t="s">
        <v>1145</v>
      </c>
      <c r="J609" s="335">
        <v>5</v>
      </c>
      <c r="K609" s="336">
        <v>60600</v>
      </c>
      <c r="L609" s="336">
        <v>60600</v>
      </c>
      <c r="M609" s="336"/>
      <c r="N609" s="336">
        <v>20000</v>
      </c>
      <c r="O609" s="336">
        <v>0</v>
      </c>
    </row>
    <row r="610" spans="1:15">
      <c r="A610" s="337" t="s">
        <v>509</v>
      </c>
      <c r="B610" s="335">
        <v>265143</v>
      </c>
      <c r="C610" s="335" t="s">
        <v>377</v>
      </c>
      <c r="D610" s="335" t="s">
        <v>552</v>
      </c>
      <c r="E610" s="335">
        <v>5191</v>
      </c>
      <c r="F610" s="335">
        <v>2</v>
      </c>
      <c r="G610" s="335">
        <v>1</v>
      </c>
      <c r="H610" s="343" t="s">
        <v>1317</v>
      </c>
      <c r="I610" s="335" t="s">
        <v>1145</v>
      </c>
      <c r="J610" s="335">
        <v>5</v>
      </c>
      <c r="K610" s="336">
        <v>10800</v>
      </c>
      <c r="L610" s="336">
        <v>10800</v>
      </c>
      <c r="M610" s="336"/>
      <c r="N610" s="336">
        <v>10800</v>
      </c>
      <c r="O610" s="336">
        <v>0</v>
      </c>
    </row>
    <row r="611" spans="1:15">
      <c r="A611" s="337" t="s">
        <v>509</v>
      </c>
      <c r="B611" s="335">
        <v>265143</v>
      </c>
      <c r="C611" s="335" t="s">
        <v>377</v>
      </c>
      <c r="D611" s="335" t="s">
        <v>552</v>
      </c>
      <c r="E611" s="335">
        <v>5321</v>
      </c>
      <c r="F611" s="335">
        <v>2</v>
      </c>
      <c r="G611" s="335">
        <v>1</v>
      </c>
      <c r="H611" s="343" t="s">
        <v>1317</v>
      </c>
      <c r="I611" s="335" t="s">
        <v>1145</v>
      </c>
      <c r="J611" s="335">
        <v>5</v>
      </c>
      <c r="K611" s="336">
        <v>2500000</v>
      </c>
      <c r="L611" s="336">
        <v>109232</v>
      </c>
      <c r="M611" s="336"/>
      <c r="N611" s="336">
        <v>109232</v>
      </c>
      <c r="O611" s="336">
        <v>0</v>
      </c>
    </row>
    <row r="612" spans="1:15">
      <c r="A612" s="337" t="s">
        <v>509</v>
      </c>
      <c r="B612" s="335">
        <v>265143</v>
      </c>
      <c r="C612" s="335" t="s">
        <v>377</v>
      </c>
      <c r="D612" s="335" t="s">
        <v>555</v>
      </c>
      <c r="E612" s="335">
        <v>4419</v>
      </c>
      <c r="F612" s="335">
        <v>1</v>
      </c>
      <c r="G612" s="335">
        <v>1</v>
      </c>
      <c r="H612" s="343" t="s">
        <v>1317</v>
      </c>
      <c r="I612" s="335"/>
      <c r="J612" s="335">
        <v>4</v>
      </c>
      <c r="K612" s="336">
        <v>3986724</v>
      </c>
      <c r="L612" s="336">
        <v>0</v>
      </c>
      <c r="M612" s="336"/>
      <c r="N612" s="336">
        <v>0</v>
      </c>
      <c r="O612" s="336">
        <v>0</v>
      </c>
    </row>
    <row r="613" spans="1:15">
      <c r="A613" s="337" t="s">
        <v>509</v>
      </c>
      <c r="B613" s="335">
        <v>265143</v>
      </c>
      <c r="C613" s="335" t="s">
        <v>377</v>
      </c>
      <c r="D613" s="335" t="s">
        <v>548</v>
      </c>
      <c r="E613" s="335">
        <v>2121</v>
      </c>
      <c r="F613" s="335">
        <v>1</v>
      </c>
      <c r="G613" s="335">
        <v>1</v>
      </c>
      <c r="H613" s="343" t="s">
        <v>1317</v>
      </c>
      <c r="I613" s="335"/>
      <c r="J613" s="335">
        <v>2</v>
      </c>
      <c r="K613" s="336">
        <v>10000</v>
      </c>
      <c r="L613" s="336">
        <v>0</v>
      </c>
      <c r="M613" s="336"/>
      <c r="N613" s="336">
        <v>0</v>
      </c>
      <c r="O613" s="336">
        <v>0</v>
      </c>
    </row>
    <row r="614" spans="1:15">
      <c r="A614" s="337" t="s">
        <v>509</v>
      </c>
      <c r="B614" s="335">
        <v>265143</v>
      </c>
      <c r="C614" s="335" t="s">
        <v>377</v>
      </c>
      <c r="D614" s="335" t="s">
        <v>548</v>
      </c>
      <c r="E614" s="335">
        <v>2171</v>
      </c>
      <c r="F614" s="335">
        <v>1</v>
      </c>
      <c r="G614" s="335">
        <v>1</v>
      </c>
      <c r="H614" s="343" t="s">
        <v>1317</v>
      </c>
      <c r="I614" s="335"/>
      <c r="J614" s="335">
        <v>2</v>
      </c>
      <c r="K614" s="336">
        <v>155000</v>
      </c>
      <c r="L614" s="336">
        <v>0</v>
      </c>
      <c r="M614" s="336"/>
      <c r="N614" s="336">
        <v>0</v>
      </c>
      <c r="O614" s="336">
        <v>0</v>
      </c>
    </row>
    <row r="615" spans="1:15">
      <c r="A615" s="337" t="s">
        <v>509</v>
      </c>
      <c r="B615" s="335">
        <v>265143</v>
      </c>
      <c r="C615" s="335" t="s">
        <v>377</v>
      </c>
      <c r="D615" s="335" t="s">
        <v>548</v>
      </c>
      <c r="E615" s="335">
        <v>2751</v>
      </c>
      <c r="F615" s="335">
        <v>1</v>
      </c>
      <c r="G615" s="335">
        <v>1</v>
      </c>
      <c r="H615" s="343" t="s">
        <v>1317</v>
      </c>
      <c r="I615" s="335"/>
      <c r="J615" s="335">
        <v>2</v>
      </c>
      <c r="K615" s="336">
        <v>18000</v>
      </c>
      <c r="L615" s="336">
        <v>0</v>
      </c>
      <c r="M615" s="336"/>
      <c r="N615" s="336">
        <v>0</v>
      </c>
      <c r="O615" s="336">
        <v>0</v>
      </c>
    </row>
    <row r="616" spans="1:15">
      <c r="A616" s="337" t="s">
        <v>473</v>
      </c>
      <c r="B616" s="335">
        <v>262122</v>
      </c>
      <c r="C616" s="335" t="s">
        <v>366</v>
      </c>
      <c r="D616" s="335" t="s">
        <v>548</v>
      </c>
      <c r="E616" s="335">
        <v>3112</v>
      </c>
      <c r="F616" s="335">
        <v>1</v>
      </c>
      <c r="G616" s="335">
        <v>2</v>
      </c>
      <c r="H616" s="343" t="s">
        <v>1317</v>
      </c>
      <c r="I616" s="335"/>
      <c r="J616" s="335">
        <v>3</v>
      </c>
      <c r="K616" s="336">
        <v>0</v>
      </c>
      <c r="L616" s="336">
        <v>310000</v>
      </c>
      <c r="M616" s="336"/>
      <c r="N616" s="336">
        <v>310000</v>
      </c>
      <c r="O616" s="336">
        <v>0</v>
      </c>
    </row>
    <row r="617" spans="1:15">
      <c r="A617" s="337" t="s">
        <v>509</v>
      </c>
      <c r="B617" s="335">
        <v>265143</v>
      </c>
      <c r="C617" s="335" t="s">
        <v>377</v>
      </c>
      <c r="D617" s="335" t="s">
        <v>548</v>
      </c>
      <c r="E617" s="335">
        <v>3351</v>
      </c>
      <c r="F617" s="335">
        <v>1</v>
      </c>
      <c r="G617" s="335">
        <v>1</v>
      </c>
      <c r="H617" s="343" t="s">
        <v>1317</v>
      </c>
      <c r="I617" s="335"/>
      <c r="J617" s="335">
        <v>3</v>
      </c>
      <c r="K617" s="336">
        <v>20000</v>
      </c>
      <c r="L617" s="336">
        <v>0</v>
      </c>
      <c r="M617" s="336"/>
      <c r="N617" s="336">
        <v>0</v>
      </c>
      <c r="O617" s="336">
        <v>0</v>
      </c>
    </row>
    <row r="618" spans="1:15">
      <c r="A618" s="337" t="s">
        <v>509</v>
      </c>
      <c r="B618" s="335">
        <v>265143</v>
      </c>
      <c r="C618" s="335" t="s">
        <v>377</v>
      </c>
      <c r="D618" s="335" t="s">
        <v>548</v>
      </c>
      <c r="E618" s="335">
        <v>3553</v>
      </c>
      <c r="F618" s="335">
        <v>1</v>
      </c>
      <c r="G618" s="335">
        <v>1</v>
      </c>
      <c r="H618" s="343" t="s">
        <v>1317</v>
      </c>
      <c r="I618" s="335"/>
      <c r="J618" s="335">
        <v>3</v>
      </c>
      <c r="K618" s="336">
        <v>0</v>
      </c>
      <c r="L618" s="336">
        <v>0</v>
      </c>
      <c r="M618" s="336"/>
      <c r="N618" s="336">
        <v>0</v>
      </c>
      <c r="O618" s="336">
        <v>0</v>
      </c>
    </row>
    <row r="619" spans="1:15">
      <c r="A619" s="337" t="s">
        <v>477</v>
      </c>
      <c r="B619" s="335">
        <v>264127</v>
      </c>
      <c r="C619" s="335" t="s">
        <v>374</v>
      </c>
      <c r="D619" s="335" t="s">
        <v>548</v>
      </c>
      <c r="E619" s="335">
        <v>3112</v>
      </c>
      <c r="F619" s="335">
        <v>1</v>
      </c>
      <c r="G619" s="335">
        <v>2</v>
      </c>
      <c r="H619" s="343" t="s">
        <v>1317</v>
      </c>
      <c r="I619" s="335"/>
      <c r="J619" s="335">
        <v>3</v>
      </c>
      <c r="K619" s="336">
        <v>0</v>
      </c>
      <c r="L619" s="336">
        <v>329000</v>
      </c>
      <c r="M619" s="336"/>
      <c r="N619" s="336">
        <v>194250</v>
      </c>
      <c r="O619" s="336">
        <v>0</v>
      </c>
    </row>
    <row r="620" spans="1:15">
      <c r="A620" s="337" t="s">
        <v>478</v>
      </c>
      <c r="B620" s="335">
        <v>268149</v>
      </c>
      <c r="C620" s="335" t="s">
        <v>380</v>
      </c>
      <c r="D620" s="335" t="s">
        <v>548</v>
      </c>
      <c r="E620" s="335">
        <v>3391</v>
      </c>
      <c r="F620" s="335">
        <v>1</v>
      </c>
      <c r="G620" s="335">
        <v>1</v>
      </c>
      <c r="H620" s="343" t="s">
        <v>1317</v>
      </c>
      <c r="I620" s="335"/>
      <c r="J620" s="335">
        <v>3</v>
      </c>
      <c r="K620" s="336">
        <v>180000</v>
      </c>
      <c r="L620" s="336">
        <v>38400</v>
      </c>
      <c r="M620" s="336"/>
      <c r="N620" s="336">
        <v>38400</v>
      </c>
      <c r="O620" s="336">
        <v>0</v>
      </c>
    </row>
    <row r="621" spans="1:15">
      <c r="A621" s="337" t="s">
        <v>479</v>
      </c>
      <c r="B621" s="335">
        <v>268149</v>
      </c>
      <c r="C621" s="335" t="s">
        <v>381</v>
      </c>
      <c r="D621" s="335">
        <v>111100</v>
      </c>
      <c r="E621" s="335">
        <v>2711</v>
      </c>
      <c r="F621" s="335">
        <v>1</v>
      </c>
      <c r="G621" s="335">
        <v>1</v>
      </c>
      <c r="H621" s="343" t="s">
        <v>1317</v>
      </c>
      <c r="I621" s="335"/>
      <c r="J621" s="335">
        <v>2</v>
      </c>
      <c r="K621" s="336">
        <v>100000</v>
      </c>
      <c r="L621" s="336">
        <v>100000</v>
      </c>
      <c r="M621" s="336"/>
      <c r="N621" s="336">
        <v>59100</v>
      </c>
      <c r="O621" s="336">
        <v>0</v>
      </c>
    </row>
    <row r="622" spans="1:15">
      <c r="A622" s="337" t="s">
        <v>509</v>
      </c>
      <c r="B622" s="335">
        <v>265143</v>
      </c>
      <c r="C622" s="335" t="s">
        <v>377</v>
      </c>
      <c r="D622" s="335" t="s">
        <v>548</v>
      </c>
      <c r="E622" s="335">
        <v>3112</v>
      </c>
      <c r="F622" s="335">
        <v>1</v>
      </c>
      <c r="G622" s="335">
        <v>2</v>
      </c>
      <c r="H622" s="343" t="s">
        <v>1317</v>
      </c>
      <c r="I622" s="335"/>
      <c r="J622" s="335">
        <v>3</v>
      </c>
      <c r="K622" s="336">
        <v>0</v>
      </c>
      <c r="L622" s="336">
        <v>203000</v>
      </c>
      <c r="M622" s="336"/>
      <c r="N622" s="336">
        <v>153000</v>
      </c>
      <c r="O622" s="336">
        <v>0</v>
      </c>
    </row>
    <row r="623" spans="1:15">
      <c r="A623" s="337" t="s">
        <v>478</v>
      </c>
      <c r="B623" s="335">
        <v>268149</v>
      </c>
      <c r="C623" s="335" t="s">
        <v>380</v>
      </c>
      <c r="D623" s="335" t="s">
        <v>548</v>
      </c>
      <c r="E623" s="335">
        <v>3112</v>
      </c>
      <c r="F623" s="335">
        <v>1</v>
      </c>
      <c r="G623" s="335">
        <v>2</v>
      </c>
      <c r="H623" s="343" t="s">
        <v>1317</v>
      </c>
      <c r="I623" s="335"/>
      <c r="J623" s="335">
        <v>3</v>
      </c>
      <c r="K623" s="336">
        <v>0</v>
      </c>
      <c r="L623" s="336">
        <v>141600</v>
      </c>
      <c r="M623" s="336"/>
      <c r="N623" s="336">
        <v>21600</v>
      </c>
      <c r="O623" s="336">
        <v>0</v>
      </c>
    </row>
    <row r="624" spans="1:15">
      <c r="A624" s="337" t="s">
        <v>479</v>
      </c>
      <c r="B624" s="335">
        <v>268149</v>
      </c>
      <c r="C624" s="335" t="s">
        <v>381</v>
      </c>
      <c r="D624" s="335" t="s">
        <v>552</v>
      </c>
      <c r="E624" s="335">
        <v>2211</v>
      </c>
      <c r="F624" s="335">
        <v>1</v>
      </c>
      <c r="G624" s="335">
        <v>1</v>
      </c>
      <c r="H624" s="335">
        <v>26</v>
      </c>
      <c r="I624" s="335"/>
      <c r="J624" s="335">
        <v>2</v>
      </c>
      <c r="K624" s="336">
        <v>0</v>
      </c>
      <c r="L624" s="336">
        <v>5000000</v>
      </c>
      <c r="M624" s="336"/>
      <c r="N624" s="336">
        <v>2727300</v>
      </c>
      <c r="O624" s="336">
        <v>0</v>
      </c>
    </row>
    <row r="625" spans="1:15">
      <c r="A625" s="337" t="s">
        <v>479</v>
      </c>
      <c r="B625" s="335">
        <v>268149</v>
      </c>
      <c r="C625" s="335" t="s">
        <v>381</v>
      </c>
      <c r="D625" s="335" t="s">
        <v>552</v>
      </c>
      <c r="E625" s="335">
        <v>4412</v>
      </c>
      <c r="F625" s="335">
        <v>1</v>
      </c>
      <c r="G625" s="335">
        <v>1</v>
      </c>
      <c r="H625" s="343" t="s">
        <v>1317</v>
      </c>
      <c r="I625" s="335"/>
      <c r="J625" s="335">
        <v>4</v>
      </c>
      <c r="K625" s="336">
        <v>8000000</v>
      </c>
      <c r="L625" s="336">
        <v>3000000</v>
      </c>
      <c r="M625" s="336"/>
      <c r="N625" s="336">
        <v>1636338</v>
      </c>
      <c r="O625" s="336">
        <v>0</v>
      </c>
    </row>
    <row r="626" spans="1:15">
      <c r="A626" s="337" t="s">
        <v>479</v>
      </c>
      <c r="B626" s="335">
        <v>268149</v>
      </c>
      <c r="C626" s="335" t="s">
        <v>381</v>
      </c>
      <c r="D626" s="335" t="s">
        <v>552</v>
      </c>
      <c r="E626" s="335">
        <v>5321</v>
      </c>
      <c r="F626" s="335">
        <v>2</v>
      </c>
      <c r="G626" s="335">
        <v>1</v>
      </c>
      <c r="H626" s="343" t="s">
        <v>1317</v>
      </c>
      <c r="I626" s="335" t="s">
        <v>1162</v>
      </c>
      <c r="J626" s="335">
        <v>5</v>
      </c>
      <c r="K626" s="336">
        <v>500000</v>
      </c>
      <c r="L626" s="336">
        <v>434526.47</v>
      </c>
      <c r="M626" s="336"/>
      <c r="N626" s="336">
        <v>0</v>
      </c>
      <c r="O626" s="336">
        <v>0</v>
      </c>
    </row>
    <row r="627" spans="1:15">
      <c r="A627" s="337" t="s">
        <v>479</v>
      </c>
      <c r="B627" s="335">
        <v>268149</v>
      </c>
      <c r="C627" s="335" t="s">
        <v>381</v>
      </c>
      <c r="D627" s="335" t="s">
        <v>555</v>
      </c>
      <c r="E627" s="335">
        <v>3581</v>
      </c>
      <c r="F627" s="335">
        <v>1</v>
      </c>
      <c r="G627" s="335">
        <v>1</v>
      </c>
      <c r="H627" s="343" t="s">
        <v>1317</v>
      </c>
      <c r="I627" s="335"/>
      <c r="J627" s="335">
        <v>3</v>
      </c>
      <c r="K627" s="336">
        <v>0</v>
      </c>
      <c r="L627" s="336">
        <v>3500000</v>
      </c>
      <c r="M627" s="336"/>
      <c r="N627" s="336">
        <v>434091.2</v>
      </c>
      <c r="O627" s="336">
        <v>0</v>
      </c>
    </row>
    <row r="628" spans="1:15">
      <c r="A628" s="337" t="s">
        <v>479</v>
      </c>
      <c r="B628" s="335">
        <v>268149</v>
      </c>
      <c r="C628" s="335" t="s">
        <v>381</v>
      </c>
      <c r="D628" s="335" t="s">
        <v>555</v>
      </c>
      <c r="E628" s="335">
        <v>4419</v>
      </c>
      <c r="F628" s="335">
        <v>1</v>
      </c>
      <c r="G628" s="335">
        <v>1</v>
      </c>
      <c r="H628" s="343" t="s">
        <v>1317</v>
      </c>
      <c r="I628" s="335"/>
      <c r="J628" s="335">
        <v>4</v>
      </c>
      <c r="K628" s="336">
        <v>3500000</v>
      </c>
      <c r="L628" s="336">
        <v>0</v>
      </c>
      <c r="M628" s="336"/>
      <c r="N628" s="336">
        <v>0</v>
      </c>
      <c r="O628" s="336">
        <v>0</v>
      </c>
    </row>
    <row r="629" spans="1:15">
      <c r="A629" s="337" t="s">
        <v>479</v>
      </c>
      <c r="B629" s="335">
        <v>268149</v>
      </c>
      <c r="C629" s="335" t="s">
        <v>381</v>
      </c>
      <c r="D629" s="335" t="s">
        <v>548</v>
      </c>
      <c r="E629" s="335">
        <v>2171</v>
      </c>
      <c r="F629" s="335">
        <v>1</v>
      </c>
      <c r="G629" s="335">
        <v>1</v>
      </c>
      <c r="H629" s="343" t="s">
        <v>1317</v>
      </c>
      <c r="I629" s="335"/>
      <c r="J629" s="335">
        <v>2</v>
      </c>
      <c r="K629" s="336">
        <v>1000000</v>
      </c>
      <c r="L629" s="336">
        <v>0</v>
      </c>
      <c r="M629" s="336"/>
      <c r="N629" s="336">
        <v>0</v>
      </c>
      <c r="O629" s="336">
        <v>0</v>
      </c>
    </row>
    <row r="630" spans="1:15">
      <c r="A630" s="337" t="s">
        <v>479</v>
      </c>
      <c r="B630" s="335">
        <v>268149</v>
      </c>
      <c r="C630" s="335" t="s">
        <v>381</v>
      </c>
      <c r="D630" s="335" t="s">
        <v>548</v>
      </c>
      <c r="E630" s="335">
        <v>3112</v>
      </c>
      <c r="F630" s="335">
        <v>1</v>
      </c>
      <c r="G630" s="335">
        <v>2</v>
      </c>
      <c r="H630" s="343" t="s">
        <v>1317</v>
      </c>
      <c r="I630" s="335"/>
      <c r="J630" s="335">
        <v>3</v>
      </c>
      <c r="K630" s="336">
        <v>0</v>
      </c>
      <c r="L630" s="336">
        <v>1000000</v>
      </c>
      <c r="M630" s="336"/>
      <c r="N630" s="336">
        <v>499998</v>
      </c>
      <c r="O630" s="336">
        <v>0</v>
      </c>
    </row>
    <row r="631" spans="1:15">
      <c r="A631" s="334" t="s">
        <v>1193</v>
      </c>
      <c r="B631" s="335">
        <v>268244</v>
      </c>
      <c r="C631" s="335" t="s">
        <v>439</v>
      </c>
      <c r="D631" s="335">
        <v>111100</v>
      </c>
      <c r="E631" s="335">
        <v>4481</v>
      </c>
      <c r="F631" s="335">
        <v>1</v>
      </c>
      <c r="G631" s="335">
        <v>1</v>
      </c>
      <c r="H631" s="343" t="s">
        <v>1317</v>
      </c>
      <c r="I631" s="335"/>
      <c r="J631" s="335">
        <v>4</v>
      </c>
      <c r="K631" s="336">
        <v>300000</v>
      </c>
      <c r="L631" s="336">
        <v>300000</v>
      </c>
      <c r="M631" s="336"/>
      <c r="N631" s="336">
        <v>150000</v>
      </c>
      <c r="O631" s="336">
        <v>0</v>
      </c>
    </row>
    <row r="632" spans="1:15">
      <c r="A632" s="337" t="s">
        <v>525</v>
      </c>
      <c r="B632" s="335">
        <v>271117</v>
      </c>
      <c r="C632" s="335" t="s">
        <v>384</v>
      </c>
      <c r="D632" s="335" t="s">
        <v>548</v>
      </c>
      <c r="E632" s="335">
        <v>3821</v>
      </c>
      <c r="F632" s="335">
        <v>1</v>
      </c>
      <c r="G632" s="335">
        <v>1</v>
      </c>
      <c r="H632" s="343" t="s">
        <v>1317</v>
      </c>
      <c r="I632" s="335"/>
      <c r="J632" s="335">
        <v>3</v>
      </c>
      <c r="K632" s="336">
        <v>2062500</v>
      </c>
      <c r="L632" s="336">
        <v>2062500</v>
      </c>
      <c r="M632" s="336"/>
      <c r="N632" s="336">
        <v>0</v>
      </c>
      <c r="O632" s="336">
        <v>0</v>
      </c>
    </row>
    <row r="633" spans="1:15">
      <c r="A633" s="334" t="s">
        <v>492</v>
      </c>
      <c r="B633" s="335">
        <v>321102</v>
      </c>
      <c r="C633" s="335" t="s">
        <v>417</v>
      </c>
      <c r="D633" s="335" t="s">
        <v>548</v>
      </c>
      <c r="E633" s="335">
        <v>3391</v>
      </c>
      <c r="F633" s="335">
        <v>1</v>
      </c>
      <c r="G633" s="335">
        <v>1</v>
      </c>
      <c r="H633" s="343" t="s">
        <v>1317</v>
      </c>
      <c r="I633" s="335"/>
      <c r="J633" s="335">
        <v>3</v>
      </c>
      <c r="K633" s="336">
        <v>400000</v>
      </c>
      <c r="L633" s="336">
        <v>0</v>
      </c>
      <c r="M633" s="336"/>
      <c r="N633" s="336">
        <v>0</v>
      </c>
      <c r="O633" s="336">
        <v>0</v>
      </c>
    </row>
    <row r="634" spans="1:15">
      <c r="A634" s="334" t="s">
        <v>492</v>
      </c>
      <c r="B634" s="335">
        <v>321102</v>
      </c>
      <c r="C634" s="335" t="s">
        <v>417</v>
      </c>
      <c r="D634" s="335" t="s">
        <v>548</v>
      </c>
      <c r="E634" s="335">
        <v>3581</v>
      </c>
      <c r="F634" s="335">
        <v>1</v>
      </c>
      <c r="G634" s="335">
        <v>1</v>
      </c>
      <c r="H634" s="343" t="s">
        <v>1317</v>
      </c>
      <c r="I634" s="335"/>
      <c r="J634" s="335">
        <v>3</v>
      </c>
      <c r="K634" s="336">
        <v>0</v>
      </c>
      <c r="L634" s="336">
        <v>2356806</v>
      </c>
      <c r="M634" s="336"/>
      <c r="N634" s="336">
        <v>831816</v>
      </c>
      <c r="O634" s="336">
        <v>0</v>
      </c>
    </row>
    <row r="635" spans="1:15">
      <c r="A635" s="334" t="s">
        <v>492</v>
      </c>
      <c r="B635" s="335">
        <v>321102</v>
      </c>
      <c r="C635" s="335" t="s">
        <v>417</v>
      </c>
      <c r="D635" s="335" t="s">
        <v>548</v>
      </c>
      <c r="E635" s="335">
        <v>3591</v>
      </c>
      <c r="F635" s="335">
        <v>1</v>
      </c>
      <c r="G635" s="335">
        <v>1</v>
      </c>
      <c r="H635" s="343" t="s">
        <v>1317</v>
      </c>
      <c r="I635" s="335"/>
      <c r="J635" s="335">
        <v>3</v>
      </c>
      <c r="K635" s="336">
        <v>0</v>
      </c>
      <c r="L635" s="336">
        <v>0</v>
      </c>
      <c r="M635" s="336"/>
      <c r="N635" s="336">
        <v>0</v>
      </c>
      <c r="O635" s="336">
        <v>0</v>
      </c>
    </row>
    <row r="636" spans="1:15">
      <c r="A636" s="334" t="s">
        <v>492</v>
      </c>
      <c r="B636" s="335">
        <v>321102</v>
      </c>
      <c r="C636" s="335" t="s">
        <v>417</v>
      </c>
      <c r="D636" s="335" t="s">
        <v>548</v>
      </c>
      <c r="E636" s="335">
        <v>3831</v>
      </c>
      <c r="F636" s="335">
        <v>1</v>
      </c>
      <c r="G636" s="335">
        <v>1</v>
      </c>
      <c r="H636" s="343" t="s">
        <v>1317</v>
      </c>
      <c r="I636" s="335"/>
      <c r="J636" s="335">
        <v>3</v>
      </c>
      <c r="K636" s="336">
        <v>300000</v>
      </c>
      <c r="L636" s="336">
        <v>0</v>
      </c>
      <c r="M636" s="336"/>
      <c r="N636" s="336">
        <v>0</v>
      </c>
      <c r="O636" s="336">
        <v>0</v>
      </c>
    </row>
    <row r="637" spans="1:15">
      <c r="A637" s="334" t="s">
        <v>493</v>
      </c>
      <c r="B637" s="335">
        <v>321275</v>
      </c>
      <c r="C637" s="335" t="s">
        <v>420</v>
      </c>
      <c r="D637" s="335" t="s">
        <v>548</v>
      </c>
      <c r="E637" s="335">
        <v>3351</v>
      </c>
      <c r="F637" s="335">
        <v>1</v>
      </c>
      <c r="G637" s="335">
        <v>1</v>
      </c>
      <c r="H637" s="343" t="s">
        <v>1317</v>
      </c>
      <c r="I637" s="335"/>
      <c r="J637" s="335">
        <v>3</v>
      </c>
      <c r="K637" s="336">
        <v>580000</v>
      </c>
      <c r="L637" s="336">
        <v>0</v>
      </c>
      <c r="M637" s="336"/>
      <c r="N637" s="336">
        <v>0</v>
      </c>
      <c r="O637" s="336">
        <v>0</v>
      </c>
    </row>
    <row r="638" spans="1:15">
      <c r="A638" s="334" t="s">
        <v>493</v>
      </c>
      <c r="B638" s="335">
        <v>321275</v>
      </c>
      <c r="C638" s="335" t="s">
        <v>420</v>
      </c>
      <c r="D638" s="335" t="s">
        <v>548</v>
      </c>
      <c r="E638" s="335">
        <v>3553</v>
      </c>
      <c r="F638" s="335">
        <v>1</v>
      </c>
      <c r="G638" s="335">
        <v>1</v>
      </c>
      <c r="H638" s="343" t="s">
        <v>1317</v>
      </c>
      <c r="I638" s="335"/>
      <c r="J638" s="335">
        <v>3</v>
      </c>
      <c r="K638" s="336">
        <v>0</v>
      </c>
      <c r="L638" s="336">
        <v>0</v>
      </c>
      <c r="M638" s="336"/>
      <c r="N638" s="336">
        <v>0</v>
      </c>
      <c r="O638" s="336">
        <v>0</v>
      </c>
    </row>
    <row r="639" spans="1:15">
      <c r="A639" s="334" t="s">
        <v>485</v>
      </c>
      <c r="B639" s="335">
        <v>223200</v>
      </c>
      <c r="C639" s="335" t="s">
        <v>399</v>
      </c>
      <c r="D639" s="335" t="s">
        <v>546</v>
      </c>
      <c r="E639" s="335">
        <v>3191</v>
      </c>
      <c r="F639" s="335">
        <v>1</v>
      </c>
      <c r="G639" s="335">
        <v>2</v>
      </c>
      <c r="H639" s="343" t="s">
        <v>1317</v>
      </c>
      <c r="I639" s="335"/>
      <c r="J639" s="335">
        <v>3</v>
      </c>
      <c r="K639" s="336">
        <v>583333</v>
      </c>
      <c r="L639" s="336">
        <v>583333</v>
      </c>
      <c r="M639" s="336"/>
      <c r="N639" s="336">
        <v>291666</v>
      </c>
      <c r="O639" s="336">
        <v>0</v>
      </c>
    </row>
    <row r="640" spans="1:15">
      <c r="A640" s="334" t="s">
        <v>517</v>
      </c>
      <c r="B640" s="335">
        <v>221001</v>
      </c>
      <c r="C640" s="335" t="s">
        <v>445</v>
      </c>
      <c r="D640" s="335" t="s">
        <v>548</v>
      </c>
      <c r="E640" s="335">
        <v>3231</v>
      </c>
      <c r="F640" s="335">
        <v>1</v>
      </c>
      <c r="G640" s="335">
        <v>2</v>
      </c>
      <c r="H640" s="343" t="s">
        <v>1317</v>
      </c>
      <c r="I640" s="335"/>
      <c r="J640" s="335">
        <v>3</v>
      </c>
      <c r="K640" s="336">
        <v>3500000</v>
      </c>
      <c r="L640" s="336">
        <v>3500000</v>
      </c>
      <c r="M640" s="336"/>
      <c r="N640" s="336">
        <v>1400000</v>
      </c>
      <c r="O640" s="336">
        <v>0</v>
      </c>
    </row>
    <row r="641" spans="1:15">
      <c r="A641" s="337" t="s">
        <v>477</v>
      </c>
      <c r="B641" s="335">
        <v>264127</v>
      </c>
      <c r="C641" s="335" t="s">
        <v>374</v>
      </c>
      <c r="D641" s="335" t="s">
        <v>548</v>
      </c>
      <c r="E641" s="335">
        <v>3361</v>
      </c>
      <c r="F641" s="335">
        <v>1</v>
      </c>
      <c r="G641" s="335">
        <v>2</v>
      </c>
      <c r="H641" s="343" t="s">
        <v>1317</v>
      </c>
      <c r="I641" s="335"/>
      <c r="J641" s="335">
        <v>3</v>
      </c>
      <c r="K641" s="336">
        <v>20000</v>
      </c>
      <c r="L641" s="336">
        <v>20000</v>
      </c>
      <c r="M641" s="336"/>
      <c r="N641" s="336">
        <v>15000</v>
      </c>
      <c r="O641" s="336">
        <v>0</v>
      </c>
    </row>
    <row r="642" spans="1:15">
      <c r="A642" s="337" t="s">
        <v>513</v>
      </c>
      <c r="B642" s="335">
        <v>171063</v>
      </c>
      <c r="C642" s="335" t="s">
        <v>430</v>
      </c>
      <c r="D642" s="335" t="s">
        <v>548</v>
      </c>
      <c r="E642" s="335">
        <v>3381</v>
      </c>
      <c r="F642" s="335">
        <v>1</v>
      </c>
      <c r="G642" s="335">
        <v>2</v>
      </c>
      <c r="H642" s="343" t="s">
        <v>1317</v>
      </c>
      <c r="I642" s="335"/>
      <c r="J642" s="335">
        <v>3</v>
      </c>
      <c r="K642" s="336">
        <v>0</v>
      </c>
      <c r="L642" s="336">
        <v>2000000</v>
      </c>
      <c r="M642" s="336"/>
      <c r="N642" s="336">
        <v>800000</v>
      </c>
      <c r="O642" s="336">
        <v>0</v>
      </c>
    </row>
    <row r="643" spans="1:15">
      <c r="A643" s="337" t="s">
        <v>482</v>
      </c>
      <c r="B643" s="335">
        <v>215092</v>
      </c>
      <c r="C643" s="335" t="s">
        <v>389</v>
      </c>
      <c r="D643" s="335" t="s">
        <v>548</v>
      </c>
      <c r="E643" s="335">
        <v>3381</v>
      </c>
      <c r="F643" s="335">
        <v>1</v>
      </c>
      <c r="G643" s="335">
        <v>2</v>
      </c>
      <c r="H643" s="343" t="s">
        <v>1317</v>
      </c>
      <c r="I643" s="335"/>
      <c r="J643" s="335">
        <v>3</v>
      </c>
      <c r="K643" s="336">
        <v>0</v>
      </c>
      <c r="L643" s="336">
        <v>671724</v>
      </c>
      <c r="M643" s="336"/>
      <c r="N643" s="336">
        <v>268692</v>
      </c>
      <c r="O643" s="336">
        <v>0</v>
      </c>
    </row>
    <row r="644" spans="1:15">
      <c r="A644" s="337" t="s">
        <v>494</v>
      </c>
      <c r="B644" s="335">
        <v>221049</v>
      </c>
      <c r="C644" s="335" t="s">
        <v>424</v>
      </c>
      <c r="D644" s="335" t="s">
        <v>548</v>
      </c>
      <c r="E644" s="335">
        <v>3381</v>
      </c>
      <c r="F644" s="335">
        <v>1</v>
      </c>
      <c r="G644" s="335">
        <v>2</v>
      </c>
      <c r="H644" s="343" t="s">
        <v>1317</v>
      </c>
      <c r="I644" s="335"/>
      <c r="J644" s="335">
        <v>3</v>
      </c>
      <c r="K644" s="336">
        <v>0</v>
      </c>
      <c r="L644" s="336">
        <v>305000</v>
      </c>
      <c r="M644" s="336"/>
      <c r="N644" s="336">
        <v>305000</v>
      </c>
      <c r="O644" s="336">
        <v>0</v>
      </c>
    </row>
    <row r="645" spans="1:15">
      <c r="A645" s="337" t="s">
        <v>468</v>
      </c>
      <c r="B645" s="335">
        <v>235064</v>
      </c>
      <c r="C645" s="335" t="s">
        <v>337</v>
      </c>
      <c r="D645" s="335" t="s">
        <v>548</v>
      </c>
      <c r="E645" s="335">
        <v>3381</v>
      </c>
      <c r="F645" s="335">
        <v>1</v>
      </c>
      <c r="G645" s="335">
        <v>2</v>
      </c>
      <c r="H645" s="343" t="s">
        <v>1317</v>
      </c>
      <c r="I645" s="335"/>
      <c r="J645" s="335">
        <v>3</v>
      </c>
      <c r="K645" s="336">
        <v>0</v>
      </c>
      <c r="L645" s="336">
        <v>4144000</v>
      </c>
      <c r="M645" s="336"/>
      <c r="N645" s="336">
        <v>820600</v>
      </c>
      <c r="O645" s="336">
        <v>0</v>
      </c>
    </row>
    <row r="646" spans="1:15">
      <c r="A646" s="337" t="s">
        <v>489</v>
      </c>
      <c r="B646" s="335">
        <v>241101</v>
      </c>
      <c r="C646" s="335" t="s">
        <v>409</v>
      </c>
      <c r="D646" s="335" t="s">
        <v>548</v>
      </c>
      <c r="E646" s="335">
        <v>3381</v>
      </c>
      <c r="F646" s="335">
        <v>1</v>
      </c>
      <c r="G646" s="335">
        <v>2</v>
      </c>
      <c r="H646" s="343" t="s">
        <v>1317</v>
      </c>
      <c r="I646" s="335"/>
      <c r="J646" s="335">
        <v>3</v>
      </c>
      <c r="K646" s="336">
        <v>0</v>
      </c>
      <c r="L646" s="336">
        <v>5283056</v>
      </c>
      <c r="M646" s="336"/>
      <c r="N646" s="336">
        <v>1753697</v>
      </c>
      <c r="O646" s="336">
        <v>0</v>
      </c>
    </row>
    <row r="647" spans="1:15">
      <c r="A647" s="337" t="s">
        <v>480</v>
      </c>
      <c r="B647" s="335">
        <v>211084</v>
      </c>
      <c r="C647" s="335" t="s">
        <v>387</v>
      </c>
      <c r="D647" s="335" t="s">
        <v>552</v>
      </c>
      <c r="E647" s="335">
        <v>5412</v>
      </c>
      <c r="F647" s="335">
        <v>2</v>
      </c>
      <c r="G647" s="335">
        <v>2</v>
      </c>
      <c r="H647" s="343" t="s">
        <v>1317</v>
      </c>
      <c r="I647" s="335" t="s">
        <v>637</v>
      </c>
      <c r="J647" s="335">
        <v>5</v>
      </c>
      <c r="K647" s="336">
        <v>20000000</v>
      </c>
      <c r="L647" s="336">
        <v>20000000</v>
      </c>
      <c r="M647" s="336"/>
      <c r="N647" s="336">
        <v>8000000</v>
      </c>
      <c r="O647" s="336">
        <v>0</v>
      </c>
    </row>
    <row r="648" spans="1:15">
      <c r="A648" s="390" t="s">
        <v>486</v>
      </c>
      <c r="B648" s="392">
        <v>223202</v>
      </c>
      <c r="C648" s="392" t="s">
        <v>399</v>
      </c>
      <c r="D648" s="392" t="s">
        <v>552</v>
      </c>
      <c r="E648" s="392">
        <v>5412</v>
      </c>
      <c r="F648" s="392">
        <v>2</v>
      </c>
      <c r="G648" s="392">
        <v>2</v>
      </c>
      <c r="H648" s="393" t="s">
        <v>1317</v>
      </c>
      <c r="I648" s="392" t="s">
        <v>826</v>
      </c>
      <c r="J648" s="392">
        <v>5</v>
      </c>
      <c r="K648" s="394">
        <v>4200000</v>
      </c>
      <c r="L648" s="394">
        <v>4200000</v>
      </c>
      <c r="M648" s="394"/>
      <c r="N648" s="394">
        <v>1400001</v>
      </c>
      <c r="O648" s="394">
        <v>0</v>
      </c>
    </row>
    <row r="649" spans="1:15">
      <c r="A649" s="390" t="s">
        <v>487</v>
      </c>
      <c r="B649" s="392">
        <v>223202</v>
      </c>
      <c r="C649" s="392" t="s">
        <v>403</v>
      </c>
      <c r="D649" s="392" t="s">
        <v>552</v>
      </c>
      <c r="E649" s="392">
        <v>5412</v>
      </c>
      <c r="F649" s="392">
        <v>2</v>
      </c>
      <c r="G649" s="392">
        <v>2</v>
      </c>
      <c r="H649" s="393" t="s">
        <v>1317</v>
      </c>
      <c r="I649" s="392" t="s">
        <v>864</v>
      </c>
      <c r="J649" s="392">
        <v>5</v>
      </c>
      <c r="K649" s="394">
        <v>5000000</v>
      </c>
      <c r="L649" s="394">
        <v>2222220</v>
      </c>
      <c r="M649" s="394"/>
      <c r="N649" s="394">
        <v>1111112</v>
      </c>
      <c r="O649" s="394">
        <v>0</v>
      </c>
    </row>
    <row r="650" spans="1:15">
      <c r="A650" s="390" t="s">
        <v>487</v>
      </c>
      <c r="B650" s="392">
        <v>223202</v>
      </c>
      <c r="C650" s="392" t="s">
        <v>403</v>
      </c>
      <c r="D650" s="392" t="s">
        <v>552</v>
      </c>
      <c r="E650" s="392">
        <v>5412</v>
      </c>
      <c r="F650" s="392">
        <v>2</v>
      </c>
      <c r="G650" s="392">
        <v>2</v>
      </c>
      <c r="H650" s="393" t="s">
        <v>1317</v>
      </c>
      <c r="I650" s="392" t="s">
        <v>866</v>
      </c>
      <c r="J650" s="392">
        <v>5</v>
      </c>
      <c r="K650" s="394">
        <v>5202000</v>
      </c>
      <c r="L650" s="394">
        <v>2338445.34</v>
      </c>
      <c r="M650" s="394"/>
      <c r="N650" s="394">
        <v>1156000</v>
      </c>
      <c r="O650" s="394">
        <v>0</v>
      </c>
    </row>
    <row r="651" spans="1:15">
      <c r="A651" s="391" t="s">
        <v>477</v>
      </c>
      <c r="B651" s="392">
        <v>264127</v>
      </c>
      <c r="C651" s="392" t="s">
        <v>374</v>
      </c>
      <c r="D651" s="392" t="s">
        <v>552</v>
      </c>
      <c r="E651" s="392">
        <v>5412</v>
      </c>
      <c r="F651" s="392">
        <v>2</v>
      </c>
      <c r="G651" s="392">
        <v>2</v>
      </c>
      <c r="H651" s="393" t="s">
        <v>1317</v>
      </c>
      <c r="I651" s="392" t="s">
        <v>1125</v>
      </c>
      <c r="J651" s="392">
        <v>5</v>
      </c>
      <c r="K651" s="394">
        <v>300000</v>
      </c>
      <c r="L651" s="394">
        <v>300000</v>
      </c>
      <c r="M651" s="394"/>
      <c r="N651" s="394">
        <v>100000</v>
      </c>
      <c r="O651" s="394">
        <v>0</v>
      </c>
    </row>
    <row r="652" spans="1:15">
      <c r="A652" s="334" t="s">
        <v>508</v>
      </c>
      <c r="B652" s="392">
        <v>264105</v>
      </c>
      <c r="C652" s="392" t="s">
        <v>369</v>
      </c>
      <c r="D652" s="392" t="s">
        <v>552</v>
      </c>
      <c r="E652" s="335">
        <v>5413</v>
      </c>
      <c r="F652" s="392">
        <v>2</v>
      </c>
      <c r="G652" s="335">
        <v>2</v>
      </c>
      <c r="H652" s="393" t="s">
        <v>1317</v>
      </c>
      <c r="I652" s="335" t="s">
        <v>1103</v>
      </c>
      <c r="J652" s="392">
        <v>5</v>
      </c>
      <c r="K652" s="336">
        <v>200000</v>
      </c>
      <c r="L652" s="336">
        <v>200000</v>
      </c>
      <c r="M652" s="336"/>
      <c r="N652" s="336">
        <v>75000</v>
      </c>
      <c r="O652" s="336">
        <v>0</v>
      </c>
    </row>
  </sheetData>
  <autoFilter ref="A1:O1"/>
  <sortState ref="A2:O652">
    <sortCondition descending="1" ref="O1"/>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9"/>
  <sheetViews>
    <sheetView topLeftCell="F37" workbookViewId="0">
      <selection activeCell="R73" sqref="R73"/>
    </sheetView>
  </sheetViews>
  <sheetFormatPr baseColWidth="10" defaultRowHeight="13.2"/>
  <cols>
    <col min="2" max="3" width="15.33203125" bestFit="1" customWidth="1"/>
    <col min="4" max="5" width="13.6640625" bestFit="1" customWidth="1"/>
    <col min="9" max="10" width="15.33203125" bestFit="1" customWidth="1"/>
    <col min="11" max="12" width="13.6640625" bestFit="1" customWidth="1"/>
    <col min="13" max="13" width="17.88671875" customWidth="1"/>
    <col min="14" max="15" width="11.44140625" customWidth="1"/>
    <col min="16" max="16" width="18.88671875" customWidth="1"/>
    <col min="17" max="17" width="16" customWidth="1"/>
    <col min="18" max="18" width="25.33203125" bestFit="1" customWidth="1"/>
    <col min="19" max="19" width="17.88671875" bestFit="1" customWidth="1"/>
  </cols>
  <sheetData>
    <row r="1" spans="1:19" ht="20.399999999999999">
      <c r="A1" s="322"/>
      <c r="G1" s="322" t="s">
        <v>1344</v>
      </c>
      <c r="J1" s="317" t="s">
        <v>199</v>
      </c>
      <c r="K1" s="370" t="s">
        <v>234</v>
      </c>
      <c r="L1" s="380" t="s">
        <v>307</v>
      </c>
      <c r="M1" s="370" t="s">
        <v>308</v>
      </c>
      <c r="P1" s="377" t="s">
        <v>1205</v>
      </c>
      <c r="Q1" s="377" t="s">
        <v>1206</v>
      </c>
      <c r="R1" s="377" t="s">
        <v>1323</v>
      </c>
      <c r="S1" s="377" t="s">
        <v>1204</v>
      </c>
    </row>
    <row r="2" spans="1:19">
      <c r="G2" s="344" t="s">
        <v>478</v>
      </c>
      <c r="J2" s="376">
        <v>94623981</v>
      </c>
      <c r="K2" s="376">
        <v>82220201</v>
      </c>
      <c r="L2" s="376">
        <v>47311992</v>
      </c>
      <c r="M2" s="350">
        <v>40254900</v>
      </c>
      <c r="N2" t="s">
        <v>512</v>
      </c>
      <c r="O2" s="375" t="s">
        <v>512</v>
      </c>
      <c r="P2" s="376">
        <v>94623981</v>
      </c>
      <c r="Q2" s="376">
        <v>82220201</v>
      </c>
      <c r="R2" s="376">
        <v>47311992</v>
      </c>
      <c r="S2" s="350">
        <v>40254900</v>
      </c>
    </row>
    <row r="3" spans="1:19">
      <c r="G3" s="346" t="s">
        <v>479</v>
      </c>
      <c r="J3" s="376">
        <v>950000</v>
      </c>
      <c r="K3" s="376">
        <v>950000</v>
      </c>
      <c r="L3" s="376">
        <v>0</v>
      </c>
      <c r="M3" s="350">
        <v>0</v>
      </c>
      <c r="N3" t="s">
        <v>524</v>
      </c>
      <c r="O3" s="375" t="s">
        <v>524</v>
      </c>
      <c r="P3" s="376">
        <v>950000</v>
      </c>
      <c r="Q3" s="376">
        <v>950000</v>
      </c>
      <c r="R3" s="376">
        <v>0</v>
      </c>
      <c r="S3" s="350"/>
    </row>
    <row r="4" spans="1:19">
      <c r="G4" s="344" t="s">
        <v>509</v>
      </c>
      <c r="J4" s="376">
        <v>2750000</v>
      </c>
      <c r="K4" s="376">
        <v>1800000</v>
      </c>
      <c r="L4" s="376">
        <v>611792.56000000006</v>
      </c>
      <c r="M4" s="350">
        <v>11792.56</v>
      </c>
      <c r="N4" t="s">
        <v>456</v>
      </c>
      <c r="O4" s="375" t="s">
        <v>456</v>
      </c>
      <c r="P4" s="376">
        <v>2750000</v>
      </c>
      <c r="Q4" s="376">
        <v>1800000</v>
      </c>
      <c r="R4" s="376">
        <v>611792.56000000006</v>
      </c>
      <c r="S4" s="350">
        <v>11792.56</v>
      </c>
    </row>
    <row r="5" spans="1:19">
      <c r="G5" s="344" t="s">
        <v>473</v>
      </c>
      <c r="J5" s="376">
        <v>1500000</v>
      </c>
      <c r="K5" s="376">
        <v>1500000</v>
      </c>
      <c r="L5" s="376">
        <v>0</v>
      </c>
      <c r="M5" s="350">
        <v>0</v>
      </c>
      <c r="N5" t="s">
        <v>528</v>
      </c>
      <c r="O5" s="375" t="s">
        <v>528</v>
      </c>
      <c r="P5" s="376">
        <v>1500000</v>
      </c>
      <c r="Q5" s="376">
        <v>1500000</v>
      </c>
      <c r="R5" s="376">
        <v>0</v>
      </c>
      <c r="S5" s="350"/>
    </row>
    <row r="6" spans="1:19">
      <c r="G6" s="344" t="s">
        <v>524</v>
      </c>
      <c r="J6" s="376">
        <v>28176740</v>
      </c>
      <c r="K6" s="376">
        <v>28176740</v>
      </c>
      <c r="L6" s="376">
        <v>9679301.459999999</v>
      </c>
      <c r="M6" s="350">
        <v>9548877.9099999983</v>
      </c>
      <c r="N6" t="s">
        <v>519</v>
      </c>
      <c r="O6" s="375" t="s">
        <v>519</v>
      </c>
      <c r="P6" s="376">
        <v>28176740</v>
      </c>
      <c r="Q6" s="376">
        <v>28176740</v>
      </c>
      <c r="R6" s="376">
        <v>9679301.459999999</v>
      </c>
      <c r="S6" s="350">
        <v>9548877.9099999983</v>
      </c>
    </row>
    <row r="7" spans="1:19">
      <c r="G7" s="344" t="s">
        <v>456</v>
      </c>
      <c r="J7" s="376">
        <v>34648907</v>
      </c>
      <c r="K7" s="376">
        <v>34648907</v>
      </c>
      <c r="L7" s="376">
        <v>9368161.1099999994</v>
      </c>
      <c r="M7" s="350">
        <v>3328161.11</v>
      </c>
      <c r="N7" t="s">
        <v>497</v>
      </c>
      <c r="O7" s="375" t="s">
        <v>497</v>
      </c>
      <c r="P7" s="376">
        <v>34648907</v>
      </c>
      <c r="Q7" s="376">
        <v>34648907</v>
      </c>
      <c r="R7" s="376">
        <v>9368161.1099999994</v>
      </c>
      <c r="S7" s="350">
        <v>3328161.11</v>
      </c>
    </row>
    <row r="8" spans="1:19">
      <c r="G8" s="344" t="s">
        <v>508</v>
      </c>
      <c r="J8" s="376">
        <v>22000000</v>
      </c>
      <c r="K8" s="376">
        <v>6329711.5999999996</v>
      </c>
      <c r="L8" s="376">
        <v>1197446.6599999999</v>
      </c>
      <c r="M8" s="350">
        <v>1197446.6600000001</v>
      </c>
      <c r="N8" t="s">
        <v>513</v>
      </c>
      <c r="O8" s="375" t="s">
        <v>513</v>
      </c>
      <c r="P8" s="376">
        <v>22000000</v>
      </c>
      <c r="Q8" s="376">
        <v>6329711.5999999996</v>
      </c>
      <c r="R8" s="376">
        <v>1197446.6599999999</v>
      </c>
      <c r="S8" s="350">
        <v>1197446.6600000001</v>
      </c>
    </row>
    <row r="9" spans="1:19">
      <c r="G9" s="344" t="s">
        <v>1192</v>
      </c>
      <c r="J9" s="376">
        <v>11000000</v>
      </c>
      <c r="K9" s="376">
        <v>11000000</v>
      </c>
      <c r="L9" s="376">
        <v>3999996</v>
      </c>
      <c r="M9" s="350">
        <v>0</v>
      </c>
      <c r="N9" t="s">
        <v>514</v>
      </c>
      <c r="O9" s="375" t="s">
        <v>514</v>
      </c>
      <c r="P9" s="376">
        <v>11000000</v>
      </c>
      <c r="Q9" s="376">
        <v>11000000</v>
      </c>
      <c r="R9" s="376">
        <v>3999996</v>
      </c>
      <c r="S9" s="350"/>
    </row>
    <row r="10" spans="1:19">
      <c r="G10" s="344" t="s">
        <v>510</v>
      </c>
      <c r="J10" s="376">
        <v>15240470</v>
      </c>
      <c r="K10" s="376">
        <v>14440470</v>
      </c>
      <c r="L10" s="376">
        <v>0</v>
      </c>
      <c r="M10" s="350">
        <v>0</v>
      </c>
      <c r="N10" t="s">
        <v>515</v>
      </c>
      <c r="O10" s="375" t="s">
        <v>515</v>
      </c>
      <c r="P10" s="376">
        <v>15240470</v>
      </c>
      <c r="Q10" s="376">
        <v>14440470</v>
      </c>
      <c r="R10" s="376">
        <v>0</v>
      </c>
      <c r="S10" s="350"/>
    </row>
    <row r="11" spans="1:19">
      <c r="G11" s="344" t="s">
        <v>475</v>
      </c>
      <c r="J11" s="376">
        <v>291461497</v>
      </c>
      <c r="K11" s="376">
        <v>282568042.57999998</v>
      </c>
      <c r="L11" s="376">
        <v>126576558</v>
      </c>
      <c r="M11" s="350">
        <v>105635573.16999999</v>
      </c>
      <c r="N11" t="s">
        <v>520</v>
      </c>
      <c r="O11" s="375" t="s">
        <v>520</v>
      </c>
      <c r="P11" s="376">
        <v>291461497</v>
      </c>
      <c r="Q11" s="376">
        <v>282568042.57999998</v>
      </c>
      <c r="R11" s="376">
        <v>126576558</v>
      </c>
      <c r="S11" s="350">
        <v>105635573.16999999</v>
      </c>
    </row>
    <row r="12" spans="1:19">
      <c r="G12" s="344" t="s">
        <v>1186</v>
      </c>
      <c r="J12" s="376">
        <v>89774282</v>
      </c>
      <c r="K12" s="376">
        <v>89774282</v>
      </c>
      <c r="L12" s="376">
        <v>27036411.490000002</v>
      </c>
      <c r="M12" s="350">
        <v>14078547.369999997</v>
      </c>
      <c r="N12" t="s">
        <v>480</v>
      </c>
      <c r="O12" s="375" t="s">
        <v>480</v>
      </c>
      <c r="P12" s="376">
        <v>89774282</v>
      </c>
      <c r="Q12" s="376">
        <v>89774282</v>
      </c>
      <c r="R12" s="376">
        <v>27036411.490000002</v>
      </c>
      <c r="S12" s="350">
        <v>14078547.369999997</v>
      </c>
    </row>
    <row r="13" spans="1:19">
      <c r="G13" s="344" t="s">
        <v>500</v>
      </c>
      <c r="J13" s="376">
        <v>230636959</v>
      </c>
      <c r="K13" s="376">
        <v>171160741.04000002</v>
      </c>
      <c r="L13" s="376">
        <v>87690179.609999999</v>
      </c>
      <c r="M13" s="350">
        <v>79378333.040000007</v>
      </c>
      <c r="N13" t="s">
        <v>482</v>
      </c>
      <c r="O13" s="375" t="s">
        <v>482</v>
      </c>
      <c r="P13" s="376">
        <v>230636959</v>
      </c>
      <c r="Q13" s="376">
        <v>171160741.04000002</v>
      </c>
      <c r="R13" s="376">
        <v>87690179.609999999</v>
      </c>
      <c r="S13" s="350">
        <v>79378333.040000007</v>
      </c>
    </row>
    <row r="14" spans="1:19">
      <c r="G14" s="344" t="s">
        <v>498</v>
      </c>
      <c r="J14" s="376">
        <v>97003226</v>
      </c>
      <c r="K14" s="376">
        <v>97003226</v>
      </c>
      <c r="L14" s="376">
        <v>8692244.75</v>
      </c>
      <c r="M14" s="350">
        <v>4553008.7799999993</v>
      </c>
      <c r="N14" t="s">
        <v>517</v>
      </c>
      <c r="O14" s="375" t="s">
        <v>517</v>
      </c>
      <c r="P14" s="376">
        <v>97003226</v>
      </c>
      <c r="Q14" s="376">
        <v>97003226</v>
      </c>
      <c r="R14" s="376">
        <v>8692244.75</v>
      </c>
      <c r="S14" s="350">
        <v>4553008.7799999993</v>
      </c>
    </row>
    <row r="15" spans="1:19">
      <c r="G15" s="344" t="s">
        <v>482</v>
      </c>
      <c r="J15" s="376">
        <v>33062137</v>
      </c>
      <c r="K15" s="376">
        <v>33062137</v>
      </c>
      <c r="L15" s="376">
        <v>0</v>
      </c>
      <c r="M15" s="350">
        <v>0</v>
      </c>
      <c r="N15" t="s">
        <v>483</v>
      </c>
      <c r="O15" s="375" t="s">
        <v>483</v>
      </c>
      <c r="P15" s="376">
        <v>33062137</v>
      </c>
      <c r="Q15" s="376">
        <v>33062137</v>
      </c>
      <c r="R15" s="376">
        <v>0</v>
      </c>
      <c r="S15" s="350"/>
    </row>
    <row r="16" spans="1:19">
      <c r="G16" s="344" t="s">
        <v>480</v>
      </c>
      <c r="J16" s="376">
        <v>133090089</v>
      </c>
      <c r="K16" s="376">
        <v>133090089</v>
      </c>
      <c r="L16" s="376">
        <v>0</v>
      </c>
      <c r="M16" s="350">
        <v>0</v>
      </c>
      <c r="N16" t="s">
        <v>494</v>
      </c>
      <c r="O16" s="375" t="s">
        <v>494</v>
      </c>
      <c r="P16" s="376">
        <v>133090089</v>
      </c>
      <c r="Q16" s="376">
        <v>133090089</v>
      </c>
      <c r="R16" s="376">
        <v>0</v>
      </c>
      <c r="S16" s="350"/>
    </row>
    <row r="17" spans="7:19">
      <c r="G17" s="344" t="s">
        <v>468</v>
      </c>
      <c r="J17" s="376">
        <v>112911047</v>
      </c>
      <c r="K17" s="376">
        <v>105978418</v>
      </c>
      <c r="L17" s="376">
        <v>4589847.0999999996</v>
      </c>
      <c r="M17" s="350">
        <v>4218307.0999999996</v>
      </c>
      <c r="N17" t="s">
        <v>1307</v>
      </c>
      <c r="O17" s="375" t="s">
        <v>495</v>
      </c>
      <c r="P17" s="376">
        <v>112911047</v>
      </c>
      <c r="Q17" s="376">
        <v>105978418</v>
      </c>
      <c r="R17" s="376">
        <v>4589847.0999999996</v>
      </c>
      <c r="S17" s="350">
        <v>4218307.0999999996</v>
      </c>
    </row>
    <row r="18" spans="7:19">
      <c r="G18" s="344" t="s">
        <v>527</v>
      </c>
      <c r="J18" s="376">
        <v>2000000</v>
      </c>
      <c r="K18" s="376">
        <v>2000000</v>
      </c>
      <c r="L18" s="376">
        <v>0</v>
      </c>
      <c r="M18" s="350">
        <v>0</v>
      </c>
      <c r="N18" t="s">
        <v>518</v>
      </c>
      <c r="O18" s="375" t="s">
        <v>518</v>
      </c>
      <c r="P18" s="376">
        <v>2000000</v>
      </c>
      <c r="Q18" s="376">
        <v>2000000</v>
      </c>
      <c r="R18" s="376">
        <v>0</v>
      </c>
      <c r="S18" s="350"/>
    </row>
    <row r="19" spans="7:19">
      <c r="G19" s="344" t="s">
        <v>489</v>
      </c>
      <c r="J19" s="376">
        <v>262409793</v>
      </c>
      <c r="K19" s="376">
        <v>262696247.42000002</v>
      </c>
      <c r="L19" s="376">
        <v>99466924.229999989</v>
      </c>
      <c r="M19" s="350">
        <v>74581147.980000019</v>
      </c>
      <c r="N19" t="s">
        <v>521</v>
      </c>
      <c r="O19" s="375" t="s">
        <v>521</v>
      </c>
      <c r="P19" s="376">
        <v>262409793</v>
      </c>
      <c r="Q19" s="376">
        <v>262696247.42000002</v>
      </c>
      <c r="R19" s="376">
        <v>99466924.229999989</v>
      </c>
      <c r="S19" s="350">
        <v>74581147.980000019</v>
      </c>
    </row>
    <row r="20" spans="7:19">
      <c r="G20" s="344" t="s">
        <v>470</v>
      </c>
      <c r="J20" s="376">
        <v>10000000</v>
      </c>
      <c r="K20" s="376">
        <v>10000000</v>
      </c>
      <c r="L20" s="376">
        <v>1962331</v>
      </c>
      <c r="M20" s="350">
        <v>1962331</v>
      </c>
      <c r="N20" t="s">
        <v>526</v>
      </c>
      <c r="O20" s="375" t="s">
        <v>526</v>
      </c>
      <c r="P20" s="376">
        <v>10000000</v>
      </c>
      <c r="Q20" s="376">
        <v>10000000</v>
      </c>
      <c r="R20" s="376">
        <v>1962331</v>
      </c>
      <c r="S20" s="350">
        <v>1962331</v>
      </c>
    </row>
    <row r="21" spans="7:19">
      <c r="G21" s="344" t="s">
        <v>484</v>
      </c>
      <c r="J21" s="376">
        <v>24708615</v>
      </c>
      <c r="K21" s="376">
        <v>24708615</v>
      </c>
      <c r="L21" s="376">
        <v>3553501</v>
      </c>
      <c r="M21" s="350">
        <v>177549</v>
      </c>
      <c r="N21" t="s">
        <v>484</v>
      </c>
      <c r="O21" s="375" t="s">
        <v>484</v>
      </c>
      <c r="P21" s="376">
        <v>24708615</v>
      </c>
      <c r="Q21" s="376">
        <v>24708615</v>
      </c>
      <c r="R21" s="376">
        <v>3553501</v>
      </c>
      <c r="S21" s="350">
        <v>177549</v>
      </c>
    </row>
    <row r="22" spans="7:19">
      <c r="G22" s="344" t="s">
        <v>491</v>
      </c>
      <c r="J22" s="376">
        <v>3901000</v>
      </c>
      <c r="K22" s="376">
        <v>3290000</v>
      </c>
      <c r="L22" s="376">
        <v>18000</v>
      </c>
      <c r="M22" s="350">
        <v>18000</v>
      </c>
      <c r="N22" t="s">
        <v>498</v>
      </c>
      <c r="O22" s="375" t="s">
        <v>498</v>
      </c>
      <c r="P22" s="376">
        <v>3901000</v>
      </c>
      <c r="Q22" s="376">
        <v>3290000</v>
      </c>
      <c r="R22" s="376">
        <v>18000</v>
      </c>
      <c r="S22" s="350">
        <v>18000</v>
      </c>
    </row>
    <row r="23" spans="7:19">
      <c r="G23" s="344" t="s">
        <v>485</v>
      </c>
      <c r="J23" s="376">
        <v>3000000</v>
      </c>
      <c r="K23" s="376">
        <v>1707750</v>
      </c>
      <c r="L23" s="376">
        <v>776240</v>
      </c>
      <c r="M23" s="350">
        <v>0</v>
      </c>
      <c r="N23" t="s">
        <v>499</v>
      </c>
      <c r="O23" s="375" t="s">
        <v>499</v>
      </c>
      <c r="P23" s="376">
        <v>3000000</v>
      </c>
      <c r="Q23" s="376">
        <v>1707750</v>
      </c>
      <c r="R23" s="376">
        <v>776240</v>
      </c>
      <c r="S23" s="350"/>
    </row>
    <row r="24" spans="7:19">
      <c r="G24" s="344" t="s">
        <v>486</v>
      </c>
      <c r="J24" s="376">
        <v>161560998</v>
      </c>
      <c r="K24" s="376">
        <v>161260998</v>
      </c>
      <c r="L24" s="376">
        <v>81094211.829999998</v>
      </c>
      <c r="M24" s="350">
        <v>78338211.829999998</v>
      </c>
      <c r="N24" t="s">
        <v>485</v>
      </c>
      <c r="O24" s="375" t="s">
        <v>485</v>
      </c>
      <c r="P24" s="376">
        <v>161560998</v>
      </c>
      <c r="Q24" s="376">
        <v>161260998</v>
      </c>
      <c r="R24" s="376">
        <v>81094211.829999998</v>
      </c>
      <c r="S24" s="350">
        <v>78338211.829999998</v>
      </c>
    </row>
    <row r="25" spans="7:19">
      <c r="G25" s="344" t="s">
        <v>519</v>
      </c>
      <c r="J25" s="376">
        <v>132338961</v>
      </c>
      <c r="K25" s="376">
        <v>132338961</v>
      </c>
      <c r="L25" s="376">
        <v>539357</v>
      </c>
      <c r="M25" s="350">
        <v>0</v>
      </c>
      <c r="N25" t="s">
        <v>486</v>
      </c>
      <c r="O25" s="375" t="s">
        <v>486</v>
      </c>
      <c r="P25" s="376">
        <v>132338961</v>
      </c>
      <c r="Q25" s="376">
        <v>132338961</v>
      </c>
      <c r="R25" s="376">
        <v>539357</v>
      </c>
      <c r="S25" s="350"/>
    </row>
    <row r="26" spans="7:19">
      <c r="G26" s="344" t="s">
        <v>520</v>
      </c>
      <c r="J26" s="376">
        <v>76978700</v>
      </c>
      <c r="K26" s="376">
        <v>72832131</v>
      </c>
      <c r="L26" s="376">
        <v>1795297</v>
      </c>
      <c r="M26" s="350">
        <v>1795297</v>
      </c>
      <c r="N26" t="s">
        <v>487</v>
      </c>
      <c r="O26" s="375" t="s">
        <v>487</v>
      </c>
      <c r="P26" s="376">
        <v>76978700</v>
      </c>
      <c r="Q26" s="376">
        <v>72832131</v>
      </c>
      <c r="R26" s="376">
        <v>1795297</v>
      </c>
      <c r="S26" s="350">
        <v>1795297</v>
      </c>
    </row>
    <row r="27" spans="7:19">
      <c r="G27" s="344" t="s">
        <v>522</v>
      </c>
      <c r="J27" s="376">
        <v>5013901</v>
      </c>
      <c r="K27" s="376">
        <v>5013901</v>
      </c>
      <c r="L27" s="376">
        <v>0</v>
      </c>
      <c r="M27" s="350">
        <v>0</v>
      </c>
      <c r="N27" t="s">
        <v>488</v>
      </c>
      <c r="O27" s="375" t="s">
        <v>488</v>
      </c>
      <c r="P27" s="376">
        <v>5013901</v>
      </c>
      <c r="Q27" s="376">
        <v>5013901</v>
      </c>
      <c r="R27" s="376">
        <v>0</v>
      </c>
      <c r="S27" s="350"/>
    </row>
    <row r="28" spans="7:19">
      <c r="G28" s="344" t="s">
        <v>523</v>
      </c>
      <c r="J28" s="376">
        <v>8243150</v>
      </c>
      <c r="K28" s="376">
        <v>2743150</v>
      </c>
      <c r="L28" s="376">
        <v>0</v>
      </c>
      <c r="M28" s="350">
        <v>0</v>
      </c>
      <c r="N28" t="s">
        <v>522</v>
      </c>
      <c r="O28" s="375" t="s">
        <v>522</v>
      </c>
      <c r="P28" s="376">
        <v>8243150</v>
      </c>
      <c r="Q28" s="376">
        <v>2743150</v>
      </c>
      <c r="R28" s="376">
        <v>0</v>
      </c>
      <c r="S28" s="350"/>
    </row>
    <row r="29" spans="7:19">
      <c r="G29" s="344" t="s">
        <v>1182</v>
      </c>
      <c r="J29" s="376">
        <v>450000</v>
      </c>
      <c r="K29" s="376">
        <v>450000</v>
      </c>
      <c r="L29" s="376">
        <v>204545</v>
      </c>
      <c r="M29" s="350">
        <v>204545</v>
      </c>
      <c r="N29" t="s">
        <v>527</v>
      </c>
      <c r="O29" s="375" t="s">
        <v>527</v>
      </c>
      <c r="P29" s="376">
        <v>450000</v>
      </c>
      <c r="Q29" s="376">
        <v>450000</v>
      </c>
      <c r="R29" s="376">
        <v>204545</v>
      </c>
      <c r="S29" s="350">
        <v>204545</v>
      </c>
    </row>
    <row r="30" spans="7:19">
      <c r="G30" s="344" t="s">
        <v>528</v>
      </c>
      <c r="J30" s="376">
        <v>233695551</v>
      </c>
      <c r="K30" s="376">
        <v>233702551</v>
      </c>
      <c r="L30" s="376">
        <v>117268715.80000003</v>
      </c>
      <c r="M30" s="350">
        <v>107360155.23999999</v>
      </c>
      <c r="N30" t="s">
        <v>523</v>
      </c>
      <c r="O30" s="375" t="s">
        <v>523</v>
      </c>
      <c r="P30" s="376">
        <v>233695551</v>
      </c>
      <c r="Q30" s="376">
        <v>233702551</v>
      </c>
      <c r="R30" s="376">
        <v>117268715.80000003</v>
      </c>
      <c r="S30" s="350">
        <v>107360155.23999999</v>
      </c>
    </row>
    <row r="31" spans="7:19">
      <c r="G31" s="344" t="s">
        <v>517</v>
      </c>
      <c r="J31" s="376">
        <v>207818133</v>
      </c>
      <c r="K31" s="376">
        <v>207818133</v>
      </c>
      <c r="L31" s="376">
        <v>101231582.20999999</v>
      </c>
      <c r="M31" s="350">
        <v>92934798.819999993</v>
      </c>
      <c r="N31" t="s">
        <v>1182</v>
      </c>
      <c r="O31" s="375" t="s">
        <v>1182</v>
      </c>
      <c r="P31" s="376">
        <v>207818133</v>
      </c>
      <c r="Q31" s="376">
        <v>207818133</v>
      </c>
      <c r="R31" s="376">
        <v>101231582.20999999</v>
      </c>
      <c r="S31" s="350">
        <v>92934798.819999993</v>
      </c>
    </row>
    <row r="32" spans="7:19">
      <c r="G32" s="344" t="s">
        <v>518</v>
      </c>
      <c r="J32" s="376">
        <v>20215400</v>
      </c>
      <c r="K32" s="376">
        <v>14104000</v>
      </c>
      <c r="L32" s="376">
        <v>420018.64</v>
      </c>
      <c r="M32" s="350">
        <v>0</v>
      </c>
      <c r="N32" t="s">
        <v>468</v>
      </c>
      <c r="O32" s="375" t="s">
        <v>468</v>
      </c>
      <c r="P32" s="376">
        <v>20215400</v>
      </c>
      <c r="Q32" s="376">
        <v>14104000</v>
      </c>
      <c r="R32" s="376">
        <v>420018.64</v>
      </c>
      <c r="S32" s="350"/>
    </row>
    <row r="33" spans="7:19">
      <c r="G33" s="344" t="s">
        <v>526</v>
      </c>
      <c r="J33" s="376">
        <v>2000000</v>
      </c>
      <c r="K33" s="376">
        <v>2000000</v>
      </c>
      <c r="L33" s="376">
        <v>1765908.8</v>
      </c>
      <c r="M33" s="350">
        <v>0</v>
      </c>
      <c r="N33" t="s">
        <v>500</v>
      </c>
      <c r="O33" s="375" t="s">
        <v>500</v>
      </c>
      <c r="P33" s="376">
        <v>2000000</v>
      </c>
      <c r="Q33" s="376">
        <v>2000000</v>
      </c>
      <c r="R33" s="376">
        <v>1765908.8</v>
      </c>
      <c r="S33" s="350"/>
    </row>
    <row r="34" spans="7:19">
      <c r="G34" s="344" t="s">
        <v>1189</v>
      </c>
      <c r="J34" s="376">
        <v>6090000</v>
      </c>
      <c r="K34" s="376">
        <v>6090000</v>
      </c>
      <c r="L34" s="376">
        <v>1275814.3999999999</v>
      </c>
      <c r="M34" s="350">
        <v>1275814.3999999999</v>
      </c>
      <c r="N34" t="s">
        <v>470</v>
      </c>
      <c r="O34" s="375" t="s">
        <v>470</v>
      </c>
      <c r="P34" s="376">
        <v>6090000</v>
      </c>
      <c r="Q34" s="376">
        <v>6090000</v>
      </c>
      <c r="R34" s="376">
        <v>1275814.3999999999</v>
      </c>
      <c r="S34" s="350">
        <v>1275814.3999999999</v>
      </c>
    </row>
    <row r="35" spans="7:19">
      <c r="G35" s="344" t="s">
        <v>1190</v>
      </c>
      <c r="J35" s="376">
        <v>6054850</v>
      </c>
      <c r="K35" s="376">
        <v>6054850</v>
      </c>
      <c r="L35" s="376">
        <v>1651320</v>
      </c>
      <c r="M35" s="350">
        <v>0</v>
      </c>
      <c r="N35" t="s">
        <v>471</v>
      </c>
      <c r="O35" s="375" t="s">
        <v>471</v>
      </c>
      <c r="P35" s="376">
        <v>6054850</v>
      </c>
      <c r="Q35" s="376">
        <v>6054850</v>
      </c>
      <c r="R35" s="376">
        <v>1651320</v>
      </c>
      <c r="S35" s="350"/>
    </row>
    <row r="36" spans="7:19">
      <c r="G36" s="344" t="s">
        <v>1191</v>
      </c>
      <c r="J36" s="376">
        <v>300000</v>
      </c>
      <c r="K36" s="376">
        <v>0</v>
      </c>
      <c r="L36" s="376">
        <v>0</v>
      </c>
      <c r="M36" s="350">
        <v>0</v>
      </c>
      <c r="N36" t="s">
        <v>1183</v>
      </c>
      <c r="O36" s="375" t="s">
        <v>1183</v>
      </c>
      <c r="P36" s="376">
        <v>300000</v>
      </c>
      <c r="Q36" s="376">
        <v>0</v>
      </c>
      <c r="R36" s="376">
        <v>0</v>
      </c>
      <c r="S36" s="350"/>
    </row>
    <row r="37" spans="7:19">
      <c r="G37" s="344" t="s">
        <v>502</v>
      </c>
      <c r="J37" s="376">
        <v>1000000</v>
      </c>
      <c r="K37" s="376">
        <v>20000</v>
      </c>
      <c r="L37" s="376">
        <v>0</v>
      </c>
      <c r="M37" s="350">
        <v>0</v>
      </c>
      <c r="N37" t="s">
        <v>1184</v>
      </c>
      <c r="O37" s="375" t="s">
        <v>1184</v>
      </c>
      <c r="P37" s="376">
        <v>1000000</v>
      </c>
      <c r="Q37" s="376">
        <v>20000</v>
      </c>
      <c r="R37" s="376">
        <v>0</v>
      </c>
      <c r="S37" s="350"/>
    </row>
    <row r="38" spans="7:19">
      <c r="G38" s="344" t="s">
        <v>1256</v>
      </c>
      <c r="J38" s="376">
        <v>100000</v>
      </c>
      <c r="K38" s="376">
        <v>0</v>
      </c>
      <c r="L38" s="376">
        <v>0</v>
      </c>
      <c r="M38" s="350">
        <v>0</v>
      </c>
      <c r="N38" t="s">
        <v>1185</v>
      </c>
      <c r="O38" s="375" t="s">
        <v>1185</v>
      </c>
      <c r="P38" s="376">
        <v>100000</v>
      </c>
      <c r="Q38" s="376">
        <v>0</v>
      </c>
      <c r="R38" s="376">
        <v>0</v>
      </c>
      <c r="S38" s="350"/>
    </row>
    <row r="39" spans="7:19">
      <c r="G39" s="344" t="s">
        <v>504</v>
      </c>
      <c r="J39" s="376">
        <v>69734539</v>
      </c>
      <c r="K39" s="376">
        <v>66484539</v>
      </c>
      <c r="L39" s="376">
        <v>5406949.0999999996</v>
      </c>
      <c r="M39" s="350">
        <v>5406949.0999999996</v>
      </c>
      <c r="N39" t="s">
        <v>489</v>
      </c>
      <c r="O39" s="375" t="s">
        <v>489</v>
      </c>
      <c r="P39" s="376">
        <v>69734539</v>
      </c>
      <c r="Q39" s="376">
        <v>66484539</v>
      </c>
      <c r="R39" s="376">
        <v>5406949.0999999996</v>
      </c>
      <c r="S39" s="350">
        <v>5406949.0999999996</v>
      </c>
    </row>
    <row r="40" spans="7:19">
      <c r="G40" s="344" t="s">
        <v>1187</v>
      </c>
      <c r="J40" s="376">
        <v>200000</v>
      </c>
      <c r="K40" s="376">
        <v>0</v>
      </c>
      <c r="L40" s="376">
        <v>0</v>
      </c>
      <c r="M40" s="350">
        <v>0</v>
      </c>
      <c r="N40" t="s">
        <v>1186</v>
      </c>
      <c r="O40" s="375" t="s">
        <v>1186</v>
      </c>
      <c r="P40" s="376">
        <v>200000</v>
      </c>
      <c r="Q40" s="376">
        <v>0</v>
      </c>
      <c r="R40" s="376">
        <v>0</v>
      </c>
      <c r="S40" s="350"/>
    </row>
    <row r="41" spans="7:19">
      <c r="G41" s="344" t="s">
        <v>499</v>
      </c>
      <c r="J41" s="376">
        <v>4000000</v>
      </c>
      <c r="K41" s="376">
        <v>0</v>
      </c>
      <c r="L41" s="376">
        <v>0</v>
      </c>
      <c r="M41" s="350">
        <v>0</v>
      </c>
      <c r="N41" t="s">
        <v>501</v>
      </c>
      <c r="O41" s="375" t="s">
        <v>501</v>
      </c>
      <c r="P41" s="376">
        <v>4000000</v>
      </c>
      <c r="Q41" s="376">
        <v>0</v>
      </c>
      <c r="R41" s="376">
        <v>0</v>
      </c>
      <c r="S41" s="350"/>
    </row>
    <row r="42" spans="7:19">
      <c r="G42" s="344" t="s">
        <v>471</v>
      </c>
      <c r="J42" s="376">
        <v>20717857</v>
      </c>
      <c r="K42" s="376">
        <v>17127857</v>
      </c>
      <c r="L42" s="376">
        <v>1681330.92</v>
      </c>
      <c r="M42" s="350">
        <v>1681330.92</v>
      </c>
      <c r="N42" t="s">
        <v>496</v>
      </c>
      <c r="O42" s="375" t="s">
        <v>496</v>
      </c>
      <c r="P42" s="376">
        <v>20717857</v>
      </c>
      <c r="Q42" s="376">
        <v>17127857</v>
      </c>
      <c r="R42" s="376">
        <v>1681330.92</v>
      </c>
      <c r="S42" s="350">
        <v>1681330.92</v>
      </c>
    </row>
    <row r="43" spans="7:19">
      <c r="G43" s="344" t="s">
        <v>1183</v>
      </c>
      <c r="J43" s="376">
        <v>57476776</v>
      </c>
      <c r="K43" s="376">
        <v>56026776</v>
      </c>
      <c r="L43" s="376">
        <v>199553.64</v>
      </c>
      <c r="M43" s="350">
        <v>199553.64</v>
      </c>
      <c r="N43" t="s">
        <v>490</v>
      </c>
      <c r="O43" s="375" t="s">
        <v>490</v>
      </c>
      <c r="P43" s="376">
        <v>57476776</v>
      </c>
      <c r="Q43" s="376">
        <v>56026776</v>
      </c>
      <c r="R43" s="376">
        <v>199553.64</v>
      </c>
      <c r="S43" s="350">
        <v>199553.64</v>
      </c>
    </row>
    <row r="44" spans="7:19">
      <c r="G44" s="344" t="s">
        <v>1184</v>
      </c>
      <c r="J44" s="376">
        <v>3500000</v>
      </c>
      <c r="K44" s="376">
        <v>3500000</v>
      </c>
      <c r="L44" s="376">
        <v>1590908.4</v>
      </c>
      <c r="M44" s="350">
        <v>0</v>
      </c>
      <c r="N44" t="s">
        <v>1187</v>
      </c>
      <c r="O44" s="375" t="s">
        <v>1187</v>
      </c>
      <c r="P44" s="376">
        <v>3500000</v>
      </c>
      <c r="Q44" s="376">
        <v>3500000</v>
      </c>
      <c r="R44" s="376">
        <v>1590908.4</v>
      </c>
      <c r="S44" s="350"/>
    </row>
    <row r="45" spans="7:19">
      <c r="G45" s="344" t="s">
        <v>1185</v>
      </c>
      <c r="J45" s="376">
        <v>29738964</v>
      </c>
      <c r="K45" s="376">
        <v>29738964</v>
      </c>
      <c r="L45" s="376">
        <v>0</v>
      </c>
      <c r="M45" s="350">
        <v>0</v>
      </c>
      <c r="N45" t="s">
        <v>491</v>
      </c>
      <c r="O45" s="375" t="s">
        <v>491</v>
      </c>
      <c r="P45" s="376">
        <v>29738964</v>
      </c>
      <c r="Q45" s="376">
        <v>29738964</v>
      </c>
      <c r="R45" s="376">
        <v>0</v>
      </c>
      <c r="S45" s="350"/>
    </row>
    <row r="46" spans="7:19">
      <c r="G46" s="344" t="s">
        <v>472</v>
      </c>
      <c r="J46" s="376">
        <v>1000000</v>
      </c>
      <c r="K46" s="376">
        <v>0</v>
      </c>
      <c r="L46" s="376">
        <v>0</v>
      </c>
      <c r="M46" s="350">
        <v>0</v>
      </c>
      <c r="N46" t="s">
        <v>1188</v>
      </c>
      <c r="O46" s="375" t="s">
        <v>1188</v>
      </c>
      <c r="P46" s="376">
        <v>1000000</v>
      </c>
      <c r="Q46" s="376">
        <v>0</v>
      </c>
      <c r="R46" s="376">
        <v>0</v>
      </c>
      <c r="S46" s="350"/>
    </row>
    <row r="47" spans="7:19">
      <c r="G47" s="344" t="s">
        <v>494</v>
      </c>
      <c r="J47" s="376">
        <v>1000000</v>
      </c>
      <c r="K47" s="376">
        <v>0</v>
      </c>
      <c r="L47" s="376">
        <v>0</v>
      </c>
      <c r="M47" s="350">
        <v>0</v>
      </c>
      <c r="N47" t="s">
        <v>1189</v>
      </c>
      <c r="O47" s="375" t="s">
        <v>1189</v>
      </c>
      <c r="P47" s="376">
        <v>1000000</v>
      </c>
      <c r="Q47" s="376">
        <v>0</v>
      </c>
      <c r="R47" s="376">
        <v>0</v>
      </c>
      <c r="S47" s="350"/>
    </row>
    <row r="48" spans="7:19">
      <c r="G48" s="344" t="s">
        <v>492</v>
      </c>
      <c r="J48" s="376">
        <v>7000000</v>
      </c>
      <c r="K48" s="376">
        <v>7000000</v>
      </c>
      <c r="L48" s="376">
        <v>0</v>
      </c>
      <c r="M48" s="350">
        <v>0</v>
      </c>
      <c r="N48" t="s">
        <v>1190</v>
      </c>
      <c r="O48" s="375" t="s">
        <v>1190</v>
      </c>
      <c r="P48" s="376">
        <v>7000000</v>
      </c>
      <c r="Q48" s="376">
        <v>7000000</v>
      </c>
      <c r="R48" s="376">
        <v>0</v>
      </c>
      <c r="S48" s="350"/>
    </row>
    <row r="49" spans="7:19">
      <c r="G49" s="344" t="s">
        <v>493</v>
      </c>
      <c r="J49" s="376">
        <v>1500000</v>
      </c>
      <c r="K49" s="376">
        <v>1500000</v>
      </c>
      <c r="L49" s="376">
        <v>1416250</v>
      </c>
      <c r="M49" s="350">
        <v>0</v>
      </c>
      <c r="N49" t="s">
        <v>1191</v>
      </c>
      <c r="O49" s="375" t="s">
        <v>1191</v>
      </c>
      <c r="P49" s="376">
        <v>1500000</v>
      </c>
      <c r="Q49" s="376">
        <v>1500000</v>
      </c>
      <c r="R49" s="376">
        <v>1416250</v>
      </c>
      <c r="S49" s="350"/>
    </row>
    <row r="50" spans="7:19">
      <c r="G50" s="344" t="s">
        <v>483</v>
      </c>
      <c r="J50" s="376">
        <v>1500000</v>
      </c>
      <c r="K50" s="376">
        <v>1500000</v>
      </c>
      <c r="L50" s="352">
        <v>1416250</v>
      </c>
      <c r="M50" s="350">
        <v>0</v>
      </c>
      <c r="N50" t="s">
        <v>1191</v>
      </c>
      <c r="O50" s="375" t="s">
        <v>502</v>
      </c>
      <c r="P50" s="376">
        <v>13000000</v>
      </c>
      <c r="Q50" s="376">
        <v>13000000</v>
      </c>
      <c r="R50" s="376">
        <v>5200000</v>
      </c>
      <c r="S50" s="350"/>
    </row>
    <row r="51" spans="7:19">
      <c r="G51" s="344" t="s">
        <v>1307</v>
      </c>
      <c r="J51" s="376">
        <v>13000000</v>
      </c>
      <c r="K51" s="376">
        <v>13000000</v>
      </c>
      <c r="L51" s="376">
        <v>5200000</v>
      </c>
      <c r="M51" s="350">
        <v>0</v>
      </c>
      <c r="N51" t="s">
        <v>502</v>
      </c>
      <c r="O51" s="375" t="s">
        <v>503</v>
      </c>
      <c r="P51" s="376">
        <v>17000000</v>
      </c>
      <c r="Q51" s="376">
        <v>17000000</v>
      </c>
      <c r="R51" s="376">
        <v>0</v>
      </c>
      <c r="S51" s="350"/>
    </row>
    <row r="52" spans="7:19">
      <c r="G52" s="344" t="s">
        <v>487</v>
      </c>
      <c r="J52" s="376">
        <v>17000000</v>
      </c>
      <c r="K52" s="376">
        <v>17000000</v>
      </c>
      <c r="L52" s="376">
        <v>0</v>
      </c>
      <c r="M52" s="350">
        <v>0</v>
      </c>
      <c r="N52" t="s">
        <v>503</v>
      </c>
      <c r="O52" s="375" t="s">
        <v>504</v>
      </c>
      <c r="P52" s="376">
        <v>1000000</v>
      </c>
      <c r="Q52" s="376">
        <v>1000000</v>
      </c>
      <c r="R52" s="376">
        <v>400000</v>
      </c>
      <c r="S52" s="350"/>
    </row>
    <row r="53" spans="7:19">
      <c r="G53" s="344" t="s">
        <v>488</v>
      </c>
      <c r="J53" s="376">
        <v>4000000</v>
      </c>
      <c r="K53" s="376">
        <v>4000000</v>
      </c>
      <c r="L53" s="376">
        <v>1089000</v>
      </c>
      <c r="M53" s="350">
        <v>0</v>
      </c>
      <c r="N53" t="s">
        <v>505</v>
      </c>
      <c r="O53" s="375" t="s">
        <v>505</v>
      </c>
      <c r="P53" s="376">
        <v>4000000</v>
      </c>
      <c r="Q53" s="376">
        <v>4000000</v>
      </c>
      <c r="R53" s="376">
        <v>1089000</v>
      </c>
      <c r="S53" s="350"/>
    </row>
    <row r="54" spans="7:19">
      <c r="G54" s="344" t="s">
        <v>490</v>
      </c>
      <c r="J54" s="376">
        <v>5000000</v>
      </c>
      <c r="K54" s="376">
        <v>0</v>
      </c>
      <c r="L54" s="376">
        <v>0</v>
      </c>
      <c r="M54" s="350">
        <v>0</v>
      </c>
      <c r="N54" t="s">
        <v>506</v>
      </c>
      <c r="O54" s="375" t="s">
        <v>506</v>
      </c>
      <c r="P54" s="376">
        <v>5000000</v>
      </c>
      <c r="Q54" s="376">
        <v>0</v>
      </c>
      <c r="R54" s="376">
        <v>0</v>
      </c>
      <c r="S54" s="350"/>
    </row>
    <row r="55" spans="7:19">
      <c r="G55" s="344" t="s">
        <v>521</v>
      </c>
      <c r="J55" s="376">
        <v>13500000</v>
      </c>
      <c r="K55" s="376">
        <v>13500000</v>
      </c>
      <c r="L55" s="376">
        <v>6000000</v>
      </c>
      <c r="M55" s="350">
        <v>0</v>
      </c>
      <c r="N55" t="s">
        <v>507</v>
      </c>
      <c r="O55" s="375" t="s">
        <v>507</v>
      </c>
      <c r="P55" s="376">
        <v>13500000</v>
      </c>
      <c r="Q55" s="376">
        <v>13500000</v>
      </c>
      <c r="R55" s="376">
        <v>6000000</v>
      </c>
      <c r="S55" s="350"/>
    </row>
    <row r="56" spans="7:19">
      <c r="G56" s="344" t="s">
        <v>497</v>
      </c>
      <c r="J56" s="376">
        <v>2674775</v>
      </c>
      <c r="K56" s="376">
        <v>1164275</v>
      </c>
      <c r="L56" s="376">
        <v>38000</v>
      </c>
      <c r="M56" s="350">
        <v>38000</v>
      </c>
      <c r="N56" t="s">
        <v>472</v>
      </c>
      <c r="O56" s="375" t="s">
        <v>472</v>
      </c>
      <c r="P56" s="376">
        <v>2674775</v>
      </c>
      <c r="Q56" s="376">
        <v>1164275</v>
      </c>
      <c r="R56" s="376">
        <v>38000</v>
      </c>
      <c r="S56" s="350">
        <v>38000</v>
      </c>
    </row>
    <row r="57" spans="7:19">
      <c r="G57" s="344" t="s">
        <v>516</v>
      </c>
      <c r="J57" s="376">
        <v>1660000</v>
      </c>
      <c r="K57" s="376">
        <v>1660000</v>
      </c>
      <c r="L57" s="376">
        <v>300000</v>
      </c>
      <c r="M57" s="350">
        <v>300000</v>
      </c>
      <c r="N57" t="s">
        <v>473</v>
      </c>
      <c r="O57" s="375" t="s">
        <v>473</v>
      </c>
      <c r="P57" s="376">
        <v>1660000</v>
      </c>
      <c r="Q57" s="376">
        <v>1660000</v>
      </c>
      <c r="R57" s="376">
        <v>300000</v>
      </c>
      <c r="S57" s="350">
        <v>300000</v>
      </c>
    </row>
    <row r="58" spans="7:19">
      <c r="G58" s="344" t="s">
        <v>511</v>
      </c>
      <c r="J58" s="376">
        <v>1066050</v>
      </c>
      <c r="K58" s="376">
        <v>1035000</v>
      </c>
      <c r="L58" s="376">
        <v>70000</v>
      </c>
      <c r="M58" s="350">
        <v>0</v>
      </c>
      <c r="N58" t="s">
        <v>1192</v>
      </c>
      <c r="O58" s="375" t="s">
        <v>1192</v>
      </c>
      <c r="P58" s="376">
        <v>1066050</v>
      </c>
      <c r="Q58" s="376">
        <v>1035000</v>
      </c>
      <c r="R58" s="376">
        <v>70000</v>
      </c>
      <c r="S58" s="350"/>
    </row>
    <row r="59" spans="7:19">
      <c r="G59" s="344" t="s">
        <v>525</v>
      </c>
      <c r="J59" s="376">
        <v>15346535</v>
      </c>
      <c r="K59" s="376">
        <v>46094263</v>
      </c>
      <c r="L59" s="376">
        <v>35048856.310000002</v>
      </c>
      <c r="M59" s="350">
        <v>7499.4</v>
      </c>
      <c r="N59" t="s">
        <v>508</v>
      </c>
      <c r="O59" s="375" t="s">
        <v>508</v>
      </c>
      <c r="P59" s="376">
        <v>15346535</v>
      </c>
      <c r="Q59" s="376">
        <v>46094263</v>
      </c>
      <c r="R59" s="376">
        <v>35048856.310000002</v>
      </c>
      <c r="S59" s="350">
        <v>7499.4</v>
      </c>
    </row>
    <row r="60" spans="7:19">
      <c r="G60" s="344" t="s">
        <v>496</v>
      </c>
      <c r="J60" s="376">
        <v>6000000</v>
      </c>
      <c r="K60" s="376">
        <v>6000000</v>
      </c>
      <c r="L60" s="376">
        <v>220000</v>
      </c>
      <c r="M60" s="350">
        <v>0</v>
      </c>
      <c r="N60" t="s">
        <v>475</v>
      </c>
      <c r="O60" s="375" t="s">
        <v>475</v>
      </c>
      <c r="P60" s="376">
        <v>6000000</v>
      </c>
      <c r="Q60" s="376">
        <v>6000000</v>
      </c>
      <c r="R60" s="376">
        <v>220000</v>
      </c>
      <c r="S60" s="350"/>
    </row>
    <row r="61" spans="7:19">
      <c r="G61" s="344" t="s">
        <v>1188</v>
      </c>
      <c r="J61" s="376">
        <v>2900000</v>
      </c>
      <c r="K61" s="376">
        <v>2800000</v>
      </c>
      <c r="L61" s="376">
        <v>760000</v>
      </c>
      <c r="M61" s="350">
        <v>0</v>
      </c>
      <c r="N61" t="s">
        <v>476</v>
      </c>
      <c r="O61" s="375" t="s">
        <v>476</v>
      </c>
      <c r="P61" s="376">
        <v>2900000</v>
      </c>
      <c r="Q61" s="376">
        <v>2800000</v>
      </c>
      <c r="R61" s="376">
        <v>760000</v>
      </c>
      <c r="S61" s="350"/>
    </row>
    <row r="62" spans="7:19">
      <c r="G62" s="344" t="s">
        <v>476</v>
      </c>
      <c r="J62" s="376">
        <v>19335000</v>
      </c>
      <c r="K62" s="376">
        <v>16585217</v>
      </c>
      <c r="L62" s="376">
        <v>0</v>
      </c>
      <c r="M62" s="350">
        <v>0</v>
      </c>
      <c r="N62" t="s">
        <v>477</v>
      </c>
      <c r="O62" s="375" t="s">
        <v>477</v>
      </c>
      <c r="P62" s="376">
        <v>19335000</v>
      </c>
      <c r="Q62" s="376">
        <v>16585217</v>
      </c>
      <c r="R62" s="376">
        <v>0</v>
      </c>
      <c r="S62" s="350"/>
    </row>
    <row r="63" spans="7:19">
      <c r="G63" s="344" t="s">
        <v>501</v>
      </c>
      <c r="J63" s="376">
        <v>12990580</v>
      </c>
      <c r="K63" s="376">
        <v>1946132</v>
      </c>
      <c r="L63" s="376">
        <v>0</v>
      </c>
      <c r="M63" s="350">
        <v>0</v>
      </c>
      <c r="N63" t="s">
        <v>509</v>
      </c>
      <c r="O63" s="375" t="s">
        <v>509</v>
      </c>
      <c r="P63" s="376">
        <v>12990580</v>
      </c>
      <c r="Q63" s="376">
        <v>1946132</v>
      </c>
      <c r="R63" s="376">
        <v>0</v>
      </c>
      <c r="S63" s="350"/>
    </row>
    <row r="64" spans="7:19">
      <c r="G64" s="344" t="s">
        <v>505</v>
      </c>
      <c r="J64" s="376">
        <v>12150000</v>
      </c>
      <c r="K64" s="376">
        <v>12150000</v>
      </c>
      <c r="L64" s="376">
        <v>5522640</v>
      </c>
      <c r="M64" s="350">
        <v>0</v>
      </c>
      <c r="N64" t="s">
        <v>516</v>
      </c>
      <c r="O64" s="375" t="s">
        <v>516</v>
      </c>
      <c r="P64" s="376">
        <v>12150000</v>
      </c>
      <c r="Q64" s="376">
        <v>12150000</v>
      </c>
      <c r="R64" s="376">
        <v>5522640</v>
      </c>
      <c r="S64" s="350"/>
    </row>
    <row r="65" spans="7:19">
      <c r="G65" s="344" t="s">
        <v>506</v>
      </c>
      <c r="J65" s="376">
        <v>180000</v>
      </c>
      <c r="K65" s="376">
        <v>180000</v>
      </c>
      <c r="L65" s="376">
        <v>0</v>
      </c>
      <c r="M65" s="350">
        <v>0</v>
      </c>
      <c r="N65" t="s">
        <v>478</v>
      </c>
      <c r="O65" s="375" t="s">
        <v>478</v>
      </c>
      <c r="P65" s="376">
        <v>180000</v>
      </c>
      <c r="Q65" s="376">
        <v>180000</v>
      </c>
      <c r="R65" s="376">
        <v>0</v>
      </c>
      <c r="S65" s="350"/>
    </row>
    <row r="66" spans="7:19">
      <c r="G66" s="344" t="s">
        <v>507</v>
      </c>
      <c r="J66" s="376">
        <v>38121507</v>
      </c>
      <c r="K66" s="376">
        <v>29786338.829999998</v>
      </c>
      <c r="L66" s="376">
        <v>116000</v>
      </c>
      <c r="M66" s="350">
        <v>116000</v>
      </c>
      <c r="N66" t="s">
        <v>479</v>
      </c>
      <c r="O66" s="375" t="s">
        <v>479</v>
      </c>
      <c r="P66" s="376">
        <v>38121507</v>
      </c>
      <c r="Q66" s="376">
        <v>29786338.829999998</v>
      </c>
      <c r="R66" s="376">
        <v>116000</v>
      </c>
      <c r="S66" s="350">
        <v>116000</v>
      </c>
    </row>
    <row r="67" spans="7:19">
      <c r="G67" s="344" t="s">
        <v>512</v>
      </c>
      <c r="J67" s="376">
        <v>5000000</v>
      </c>
      <c r="K67" s="376">
        <v>5000000</v>
      </c>
      <c r="L67" s="376">
        <v>1163636</v>
      </c>
      <c r="M67" s="350">
        <v>0</v>
      </c>
      <c r="N67" t="s">
        <v>510</v>
      </c>
      <c r="O67" s="375" t="s">
        <v>510</v>
      </c>
      <c r="P67" s="376">
        <v>5000000</v>
      </c>
      <c r="Q67" s="376">
        <v>5000000</v>
      </c>
      <c r="R67" s="376">
        <v>1163636</v>
      </c>
      <c r="S67" s="350"/>
    </row>
    <row r="68" spans="7:19">
      <c r="G68" s="344" t="s">
        <v>513</v>
      </c>
      <c r="J68" s="376">
        <v>300000</v>
      </c>
      <c r="K68" s="376">
        <v>300000</v>
      </c>
      <c r="L68" s="376">
        <v>0</v>
      </c>
      <c r="M68" s="350">
        <v>0</v>
      </c>
      <c r="N68" t="s">
        <v>1193</v>
      </c>
      <c r="O68" s="375" t="s">
        <v>1193</v>
      </c>
      <c r="P68" s="376">
        <v>300000</v>
      </c>
      <c r="Q68" s="376">
        <v>300000</v>
      </c>
      <c r="R68" s="376">
        <v>0</v>
      </c>
      <c r="S68" s="350"/>
    </row>
    <row r="69" spans="7:19">
      <c r="G69" s="344" t="s">
        <v>477</v>
      </c>
      <c r="J69" s="376">
        <v>4562500</v>
      </c>
      <c r="K69" s="376">
        <v>4062500</v>
      </c>
      <c r="L69" s="376">
        <v>136363.65</v>
      </c>
      <c r="M69" s="350">
        <v>0</v>
      </c>
      <c r="N69" t="s">
        <v>525</v>
      </c>
      <c r="O69" s="375" t="s">
        <v>525</v>
      </c>
      <c r="P69" s="376">
        <v>4562500</v>
      </c>
      <c r="Q69" s="376">
        <v>4062500</v>
      </c>
      <c r="R69" s="376">
        <v>136363.65</v>
      </c>
      <c r="S69" s="350"/>
    </row>
    <row r="70" spans="7:19">
      <c r="G70" s="344" t="s">
        <v>515</v>
      </c>
      <c r="J70" s="376">
        <v>16050000</v>
      </c>
      <c r="K70" s="376">
        <v>16050000</v>
      </c>
      <c r="L70" s="376">
        <v>4200758.28</v>
      </c>
      <c r="M70" s="350">
        <v>19758.28</v>
      </c>
      <c r="N70" t="s">
        <v>492</v>
      </c>
      <c r="O70" s="375" t="s">
        <v>492</v>
      </c>
      <c r="P70" s="376">
        <v>16050000</v>
      </c>
      <c r="Q70" s="376">
        <v>16050000</v>
      </c>
      <c r="R70" s="376">
        <v>4200758.28</v>
      </c>
      <c r="S70" s="350">
        <v>19758.28</v>
      </c>
    </row>
    <row r="71" spans="7:19">
      <c r="G71" s="344" t="s">
        <v>514</v>
      </c>
      <c r="J71" s="376">
        <v>580000</v>
      </c>
      <c r="K71" s="376">
        <v>580000</v>
      </c>
      <c r="L71" s="376">
        <v>0</v>
      </c>
      <c r="M71" s="350">
        <v>0</v>
      </c>
      <c r="N71" t="s">
        <v>493</v>
      </c>
      <c r="O71" s="375" t="s">
        <v>493</v>
      </c>
      <c r="P71" s="376">
        <v>580000</v>
      </c>
      <c r="Q71" s="376">
        <v>580000</v>
      </c>
      <c r="R71" s="376">
        <v>0</v>
      </c>
      <c r="S71" s="350"/>
    </row>
    <row r="72" spans="7:19">
      <c r="G72" s="344" t="s">
        <v>1193</v>
      </c>
      <c r="J72" s="376">
        <v>15000000</v>
      </c>
      <c r="K72" s="376">
        <v>14500000</v>
      </c>
      <c r="L72" s="376">
        <v>6612023</v>
      </c>
      <c r="M72" s="350">
        <v>0</v>
      </c>
      <c r="N72" t="s">
        <v>511</v>
      </c>
      <c r="O72" s="375" t="s">
        <v>511</v>
      </c>
      <c r="P72" s="376">
        <v>15000000</v>
      </c>
      <c r="Q72" s="376">
        <v>14500000</v>
      </c>
      <c r="R72" s="376">
        <v>6612023</v>
      </c>
      <c r="S72" s="350"/>
    </row>
    <row r="73" spans="7:19">
      <c r="J73" s="351">
        <f>SUM(J2:J72)</f>
        <v>2770493470</v>
      </c>
      <c r="K73" s="351">
        <f>SUM(K2:K72)</f>
        <v>2632806114.4700003</v>
      </c>
      <c r="L73" s="351">
        <f>SUM(L2:L72)</f>
        <v>817966216.94999993</v>
      </c>
      <c r="M73" s="348">
        <f>SUM(M2:M72)</f>
        <v>628621889.30999982</v>
      </c>
      <c r="O73" s="349" t="s">
        <v>1178</v>
      </c>
      <c r="P73" s="351">
        <v>2769993470</v>
      </c>
      <c r="Q73" s="351">
        <v>2632306114.4700003</v>
      </c>
      <c r="R73" s="351">
        <v>816949966.94999993</v>
      </c>
      <c r="S73" s="348">
        <v>628621889.30999982</v>
      </c>
    </row>
    <row r="125" spans="1:6" ht="20.399999999999999">
      <c r="A125" s="317" t="s">
        <v>199</v>
      </c>
      <c r="B125" s="370" t="s">
        <v>234</v>
      </c>
      <c r="C125" s="370" t="s">
        <v>306</v>
      </c>
      <c r="D125" s="380" t="s">
        <v>307</v>
      </c>
      <c r="E125" s="370" t="s">
        <v>308</v>
      </c>
    </row>
    <row r="126" spans="1:6">
      <c r="A126">
        <v>100000</v>
      </c>
      <c r="B126">
        <v>0</v>
      </c>
      <c r="C126">
        <v>0</v>
      </c>
      <c r="D126">
        <v>0</v>
      </c>
      <c r="E126">
        <v>0</v>
      </c>
      <c r="F126" t="s">
        <v>478</v>
      </c>
    </row>
    <row r="127" spans="1:6">
      <c r="A127">
        <v>180000</v>
      </c>
      <c r="B127">
        <v>180000</v>
      </c>
      <c r="C127">
        <v>0</v>
      </c>
      <c r="D127">
        <v>0</v>
      </c>
      <c r="E127">
        <v>0</v>
      </c>
    </row>
    <row r="128" spans="1:6">
      <c r="A128">
        <v>200000</v>
      </c>
      <c r="B128">
        <v>0</v>
      </c>
      <c r="C128">
        <v>0</v>
      </c>
      <c r="D128">
        <v>0</v>
      </c>
      <c r="E128">
        <v>0</v>
      </c>
      <c r="F128" t="s">
        <v>479</v>
      </c>
    </row>
    <row r="129" spans="1:6">
      <c r="A129">
        <v>300000</v>
      </c>
      <c r="B129">
        <v>0</v>
      </c>
      <c r="C129">
        <v>0</v>
      </c>
      <c r="D129">
        <v>0</v>
      </c>
      <c r="E129">
        <v>0</v>
      </c>
    </row>
    <row r="130" spans="1:6">
      <c r="A130">
        <v>300000</v>
      </c>
      <c r="B130">
        <v>300000</v>
      </c>
      <c r="C130">
        <v>0</v>
      </c>
      <c r="D130">
        <v>0</v>
      </c>
      <c r="E130">
        <v>0</v>
      </c>
      <c r="F130" t="s">
        <v>509</v>
      </c>
    </row>
    <row r="131" spans="1:6">
      <c r="A131">
        <v>450000</v>
      </c>
      <c r="B131">
        <v>450000</v>
      </c>
      <c r="C131">
        <v>204545</v>
      </c>
      <c r="D131">
        <v>204545</v>
      </c>
      <c r="E131">
        <v>204545</v>
      </c>
    </row>
    <row r="132" spans="1:6">
      <c r="A132">
        <v>580000</v>
      </c>
      <c r="B132">
        <v>580000</v>
      </c>
      <c r="C132">
        <v>0</v>
      </c>
      <c r="D132">
        <v>0</v>
      </c>
      <c r="E132">
        <v>0</v>
      </c>
      <c r="F132" t="s">
        <v>473</v>
      </c>
    </row>
    <row r="133" spans="1:6">
      <c r="A133">
        <v>950000</v>
      </c>
      <c r="B133">
        <v>950000</v>
      </c>
      <c r="C133">
        <v>0</v>
      </c>
      <c r="D133">
        <v>0</v>
      </c>
      <c r="E133">
        <v>0</v>
      </c>
    </row>
    <row r="134" spans="1:6">
      <c r="A134">
        <v>1000000</v>
      </c>
      <c r="B134">
        <v>0</v>
      </c>
      <c r="C134">
        <v>0</v>
      </c>
      <c r="D134">
        <v>0</v>
      </c>
      <c r="E134">
        <v>0</v>
      </c>
      <c r="F134" t="s">
        <v>524</v>
      </c>
    </row>
    <row r="135" spans="1:6">
      <c r="A135">
        <v>1000000</v>
      </c>
      <c r="B135">
        <v>20000</v>
      </c>
      <c r="C135">
        <v>0</v>
      </c>
      <c r="D135">
        <v>0</v>
      </c>
      <c r="E135">
        <v>0</v>
      </c>
    </row>
    <row r="136" spans="1:6">
      <c r="A136">
        <v>1000000</v>
      </c>
      <c r="B136">
        <v>0</v>
      </c>
      <c r="C136">
        <v>0</v>
      </c>
      <c r="D136">
        <v>0</v>
      </c>
      <c r="E136">
        <v>0</v>
      </c>
      <c r="F136" t="s">
        <v>456</v>
      </c>
    </row>
    <row r="137" spans="1:6">
      <c r="A137">
        <v>1066050</v>
      </c>
      <c r="B137">
        <v>1035000</v>
      </c>
      <c r="C137">
        <v>70000</v>
      </c>
      <c r="D137">
        <v>70000</v>
      </c>
      <c r="E137">
        <v>0</v>
      </c>
    </row>
    <row r="138" spans="1:6">
      <c r="A138">
        <v>1500000</v>
      </c>
      <c r="B138">
        <v>1500000</v>
      </c>
      <c r="C138">
        <v>0</v>
      </c>
      <c r="D138">
        <v>0</v>
      </c>
      <c r="E138">
        <v>0</v>
      </c>
      <c r="F138" t="s">
        <v>508</v>
      </c>
    </row>
    <row r="139" spans="1:6">
      <c r="A139">
        <v>1500000</v>
      </c>
      <c r="B139">
        <v>1500000</v>
      </c>
      <c r="C139">
        <v>1416250</v>
      </c>
      <c r="D139">
        <v>1416250</v>
      </c>
      <c r="E139">
        <v>0</v>
      </c>
    </row>
    <row r="140" spans="1:6">
      <c r="A140">
        <v>1500000</v>
      </c>
      <c r="B140">
        <v>1500000</v>
      </c>
      <c r="C140">
        <v>1416250</v>
      </c>
      <c r="D140">
        <v>1416250</v>
      </c>
      <c r="E140">
        <v>0</v>
      </c>
      <c r="F140" t="s">
        <v>1192</v>
      </c>
    </row>
    <row r="141" spans="1:6">
      <c r="A141">
        <v>1660000</v>
      </c>
      <c r="B141">
        <v>1660000</v>
      </c>
      <c r="C141">
        <v>300000</v>
      </c>
      <c r="D141">
        <v>300000</v>
      </c>
      <c r="E141">
        <v>300000</v>
      </c>
    </row>
    <row r="142" spans="1:6">
      <c r="A142">
        <v>2000000</v>
      </c>
      <c r="B142">
        <v>2000000</v>
      </c>
      <c r="C142">
        <v>1765908.8</v>
      </c>
      <c r="D142">
        <v>1765908.8</v>
      </c>
      <c r="E142">
        <v>0</v>
      </c>
      <c r="F142" t="s">
        <v>510</v>
      </c>
    </row>
    <row r="143" spans="1:6">
      <c r="A143">
        <v>2000000</v>
      </c>
      <c r="B143">
        <v>2000000</v>
      </c>
      <c r="C143">
        <v>0</v>
      </c>
      <c r="D143">
        <v>0</v>
      </c>
      <c r="E143">
        <v>0</v>
      </c>
    </row>
    <row r="144" spans="1:6">
      <c r="A144">
        <v>2674775</v>
      </c>
      <c r="B144">
        <v>1164275</v>
      </c>
      <c r="C144">
        <v>38000</v>
      </c>
      <c r="D144">
        <v>38000</v>
      </c>
      <c r="E144">
        <v>38000</v>
      </c>
      <c r="F144" t="s">
        <v>475</v>
      </c>
    </row>
    <row r="145" spans="1:6">
      <c r="A145">
        <v>2750000</v>
      </c>
      <c r="B145">
        <v>1800000</v>
      </c>
      <c r="C145">
        <v>611792.56000000006</v>
      </c>
      <c r="D145">
        <v>611792.56000000006</v>
      </c>
      <c r="E145">
        <v>11792.56</v>
      </c>
    </row>
    <row r="146" spans="1:6">
      <c r="A146">
        <v>2900000</v>
      </c>
      <c r="B146">
        <v>2800000</v>
      </c>
      <c r="C146">
        <v>760000</v>
      </c>
      <c r="D146">
        <v>760000</v>
      </c>
      <c r="E146">
        <v>0</v>
      </c>
      <c r="F146" t="s">
        <v>1186</v>
      </c>
    </row>
    <row r="147" spans="1:6">
      <c r="A147">
        <v>3000000</v>
      </c>
      <c r="B147">
        <v>1707750</v>
      </c>
      <c r="C147">
        <v>776240</v>
      </c>
      <c r="D147">
        <v>776240</v>
      </c>
      <c r="E147">
        <v>0</v>
      </c>
    </row>
    <row r="148" spans="1:6">
      <c r="A148">
        <v>3500000</v>
      </c>
      <c r="B148">
        <v>3500000</v>
      </c>
      <c r="C148">
        <v>1590908.4</v>
      </c>
      <c r="D148">
        <v>1590908.4</v>
      </c>
      <c r="E148">
        <v>0</v>
      </c>
      <c r="F148" t="s">
        <v>500</v>
      </c>
    </row>
    <row r="149" spans="1:6">
      <c r="A149">
        <v>3901000</v>
      </c>
      <c r="B149">
        <v>3290000</v>
      </c>
      <c r="C149">
        <v>18000</v>
      </c>
      <c r="D149">
        <v>18000</v>
      </c>
      <c r="E149">
        <v>18000</v>
      </c>
    </row>
    <row r="150" spans="1:6">
      <c r="A150">
        <v>4000000</v>
      </c>
      <c r="B150">
        <v>0</v>
      </c>
      <c r="C150">
        <v>0</v>
      </c>
      <c r="D150">
        <v>0</v>
      </c>
      <c r="E150">
        <v>0</v>
      </c>
    </row>
    <row r="151" spans="1:6">
      <c r="A151">
        <v>4000000</v>
      </c>
      <c r="B151">
        <v>4000000</v>
      </c>
      <c r="C151">
        <v>1089000</v>
      </c>
      <c r="D151">
        <v>1089000</v>
      </c>
      <c r="E151">
        <v>0</v>
      </c>
      <c r="F151" t="s">
        <v>498</v>
      </c>
    </row>
    <row r="152" spans="1:6">
      <c r="A152">
        <v>4562500</v>
      </c>
      <c r="B152">
        <v>4062500</v>
      </c>
      <c r="C152">
        <v>136363.65</v>
      </c>
      <c r="D152">
        <v>136363.65</v>
      </c>
      <c r="E152">
        <v>0</v>
      </c>
    </row>
    <row r="153" spans="1:6">
      <c r="A153">
        <v>5000000</v>
      </c>
      <c r="B153">
        <v>5000000</v>
      </c>
      <c r="C153">
        <v>1163636</v>
      </c>
      <c r="D153">
        <v>1163636</v>
      </c>
      <c r="E153">
        <v>0</v>
      </c>
      <c r="F153" t="s">
        <v>482</v>
      </c>
    </row>
    <row r="154" spans="1:6">
      <c r="A154">
        <v>5000000</v>
      </c>
      <c r="B154">
        <v>0</v>
      </c>
      <c r="C154">
        <v>0</v>
      </c>
      <c r="D154">
        <v>0</v>
      </c>
      <c r="E154">
        <v>0</v>
      </c>
    </row>
    <row r="155" spans="1:6">
      <c r="A155">
        <v>5013901</v>
      </c>
      <c r="B155">
        <v>5013901</v>
      </c>
      <c r="C155">
        <v>0</v>
      </c>
      <c r="D155">
        <v>0</v>
      </c>
      <c r="E155">
        <v>0</v>
      </c>
      <c r="F155" t="s">
        <v>480</v>
      </c>
    </row>
    <row r="156" spans="1:6">
      <c r="A156">
        <v>6000000</v>
      </c>
      <c r="B156">
        <v>6000000</v>
      </c>
      <c r="C156">
        <v>220000</v>
      </c>
      <c r="D156">
        <v>220000</v>
      </c>
      <c r="E156">
        <v>0</v>
      </c>
    </row>
    <row r="157" spans="1:6">
      <c r="A157">
        <v>6054850</v>
      </c>
      <c r="B157">
        <v>6054850</v>
      </c>
      <c r="C157">
        <v>1651320</v>
      </c>
      <c r="D157">
        <v>1651320</v>
      </c>
      <c r="E157">
        <v>0</v>
      </c>
      <c r="F157" t="s">
        <v>468</v>
      </c>
    </row>
    <row r="158" spans="1:6">
      <c r="A158">
        <v>6090000</v>
      </c>
      <c r="B158">
        <v>6090000</v>
      </c>
      <c r="C158">
        <v>1275814.3999999999</v>
      </c>
      <c r="D158">
        <v>1275814.3999999999</v>
      </c>
      <c r="E158">
        <v>1275814.3999999999</v>
      </c>
    </row>
    <row r="159" spans="1:6">
      <c r="A159">
        <v>7000000</v>
      </c>
      <c r="B159">
        <v>7000000</v>
      </c>
      <c r="C159">
        <v>0</v>
      </c>
      <c r="D159">
        <v>0</v>
      </c>
      <c r="E159">
        <v>0</v>
      </c>
      <c r="F159" t="s">
        <v>527</v>
      </c>
    </row>
    <row r="160" spans="1:6">
      <c r="A160">
        <v>8243150</v>
      </c>
      <c r="B160">
        <v>2743150</v>
      </c>
      <c r="C160">
        <v>0</v>
      </c>
      <c r="D160">
        <v>0</v>
      </c>
      <c r="E160">
        <v>0</v>
      </c>
    </row>
    <row r="161" spans="1:6">
      <c r="A161">
        <v>10000000</v>
      </c>
      <c r="B161">
        <v>10000000</v>
      </c>
      <c r="C161">
        <v>1962331</v>
      </c>
      <c r="D161">
        <v>1962331</v>
      </c>
      <c r="E161">
        <v>1962331</v>
      </c>
      <c r="F161" t="s">
        <v>489</v>
      </c>
    </row>
    <row r="162" spans="1:6">
      <c r="A162">
        <v>11000000</v>
      </c>
      <c r="B162">
        <v>11000000</v>
      </c>
      <c r="C162">
        <v>3999996</v>
      </c>
      <c r="D162">
        <v>3999996</v>
      </c>
      <c r="E162">
        <v>0</v>
      </c>
    </row>
    <row r="163" spans="1:6">
      <c r="A163">
        <v>12150000</v>
      </c>
      <c r="B163">
        <v>12150000</v>
      </c>
      <c r="C163">
        <v>5522640</v>
      </c>
      <c r="D163">
        <v>5522640</v>
      </c>
      <c r="E163">
        <v>0</v>
      </c>
      <c r="F163" t="s">
        <v>470</v>
      </c>
    </row>
    <row r="164" spans="1:6">
      <c r="A164">
        <v>12990580</v>
      </c>
      <c r="B164">
        <v>1946132</v>
      </c>
      <c r="C164">
        <v>0</v>
      </c>
      <c r="D164">
        <v>0</v>
      </c>
      <c r="E164">
        <v>0</v>
      </c>
    </row>
    <row r="165" spans="1:6">
      <c r="A165">
        <v>13000000</v>
      </c>
      <c r="B165">
        <v>13000000</v>
      </c>
      <c r="C165">
        <v>5200000</v>
      </c>
      <c r="D165">
        <v>5200000</v>
      </c>
      <c r="E165">
        <v>0</v>
      </c>
      <c r="F165" t="s">
        <v>484</v>
      </c>
    </row>
    <row r="166" spans="1:6">
      <c r="A166">
        <v>13500000</v>
      </c>
      <c r="B166">
        <v>13500000</v>
      </c>
      <c r="C166">
        <v>6000000</v>
      </c>
      <c r="D166">
        <v>6000000</v>
      </c>
      <c r="E166">
        <v>0</v>
      </c>
    </row>
    <row r="167" spans="1:6">
      <c r="A167">
        <v>15000000</v>
      </c>
      <c r="B167">
        <v>14500000</v>
      </c>
      <c r="C167">
        <v>6612023</v>
      </c>
      <c r="D167">
        <v>6612023</v>
      </c>
      <c r="E167">
        <v>0</v>
      </c>
      <c r="F167" t="s">
        <v>491</v>
      </c>
    </row>
    <row r="168" spans="1:6">
      <c r="A168">
        <v>15240470</v>
      </c>
      <c r="B168">
        <v>14440470</v>
      </c>
      <c r="C168">
        <v>0</v>
      </c>
      <c r="D168">
        <v>0</v>
      </c>
      <c r="E168">
        <v>0</v>
      </c>
    </row>
    <row r="169" spans="1:6">
      <c r="A169">
        <v>15346535</v>
      </c>
      <c r="B169">
        <v>46094263</v>
      </c>
      <c r="C169">
        <v>35048856.310000002</v>
      </c>
      <c r="D169">
        <v>35048856.310000002</v>
      </c>
      <c r="E169">
        <v>7499.4</v>
      </c>
      <c r="F169" t="s">
        <v>485</v>
      </c>
    </row>
    <row r="170" spans="1:6">
      <c r="A170">
        <v>16050000</v>
      </c>
      <c r="B170">
        <v>16050000</v>
      </c>
      <c r="C170">
        <v>4200758.28</v>
      </c>
      <c r="D170">
        <v>4200758.28</v>
      </c>
      <c r="E170">
        <v>19758.28</v>
      </c>
      <c r="F170" t="s">
        <v>486</v>
      </c>
    </row>
    <row r="171" spans="1:6">
      <c r="A171">
        <v>17000000</v>
      </c>
      <c r="B171">
        <v>17000000</v>
      </c>
      <c r="C171">
        <v>0</v>
      </c>
      <c r="D171">
        <v>0</v>
      </c>
      <c r="E171">
        <v>0</v>
      </c>
    </row>
    <row r="172" spans="1:6">
      <c r="A172">
        <v>19335000</v>
      </c>
      <c r="B172">
        <v>16585217</v>
      </c>
      <c r="C172">
        <v>0</v>
      </c>
      <c r="D172">
        <v>0</v>
      </c>
      <c r="E172">
        <v>0</v>
      </c>
      <c r="F172" t="s">
        <v>519</v>
      </c>
    </row>
    <row r="173" spans="1:6">
      <c r="A173">
        <v>20215400</v>
      </c>
      <c r="B173">
        <v>14104000</v>
      </c>
      <c r="C173">
        <v>420018.64</v>
      </c>
      <c r="D173">
        <v>420018.64</v>
      </c>
      <c r="E173">
        <v>0</v>
      </c>
      <c r="F173" t="s">
        <v>520</v>
      </c>
    </row>
    <row r="174" spans="1:6">
      <c r="A174">
        <v>20717857</v>
      </c>
      <c r="B174">
        <v>17127857</v>
      </c>
      <c r="C174">
        <v>1681330.92</v>
      </c>
      <c r="D174">
        <v>1681330.92</v>
      </c>
      <c r="E174">
        <v>1681330.92</v>
      </c>
      <c r="F174" t="s">
        <v>522</v>
      </c>
    </row>
    <row r="175" spans="1:6">
      <c r="A175">
        <v>22000000</v>
      </c>
      <c r="B175">
        <v>6329711.5999999996</v>
      </c>
      <c r="C175">
        <v>1197446.6599999999</v>
      </c>
      <c r="D175">
        <v>1197446.6599999999</v>
      </c>
      <c r="E175">
        <v>1197446.6600000001</v>
      </c>
      <c r="F175" t="s">
        <v>523</v>
      </c>
    </row>
    <row r="176" spans="1:6">
      <c r="A176">
        <v>24708615</v>
      </c>
      <c r="B176">
        <v>24708615</v>
      </c>
      <c r="C176">
        <v>3553501</v>
      </c>
      <c r="D176">
        <v>3553501</v>
      </c>
      <c r="E176">
        <v>177549</v>
      </c>
      <c r="F176" t="s">
        <v>1182</v>
      </c>
    </row>
    <row r="177" spans="1:6">
      <c r="A177">
        <v>28176740</v>
      </c>
      <c r="B177">
        <v>28176740</v>
      </c>
      <c r="C177">
        <v>9679301.459999999</v>
      </c>
      <c r="D177">
        <v>9679301.459999999</v>
      </c>
      <c r="E177">
        <v>9548877.9099999983</v>
      </c>
    </row>
    <row r="178" spans="1:6">
      <c r="A178">
        <v>29738964</v>
      </c>
      <c r="B178">
        <v>29738964</v>
      </c>
      <c r="C178">
        <v>0</v>
      </c>
      <c r="D178">
        <v>0</v>
      </c>
      <c r="E178">
        <v>0</v>
      </c>
      <c r="F178" t="s">
        <v>528</v>
      </c>
    </row>
    <row r="179" spans="1:6">
      <c r="A179">
        <v>33062137</v>
      </c>
      <c r="B179">
        <v>33062137</v>
      </c>
      <c r="C179">
        <v>0</v>
      </c>
      <c r="D179">
        <v>0</v>
      </c>
      <c r="E179">
        <v>0</v>
      </c>
      <c r="F179" t="s">
        <v>517</v>
      </c>
    </row>
    <row r="180" spans="1:6">
      <c r="A180">
        <v>34648907</v>
      </c>
      <c r="B180">
        <v>34648907</v>
      </c>
      <c r="C180">
        <v>9368161.1099999994</v>
      </c>
      <c r="D180">
        <v>9368161.1099999994</v>
      </c>
      <c r="E180">
        <v>3328161.11</v>
      </c>
      <c r="F180" t="s">
        <v>518</v>
      </c>
    </row>
    <row r="181" spans="1:6">
      <c r="A181">
        <v>38121507</v>
      </c>
      <c r="B181">
        <v>29786338.829999998</v>
      </c>
      <c r="C181">
        <v>116000</v>
      </c>
      <c r="D181">
        <v>116000</v>
      </c>
      <c r="E181">
        <v>116000</v>
      </c>
    </row>
    <row r="182" spans="1:6">
      <c r="A182">
        <v>57476776</v>
      </c>
      <c r="B182">
        <v>56026776</v>
      </c>
      <c r="C182">
        <v>199553.64</v>
      </c>
      <c r="D182">
        <v>199553.64</v>
      </c>
      <c r="E182">
        <v>199553.64</v>
      </c>
      <c r="F182" t="s">
        <v>526</v>
      </c>
    </row>
    <row r="183" spans="1:6">
      <c r="A183">
        <v>69734539</v>
      </c>
      <c r="B183">
        <v>66484539</v>
      </c>
      <c r="C183">
        <v>5406949.0999999996</v>
      </c>
      <c r="D183">
        <v>5406949.0999999996</v>
      </c>
      <c r="E183">
        <v>5406949.0999999996</v>
      </c>
    </row>
    <row r="184" spans="1:6">
      <c r="A184">
        <v>76978700</v>
      </c>
      <c r="B184">
        <v>72832131</v>
      </c>
      <c r="C184">
        <v>1795297</v>
      </c>
      <c r="D184">
        <v>1795297</v>
      </c>
      <c r="E184">
        <v>1795297</v>
      </c>
      <c r="F184" t="s">
        <v>1189</v>
      </c>
    </row>
    <row r="185" spans="1:6">
      <c r="A185">
        <v>89774282</v>
      </c>
      <c r="B185">
        <v>89774282</v>
      </c>
      <c r="C185">
        <v>27036411.490000002</v>
      </c>
      <c r="D185">
        <v>27036411.490000002</v>
      </c>
      <c r="E185">
        <v>14078547.369999997</v>
      </c>
    </row>
    <row r="186" spans="1:6">
      <c r="A186">
        <v>94623981</v>
      </c>
      <c r="B186">
        <v>82220201</v>
      </c>
      <c r="C186">
        <v>47311992</v>
      </c>
      <c r="D186">
        <v>47311992</v>
      </c>
      <c r="E186">
        <v>40254900</v>
      </c>
      <c r="F186" t="s">
        <v>1190</v>
      </c>
    </row>
    <row r="187" spans="1:6">
      <c r="A187">
        <v>97003226</v>
      </c>
      <c r="B187">
        <v>97003226</v>
      </c>
      <c r="C187">
        <v>8692244.75</v>
      </c>
      <c r="D187">
        <v>8692244.75</v>
      </c>
      <c r="E187">
        <v>4553008.7799999993</v>
      </c>
    </row>
    <row r="188" spans="1:6">
      <c r="A188">
        <v>112911047</v>
      </c>
      <c r="B188">
        <v>105978418</v>
      </c>
      <c r="C188">
        <v>4589847.0999999996</v>
      </c>
      <c r="D188">
        <v>4589847.0999999996</v>
      </c>
      <c r="E188">
        <v>4218307.0999999996</v>
      </c>
      <c r="F188" t="s">
        <v>1191</v>
      </c>
    </row>
    <row r="189" spans="1:6">
      <c r="A189">
        <v>132338961</v>
      </c>
      <c r="B189">
        <v>132338961</v>
      </c>
      <c r="C189">
        <v>539357</v>
      </c>
      <c r="D189">
        <v>539357</v>
      </c>
      <c r="E189">
        <v>0</v>
      </c>
    </row>
    <row r="190" spans="1:6">
      <c r="A190">
        <v>133090089</v>
      </c>
      <c r="B190">
        <v>133090089</v>
      </c>
      <c r="C190">
        <v>0</v>
      </c>
      <c r="D190">
        <v>0</v>
      </c>
      <c r="E190">
        <v>0</v>
      </c>
      <c r="F190" t="s">
        <v>502</v>
      </c>
    </row>
    <row r="191" spans="1:6">
      <c r="A191">
        <v>161560998</v>
      </c>
      <c r="B191">
        <v>161260998</v>
      </c>
      <c r="C191">
        <v>81094211.829999998</v>
      </c>
      <c r="D191">
        <v>81094211.829999998</v>
      </c>
      <c r="E191">
        <v>78338211.829999998</v>
      </c>
    </row>
    <row r="192" spans="1:6">
      <c r="A192">
        <v>207818133</v>
      </c>
      <c r="B192">
        <v>207818133</v>
      </c>
      <c r="C192">
        <v>101231582.20999999</v>
      </c>
      <c r="D192">
        <v>101231582.20999999</v>
      </c>
      <c r="E192">
        <v>92934798.819999993</v>
      </c>
      <c r="F192" t="s">
        <v>503</v>
      </c>
    </row>
    <row r="193" spans="1:6">
      <c r="A193">
        <v>230636959</v>
      </c>
      <c r="B193">
        <v>171160741.04000002</v>
      </c>
      <c r="C193">
        <v>87690179.609999999</v>
      </c>
      <c r="D193">
        <v>87690179.609999999</v>
      </c>
      <c r="E193">
        <v>79378333.040000007</v>
      </c>
    </row>
    <row r="194" spans="1:6">
      <c r="A194">
        <v>233695551</v>
      </c>
      <c r="B194">
        <v>233702551</v>
      </c>
      <c r="C194">
        <v>117268715.80000003</v>
      </c>
      <c r="D194">
        <v>117268715.80000003</v>
      </c>
      <c r="E194">
        <v>107360155.23999999</v>
      </c>
      <c r="F194" t="s">
        <v>1191</v>
      </c>
    </row>
    <row r="195" spans="1:6">
      <c r="A195">
        <v>262409793</v>
      </c>
      <c r="B195">
        <v>262696247.42000002</v>
      </c>
      <c r="C195">
        <v>99466924.229999989</v>
      </c>
      <c r="D195">
        <v>99466924.229999989</v>
      </c>
      <c r="E195">
        <v>74581147.980000019</v>
      </c>
    </row>
    <row r="196" spans="1:6">
      <c r="A196">
        <v>291461497</v>
      </c>
      <c r="B196">
        <v>282568042.57999998</v>
      </c>
      <c r="C196">
        <v>126576558</v>
      </c>
      <c r="D196">
        <v>126576558</v>
      </c>
      <c r="E196">
        <v>105635573.16999999</v>
      </c>
      <c r="F196" t="s">
        <v>1187</v>
      </c>
    </row>
    <row r="198" spans="1:6">
      <c r="C198">
        <v>0</v>
      </c>
      <c r="F198" t="s">
        <v>499</v>
      </c>
    </row>
    <row r="199" spans="1:6">
      <c r="C199">
        <v>0</v>
      </c>
    </row>
    <row r="200" spans="1:6">
      <c r="C200">
        <v>0</v>
      </c>
      <c r="F200" t="s">
        <v>471</v>
      </c>
    </row>
    <row r="201" spans="1:6">
      <c r="C201">
        <v>0</v>
      </c>
    </row>
    <row r="202" spans="1:6">
      <c r="C202">
        <v>0</v>
      </c>
      <c r="F202" t="s">
        <v>1183</v>
      </c>
    </row>
    <row r="203" spans="1:6">
      <c r="C203">
        <v>0</v>
      </c>
    </row>
    <row r="204" spans="1:6">
      <c r="C204">
        <v>0</v>
      </c>
      <c r="F204" t="s">
        <v>1184</v>
      </c>
    </row>
    <row r="205" spans="1:6">
      <c r="C205">
        <v>0</v>
      </c>
    </row>
    <row r="206" spans="1:6">
      <c r="C206">
        <v>0</v>
      </c>
      <c r="F206" t="s">
        <v>1185</v>
      </c>
    </row>
    <row r="207" spans="1:6">
      <c r="C207">
        <v>0</v>
      </c>
    </row>
    <row r="208" spans="1:6">
      <c r="C208">
        <v>0</v>
      </c>
      <c r="F208" t="s">
        <v>472</v>
      </c>
    </row>
    <row r="209" spans="3:6">
      <c r="C209">
        <v>0</v>
      </c>
    </row>
    <row r="210" spans="3:6">
      <c r="C210">
        <v>0</v>
      </c>
    </row>
    <row r="211" spans="3:6">
      <c r="F211" t="s">
        <v>494</v>
      </c>
    </row>
    <row r="213" spans="3:6">
      <c r="C213">
        <v>0</v>
      </c>
      <c r="F213" t="s">
        <v>492</v>
      </c>
    </row>
    <row r="214" spans="3:6">
      <c r="C214">
        <v>0</v>
      </c>
    </row>
    <row r="215" spans="3:6">
      <c r="C215">
        <v>0</v>
      </c>
      <c r="F215" t="s">
        <v>493</v>
      </c>
    </row>
    <row r="216" spans="3:6">
      <c r="C216">
        <v>0</v>
      </c>
    </row>
    <row r="217" spans="3:6">
      <c r="C217">
        <v>0</v>
      </c>
      <c r="F217" t="s">
        <v>483</v>
      </c>
    </row>
    <row r="218" spans="3:6">
      <c r="C218">
        <v>0</v>
      </c>
    </row>
    <row r="219" spans="3:6">
      <c r="C219">
        <v>0</v>
      </c>
      <c r="F219" t="s">
        <v>1307</v>
      </c>
    </row>
    <row r="220" spans="3:6">
      <c r="C220">
        <v>0</v>
      </c>
      <c r="F220" t="s">
        <v>487</v>
      </c>
    </row>
    <row r="221" spans="3:6">
      <c r="C221">
        <v>0</v>
      </c>
      <c r="F221" t="s">
        <v>488</v>
      </c>
    </row>
    <row r="222" spans="3:6">
      <c r="F222" t="s">
        <v>490</v>
      </c>
    </row>
    <row r="224" spans="3:6">
      <c r="C224">
        <v>0</v>
      </c>
      <c r="F224" t="s">
        <v>521</v>
      </c>
    </row>
    <row r="225" spans="3:6">
      <c r="C225">
        <v>0</v>
      </c>
    </row>
    <row r="226" spans="3:6">
      <c r="C226">
        <v>0</v>
      </c>
      <c r="F226" t="s">
        <v>497</v>
      </c>
    </row>
    <row r="227" spans="3:6">
      <c r="C227">
        <v>0</v>
      </c>
    </row>
    <row r="228" spans="3:6">
      <c r="C228">
        <v>0</v>
      </c>
      <c r="F228" t="s">
        <v>516</v>
      </c>
    </row>
    <row r="229" spans="3:6">
      <c r="C229">
        <v>0</v>
      </c>
    </row>
    <row r="230" spans="3:6">
      <c r="C230">
        <v>0</v>
      </c>
      <c r="F230" t="s">
        <v>511</v>
      </c>
    </row>
    <row r="231" spans="3:6">
      <c r="C231">
        <v>0</v>
      </c>
    </row>
    <row r="232" spans="3:6">
      <c r="C232">
        <v>0</v>
      </c>
    </row>
    <row r="233" spans="3:6">
      <c r="C233">
        <v>0</v>
      </c>
      <c r="F233" t="s">
        <v>525</v>
      </c>
    </row>
    <row r="234" spans="3:6">
      <c r="C234">
        <v>0</v>
      </c>
    </row>
    <row r="235" spans="3:6">
      <c r="C235">
        <v>0</v>
      </c>
      <c r="F235" t="s">
        <v>496</v>
      </c>
    </row>
    <row r="236" spans="3:6">
      <c r="C236">
        <v>0</v>
      </c>
    </row>
    <row r="237" spans="3:6">
      <c r="C237">
        <v>0</v>
      </c>
      <c r="F237" t="s">
        <v>1188</v>
      </c>
    </row>
    <row r="238" spans="3:6">
      <c r="C238">
        <v>0</v>
      </c>
    </row>
    <row r="239" spans="3:6">
      <c r="C239">
        <v>0</v>
      </c>
      <c r="F239" t="s">
        <v>476</v>
      </c>
    </row>
    <row r="240" spans="3:6">
      <c r="C240">
        <v>0</v>
      </c>
    </row>
    <row r="241" spans="3:6">
      <c r="C241">
        <v>0</v>
      </c>
      <c r="F241" t="s">
        <v>501</v>
      </c>
    </row>
    <row r="242" spans="3:6">
      <c r="C242">
        <v>0</v>
      </c>
    </row>
    <row r="243" spans="3:6">
      <c r="C243">
        <v>0</v>
      </c>
      <c r="F243" t="s">
        <v>505</v>
      </c>
    </row>
    <row r="244" spans="3:6">
      <c r="C244">
        <v>0</v>
      </c>
    </row>
    <row r="245" spans="3:6">
      <c r="C245">
        <v>0</v>
      </c>
      <c r="F245" t="s">
        <v>506</v>
      </c>
    </row>
    <row r="246" spans="3:6">
      <c r="C246">
        <v>0</v>
      </c>
    </row>
    <row r="247" spans="3:6">
      <c r="C247">
        <v>0</v>
      </c>
      <c r="F247" t="s">
        <v>507</v>
      </c>
    </row>
    <row r="248" spans="3:6">
      <c r="C248">
        <v>0</v>
      </c>
    </row>
    <row r="249" spans="3:6">
      <c r="C249">
        <v>0</v>
      </c>
    </row>
    <row r="250" spans="3:6">
      <c r="C250">
        <v>0</v>
      </c>
      <c r="F250" t="s">
        <v>512</v>
      </c>
    </row>
    <row r="251" spans="3:6">
      <c r="C251">
        <v>0</v>
      </c>
      <c r="F251" t="s">
        <v>513</v>
      </c>
    </row>
    <row r="252" spans="3:6">
      <c r="C252">
        <v>0</v>
      </c>
    </row>
    <row r="253" spans="3:6">
      <c r="C253">
        <v>0</v>
      </c>
      <c r="F253" t="s">
        <v>477</v>
      </c>
    </row>
    <row r="254" spans="3:6">
      <c r="C254">
        <v>0</v>
      </c>
    </row>
    <row r="255" spans="3:6">
      <c r="C255">
        <v>0</v>
      </c>
      <c r="F255" t="s">
        <v>515</v>
      </c>
    </row>
    <row r="256" spans="3:6">
      <c r="C256">
        <v>0</v>
      </c>
    </row>
    <row r="257" spans="3:6">
      <c r="C257">
        <v>0</v>
      </c>
      <c r="F257" t="s">
        <v>514</v>
      </c>
    </row>
    <row r="258" spans="3:6">
      <c r="C258">
        <v>0</v>
      </c>
    </row>
    <row r="259" spans="3:6">
      <c r="C259">
        <v>0</v>
      </c>
      <c r="F259" t="s">
        <v>1193</v>
      </c>
    </row>
  </sheetData>
  <autoFilter ref="A125:F259"/>
  <sortState ref="A126:E260">
    <sortCondition ref="A1"/>
  </sortState>
  <pageMargins left="0.7" right="0.7" top="0.75" bottom="0.75" header="0.3" footer="0.3"/>
  <pageSetup paperSize="9" scale="2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85" zoomScaleNormal="85" zoomScaleSheetLayoutView="85" workbookViewId="0">
      <selection activeCell="D11" sqref="D11"/>
    </sheetView>
  </sheetViews>
  <sheetFormatPr baseColWidth="10" defaultColWidth="11.44140625" defaultRowHeight="13.2"/>
  <cols>
    <col min="1" max="4" width="20.5546875" style="536" customWidth="1"/>
    <col min="5" max="9" width="20" style="536" customWidth="1"/>
    <col min="10" max="11" width="16.33203125" style="536" customWidth="1"/>
    <col min="12" max="12" width="2.6640625" style="536" customWidth="1"/>
    <col min="13" max="16384" width="11.44140625" style="536"/>
  </cols>
  <sheetData>
    <row r="1" spans="1:11" ht="35.1" customHeight="1">
      <c r="A1" s="1285" t="s">
        <v>316</v>
      </c>
      <c r="B1" s="1286"/>
      <c r="C1" s="1286"/>
      <c r="D1" s="1286"/>
      <c r="E1" s="1286"/>
      <c r="F1" s="1286"/>
      <c r="G1" s="1286"/>
      <c r="H1" s="1286"/>
      <c r="I1" s="1286"/>
      <c r="J1" s="1286"/>
      <c r="K1" s="1287"/>
    </row>
    <row r="2" spans="1:11" ht="8.1" customHeight="1">
      <c r="A2" s="540"/>
      <c r="B2" s="541"/>
      <c r="C2" s="541"/>
      <c r="D2" s="541"/>
      <c r="E2" s="541"/>
      <c r="F2" s="541"/>
      <c r="G2" s="541"/>
      <c r="H2" s="541"/>
      <c r="I2" s="541"/>
      <c r="J2" s="541"/>
      <c r="K2" s="542"/>
    </row>
    <row r="3" spans="1:11" ht="17.25" customHeight="1">
      <c r="A3" s="1369" t="s">
        <v>1512</v>
      </c>
      <c r="B3" s="1369"/>
      <c r="C3" s="1369"/>
      <c r="D3" s="1369"/>
      <c r="E3" s="1369"/>
      <c r="F3" s="1369"/>
      <c r="G3" s="1369"/>
      <c r="H3" s="1369"/>
      <c r="I3" s="1369"/>
      <c r="J3" s="1369"/>
      <c r="K3" s="1369"/>
    </row>
    <row r="4" spans="1:11" ht="17.25" customHeight="1">
      <c r="A4" s="1369" t="s">
        <v>458</v>
      </c>
      <c r="B4" s="1369"/>
      <c r="C4" s="1369"/>
      <c r="D4" s="1369"/>
      <c r="E4" s="1369"/>
      <c r="F4" s="1369"/>
      <c r="G4" s="1369"/>
      <c r="H4" s="1369"/>
      <c r="I4" s="1369"/>
      <c r="J4" s="1369"/>
      <c r="K4" s="1369"/>
    </row>
    <row r="5" spans="1:11" ht="29.25" customHeight="1">
      <c r="A5" s="1355" t="s">
        <v>102</v>
      </c>
      <c r="B5" s="1357" t="s">
        <v>274</v>
      </c>
      <c r="C5" s="1370"/>
      <c r="D5" s="1370"/>
      <c r="E5" s="1361"/>
      <c r="F5" s="1357" t="s">
        <v>229</v>
      </c>
      <c r="G5" s="1370"/>
      <c r="H5" s="1370"/>
      <c r="I5" s="1361"/>
      <c r="J5" s="1355" t="s">
        <v>230</v>
      </c>
      <c r="K5" s="1355" t="s">
        <v>231</v>
      </c>
    </row>
    <row r="6" spans="1:11" ht="20.100000000000001" customHeight="1">
      <c r="A6" s="1356"/>
      <c r="B6" s="1358"/>
      <c r="C6" s="1371"/>
      <c r="D6" s="1371"/>
      <c r="E6" s="1362"/>
      <c r="F6" s="1358"/>
      <c r="G6" s="1371"/>
      <c r="H6" s="1371"/>
      <c r="I6" s="1362"/>
      <c r="J6" s="1356"/>
      <c r="K6" s="1356"/>
    </row>
    <row r="7" spans="1:11" s="539" customFormat="1" ht="18.600000000000001" customHeight="1">
      <c r="A7" s="119">
        <v>5</v>
      </c>
      <c r="B7" s="1407" t="s">
        <v>514</v>
      </c>
      <c r="C7" s="1408"/>
      <c r="D7" s="1408"/>
      <c r="E7" s="1409"/>
      <c r="F7" s="1407" t="s">
        <v>1548</v>
      </c>
      <c r="G7" s="1408"/>
      <c r="H7" s="1408"/>
      <c r="I7" s="1409"/>
      <c r="J7" s="120" t="s">
        <v>1313</v>
      </c>
      <c r="K7" s="120" t="s">
        <v>1313</v>
      </c>
    </row>
    <row r="8" spans="1:11" s="539" customFormat="1" ht="15" customHeight="1">
      <c r="A8" s="545"/>
      <c r="B8" s="546"/>
      <c r="C8" s="546"/>
      <c r="D8" s="546"/>
      <c r="E8" s="546"/>
      <c r="F8" s="546"/>
      <c r="G8" s="546"/>
      <c r="H8" s="546"/>
      <c r="I8" s="546"/>
      <c r="J8" s="546"/>
      <c r="K8" s="547"/>
    </row>
    <row r="9" spans="1:11" s="539" customFormat="1" ht="15" customHeight="1">
      <c r="A9" s="1291" t="s">
        <v>232</v>
      </c>
      <c r="B9" s="1266"/>
      <c r="C9" s="1402"/>
      <c r="D9" s="1291"/>
      <c r="E9" s="1291" t="s">
        <v>309</v>
      </c>
      <c r="F9" s="1291"/>
      <c r="G9" s="1291"/>
      <c r="H9" s="1291"/>
      <c r="I9" s="1291"/>
      <c r="J9" s="1291"/>
      <c r="K9" s="1291"/>
    </row>
    <row r="10" spans="1:11" s="539" customFormat="1" ht="42.6" customHeight="1">
      <c r="A10" s="548" t="s">
        <v>233</v>
      </c>
      <c r="B10" s="548" t="s">
        <v>234</v>
      </c>
      <c r="C10" s="548" t="s">
        <v>301</v>
      </c>
      <c r="D10" s="548" t="s">
        <v>235</v>
      </c>
      <c r="E10" s="548" t="s">
        <v>236</v>
      </c>
      <c r="F10" s="548" t="s">
        <v>237</v>
      </c>
      <c r="G10" s="548" t="s">
        <v>238</v>
      </c>
      <c r="H10" s="548" t="s">
        <v>239</v>
      </c>
      <c r="I10" s="548" t="s">
        <v>240</v>
      </c>
      <c r="J10" s="548" t="s">
        <v>241</v>
      </c>
      <c r="K10" s="548" t="s">
        <v>242</v>
      </c>
    </row>
    <row r="11" spans="1:11" s="535" customFormat="1" ht="20.7" customHeight="1">
      <c r="A11" s="814">
        <v>1</v>
      </c>
      <c r="B11" s="814">
        <v>1</v>
      </c>
      <c r="C11" s="814">
        <v>1</v>
      </c>
      <c r="D11" s="815">
        <f>(C11/B11)*100</f>
        <v>100</v>
      </c>
      <c r="E11" s="816">
        <v>11000000</v>
      </c>
      <c r="F11" s="816">
        <v>4400000</v>
      </c>
      <c r="G11" s="816">
        <v>3999996</v>
      </c>
      <c r="H11" s="816">
        <v>3999996</v>
      </c>
      <c r="I11" s="836">
        <v>0</v>
      </c>
      <c r="J11" s="815">
        <f>(G11/F11)*100</f>
        <v>90.908999999999992</v>
      </c>
      <c r="K11" s="835">
        <f>(D11/J11)*100</f>
        <v>110.00011000011001</v>
      </c>
    </row>
    <row r="12" spans="1:11" s="574" customFormat="1" ht="8.25" customHeight="1">
      <c r="A12" s="1551"/>
      <c r="B12" s="1552"/>
      <c r="C12" s="1552"/>
      <c r="D12" s="1552"/>
      <c r="E12" s="1552"/>
      <c r="F12" s="1552"/>
      <c r="G12" s="1552"/>
      <c r="H12" s="1552"/>
      <c r="I12" s="1552"/>
      <c r="J12" s="1552"/>
      <c r="K12" s="1553"/>
    </row>
    <row r="13" spans="1:11" ht="38.25" customHeight="1">
      <c r="A13" s="1430" t="s">
        <v>1628</v>
      </c>
      <c r="B13" s="1431"/>
      <c r="C13" s="1431"/>
      <c r="D13" s="1431"/>
      <c r="E13" s="1431"/>
      <c r="F13" s="1431"/>
      <c r="G13" s="1431"/>
      <c r="H13" s="1431"/>
      <c r="I13" s="1431"/>
      <c r="J13" s="1431"/>
      <c r="K13" s="1432"/>
    </row>
    <row r="14" spans="1:11">
      <c r="A14" s="711"/>
      <c r="B14" s="712"/>
      <c r="C14" s="712"/>
      <c r="D14" s="712"/>
      <c r="E14" s="712"/>
      <c r="F14" s="712"/>
      <c r="G14" s="712"/>
      <c r="H14" s="712"/>
      <c r="I14" s="712"/>
      <c r="J14" s="712"/>
      <c r="K14" s="713"/>
    </row>
    <row r="15" spans="1:11">
      <c r="A15" s="711"/>
      <c r="B15" s="712"/>
      <c r="C15" s="712"/>
      <c r="D15" s="712"/>
      <c r="E15" s="712"/>
      <c r="F15" s="712"/>
      <c r="G15" s="712"/>
      <c r="H15" s="712"/>
      <c r="I15" s="712"/>
      <c r="J15" s="712"/>
      <c r="K15" s="713"/>
    </row>
    <row r="16" spans="1:11" ht="29.25" customHeight="1">
      <c r="A16" s="1430" t="s">
        <v>1629</v>
      </c>
      <c r="B16" s="1431"/>
      <c r="C16" s="1431"/>
      <c r="D16" s="1431"/>
      <c r="E16" s="1431"/>
      <c r="F16" s="1431"/>
      <c r="G16" s="1431"/>
      <c r="H16" s="1431"/>
      <c r="I16" s="1431"/>
      <c r="J16" s="1431"/>
      <c r="K16" s="1432"/>
    </row>
    <row r="17" spans="1:11">
      <c r="A17" s="1395"/>
      <c r="B17" s="1384"/>
      <c r="C17" s="1384"/>
      <c r="D17" s="1384"/>
      <c r="E17" s="1384"/>
      <c r="F17" s="1384"/>
      <c r="G17" s="1384"/>
      <c r="H17" s="1384"/>
      <c r="I17" s="1384"/>
      <c r="J17" s="1384"/>
      <c r="K17" s="1385"/>
    </row>
    <row r="18" spans="1:11">
      <c r="A18" s="711"/>
      <c r="B18" s="712"/>
      <c r="C18" s="712"/>
      <c r="D18" s="712"/>
      <c r="E18" s="712"/>
      <c r="F18" s="712"/>
      <c r="G18" s="712"/>
      <c r="H18" s="712"/>
      <c r="I18" s="712"/>
      <c r="J18" s="712"/>
      <c r="K18" s="713"/>
    </row>
    <row r="19" spans="1:11">
      <c r="A19" s="1366"/>
      <c r="B19" s="1367"/>
      <c r="C19" s="1367"/>
      <c r="D19" s="1367"/>
      <c r="E19" s="1367"/>
      <c r="F19" s="1367"/>
      <c r="G19" s="1367"/>
      <c r="H19" s="1367"/>
      <c r="I19" s="1367"/>
      <c r="J19" s="1367"/>
      <c r="K19" s="1368"/>
    </row>
    <row r="20" spans="1:11" ht="26.25" customHeight="1">
      <c r="A20" s="1430" t="s">
        <v>1630</v>
      </c>
      <c r="B20" s="1431"/>
      <c r="C20" s="1431"/>
      <c r="D20" s="1431"/>
      <c r="E20" s="1431"/>
      <c r="F20" s="1431"/>
      <c r="G20" s="1431"/>
      <c r="H20" s="1431"/>
      <c r="I20" s="1431"/>
      <c r="J20" s="1431"/>
      <c r="K20" s="1432"/>
    </row>
    <row r="21" spans="1:11">
      <c r="A21" s="723"/>
      <c r="B21" s="741"/>
      <c r="C21" s="741"/>
      <c r="D21" s="741"/>
      <c r="E21" s="741"/>
      <c r="F21" s="741"/>
      <c r="G21" s="741"/>
      <c r="H21" s="741"/>
      <c r="I21" s="741"/>
      <c r="J21" s="741"/>
      <c r="K21" s="742"/>
    </row>
    <row r="22" spans="1:11">
      <c r="A22" s="723"/>
      <c r="B22" s="741"/>
      <c r="C22" s="741"/>
      <c r="D22" s="741"/>
      <c r="E22" s="741"/>
      <c r="F22" s="741"/>
      <c r="G22" s="741"/>
      <c r="H22" s="741"/>
      <c r="I22" s="741"/>
      <c r="J22" s="741"/>
      <c r="K22" s="742"/>
    </row>
    <row r="23" spans="1:11">
      <c r="A23" s="1489" t="s">
        <v>1829</v>
      </c>
      <c r="B23" s="1452"/>
      <c r="C23" s="1452"/>
      <c r="D23" s="1452"/>
      <c r="E23" s="1452"/>
      <c r="F23" s="1452"/>
      <c r="G23" s="1452"/>
      <c r="H23" s="1452"/>
      <c r="I23" s="1452"/>
      <c r="J23" s="1452"/>
      <c r="K23" s="1490"/>
    </row>
    <row r="24" spans="1:11">
      <c r="A24" s="723"/>
      <c r="B24" s="741"/>
      <c r="C24" s="741"/>
      <c r="D24" s="741"/>
      <c r="E24" s="741"/>
      <c r="F24" s="741"/>
      <c r="G24" s="741"/>
      <c r="H24" s="741"/>
      <c r="I24" s="741"/>
      <c r="J24" s="741"/>
      <c r="K24" s="742"/>
    </row>
    <row r="25" spans="1:11">
      <c r="A25" s="724"/>
      <c r="B25" s="567"/>
      <c r="C25" s="567"/>
      <c r="D25" s="567"/>
      <c r="E25" s="567"/>
      <c r="F25" s="567"/>
      <c r="G25" s="567"/>
      <c r="H25" s="567"/>
      <c r="I25" s="567"/>
      <c r="J25" s="567"/>
      <c r="K25" s="568"/>
    </row>
    <row r="26" spans="1:11">
      <c r="A26" s="552"/>
      <c r="B26" s="553"/>
      <c r="C26" s="553"/>
      <c r="D26" s="553"/>
      <c r="E26" s="553"/>
      <c r="F26" s="553"/>
      <c r="G26" s="553"/>
      <c r="H26" s="553"/>
      <c r="I26" s="553"/>
      <c r="J26" s="553"/>
      <c r="K26" s="554"/>
    </row>
    <row r="27" spans="1:11">
      <c r="A27" s="556"/>
      <c r="B27" s="558"/>
      <c r="C27" s="558"/>
      <c r="D27" s="558"/>
      <c r="E27" s="558"/>
      <c r="F27" s="558"/>
      <c r="G27" s="558"/>
      <c r="H27" s="558"/>
      <c r="I27" s="558"/>
      <c r="J27" s="558"/>
      <c r="K27" s="557"/>
    </row>
    <row r="28" spans="1:11">
      <c r="A28" s="1366"/>
      <c r="B28" s="1367"/>
      <c r="C28" s="1367"/>
      <c r="D28" s="1367"/>
      <c r="E28" s="1367"/>
      <c r="F28" s="1367"/>
      <c r="G28" s="1367"/>
      <c r="H28" s="1367"/>
      <c r="I28" s="1367"/>
      <c r="J28" s="1367"/>
      <c r="K28" s="1368"/>
    </row>
    <row r="29" spans="1:11">
      <c r="A29" s="552"/>
      <c r="B29" s="553"/>
      <c r="C29" s="553"/>
      <c r="D29" s="553"/>
      <c r="E29" s="553"/>
      <c r="F29" s="553"/>
      <c r="G29" s="553"/>
      <c r="H29" s="553"/>
      <c r="I29" s="553"/>
      <c r="J29" s="553"/>
      <c r="K29" s="554"/>
    </row>
    <row r="30" spans="1:11">
      <c r="A30" s="552"/>
      <c r="B30" s="553"/>
      <c r="C30" s="553"/>
      <c r="D30" s="553"/>
      <c r="E30" s="553"/>
      <c r="F30" s="553"/>
      <c r="G30" s="553"/>
      <c r="H30" s="553"/>
      <c r="I30" s="553"/>
      <c r="J30" s="553"/>
      <c r="K30" s="554"/>
    </row>
    <row r="31" spans="1:11">
      <c r="A31" s="1389"/>
      <c r="B31" s="1390"/>
      <c r="C31" s="1390"/>
      <c r="D31" s="1390"/>
      <c r="E31" s="1390"/>
      <c r="F31" s="1390"/>
      <c r="G31" s="1390"/>
      <c r="H31" s="1390"/>
      <c r="I31" s="1390"/>
      <c r="J31" s="1390"/>
      <c r="K31" s="1391"/>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20:K20"/>
    <mergeCell ref="A28:K28"/>
    <mergeCell ref="A31:K31"/>
    <mergeCell ref="A16:K16"/>
    <mergeCell ref="A17:K17"/>
    <mergeCell ref="A19:K19"/>
    <mergeCell ref="A23:K23"/>
  </mergeCells>
  <printOptions horizontalCentered="1"/>
  <pageMargins left="0.62992125984251968" right="1.0236220472440944" top="1.1417322834645669"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52"/>
  <sheetViews>
    <sheetView topLeftCell="A569" workbookViewId="0"/>
  </sheetViews>
  <sheetFormatPr baseColWidth="10" defaultColWidth="11.44140625" defaultRowHeight="14.4"/>
  <cols>
    <col min="1" max="1" width="3.6640625" style="749" customWidth="1"/>
    <col min="2" max="2" width="7.6640625" style="749" customWidth="1"/>
    <col min="3" max="3" width="2.5546875" style="749" customWidth="1"/>
    <col min="4" max="4" width="3.88671875" style="749" customWidth="1"/>
    <col min="5" max="5" width="4" style="749" customWidth="1"/>
    <col min="6" max="6" width="11" style="749" customWidth="1"/>
    <col min="7" max="7" width="7.6640625" style="749" customWidth="1"/>
    <col min="8" max="8" width="6.6640625" style="749" customWidth="1"/>
    <col min="9" max="9" width="5.6640625" style="749" customWidth="1"/>
    <col min="10" max="10" width="3.88671875" style="749" customWidth="1"/>
    <col min="11" max="11" width="4" style="749" customWidth="1"/>
    <col min="12" max="12" width="2.6640625" style="749" customWidth="1"/>
    <col min="13" max="13" width="3.33203125" style="749" customWidth="1"/>
    <col min="14" max="14" width="3.44140625" style="749" customWidth="1"/>
    <col min="15" max="15" width="3.5546875" style="749" customWidth="1"/>
    <col min="16" max="16" width="3.109375" style="749" customWidth="1"/>
    <col min="17" max="17" width="11.44140625" style="749"/>
    <col min="18" max="18" width="6.33203125" style="749" customWidth="1"/>
    <col min="19" max="19" width="7.33203125" style="749" customWidth="1"/>
    <col min="20" max="20" width="6.6640625" style="749" customWidth="1"/>
    <col min="21" max="21" width="4.44140625" style="749" customWidth="1"/>
    <col min="22" max="22" width="3.5546875" style="749" customWidth="1"/>
    <col min="23" max="23" width="4.88671875" style="749" customWidth="1"/>
    <col min="24" max="24" width="4.6640625" style="749" customWidth="1"/>
    <col min="25" max="25" width="5.33203125" style="749" customWidth="1"/>
    <col min="26" max="32" width="11.44140625" style="749"/>
    <col min="33" max="33" width="15.33203125" style="749" customWidth="1"/>
    <col min="34" max="16384" width="11.44140625" style="749"/>
  </cols>
  <sheetData>
    <row r="1" spans="1:71">
      <c r="A1" s="749" t="s">
        <v>41</v>
      </c>
      <c r="B1" s="749" t="s">
        <v>1786</v>
      </c>
      <c r="C1" s="749" t="s">
        <v>1787</v>
      </c>
      <c r="D1" s="749" t="s">
        <v>1788</v>
      </c>
      <c r="E1" s="749" t="s">
        <v>1789</v>
      </c>
      <c r="F1" s="749" t="s">
        <v>1790</v>
      </c>
      <c r="G1" s="749" t="s">
        <v>1791</v>
      </c>
      <c r="H1" s="749" t="s">
        <v>1792</v>
      </c>
      <c r="I1" s="749" t="s">
        <v>532</v>
      </c>
      <c r="J1" s="749" t="s">
        <v>1793</v>
      </c>
      <c r="K1" s="749" t="s">
        <v>1794</v>
      </c>
      <c r="L1" s="749" t="s">
        <v>1795</v>
      </c>
      <c r="M1" s="749" t="s">
        <v>1796</v>
      </c>
      <c r="N1" s="749" t="s">
        <v>1797</v>
      </c>
      <c r="O1" s="749" t="s">
        <v>1798</v>
      </c>
      <c r="P1" s="749" t="s">
        <v>90</v>
      </c>
      <c r="Q1" s="749" t="s">
        <v>533</v>
      </c>
      <c r="R1" s="749" t="s">
        <v>1799</v>
      </c>
      <c r="S1" s="749" t="s">
        <v>1800</v>
      </c>
      <c r="T1" s="749" t="s">
        <v>1801</v>
      </c>
      <c r="U1" s="749" t="s">
        <v>1316</v>
      </c>
      <c r="V1" s="749" t="s">
        <v>535</v>
      </c>
      <c r="W1" s="749" t="s">
        <v>536</v>
      </c>
      <c r="X1" s="749" t="s">
        <v>94</v>
      </c>
      <c r="Y1" s="749" t="s">
        <v>1802</v>
      </c>
      <c r="Z1" s="749" t="s">
        <v>537</v>
      </c>
      <c r="AA1" s="749" t="s">
        <v>538</v>
      </c>
      <c r="AB1" s="749" t="s">
        <v>12</v>
      </c>
      <c r="AC1" s="749" t="s">
        <v>1803</v>
      </c>
      <c r="AD1" s="749" t="s">
        <v>8</v>
      </c>
      <c r="AE1" s="749" t="s">
        <v>1804</v>
      </c>
      <c r="AF1" s="749" t="s">
        <v>539</v>
      </c>
      <c r="AG1" s="749" t="s">
        <v>1805</v>
      </c>
      <c r="AH1" s="677" t="s">
        <v>62</v>
      </c>
    </row>
    <row r="2" spans="1:71">
      <c r="A2" s="749">
        <v>5</v>
      </c>
      <c r="B2" s="749" t="s">
        <v>1806</v>
      </c>
      <c r="C2" s="749">
        <v>2</v>
      </c>
      <c r="D2" s="749" t="s">
        <v>1807</v>
      </c>
      <c r="E2" s="749">
        <v>14</v>
      </c>
      <c r="F2" s="749" t="s">
        <v>512</v>
      </c>
      <c r="G2" s="749">
        <v>123272</v>
      </c>
      <c r="H2" s="749">
        <v>123</v>
      </c>
      <c r="I2" s="749" t="s">
        <v>430</v>
      </c>
      <c r="J2" s="749" t="s">
        <v>1808</v>
      </c>
      <c r="K2" s="749">
        <v>1</v>
      </c>
      <c r="L2" s="749">
        <v>5</v>
      </c>
      <c r="M2" s="749" t="s">
        <v>1809</v>
      </c>
      <c r="N2" s="749">
        <v>2</v>
      </c>
      <c r="O2" s="749">
        <v>0</v>
      </c>
      <c r="P2" s="749">
        <v>0</v>
      </c>
      <c r="Q2" s="749" t="s">
        <v>546</v>
      </c>
      <c r="R2" s="749">
        <v>3381</v>
      </c>
      <c r="S2" s="749">
        <v>338</v>
      </c>
      <c r="T2" s="749">
        <v>33</v>
      </c>
      <c r="U2" s="749">
        <v>3</v>
      </c>
      <c r="V2" s="749">
        <v>1</v>
      </c>
      <c r="W2" s="749">
        <v>2</v>
      </c>
      <c r="X2" s="749">
        <v>0</v>
      </c>
      <c r="Y2" s="749" t="s">
        <v>1810</v>
      </c>
      <c r="AA2" s="749">
        <v>94623981</v>
      </c>
      <c r="AB2" s="749">
        <v>94623981</v>
      </c>
      <c r="AC2" s="749">
        <v>47311992</v>
      </c>
      <c r="AD2" s="749">
        <v>47311992</v>
      </c>
      <c r="AE2" s="749">
        <v>0</v>
      </c>
      <c r="AF2" s="749">
        <v>47311989</v>
      </c>
      <c r="AG2" s="749">
        <v>0</v>
      </c>
      <c r="AH2" s="671"/>
      <c r="BS2" s="749">
        <v>33811</v>
      </c>
    </row>
    <row r="3" spans="1:71">
      <c r="A3" s="749">
        <v>1</v>
      </c>
      <c r="B3" s="749" t="s">
        <v>1806</v>
      </c>
      <c r="C3" s="749">
        <v>2</v>
      </c>
      <c r="D3" s="749" t="s">
        <v>1807</v>
      </c>
      <c r="E3" s="749">
        <v>14</v>
      </c>
      <c r="F3" s="749" t="s">
        <v>524</v>
      </c>
      <c r="G3" s="749">
        <v>124003</v>
      </c>
      <c r="H3" s="749">
        <v>124</v>
      </c>
      <c r="I3" s="749" t="s">
        <v>326</v>
      </c>
      <c r="J3" s="749" t="s">
        <v>1811</v>
      </c>
      <c r="K3" s="749">
        <v>2</v>
      </c>
      <c r="L3" s="749">
        <v>5</v>
      </c>
      <c r="M3" s="749" t="s">
        <v>1811</v>
      </c>
      <c r="N3" s="749">
        <v>1</v>
      </c>
      <c r="O3" s="749">
        <v>0</v>
      </c>
      <c r="P3" s="749">
        <v>0</v>
      </c>
      <c r="Q3" s="749" t="s">
        <v>548</v>
      </c>
      <c r="R3" s="749">
        <v>2141</v>
      </c>
      <c r="S3" s="749">
        <v>214</v>
      </c>
      <c r="T3" s="749">
        <v>21</v>
      </c>
      <c r="U3" s="749">
        <v>2</v>
      </c>
      <c r="V3" s="749">
        <v>1</v>
      </c>
      <c r="W3" s="749">
        <v>1</v>
      </c>
      <c r="X3" s="749">
        <v>0</v>
      </c>
      <c r="Y3" s="749" t="s">
        <v>1810</v>
      </c>
      <c r="AA3" s="749">
        <v>250000</v>
      </c>
      <c r="AB3" s="749">
        <v>250000</v>
      </c>
      <c r="AC3" s="749">
        <v>250000</v>
      </c>
      <c r="AD3" s="749">
        <v>0</v>
      </c>
      <c r="AE3" s="749">
        <v>250000</v>
      </c>
      <c r="AF3" s="749">
        <v>0</v>
      </c>
      <c r="AG3" s="749">
        <v>250000</v>
      </c>
      <c r="AH3" s="671"/>
      <c r="BS3" s="749">
        <v>21411</v>
      </c>
    </row>
    <row r="4" spans="1:71">
      <c r="A4" s="749">
        <v>1</v>
      </c>
      <c r="B4" s="749" t="s">
        <v>1806</v>
      </c>
      <c r="C4" s="749">
        <v>2</v>
      </c>
      <c r="D4" s="749" t="s">
        <v>1807</v>
      </c>
      <c r="E4" s="749">
        <v>14</v>
      </c>
      <c r="F4" s="749" t="s">
        <v>524</v>
      </c>
      <c r="G4" s="749">
        <v>124003</v>
      </c>
      <c r="H4" s="749">
        <v>124</v>
      </c>
      <c r="I4" s="749" t="s">
        <v>326</v>
      </c>
      <c r="J4" s="749" t="s">
        <v>1811</v>
      </c>
      <c r="K4" s="749">
        <v>2</v>
      </c>
      <c r="L4" s="749">
        <v>5</v>
      </c>
      <c r="M4" s="749" t="s">
        <v>1811</v>
      </c>
      <c r="N4" s="749">
        <v>1</v>
      </c>
      <c r="O4" s="749">
        <v>0</v>
      </c>
      <c r="P4" s="749">
        <v>0</v>
      </c>
      <c r="Q4" s="749" t="s">
        <v>548</v>
      </c>
      <c r="R4" s="749">
        <v>2311</v>
      </c>
      <c r="S4" s="749">
        <v>231</v>
      </c>
      <c r="T4" s="749">
        <v>23</v>
      </c>
      <c r="U4" s="749">
        <v>2</v>
      </c>
      <c r="V4" s="749">
        <v>1</v>
      </c>
      <c r="W4" s="749">
        <v>1</v>
      </c>
      <c r="X4" s="749">
        <v>0</v>
      </c>
      <c r="Y4" s="749" t="s">
        <v>1810</v>
      </c>
      <c r="AA4" s="749">
        <v>700000</v>
      </c>
      <c r="AB4" s="749">
        <v>700000</v>
      </c>
      <c r="AC4" s="749">
        <v>280000</v>
      </c>
      <c r="AD4" s="749">
        <v>0</v>
      </c>
      <c r="AE4" s="749">
        <v>280000</v>
      </c>
      <c r="AF4" s="749">
        <v>0</v>
      </c>
      <c r="AG4" s="749">
        <v>700000</v>
      </c>
      <c r="AH4" s="671"/>
      <c r="BS4" s="749">
        <v>23111</v>
      </c>
    </row>
    <row r="5" spans="1:71">
      <c r="A5" s="749">
        <v>1</v>
      </c>
      <c r="B5" s="749" t="s">
        <v>1806</v>
      </c>
      <c r="C5" s="749">
        <v>2</v>
      </c>
      <c r="D5" s="749" t="s">
        <v>1807</v>
      </c>
      <c r="E5" s="749">
        <v>14</v>
      </c>
      <c r="F5" s="749" t="s">
        <v>456</v>
      </c>
      <c r="G5" s="749">
        <v>124004</v>
      </c>
      <c r="H5" s="749">
        <v>124</v>
      </c>
      <c r="I5" s="749" t="s">
        <v>330</v>
      </c>
      <c r="J5" s="749" t="s">
        <v>1811</v>
      </c>
      <c r="K5" s="749">
        <v>1</v>
      </c>
      <c r="L5" s="749">
        <v>1</v>
      </c>
      <c r="M5" s="749">
        <v>1</v>
      </c>
      <c r="N5" s="749">
        <v>1</v>
      </c>
      <c r="O5" s="749">
        <v>0</v>
      </c>
      <c r="P5" s="749">
        <v>0</v>
      </c>
      <c r="Q5" s="749">
        <v>111100</v>
      </c>
      <c r="R5" s="749">
        <v>4412</v>
      </c>
      <c r="S5" s="749">
        <v>441</v>
      </c>
      <c r="T5" s="749">
        <v>44</v>
      </c>
      <c r="U5" s="749">
        <v>4</v>
      </c>
      <c r="V5" s="749">
        <v>1</v>
      </c>
      <c r="W5" s="749">
        <v>1</v>
      </c>
      <c r="X5" s="749">
        <v>0</v>
      </c>
      <c r="Y5" s="749" t="s">
        <v>1810</v>
      </c>
      <c r="AA5" s="749">
        <v>2000000</v>
      </c>
      <c r="AB5" s="749">
        <v>1500000</v>
      </c>
      <c r="AC5" s="749">
        <v>800000</v>
      </c>
      <c r="AD5" s="749">
        <v>600000</v>
      </c>
      <c r="AE5" s="749">
        <v>200000</v>
      </c>
      <c r="AF5" s="749">
        <v>900000</v>
      </c>
      <c r="AG5" s="749">
        <v>0</v>
      </c>
      <c r="AH5" s="671"/>
      <c r="BS5" s="749">
        <v>44121</v>
      </c>
    </row>
    <row r="6" spans="1:71">
      <c r="A6" s="749">
        <v>1</v>
      </c>
      <c r="B6" s="749" t="s">
        <v>1806</v>
      </c>
      <c r="C6" s="749">
        <v>2</v>
      </c>
      <c r="D6" s="749" t="s">
        <v>1807</v>
      </c>
      <c r="E6" s="749">
        <v>14</v>
      </c>
      <c r="F6" s="749" t="s">
        <v>456</v>
      </c>
      <c r="G6" s="749">
        <v>124004</v>
      </c>
      <c r="H6" s="749">
        <v>124</v>
      </c>
      <c r="I6" s="749" t="s">
        <v>330</v>
      </c>
      <c r="J6" s="749" t="s">
        <v>1811</v>
      </c>
      <c r="K6" s="749">
        <v>1</v>
      </c>
      <c r="L6" s="749">
        <v>5</v>
      </c>
      <c r="M6" s="749" t="s">
        <v>1809</v>
      </c>
      <c r="N6" s="749">
        <v>3</v>
      </c>
      <c r="O6" s="749">
        <v>0</v>
      </c>
      <c r="P6" s="749">
        <v>0</v>
      </c>
      <c r="Q6" s="749" t="s">
        <v>552</v>
      </c>
      <c r="R6" s="749">
        <v>5211</v>
      </c>
      <c r="S6" s="749">
        <v>521</v>
      </c>
      <c r="T6" s="749">
        <v>52</v>
      </c>
      <c r="U6" s="749">
        <v>5</v>
      </c>
      <c r="V6" s="749">
        <v>2</v>
      </c>
      <c r="W6" s="749">
        <v>1</v>
      </c>
      <c r="X6" s="749">
        <v>0</v>
      </c>
      <c r="Y6" s="749" t="s">
        <v>1812</v>
      </c>
      <c r="Z6" s="749" t="s">
        <v>553</v>
      </c>
      <c r="AA6" s="749">
        <v>50000</v>
      </c>
      <c r="AB6" s="749">
        <v>50000</v>
      </c>
      <c r="AC6" s="749">
        <v>20000</v>
      </c>
      <c r="AD6" s="749">
        <v>0</v>
      </c>
      <c r="AE6" s="749">
        <v>20000</v>
      </c>
      <c r="AF6" s="749">
        <v>0</v>
      </c>
      <c r="AG6" s="749">
        <v>50000</v>
      </c>
      <c r="AH6" s="671">
        <v>11792.56</v>
      </c>
      <c r="BS6" s="749">
        <v>52112</v>
      </c>
    </row>
    <row r="7" spans="1:71">
      <c r="A7" s="749">
        <v>1</v>
      </c>
      <c r="B7" s="749" t="s">
        <v>1806</v>
      </c>
      <c r="C7" s="749">
        <v>2</v>
      </c>
      <c r="D7" s="749" t="s">
        <v>1807</v>
      </c>
      <c r="E7" s="749">
        <v>14</v>
      </c>
      <c r="F7" s="749" t="s">
        <v>456</v>
      </c>
      <c r="G7" s="749">
        <v>124004</v>
      </c>
      <c r="H7" s="749">
        <v>124</v>
      </c>
      <c r="I7" s="749" t="s">
        <v>330</v>
      </c>
      <c r="J7" s="749" t="s">
        <v>1811</v>
      </c>
      <c r="K7" s="749">
        <v>1</v>
      </c>
      <c r="L7" s="749">
        <v>5</v>
      </c>
      <c r="M7" s="749" t="s">
        <v>1809</v>
      </c>
      <c r="N7" s="749">
        <v>4</v>
      </c>
      <c r="O7" s="749">
        <v>0</v>
      </c>
      <c r="P7" s="749">
        <v>0</v>
      </c>
      <c r="Q7" s="749" t="s">
        <v>555</v>
      </c>
      <c r="R7" s="749">
        <v>4419</v>
      </c>
      <c r="S7" s="749">
        <v>441</v>
      </c>
      <c r="T7" s="749">
        <v>44</v>
      </c>
      <c r="U7" s="749">
        <v>4</v>
      </c>
      <c r="V7" s="749">
        <v>1</v>
      </c>
      <c r="W7" s="749">
        <v>1</v>
      </c>
      <c r="X7" s="749">
        <v>0</v>
      </c>
      <c r="Y7" s="749" t="s">
        <v>1810</v>
      </c>
      <c r="AA7" s="749">
        <v>400000</v>
      </c>
      <c r="AB7" s="749">
        <v>0</v>
      </c>
      <c r="AC7" s="749">
        <v>0</v>
      </c>
      <c r="AD7" s="749">
        <v>0</v>
      </c>
      <c r="AE7" s="749">
        <v>0</v>
      </c>
      <c r="AF7" s="749">
        <v>0</v>
      </c>
      <c r="AG7" s="749">
        <v>0</v>
      </c>
      <c r="AH7" s="671"/>
      <c r="BS7" s="749">
        <v>44191</v>
      </c>
    </row>
    <row r="8" spans="1:71">
      <c r="A8" s="749">
        <v>1</v>
      </c>
      <c r="B8" s="749" t="s">
        <v>1806</v>
      </c>
      <c r="C8" s="749">
        <v>2</v>
      </c>
      <c r="D8" s="749" t="s">
        <v>1807</v>
      </c>
      <c r="E8" s="749">
        <v>14</v>
      </c>
      <c r="F8" s="749" t="s">
        <v>456</v>
      </c>
      <c r="G8" s="749">
        <v>124004</v>
      </c>
      <c r="H8" s="749">
        <v>124</v>
      </c>
      <c r="I8" s="749" t="s">
        <v>330</v>
      </c>
      <c r="J8" s="749" t="s">
        <v>1811</v>
      </c>
      <c r="K8" s="749">
        <v>2</v>
      </c>
      <c r="L8" s="749">
        <v>5</v>
      </c>
      <c r="M8" s="749" t="s">
        <v>1811</v>
      </c>
      <c r="N8" s="749">
        <v>1</v>
      </c>
      <c r="O8" s="749">
        <v>0</v>
      </c>
      <c r="P8" s="749">
        <v>0</v>
      </c>
      <c r="Q8" s="749" t="s">
        <v>548</v>
      </c>
      <c r="R8" s="749">
        <v>2111</v>
      </c>
      <c r="S8" s="749">
        <v>211</v>
      </c>
      <c r="T8" s="749">
        <v>21</v>
      </c>
      <c r="U8" s="749">
        <v>2</v>
      </c>
      <c r="V8" s="749">
        <v>1</v>
      </c>
      <c r="W8" s="749">
        <v>1</v>
      </c>
      <c r="X8" s="749">
        <v>0</v>
      </c>
      <c r="Y8" s="749" t="s">
        <v>1810</v>
      </c>
      <c r="AA8" s="749">
        <v>40000</v>
      </c>
      <c r="AB8" s="749">
        <v>40000</v>
      </c>
      <c r="AC8" s="749">
        <v>40000</v>
      </c>
      <c r="AD8" s="749">
        <v>11792.56</v>
      </c>
      <c r="AE8" s="749">
        <v>28207.439999999999</v>
      </c>
      <c r="AF8" s="749">
        <v>1025.44</v>
      </c>
      <c r="AG8" s="749">
        <v>27182</v>
      </c>
      <c r="AH8" s="671">
        <v>751650.2</v>
      </c>
      <c r="BS8" s="749">
        <v>21111</v>
      </c>
    </row>
    <row r="9" spans="1:71">
      <c r="A9" s="749">
        <v>1</v>
      </c>
      <c r="B9" s="749" t="s">
        <v>1806</v>
      </c>
      <c r="C9" s="749">
        <v>2</v>
      </c>
      <c r="D9" s="749" t="s">
        <v>1807</v>
      </c>
      <c r="E9" s="749">
        <v>14</v>
      </c>
      <c r="F9" s="749" t="s">
        <v>456</v>
      </c>
      <c r="G9" s="749">
        <v>124004</v>
      </c>
      <c r="H9" s="749">
        <v>124</v>
      </c>
      <c r="I9" s="749" t="s">
        <v>330</v>
      </c>
      <c r="J9" s="749" t="s">
        <v>1811</v>
      </c>
      <c r="K9" s="749">
        <v>2</v>
      </c>
      <c r="L9" s="749">
        <v>5</v>
      </c>
      <c r="M9" s="749" t="s">
        <v>1811</v>
      </c>
      <c r="N9" s="749">
        <v>1</v>
      </c>
      <c r="O9" s="749">
        <v>0</v>
      </c>
      <c r="P9" s="749">
        <v>0</v>
      </c>
      <c r="Q9" s="749" t="s">
        <v>548</v>
      </c>
      <c r="R9" s="749">
        <v>2211</v>
      </c>
      <c r="S9" s="749">
        <v>221</v>
      </c>
      <c r="T9" s="749">
        <v>22</v>
      </c>
      <c r="U9" s="749">
        <v>2</v>
      </c>
      <c r="V9" s="749">
        <v>1</v>
      </c>
      <c r="W9" s="749">
        <v>1</v>
      </c>
      <c r="X9" s="749">
        <v>0</v>
      </c>
      <c r="Y9" s="749" t="s">
        <v>1810</v>
      </c>
      <c r="AA9" s="749">
        <v>50000</v>
      </c>
      <c r="AB9" s="749">
        <v>50000</v>
      </c>
      <c r="AC9" s="749">
        <v>20000</v>
      </c>
      <c r="AD9" s="749">
        <v>0</v>
      </c>
      <c r="AE9" s="749">
        <v>20000</v>
      </c>
      <c r="AF9" s="749">
        <v>50000</v>
      </c>
      <c r="AG9" s="749">
        <v>0</v>
      </c>
      <c r="AH9" s="671">
        <v>1127475.7900000003</v>
      </c>
      <c r="BS9" s="749">
        <v>22111</v>
      </c>
    </row>
    <row r="10" spans="1:71">
      <c r="A10" s="749">
        <v>1</v>
      </c>
      <c r="B10" s="749" t="s">
        <v>1806</v>
      </c>
      <c r="C10" s="749">
        <v>2</v>
      </c>
      <c r="D10" s="749" t="s">
        <v>1807</v>
      </c>
      <c r="E10" s="749">
        <v>14</v>
      </c>
      <c r="F10" s="749" t="s">
        <v>456</v>
      </c>
      <c r="G10" s="749">
        <v>124004</v>
      </c>
      <c r="H10" s="749">
        <v>124</v>
      </c>
      <c r="I10" s="749" t="s">
        <v>330</v>
      </c>
      <c r="J10" s="749" t="s">
        <v>1811</v>
      </c>
      <c r="K10" s="749">
        <v>2</v>
      </c>
      <c r="L10" s="749">
        <v>5</v>
      </c>
      <c r="M10" s="749" t="s">
        <v>1811</v>
      </c>
      <c r="N10" s="749">
        <v>1</v>
      </c>
      <c r="O10" s="749">
        <v>0</v>
      </c>
      <c r="P10" s="749">
        <v>0</v>
      </c>
      <c r="Q10" s="749" t="s">
        <v>548</v>
      </c>
      <c r="R10" s="749">
        <v>2711</v>
      </c>
      <c r="S10" s="749">
        <v>271</v>
      </c>
      <c r="T10" s="749">
        <v>27</v>
      </c>
      <c r="U10" s="749">
        <v>2</v>
      </c>
      <c r="V10" s="749">
        <v>1</v>
      </c>
      <c r="W10" s="749">
        <v>2</v>
      </c>
      <c r="X10" s="749">
        <v>0</v>
      </c>
      <c r="Y10" s="749" t="s">
        <v>1810</v>
      </c>
      <c r="AA10" s="749">
        <v>30000</v>
      </c>
      <c r="AB10" s="749">
        <v>30000</v>
      </c>
      <c r="AC10" s="749">
        <v>12000</v>
      </c>
      <c r="AD10" s="749">
        <v>0</v>
      </c>
      <c r="AE10" s="749">
        <v>12000</v>
      </c>
      <c r="AF10" s="749">
        <v>30000</v>
      </c>
      <c r="AG10" s="749">
        <v>0</v>
      </c>
      <c r="AH10" s="671"/>
      <c r="BS10" s="749">
        <v>27111</v>
      </c>
    </row>
    <row r="11" spans="1:71">
      <c r="A11" s="749">
        <v>1</v>
      </c>
      <c r="B11" s="749" t="s">
        <v>1806</v>
      </c>
      <c r="C11" s="749">
        <v>2</v>
      </c>
      <c r="D11" s="749" t="s">
        <v>1807</v>
      </c>
      <c r="E11" s="749">
        <v>14</v>
      </c>
      <c r="F11" s="749" t="s">
        <v>456</v>
      </c>
      <c r="G11" s="749">
        <v>124004</v>
      </c>
      <c r="H11" s="749">
        <v>124</v>
      </c>
      <c r="I11" s="749" t="s">
        <v>330</v>
      </c>
      <c r="J11" s="749" t="s">
        <v>1811</v>
      </c>
      <c r="K11" s="749">
        <v>2</v>
      </c>
      <c r="L11" s="749">
        <v>5</v>
      </c>
      <c r="M11" s="749" t="s">
        <v>1811</v>
      </c>
      <c r="N11" s="749">
        <v>1</v>
      </c>
      <c r="O11" s="749">
        <v>0</v>
      </c>
      <c r="P11" s="749">
        <v>0</v>
      </c>
      <c r="Q11" s="749" t="s">
        <v>548</v>
      </c>
      <c r="R11" s="749">
        <v>3112</v>
      </c>
      <c r="S11" s="749">
        <v>311</v>
      </c>
      <c r="T11" s="749">
        <v>31</v>
      </c>
      <c r="U11" s="749">
        <v>3</v>
      </c>
      <c r="V11" s="749">
        <v>1</v>
      </c>
      <c r="W11" s="749">
        <v>2</v>
      </c>
      <c r="X11" s="749">
        <v>0</v>
      </c>
      <c r="Y11" s="749" t="s">
        <v>1810</v>
      </c>
      <c r="AA11" s="749">
        <v>0</v>
      </c>
      <c r="AB11" s="749">
        <v>80000</v>
      </c>
      <c r="AC11" s="749">
        <v>32000</v>
      </c>
      <c r="AD11" s="749">
        <v>0</v>
      </c>
      <c r="AE11" s="749">
        <v>32000</v>
      </c>
      <c r="AF11" s="749">
        <v>0</v>
      </c>
      <c r="AG11" s="749">
        <v>80000</v>
      </c>
      <c r="AH11" s="671"/>
      <c r="BS11" s="749">
        <v>31121</v>
      </c>
    </row>
    <row r="12" spans="1:71">
      <c r="A12" s="749">
        <v>1</v>
      </c>
      <c r="B12" s="749" t="s">
        <v>1806</v>
      </c>
      <c r="C12" s="749">
        <v>2</v>
      </c>
      <c r="D12" s="749" t="s">
        <v>1807</v>
      </c>
      <c r="E12" s="749">
        <v>14</v>
      </c>
      <c r="F12" s="749" t="s">
        <v>456</v>
      </c>
      <c r="G12" s="749">
        <v>124004</v>
      </c>
      <c r="H12" s="749">
        <v>124</v>
      </c>
      <c r="I12" s="749" t="s">
        <v>330</v>
      </c>
      <c r="J12" s="749" t="s">
        <v>1811</v>
      </c>
      <c r="K12" s="749">
        <v>2</v>
      </c>
      <c r="L12" s="749">
        <v>5</v>
      </c>
      <c r="M12" s="749" t="s">
        <v>1811</v>
      </c>
      <c r="N12" s="749">
        <v>1</v>
      </c>
      <c r="O12" s="749">
        <v>0</v>
      </c>
      <c r="P12" s="749">
        <v>0</v>
      </c>
      <c r="Q12" s="749" t="s">
        <v>548</v>
      </c>
      <c r="R12" s="749">
        <v>3291</v>
      </c>
      <c r="S12" s="749">
        <v>329</v>
      </c>
      <c r="T12" s="749">
        <v>32</v>
      </c>
      <c r="U12" s="749">
        <v>3</v>
      </c>
      <c r="V12" s="749">
        <v>1</v>
      </c>
      <c r="W12" s="749">
        <v>1</v>
      </c>
      <c r="X12" s="749">
        <v>0</v>
      </c>
      <c r="Y12" s="749" t="s">
        <v>1810</v>
      </c>
      <c r="AA12" s="749">
        <v>40000</v>
      </c>
      <c r="AB12" s="749">
        <v>0</v>
      </c>
      <c r="AC12" s="749">
        <v>0</v>
      </c>
      <c r="AD12" s="749">
        <v>0</v>
      </c>
      <c r="AE12" s="749">
        <v>0</v>
      </c>
      <c r="AF12" s="749">
        <v>0</v>
      </c>
      <c r="AG12" s="749">
        <v>0</v>
      </c>
      <c r="AH12" s="671"/>
      <c r="BS12" s="749">
        <v>32911</v>
      </c>
    </row>
    <row r="13" spans="1:71">
      <c r="A13" s="749">
        <v>1</v>
      </c>
      <c r="B13" s="749" t="s">
        <v>1806</v>
      </c>
      <c r="C13" s="749">
        <v>2</v>
      </c>
      <c r="D13" s="749" t="s">
        <v>1807</v>
      </c>
      <c r="E13" s="749">
        <v>14</v>
      </c>
      <c r="F13" s="749" t="s">
        <v>456</v>
      </c>
      <c r="G13" s="749">
        <v>124004</v>
      </c>
      <c r="H13" s="749">
        <v>124</v>
      </c>
      <c r="I13" s="749" t="s">
        <v>330</v>
      </c>
      <c r="J13" s="749" t="s">
        <v>1811</v>
      </c>
      <c r="K13" s="749">
        <v>2</v>
      </c>
      <c r="L13" s="749">
        <v>5</v>
      </c>
      <c r="M13" s="749" t="s">
        <v>1811</v>
      </c>
      <c r="N13" s="749">
        <v>1</v>
      </c>
      <c r="O13" s="749">
        <v>0</v>
      </c>
      <c r="P13" s="749">
        <v>0</v>
      </c>
      <c r="Q13" s="749" t="s">
        <v>548</v>
      </c>
      <c r="R13" s="749">
        <v>3581</v>
      </c>
      <c r="S13" s="749">
        <v>358</v>
      </c>
      <c r="T13" s="749">
        <v>35</v>
      </c>
      <c r="U13" s="749">
        <v>3</v>
      </c>
      <c r="V13" s="749">
        <v>1</v>
      </c>
      <c r="W13" s="749">
        <v>1</v>
      </c>
      <c r="X13" s="749">
        <v>0</v>
      </c>
      <c r="Y13" s="749" t="s">
        <v>1810</v>
      </c>
      <c r="AA13" s="749">
        <v>0</v>
      </c>
      <c r="AB13" s="749">
        <v>73000</v>
      </c>
      <c r="AC13" s="749">
        <v>13000</v>
      </c>
      <c r="AD13" s="749">
        <v>0</v>
      </c>
      <c r="AE13" s="749">
        <v>13000</v>
      </c>
      <c r="AF13" s="749">
        <v>0</v>
      </c>
      <c r="AG13" s="749">
        <v>73000</v>
      </c>
      <c r="AH13" s="671"/>
      <c r="BS13" s="749">
        <v>35811</v>
      </c>
    </row>
    <row r="14" spans="1:71">
      <c r="A14" s="749">
        <v>1</v>
      </c>
      <c r="B14" s="749" t="s">
        <v>1806</v>
      </c>
      <c r="C14" s="749">
        <v>2</v>
      </c>
      <c r="D14" s="749" t="s">
        <v>1807</v>
      </c>
      <c r="E14" s="749">
        <v>14</v>
      </c>
      <c r="F14" s="749" t="s">
        <v>456</v>
      </c>
      <c r="G14" s="749">
        <v>124004</v>
      </c>
      <c r="H14" s="749">
        <v>124</v>
      </c>
      <c r="I14" s="749" t="s">
        <v>330</v>
      </c>
      <c r="J14" s="749" t="s">
        <v>1811</v>
      </c>
      <c r="K14" s="749">
        <v>2</v>
      </c>
      <c r="L14" s="749">
        <v>5</v>
      </c>
      <c r="M14" s="749" t="s">
        <v>1811</v>
      </c>
      <c r="N14" s="749">
        <v>1</v>
      </c>
      <c r="O14" s="749">
        <v>0</v>
      </c>
      <c r="P14" s="749">
        <v>0</v>
      </c>
      <c r="Q14" s="749" t="s">
        <v>548</v>
      </c>
      <c r="R14" s="749">
        <v>3661</v>
      </c>
      <c r="S14" s="749">
        <v>366</v>
      </c>
      <c r="T14" s="749">
        <v>36</v>
      </c>
      <c r="U14" s="749">
        <v>3</v>
      </c>
      <c r="V14" s="749">
        <v>1</v>
      </c>
      <c r="W14" s="749">
        <v>1</v>
      </c>
      <c r="X14" s="749">
        <v>0</v>
      </c>
      <c r="Y14" s="749" t="s">
        <v>1810</v>
      </c>
      <c r="AA14" s="749">
        <v>40000</v>
      </c>
      <c r="AB14" s="749">
        <v>0</v>
      </c>
      <c r="AC14" s="749">
        <v>0</v>
      </c>
      <c r="AD14" s="749">
        <v>0</v>
      </c>
      <c r="AE14" s="749">
        <v>0</v>
      </c>
      <c r="AF14" s="749">
        <v>0</v>
      </c>
      <c r="AG14" s="749">
        <v>0</v>
      </c>
      <c r="AH14" s="671"/>
      <c r="BS14" s="749">
        <v>36611</v>
      </c>
    </row>
    <row r="15" spans="1:71">
      <c r="A15" s="749">
        <v>1</v>
      </c>
      <c r="B15" s="749" t="s">
        <v>1806</v>
      </c>
      <c r="C15" s="749">
        <v>2</v>
      </c>
      <c r="D15" s="749" t="s">
        <v>1807</v>
      </c>
      <c r="E15" s="749">
        <v>14</v>
      </c>
      <c r="F15" s="749" t="s">
        <v>456</v>
      </c>
      <c r="G15" s="749">
        <v>124004</v>
      </c>
      <c r="H15" s="749">
        <v>124</v>
      </c>
      <c r="I15" s="749" t="s">
        <v>330</v>
      </c>
      <c r="J15" s="749" t="s">
        <v>1811</v>
      </c>
      <c r="K15" s="749">
        <v>2</v>
      </c>
      <c r="L15" s="749">
        <v>5</v>
      </c>
      <c r="M15" s="749" t="s">
        <v>1811</v>
      </c>
      <c r="N15" s="749">
        <v>1</v>
      </c>
      <c r="O15" s="749">
        <v>0</v>
      </c>
      <c r="P15" s="749">
        <v>0</v>
      </c>
      <c r="Q15" s="749" t="s">
        <v>548</v>
      </c>
      <c r="R15" s="749">
        <v>3821</v>
      </c>
      <c r="S15" s="749">
        <v>382</v>
      </c>
      <c r="T15" s="749">
        <v>38</v>
      </c>
      <c r="U15" s="749">
        <v>3</v>
      </c>
      <c r="V15" s="749">
        <v>1</v>
      </c>
      <c r="W15" s="749">
        <v>1</v>
      </c>
      <c r="X15" s="749">
        <v>0</v>
      </c>
      <c r="Y15" s="749" t="s">
        <v>1810</v>
      </c>
      <c r="AA15" s="749">
        <v>100000</v>
      </c>
      <c r="AB15" s="749">
        <v>27000</v>
      </c>
      <c r="AC15" s="749">
        <v>0</v>
      </c>
      <c r="AD15" s="749">
        <v>0</v>
      </c>
      <c r="AE15" s="749">
        <v>0</v>
      </c>
      <c r="AF15" s="749">
        <v>0</v>
      </c>
      <c r="AG15" s="749">
        <v>27000</v>
      </c>
      <c r="AH15" s="671">
        <v>4544421.76</v>
      </c>
      <c r="BS15" s="749">
        <v>38211</v>
      </c>
    </row>
    <row r="16" spans="1:71">
      <c r="A16" s="749">
        <v>2</v>
      </c>
      <c r="B16" s="749" t="s">
        <v>1806</v>
      </c>
      <c r="C16" s="749">
        <v>2</v>
      </c>
      <c r="D16" s="749" t="s">
        <v>1807</v>
      </c>
      <c r="E16" s="749">
        <v>14</v>
      </c>
      <c r="F16" s="749" t="s">
        <v>528</v>
      </c>
      <c r="G16" s="749">
        <v>131001</v>
      </c>
      <c r="H16" s="749">
        <v>131</v>
      </c>
      <c r="I16" s="749" t="s">
        <v>445</v>
      </c>
      <c r="J16" s="749" t="s">
        <v>1809</v>
      </c>
      <c r="K16" s="749">
        <v>2</v>
      </c>
      <c r="L16" s="749">
        <v>5</v>
      </c>
      <c r="M16" s="749" t="s">
        <v>1811</v>
      </c>
      <c r="N16" s="749">
        <v>1</v>
      </c>
      <c r="O16" s="749">
        <v>0</v>
      </c>
      <c r="P16" s="749">
        <v>0</v>
      </c>
      <c r="Q16" s="749" t="s">
        <v>548</v>
      </c>
      <c r="R16" s="749">
        <v>2152</v>
      </c>
      <c r="S16" s="749">
        <v>215</v>
      </c>
      <c r="T16" s="749">
        <v>21</v>
      </c>
      <c r="U16" s="749">
        <v>2</v>
      </c>
      <c r="V16" s="749">
        <v>1</v>
      </c>
      <c r="W16" s="749">
        <v>1</v>
      </c>
      <c r="X16" s="749">
        <v>0</v>
      </c>
      <c r="Y16" s="749" t="s">
        <v>1810</v>
      </c>
      <c r="AA16" s="749">
        <v>1500000</v>
      </c>
      <c r="AB16" s="749">
        <v>1500000</v>
      </c>
      <c r="AC16" s="749">
        <v>1250000</v>
      </c>
      <c r="AD16" s="749">
        <v>0</v>
      </c>
      <c r="AE16" s="749">
        <v>1250000</v>
      </c>
      <c r="AF16" s="749">
        <v>0</v>
      </c>
      <c r="AG16" s="749">
        <v>1500000</v>
      </c>
      <c r="AH16" s="671">
        <v>7004890.9900000012</v>
      </c>
      <c r="BS16" s="749">
        <v>21521</v>
      </c>
    </row>
    <row r="17" spans="1:71">
      <c r="A17" s="749">
        <v>2</v>
      </c>
      <c r="B17" s="749" t="s">
        <v>1806</v>
      </c>
      <c r="C17" s="749">
        <v>2</v>
      </c>
      <c r="D17" s="749" t="s">
        <v>1807</v>
      </c>
      <c r="E17" s="749">
        <v>14</v>
      </c>
      <c r="F17" s="749" t="s">
        <v>519</v>
      </c>
      <c r="G17" s="749">
        <v>131104</v>
      </c>
      <c r="H17" s="749">
        <v>131</v>
      </c>
      <c r="I17" s="749" t="s">
        <v>450</v>
      </c>
      <c r="J17" s="749" t="s">
        <v>1813</v>
      </c>
      <c r="K17" s="749">
        <v>1</v>
      </c>
      <c r="L17" s="749">
        <v>5</v>
      </c>
      <c r="M17" s="749" t="s">
        <v>1809</v>
      </c>
      <c r="N17" s="749">
        <v>2</v>
      </c>
      <c r="O17" s="749">
        <v>0</v>
      </c>
      <c r="P17" s="749">
        <v>0</v>
      </c>
      <c r="Q17" s="749" t="s">
        <v>546</v>
      </c>
      <c r="R17" s="749">
        <v>3981</v>
      </c>
      <c r="S17" s="749">
        <v>398</v>
      </c>
      <c r="T17" s="749">
        <v>39</v>
      </c>
      <c r="U17" s="749">
        <v>3</v>
      </c>
      <c r="V17" s="749">
        <v>1</v>
      </c>
      <c r="W17" s="749">
        <v>2</v>
      </c>
      <c r="X17" s="749">
        <v>0</v>
      </c>
      <c r="Y17" s="749" t="s">
        <v>1810</v>
      </c>
      <c r="AA17" s="749">
        <v>10357906</v>
      </c>
      <c r="AB17" s="749">
        <v>10357906</v>
      </c>
      <c r="AC17" s="749">
        <v>4716852</v>
      </c>
      <c r="AD17" s="749">
        <v>3508150</v>
      </c>
      <c r="AE17" s="749">
        <v>1208702</v>
      </c>
      <c r="AF17" s="749">
        <v>0</v>
      </c>
      <c r="AG17" s="749">
        <v>6849756</v>
      </c>
      <c r="AH17" s="671">
        <v>225442.05</v>
      </c>
      <c r="BS17" s="749">
        <v>39811</v>
      </c>
    </row>
    <row r="18" spans="1:71">
      <c r="A18" s="749">
        <v>2</v>
      </c>
      <c r="B18" s="749" t="s">
        <v>1806</v>
      </c>
      <c r="C18" s="749">
        <v>2</v>
      </c>
      <c r="D18" s="749" t="s">
        <v>1807</v>
      </c>
      <c r="E18" s="749">
        <v>14</v>
      </c>
      <c r="F18" s="749" t="s">
        <v>519</v>
      </c>
      <c r="G18" s="749">
        <v>131104</v>
      </c>
      <c r="H18" s="749">
        <v>131</v>
      </c>
      <c r="I18" s="749" t="s">
        <v>450</v>
      </c>
      <c r="J18" s="749" t="s">
        <v>1813</v>
      </c>
      <c r="K18" s="749">
        <v>1</v>
      </c>
      <c r="L18" s="749">
        <v>5</v>
      </c>
      <c r="M18" s="749" t="s">
        <v>1809</v>
      </c>
      <c r="N18" s="749">
        <v>2</v>
      </c>
      <c r="O18" s="749">
        <v>0</v>
      </c>
      <c r="P18" s="749">
        <v>0</v>
      </c>
      <c r="Q18" s="749" t="s">
        <v>546</v>
      </c>
      <c r="R18" s="749">
        <v>3981</v>
      </c>
      <c r="S18" s="749">
        <v>398</v>
      </c>
      <c r="T18" s="749">
        <v>39</v>
      </c>
      <c r="U18" s="749">
        <v>3</v>
      </c>
      <c r="V18" s="749">
        <v>1</v>
      </c>
      <c r="W18" s="749">
        <v>2</v>
      </c>
      <c r="X18" s="749">
        <v>8</v>
      </c>
      <c r="Y18" s="749" t="s">
        <v>1810</v>
      </c>
      <c r="AA18" s="749">
        <v>945079</v>
      </c>
      <c r="AB18" s="749">
        <v>945079</v>
      </c>
      <c r="AC18" s="749">
        <v>448103</v>
      </c>
      <c r="AD18" s="749">
        <v>448066</v>
      </c>
      <c r="AE18" s="749">
        <v>37</v>
      </c>
      <c r="AF18" s="749">
        <v>0</v>
      </c>
      <c r="AG18" s="749">
        <v>497013</v>
      </c>
      <c r="AH18" s="671">
        <v>338163.17</v>
      </c>
      <c r="BS18" s="749">
        <v>39811</v>
      </c>
    </row>
    <row r="19" spans="1:71">
      <c r="A19" s="749">
        <v>2</v>
      </c>
      <c r="B19" s="749" t="s">
        <v>1806</v>
      </c>
      <c r="C19" s="749">
        <v>2</v>
      </c>
      <c r="D19" s="749" t="s">
        <v>1807</v>
      </c>
      <c r="E19" s="749">
        <v>14</v>
      </c>
      <c r="F19" s="749" t="s">
        <v>519</v>
      </c>
      <c r="G19" s="749">
        <v>131104</v>
      </c>
      <c r="H19" s="749">
        <v>131</v>
      </c>
      <c r="I19" s="749" t="s">
        <v>450</v>
      </c>
      <c r="J19" s="749" t="s">
        <v>1813</v>
      </c>
      <c r="K19" s="749">
        <v>1</v>
      </c>
      <c r="L19" s="749">
        <v>5</v>
      </c>
      <c r="M19" s="749" t="s">
        <v>1809</v>
      </c>
      <c r="N19" s="749">
        <v>2</v>
      </c>
      <c r="O19" s="749">
        <v>0</v>
      </c>
      <c r="P19" s="749">
        <v>0</v>
      </c>
      <c r="Q19" s="749" t="s">
        <v>546</v>
      </c>
      <c r="R19" s="749">
        <v>3981</v>
      </c>
      <c r="S19" s="749">
        <v>398</v>
      </c>
      <c r="T19" s="749">
        <v>39</v>
      </c>
      <c r="U19" s="749">
        <v>3</v>
      </c>
      <c r="V19" s="749">
        <v>2</v>
      </c>
      <c r="W19" s="749">
        <v>2</v>
      </c>
      <c r="X19" s="749">
        <v>0</v>
      </c>
      <c r="Y19" s="749" t="s">
        <v>1812</v>
      </c>
      <c r="AA19" s="749">
        <v>6905270</v>
      </c>
      <c r="AB19" s="749">
        <v>6905270</v>
      </c>
      <c r="AC19" s="749">
        <v>4116303</v>
      </c>
      <c r="AD19" s="749">
        <v>3260614</v>
      </c>
      <c r="AE19" s="749">
        <v>855689</v>
      </c>
      <c r="AF19" s="749">
        <v>0</v>
      </c>
      <c r="AG19" s="749">
        <v>3644656</v>
      </c>
      <c r="AH19" s="671"/>
      <c r="BS19" s="749">
        <v>39812</v>
      </c>
    </row>
    <row r="20" spans="1:71">
      <c r="A20" s="749">
        <v>2</v>
      </c>
      <c r="B20" s="749" t="s">
        <v>1806</v>
      </c>
      <c r="C20" s="749">
        <v>2</v>
      </c>
      <c r="D20" s="749" t="s">
        <v>1807</v>
      </c>
      <c r="E20" s="749">
        <v>14</v>
      </c>
      <c r="F20" s="749" t="s">
        <v>519</v>
      </c>
      <c r="G20" s="749">
        <v>131104</v>
      </c>
      <c r="H20" s="749">
        <v>131</v>
      </c>
      <c r="I20" s="749" t="s">
        <v>450</v>
      </c>
      <c r="J20" s="749" t="s">
        <v>1813</v>
      </c>
      <c r="K20" s="749">
        <v>1</v>
      </c>
      <c r="L20" s="749">
        <v>5</v>
      </c>
      <c r="M20" s="749" t="s">
        <v>1809</v>
      </c>
      <c r="N20" s="749">
        <v>2</v>
      </c>
      <c r="O20" s="749">
        <v>0</v>
      </c>
      <c r="P20" s="749">
        <v>0</v>
      </c>
      <c r="Q20" s="749" t="s">
        <v>546</v>
      </c>
      <c r="R20" s="749">
        <v>3981</v>
      </c>
      <c r="S20" s="749">
        <v>398</v>
      </c>
      <c r="T20" s="749">
        <v>39</v>
      </c>
      <c r="U20" s="749">
        <v>3</v>
      </c>
      <c r="V20" s="749">
        <v>2</v>
      </c>
      <c r="W20" s="749">
        <v>2</v>
      </c>
      <c r="X20" s="749">
        <v>8</v>
      </c>
      <c r="Y20" s="749" t="s">
        <v>1812</v>
      </c>
      <c r="AA20" s="749">
        <v>630053</v>
      </c>
      <c r="AB20" s="749">
        <v>630053</v>
      </c>
      <c r="AC20" s="749">
        <v>284449</v>
      </c>
      <c r="AD20" s="749">
        <v>284421</v>
      </c>
      <c r="AE20" s="749">
        <v>28</v>
      </c>
      <c r="AF20" s="749">
        <v>0</v>
      </c>
      <c r="AG20" s="749">
        <v>345632</v>
      </c>
      <c r="AH20" s="671">
        <v>911855.62</v>
      </c>
      <c r="BS20" s="749">
        <v>39812</v>
      </c>
    </row>
    <row r="21" spans="1:71">
      <c r="A21" s="749">
        <v>2</v>
      </c>
      <c r="B21" s="749" t="s">
        <v>1806</v>
      </c>
      <c r="C21" s="749">
        <v>2</v>
      </c>
      <c r="D21" s="749" t="s">
        <v>1807</v>
      </c>
      <c r="E21" s="749">
        <v>14</v>
      </c>
      <c r="F21" s="749" t="s">
        <v>519</v>
      </c>
      <c r="G21" s="749">
        <v>131104</v>
      </c>
      <c r="H21" s="749">
        <v>131</v>
      </c>
      <c r="I21" s="749" t="s">
        <v>450</v>
      </c>
      <c r="J21" s="749" t="s">
        <v>1813</v>
      </c>
      <c r="K21" s="749">
        <v>1</v>
      </c>
      <c r="L21" s="749">
        <v>5</v>
      </c>
      <c r="M21" s="749" t="s">
        <v>1809</v>
      </c>
      <c r="N21" s="749">
        <v>2</v>
      </c>
      <c r="O21" s="749">
        <v>0</v>
      </c>
      <c r="P21" s="749">
        <v>0</v>
      </c>
      <c r="Q21" s="749" t="s">
        <v>546</v>
      </c>
      <c r="R21" s="749">
        <v>3982</v>
      </c>
      <c r="S21" s="749">
        <v>398</v>
      </c>
      <c r="T21" s="749">
        <v>39</v>
      </c>
      <c r="U21" s="749">
        <v>3</v>
      </c>
      <c r="V21" s="749">
        <v>1</v>
      </c>
      <c r="W21" s="749">
        <v>1</v>
      </c>
      <c r="X21" s="749">
        <v>0</v>
      </c>
      <c r="Y21" s="749" t="s">
        <v>1810</v>
      </c>
      <c r="AA21" s="749">
        <v>5247034</v>
      </c>
      <c r="AB21" s="749">
        <v>5247034</v>
      </c>
      <c r="AC21" s="749">
        <v>1791694</v>
      </c>
      <c r="AD21" s="749">
        <v>1247754.5900000001</v>
      </c>
      <c r="AE21" s="749">
        <v>543939.41</v>
      </c>
      <c r="AF21" s="749">
        <v>0</v>
      </c>
      <c r="AG21" s="749">
        <v>3999279.41</v>
      </c>
      <c r="AH21" s="671">
        <v>18440.25</v>
      </c>
      <c r="BS21" s="749">
        <v>39821</v>
      </c>
    </row>
    <row r="22" spans="1:71">
      <c r="A22" s="749">
        <v>2</v>
      </c>
      <c r="B22" s="749" t="s">
        <v>1806</v>
      </c>
      <c r="C22" s="749">
        <v>2</v>
      </c>
      <c r="D22" s="749" t="s">
        <v>1807</v>
      </c>
      <c r="E22" s="749">
        <v>14</v>
      </c>
      <c r="F22" s="749" t="s">
        <v>519</v>
      </c>
      <c r="G22" s="749">
        <v>131104</v>
      </c>
      <c r="H22" s="749">
        <v>131</v>
      </c>
      <c r="I22" s="749" t="s">
        <v>450</v>
      </c>
      <c r="J22" s="749" t="s">
        <v>1813</v>
      </c>
      <c r="K22" s="749">
        <v>1</v>
      </c>
      <c r="L22" s="749">
        <v>5</v>
      </c>
      <c r="M22" s="749" t="s">
        <v>1809</v>
      </c>
      <c r="N22" s="749">
        <v>2</v>
      </c>
      <c r="O22" s="749">
        <v>0</v>
      </c>
      <c r="P22" s="749">
        <v>0</v>
      </c>
      <c r="Q22" s="749" t="s">
        <v>546</v>
      </c>
      <c r="R22" s="749">
        <v>3982</v>
      </c>
      <c r="S22" s="749">
        <v>398</v>
      </c>
      <c r="T22" s="749">
        <v>39</v>
      </c>
      <c r="U22" s="749">
        <v>3</v>
      </c>
      <c r="V22" s="749">
        <v>1</v>
      </c>
      <c r="W22" s="749">
        <v>1</v>
      </c>
      <c r="X22" s="749">
        <v>8</v>
      </c>
      <c r="Y22" s="749" t="s">
        <v>1810</v>
      </c>
      <c r="AA22" s="749">
        <v>356025</v>
      </c>
      <c r="AB22" s="749">
        <v>356025</v>
      </c>
      <c r="AC22" s="749">
        <v>60000</v>
      </c>
      <c r="AD22" s="749">
        <v>0</v>
      </c>
      <c r="AE22" s="749">
        <v>60000</v>
      </c>
      <c r="AF22" s="749">
        <v>0</v>
      </c>
      <c r="AG22" s="749">
        <v>356025</v>
      </c>
      <c r="AH22" s="671">
        <v>1427516.56</v>
      </c>
      <c r="BS22" s="749">
        <v>39821</v>
      </c>
    </row>
    <row r="23" spans="1:71">
      <c r="A23" s="749">
        <v>2</v>
      </c>
      <c r="B23" s="749" t="s">
        <v>1806</v>
      </c>
      <c r="C23" s="749">
        <v>2</v>
      </c>
      <c r="D23" s="749" t="s">
        <v>1807</v>
      </c>
      <c r="E23" s="749">
        <v>14</v>
      </c>
      <c r="F23" s="749" t="s">
        <v>519</v>
      </c>
      <c r="G23" s="749">
        <v>131104</v>
      </c>
      <c r="H23" s="749">
        <v>131</v>
      </c>
      <c r="I23" s="749" t="s">
        <v>450</v>
      </c>
      <c r="J23" s="749" t="s">
        <v>1813</v>
      </c>
      <c r="K23" s="749">
        <v>1</v>
      </c>
      <c r="L23" s="749">
        <v>5</v>
      </c>
      <c r="M23" s="749" t="s">
        <v>1809</v>
      </c>
      <c r="N23" s="749">
        <v>2</v>
      </c>
      <c r="O23" s="749">
        <v>0</v>
      </c>
      <c r="P23" s="749">
        <v>0</v>
      </c>
      <c r="Q23" s="749" t="s">
        <v>546</v>
      </c>
      <c r="R23" s="749">
        <v>3982</v>
      </c>
      <c r="S23" s="749">
        <v>398</v>
      </c>
      <c r="T23" s="749">
        <v>39</v>
      </c>
      <c r="U23" s="749">
        <v>3</v>
      </c>
      <c r="V23" s="749">
        <v>2</v>
      </c>
      <c r="W23" s="749">
        <v>1</v>
      </c>
      <c r="X23" s="749">
        <v>0</v>
      </c>
      <c r="Y23" s="749" t="s">
        <v>1812</v>
      </c>
      <c r="AA23" s="749">
        <v>3498023</v>
      </c>
      <c r="AB23" s="749">
        <v>3498023</v>
      </c>
      <c r="AC23" s="749">
        <v>1026463</v>
      </c>
      <c r="AD23" s="749">
        <v>911855.62</v>
      </c>
      <c r="AE23" s="749">
        <v>114607.38</v>
      </c>
      <c r="AF23" s="749">
        <v>1409.74</v>
      </c>
      <c r="AG23" s="749">
        <v>2584757.64</v>
      </c>
      <c r="AH23" s="671"/>
      <c r="BS23" s="749">
        <v>39822</v>
      </c>
    </row>
    <row r="24" spans="1:71">
      <c r="A24" s="749">
        <v>2</v>
      </c>
      <c r="B24" s="749" t="s">
        <v>1806</v>
      </c>
      <c r="C24" s="749">
        <v>2</v>
      </c>
      <c r="D24" s="749" t="s">
        <v>1807</v>
      </c>
      <c r="E24" s="749">
        <v>14</v>
      </c>
      <c r="F24" s="749" t="s">
        <v>519</v>
      </c>
      <c r="G24" s="749">
        <v>131104</v>
      </c>
      <c r="H24" s="749">
        <v>131</v>
      </c>
      <c r="I24" s="749" t="s">
        <v>450</v>
      </c>
      <c r="J24" s="749" t="s">
        <v>1813</v>
      </c>
      <c r="K24" s="749">
        <v>1</v>
      </c>
      <c r="L24" s="749">
        <v>5</v>
      </c>
      <c r="M24" s="749" t="s">
        <v>1809</v>
      </c>
      <c r="N24" s="749">
        <v>2</v>
      </c>
      <c r="O24" s="749">
        <v>0</v>
      </c>
      <c r="P24" s="749">
        <v>0</v>
      </c>
      <c r="Q24" s="749" t="s">
        <v>546</v>
      </c>
      <c r="R24" s="749">
        <v>3982</v>
      </c>
      <c r="S24" s="749">
        <v>398</v>
      </c>
      <c r="T24" s="749">
        <v>39</v>
      </c>
      <c r="U24" s="749">
        <v>3</v>
      </c>
      <c r="V24" s="749">
        <v>2</v>
      </c>
      <c r="W24" s="749">
        <v>1</v>
      </c>
      <c r="X24" s="749">
        <v>8</v>
      </c>
      <c r="Y24" s="749" t="s">
        <v>1812</v>
      </c>
      <c r="AA24" s="749">
        <v>237350</v>
      </c>
      <c r="AB24" s="749">
        <v>237350</v>
      </c>
      <c r="AC24" s="749">
        <v>40000</v>
      </c>
      <c r="AD24" s="749">
        <v>18440.25</v>
      </c>
      <c r="AE24" s="749">
        <v>21559.75</v>
      </c>
      <c r="AF24" s="749">
        <v>0</v>
      </c>
      <c r="AG24" s="749">
        <v>218909.75</v>
      </c>
      <c r="AH24" s="671"/>
      <c r="BS24" s="749">
        <v>39822</v>
      </c>
    </row>
    <row r="25" spans="1:71">
      <c r="A25" s="749">
        <v>3</v>
      </c>
      <c r="B25" s="749" t="s">
        <v>1806</v>
      </c>
      <c r="C25" s="749">
        <v>2</v>
      </c>
      <c r="D25" s="749" t="s">
        <v>1807</v>
      </c>
      <c r="E25" s="749">
        <v>14</v>
      </c>
      <c r="F25" s="749" t="s">
        <v>497</v>
      </c>
      <c r="G25" s="749">
        <v>138177</v>
      </c>
      <c r="H25" s="749">
        <v>138</v>
      </c>
      <c r="I25" s="749" t="s">
        <v>441</v>
      </c>
      <c r="J25" s="749" t="s">
        <v>1811</v>
      </c>
      <c r="K25" s="749">
        <v>1</v>
      </c>
      <c r="L25" s="749">
        <v>5</v>
      </c>
      <c r="M25" s="749" t="s">
        <v>1809</v>
      </c>
      <c r="N25" s="749">
        <v>3</v>
      </c>
      <c r="O25" s="749">
        <v>0</v>
      </c>
      <c r="P25" s="749">
        <v>0</v>
      </c>
      <c r="Q25" s="749" t="s">
        <v>552</v>
      </c>
      <c r="R25" s="749">
        <v>4419</v>
      </c>
      <c r="S25" s="749">
        <v>441</v>
      </c>
      <c r="T25" s="749">
        <v>44</v>
      </c>
      <c r="U25" s="749">
        <v>4</v>
      </c>
      <c r="V25" s="749">
        <v>1</v>
      </c>
      <c r="W25" s="749">
        <v>1</v>
      </c>
      <c r="X25" s="749">
        <v>0</v>
      </c>
      <c r="Y25" s="749" t="s">
        <v>1810</v>
      </c>
      <c r="AA25" s="749">
        <v>24297717</v>
      </c>
      <c r="AB25" s="749">
        <v>24297717</v>
      </c>
      <c r="AC25" s="749">
        <v>19474420</v>
      </c>
      <c r="AD25" s="749">
        <v>6040000</v>
      </c>
      <c r="AE25" s="749">
        <v>13434420</v>
      </c>
      <c r="AF25" s="749">
        <v>18257000</v>
      </c>
      <c r="AG25" s="749">
        <v>717</v>
      </c>
      <c r="AH25" s="671">
        <v>428370.88</v>
      </c>
      <c r="BS25" s="749">
        <v>44191</v>
      </c>
    </row>
    <row r="26" spans="1:71">
      <c r="A26" s="749">
        <v>3</v>
      </c>
      <c r="B26" s="749" t="s">
        <v>1806</v>
      </c>
      <c r="C26" s="749">
        <v>2</v>
      </c>
      <c r="D26" s="749" t="s">
        <v>1807</v>
      </c>
      <c r="E26" s="749">
        <v>14</v>
      </c>
      <c r="F26" s="749" t="s">
        <v>497</v>
      </c>
      <c r="G26" s="749">
        <v>138177</v>
      </c>
      <c r="H26" s="749">
        <v>138</v>
      </c>
      <c r="I26" s="749" t="s">
        <v>441</v>
      </c>
      <c r="J26" s="749" t="s">
        <v>1811</v>
      </c>
      <c r="K26" s="749">
        <v>2</v>
      </c>
      <c r="L26" s="749">
        <v>5</v>
      </c>
      <c r="M26" s="749" t="s">
        <v>1811</v>
      </c>
      <c r="N26" s="749">
        <v>1</v>
      </c>
      <c r="O26" s="749">
        <v>0</v>
      </c>
      <c r="P26" s="749">
        <v>0</v>
      </c>
      <c r="Q26" s="749" t="s">
        <v>548</v>
      </c>
      <c r="R26" s="749">
        <v>2111</v>
      </c>
      <c r="S26" s="749">
        <v>211</v>
      </c>
      <c r="T26" s="749">
        <v>21</v>
      </c>
      <c r="U26" s="749">
        <v>2</v>
      </c>
      <c r="V26" s="749">
        <v>1</v>
      </c>
      <c r="W26" s="749">
        <v>2</v>
      </c>
      <c r="X26" s="749">
        <v>0</v>
      </c>
      <c r="Y26" s="749" t="s">
        <v>1810</v>
      </c>
      <c r="AA26" s="749">
        <v>900000</v>
      </c>
      <c r="AB26" s="749">
        <v>900000</v>
      </c>
      <c r="AC26" s="749">
        <v>570000</v>
      </c>
      <c r="AD26" s="749">
        <v>311864</v>
      </c>
      <c r="AE26" s="749">
        <v>258136</v>
      </c>
      <c r="AF26" s="749">
        <v>0</v>
      </c>
      <c r="AG26" s="749">
        <v>588136</v>
      </c>
      <c r="AH26" s="671"/>
      <c r="BS26" s="749">
        <v>21111</v>
      </c>
    </row>
    <row r="27" spans="1:71">
      <c r="A27" s="749">
        <v>3</v>
      </c>
      <c r="B27" s="749" t="s">
        <v>1806</v>
      </c>
      <c r="C27" s="749">
        <v>2</v>
      </c>
      <c r="D27" s="749" t="s">
        <v>1807</v>
      </c>
      <c r="E27" s="749">
        <v>14</v>
      </c>
      <c r="F27" s="749" t="s">
        <v>497</v>
      </c>
      <c r="G27" s="749">
        <v>138177</v>
      </c>
      <c r="H27" s="749">
        <v>138</v>
      </c>
      <c r="I27" s="749" t="s">
        <v>441</v>
      </c>
      <c r="J27" s="749" t="s">
        <v>1811</v>
      </c>
      <c r="K27" s="749">
        <v>2</v>
      </c>
      <c r="L27" s="749">
        <v>5</v>
      </c>
      <c r="M27" s="749" t="s">
        <v>1811</v>
      </c>
      <c r="N27" s="749">
        <v>1</v>
      </c>
      <c r="O27" s="749">
        <v>0</v>
      </c>
      <c r="P27" s="749">
        <v>0</v>
      </c>
      <c r="Q27" s="749" t="s">
        <v>548</v>
      </c>
      <c r="R27" s="749">
        <v>2161</v>
      </c>
      <c r="S27" s="749">
        <v>216</v>
      </c>
      <c r="T27" s="749">
        <v>21</v>
      </c>
      <c r="U27" s="749">
        <v>2</v>
      </c>
      <c r="V27" s="749">
        <v>1</v>
      </c>
      <c r="W27" s="749">
        <v>1</v>
      </c>
      <c r="X27" s="749">
        <v>0</v>
      </c>
      <c r="Y27" s="749" t="s">
        <v>1810</v>
      </c>
      <c r="AA27" s="749">
        <v>800000</v>
      </c>
      <c r="AB27" s="749">
        <v>800000</v>
      </c>
      <c r="AC27" s="749">
        <v>800000</v>
      </c>
      <c r="AD27" s="749">
        <v>0</v>
      </c>
      <c r="AE27" s="749">
        <v>800000</v>
      </c>
      <c r="AF27" s="749">
        <v>800000</v>
      </c>
      <c r="AG27" s="749">
        <v>0</v>
      </c>
      <c r="AH27" s="671">
        <v>820752.78</v>
      </c>
      <c r="BS27" s="749">
        <v>21611</v>
      </c>
    </row>
    <row r="28" spans="1:71">
      <c r="A28" s="749">
        <v>3</v>
      </c>
      <c r="B28" s="749" t="s">
        <v>1806</v>
      </c>
      <c r="C28" s="749">
        <v>2</v>
      </c>
      <c r="D28" s="749" t="s">
        <v>1807</v>
      </c>
      <c r="E28" s="749">
        <v>14</v>
      </c>
      <c r="F28" s="749" t="s">
        <v>497</v>
      </c>
      <c r="G28" s="749">
        <v>138177</v>
      </c>
      <c r="H28" s="749">
        <v>138</v>
      </c>
      <c r="I28" s="749" t="s">
        <v>441</v>
      </c>
      <c r="J28" s="749" t="s">
        <v>1811</v>
      </c>
      <c r="K28" s="749">
        <v>2</v>
      </c>
      <c r="L28" s="749">
        <v>5</v>
      </c>
      <c r="M28" s="749" t="s">
        <v>1811</v>
      </c>
      <c r="N28" s="749">
        <v>1</v>
      </c>
      <c r="O28" s="749">
        <v>0</v>
      </c>
      <c r="P28" s="749">
        <v>0</v>
      </c>
      <c r="Q28" s="749" t="s">
        <v>548</v>
      </c>
      <c r="R28" s="749">
        <v>2171</v>
      </c>
      <c r="S28" s="749">
        <v>217</v>
      </c>
      <c r="T28" s="749">
        <v>21</v>
      </c>
      <c r="U28" s="749">
        <v>2</v>
      </c>
      <c r="V28" s="749">
        <v>1</v>
      </c>
      <c r="W28" s="749">
        <v>1</v>
      </c>
      <c r="X28" s="749">
        <v>0</v>
      </c>
      <c r="Y28" s="749" t="s">
        <v>1810</v>
      </c>
      <c r="AA28" s="749">
        <v>150000</v>
      </c>
      <c r="AB28" s="749">
        <v>0</v>
      </c>
      <c r="AC28" s="749">
        <v>0</v>
      </c>
      <c r="AD28" s="749">
        <v>0</v>
      </c>
      <c r="AE28" s="749">
        <v>0</v>
      </c>
      <c r="AF28" s="749">
        <v>0</v>
      </c>
      <c r="AG28" s="749">
        <v>0</v>
      </c>
      <c r="AH28" s="671">
        <v>166994.91</v>
      </c>
      <c r="BS28" s="749">
        <v>21711</v>
      </c>
    </row>
    <row r="29" spans="1:71">
      <c r="A29" s="749">
        <v>3</v>
      </c>
      <c r="B29" s="749" t="s">
        <v>1806</v>
      </c>
      <c r="C29" s="749">
        <v>2</v>
      </c>
      <c r="D29" s="749" t="s">
        <v>1807</v>
      </c>
      <c r="E29" s="749">
        <v>14</v>
      </c>
      <c r="F29" s="749" t="s">
        <v>497</v>
      </c>
      <c r="G29" s="749">
        <v>138177</v>
      </c>
      <c r="H29" s="749">
        <v>138</v>
      </c>
      <c r="I29" s="749" t="s">
        <v>441</v>
      </c>
      <c r="J29" s="749" t="s">
        <v>1811</v>
      </c>
      <c r="K29" s="749">
        <v>2</v>
      </c>
      <c r="L29" s="749">
        <v>5</v>
      </c>
      <c r="M29" s="749" t="s">
        <v>1811</v>
      </c>
      <c r="N29" s="749">
        <v>1</v>
      </c>
      <c r="O29" s="749">
        <v>0</v>
      </c>
      <c r="P29" s="749">
        <v>0</v>
      </c>
      <c r="Q29" s="749" t="s">
        <v>548</v>
      </c>
      <c r="R29" s="749">
        <v>2211</v>
      </c>
      <c r="S29" s="749">
        <v>221</v>
      </c>
      <c r="T29" s="749">
        <v>22</v>
      </c>
      <c r="U29" s="749">
        <v>2</v>
      </c>
      <c r="V29" s="749">
        <v>1</v>
      </c>
      <c r="W29" s="749">
        <v>1</v>
      </c>
      <c r="X29" s="749">
        <v>0</v>
      </c>
      <c r="Y29" s="749" t="s">
        <v>1810</v>
      </c>
      <c r="AA29" s="749">
        <v>900000</v>
      </c>
      <c r="AB29" s="749">
        <v>900000</v>
      </c>
      <c r="AC29" s="749">
        <v>650000</v>
      </c>
      <c r="AD29" s="749">
        <v>428370.88</v>
      </c>
      <c r="AE29" s="749">
        <v>221629.12</v>
      </c>
      <c r="AF29" s="749">
        <v>629.12</v>
      </c>
      <c r="AG29" s="749">
        <v>471000</v>
      </c>
      <c r="AH29" s="671"/>
      <c r="BS29" s="749">
        <v>22111</v>
      </c>
    </row>
    <row r="30" spans="1:71">
      <c r="A30" s="749">
        <v>3</v>
      </c>
      <c r="B30" s="749" t="s">
        <v>1806</v>
      </c>
      <c r="C30" s="749">
        <v>2</v>
      </c>
      <c r="D30" s="749" t="s">
        <v>1807</v>
      </c>
      <c r="E30" s="749">
        <v>14</v>
      </c>
      <c r="F30" s="749" t="s">
        <v>497</v>
      </c>
      <c r="G30" s="749">
        <v>138177</v>
      </c>
      <c r="H30" s="749">
        <v>138</v>
      </c>
      <c r="I30" s="749" t="s">
        <v>441</v>
      </c>
      <c r="J30" s="749" t="s">
        <v>1811</v>
      </c>
      <c r="K30" s="749">
        <v>2</v>
      </c>
      <c r="L30" s="749">
        <v>5</v>
      </c>
      <c r="M30" s="749" t="s">
        <v>1811</v>
      </c>
      <c r="N30" s="749">
        <v>1</v>
      </c>
      <c r="O30" s="749">
        <v>0</v>
      </c>
      <c r="P30" s="749">
        <v>0</v>
      </c>
      <c r="Q30" s="749" t="s">
        <v>548</v>
      </c>
      <c r="R30" s="749">
        <v>2531</v>
      </c>
      <c r="S30" s="749">
        <v>253</v>
      </c>
      <c r="T30" s="749">
        <v>25</v>
      </c>
      <c r="U30" s="749">
        <v>2</v>
      </c>
      <c r="V30" s="749">
        <v>1</v>
      </c>
      <c r="W30" s="749">
        <v>1</v>
      </c>
      <c r="X30" s="749">
        <v>0</v>
      </c>
      <c r="Y30" s="749" t="s">
        <v>1810</v>
      </c>
      <c r="AA30" s="749">
        <v>30000</v>
      </c>
      <c r="AB30" s="749">
        <v>30000</v>
      </c>
      <c r="AC30" s="749">
        <v>15000</v>
      </c>
      <c r="AD30" s="749">
        <v>0</v>
      </c>
      <c r="AE30" s="749">
        <v>15000</v>
      </c>
      <c r="AF30" s="749">
        <v>0</v>
      </c>
      <c r="AG30" s="749">
        <v>30000</v>
      </c>
      <c r="AH30" s="671">
        <v>750000</v>
      </c>
      <c r="BS30" s="749">
        <v>25311</v>
      </c>
    </row>
    <row r="31" spans="1:71">
      <c r="A31" s="749">
        <v>3</v>
      </c>
      <c r="B31" s="749" t="s">
        <v>1806</v>
      </c>
      <c r="C31" s="749">
        <v>2</v>
      </c>
      <c r="D31" s="749" t="s">
        <v>1807</v>
      </c>
      <c r="E31" s="749">
        <v>14</v>
      </c>
      <c r="F31" s="749" t="s">
        <v>497</v>
      </c>
      <c r="G31" s="749">
        <v>138177</v>
      </c>
      <c r="H31" s="749">
        <v>138</v>
      </c>
      <c r="I31" s="749" t="s">
        <v>441</v>
      </c>
      <c r="J31" s="749" t="s">
        <v>1811</v>
      </c>
      <c r="K31" s="749">
        <v>2</v>
      </c>
      <c r="L31" s="749">
        <v>5</v>
      </c>
      <c r="M31" s="749" t="s">
        <v>1811</v>
      </c>
      <c r="N31" s="749">
        <v>1</v>
      </c>
      <c r="O31" s="749">
        <v>0</v>
      </c>
      <c r="P31" s="749">
        <v>0</v>
      </c>
      <c r="Q31" s="749" t="s">
        <v>548</v>
      </c>
      <c r="R31" s="749">
        <v>2611</v>
      </c>
      <c r="S31" s="749">
        <v>261</v>
      </c>
      <c r="T31" s="749">
        <v>26</v>
      </c>
      <c r="U31" s="749">
        <v>2</v>
      </c>
      <c r="V31" s="749">
        <v>1</v>
      </c>
      <c r="W31" s="749">
        <v>2</v>
      </c>
      <c r="X31" s="749">
        <v>0</v>
      </c>
      <c r="Y31" s="749" t="s">
        <v>1810</v>
      </c>
      <c r="AA31" s="749">
        <v>1250000</v>
      </c>
      <c r="AB31" s="749">
        <v>1250000</v>
      </c>
      <c r="AC31" s="749">
        <v>738650</v>
      </c>
      <c r="AD31" s="749">
        <v>0</v>
      </c>
      <c r="AE31" s="749">
        <v>738650</v>
      </c>
      <c r="AF31" s="749">
        <v>0</v>
      </c>
      <c r="AG31" s="749">
        <v>1250000</v>
      </c>
      <c r="AH31" s="671">
        <v>250492.54</v>
      </c>
      <c r="BS31" s="749">
        <v>26111</v>
      </c>
    </row>
    <row r="32" spans="1:71">
      <c r="A32" s="749">
        <v>3</v>
      </c>
      <c r="B32" s="749" t="s">
        <v>1806</v>
      </c>
      <c r="C32" s="749">
        <v>2</v>
      </c>
      <c r="D32" s="749" t="s">
        <v>1807</v>
      </c>
      <c r="E32" s="749">
        <v>14</v>
      </c>
      <c r="F32" s="749" t="s">
        <v>497</v>
      </c>
      <c r="G32" s="749">
        <v>138177</v>
      </c>
      <c r="H32" s="749">
        <v>138</v>
      </c>
      <c r="I32" s="749" t="s">
        <v>441</v>
      </c>
      <c r="J32" s="749" t="s">
        <v>1811</v>
      </c>
      <c r="K32" s="749">
        <v>2</v>
      </c>
      <c r="L32" s="749">
        <v>5</v>
      </c>
      <c r="M32" s="749" t="s">
        <v>1811</v>
      </c>
      <c r="N32" s="749">
        <v>1</v>
      </c>
      <c r="O32" s="749">
        <v>0</v>
      </c>
      <c r="P32" s="749">
        <v>0</v>
      </c>
      <c r="Q32" s="749" t="s">
        <v>548</v>
      </c>
      <c r="R32" s="749">
        <v>2711</v>
      </c>
      <c r="S32" s="749">
        <v>271</v>
      </c>
      <c r="T32" s="749">
        <v>27</v>
      </c>
      <c r="U32" s="749">
        <v>2</v>
      </c>
      <c r="V32" s="749">
        <v>1</v>
      </c>
      <c r="W32" s="749">
        <v>2</v>
      </c>
      <c r="X32" s="749">
        <v>0</v>
      </c>
      <c r="Y32" s="749" t="s">
        <v>1810</v>
      </c>
      <c r="AA32" s="749">
        <v>1000000</v>
      </c>
      <c r="AB32" s="749">
        <v>1000000</v>
      </c>
      <c r="AC32" s="749">
        <v>590900</v>
      </c>
      <c r="AD32" s="749">
        <v>311657.32</v>
      </c>
      <c r="AE32" s="749">
        <v>279242.68</v>
      </c>
      <c r="AF32" s="749">
        <v>688342.68</v>
      </c>
      <c r="AG32" s="749">
        <v>0</v>
      </c>
      <c r="AH32" s="671">
        <v>428171.91000000003</v>
      </c>
      <c r="BS32" s="749">
        <v>27111</v>
      </c>
    </row>
    <row r="33" spans="1:71">
      <c r="A33" s="749">
        <v>3</v>
      </c>
      <c r="B33" s="749" t="s">
        <v>1806</v>
      </c>
      <c r="C33" s="749">
        <v>2</v>
      </c>
      <c r="D33" s="749" t="s">
        <v>1807</v>
      </c>
      <c r="E33" s="749">
        <v>14</v>
      </c>
      <c r="F33" s="749" t="s">
        <v>497</v>
      </c>
      <c r="G33" s="749">
        <v>138177</v>
      </c>
      <c r="H33" s="749">
        <v>138</v>
      </c>
      <c r="I33" s="749" t="s">
        <v>441</v>
      </c>
      <c r="J33" s="749" t="s">
        <v>1811</v>
      </c>
      <c r="K33" s="749">
        <v>2</v>
      </c>
      <c r="L33" s="749">
        <v>5</v>
      </c>
      <c r="M33" s="749" t="s">
        <v>1811</v>
      </c>
      <c r="N33" s="749">
        <v>1</v>
      </c>
      <c r="O33" s="749">
        <v>0</v>
      </c>
      <c r="P33" s="749">
        <v>0</v>
      </c>
      <c r="Q33" s="749" t="s">
        <v>548</v>
      </c>
      <c r="R33" s="749">
        <v>2911</v>
      </c>
      <c r="S33" s="749">
        <v>291</v>
      </c>
      <c r="T33" s="749">
        <v>29</v>
      </c>
      <c r="U33" s="749">
        <v>2</v>
      </c>
      <c r="V33" s="749">
        <v>1</v>
      </c>
      <c r="W33" s="749">
        <v>1</v>
      </c>
      <c r="X33" s="749">
        <v>0</v>
      </c>
      <c r="Y33" s="749" t="s">
        <v>1810</v>
      </c>
      <c r="AA33" s="749">
        <v>282000</v>
      </c>
      <c r="AB33" s="749">
        <v>0</v>
      </c>
      <c r="AC33" s="749">
        <v>0</v>
      </c>
      <c r="AD33" s="749">
        <v>0</v>
      </c>
      <c r="AE33" s="749">
        <v>0</v>
      </c>
      <c r="AF33" s="749">
        <v>0</v>
      </c>
      <c r="AG33" s="749">
        <v>0</v>
      </c>
      <c r="AH33" s="671"/>
      <c r="BS33" s="749">
        <v>29111</v>
      </c>
    </row>
    <row r="34" spans="1:71">
      <c r="A34" s="749">
        <v>3</v>
      </c>
      <c r="B34" s="749" t="s">
        <v>1806</v>
      </c>
      <c r="C34" s="749">
        <v>2</v>
      </c>
      <c r="D34" s="749" t="s">
        <v>1807</v>
      </c>
      <c r="E34" s="749">
        <v>14</v>
      </c>
      <c r="F34" s="749" t="s">
        <v>497</v>
      </c>
      <c r="G34" s="749">
        <v>138177</v>
      </c>
      <c r="H34" s="749">
        <v>138</v>
      </c>
      <c r="I34" s="749" t="s">
        <v>441</v>
      </c>
      <c r="J34" s="749" t="s">
        <v>1811</v>
      </c>
      <c r="K34" s="749">
        <v>2</v>
      </c>
      <c r="L34" s="749">
        <v>5</v>
      </c>
      <c r="M34" s="749" t="s">
        <v>1811</v>
      </c>
      <c r="N34" s="749">
        <v>1</v>
      </c>
      <c r="O34" s="749">
        <v>0</v>
      </c>
      <c r="P34" s="749">
        <v>0</v>
      </c>
      <c r="Q34" s="749" t="s">
        <v>548</v>
      </c>
      <c r="R34" s="749">
        <v>2961</v>
      </c>
      <c r="S34" s="749">
        <v>296</v>
      </c>
      <c r="T34" s="749">
        <v>29</v>
      </c>
      <c r="U34" s="749">
        <v>2</v>
      </c>
      <c r="V34" s="749">
        <v>1</v>
      </c>
      <c r="W34" s="749">
        <v>1</v>
      </c>
      <c r="X34" s="749">
        <v>0</v>
      </c>
      <c r="Y34" s="749" t="s">
        <v>1810</v>
      </c>
      <c r="AA34" s="749">
        <v>1000000</v>
      </c>
      <c r="AB34" s="749">
        <v>1000000</v>
      </c>
      <c r="AC34" s="749">
        <v>750000</v>
      </c>
      <c r="AD34" s="749">
        <v>750000</v>
      </c>
      <c r="AE34" s="749">
        <v>0</v>
      </c>
      <c r="AF34" s="749">
        <v>250000</v>
      </c>
      <c r="AG34" s="749">
        <v>0</v>
      </c>
      <c r="AH34" s="671"/>
      <c r="BS34" s="749">
        <v>29611</v>
      </c>
    </row>
    <row r="35" spans="1:71">
      <c r="A35" s="749">
        <v>3</v>
      </c>
      <c r="B35" s="749" t="s">
        <v>1806</v>
      </c>
      <c r="C35" s="749">
        <v>2</v>
      </c>
      <c r="D35" s="749" t="s">
        <v>1807</v>
      </c>
      <c r="E35" s="749">
        <v>14</v>
      </c>
      <c r="F35" s="749" t="s">
        <v>497</v>
      </c>
      <c r="G35" s="749">
        <v>138177</v>
      </c>
      <c r="H35" s="749">
        <v>138</v>
      </c>
      <c r="I35" s="749" t="s">
        <v>441</v>
      </c>
      <c r="J35" s="749" t="s">
        <v>1811</v>
      </c>
      <c r="K35" s="749">
        <v>2</v>
      </c>
      <c r="L35" s="749">
        <v>5</v>
      </c>
      <c r="M35" s="749" t="s">
        <v>1811</v>
      </c>
      <c r="N35" s="749">
        <v>1</v>
      </c>
      <c r="O35" s="749">
        <v>0</v>
      </c>
      <c r="P35" s="749">
        <v>0</v>
      </c>
      <c r="Q35" s="749" t="s">
        <v>548</v>
      </c>
      <c r="R35" s="749">
        <v>3112</v>
      </c>
      <c r="S35" s="749">
        <v>311</v>
      </c>
      <c r="T35" s="749">
        <v>31</v>
      </c>
      <c r="U35" s="749">
        <v>3</v>
      </c>
      <c r="V35" s="749">
        <v>1</v>
      </c>
      <c r="W35" s="749">
        <v>2</v>
      </c>
      <c r="X35" s="749">
        <v>0</v>
      </c>
      <c r="Y35" s="749" t="s">
        <v>1810</v>
      </c>
      <c r="AA35" s="749">
        <v>0</v>
      </c>
      <c r="AB35" s="749">
        <v>2022000</v>
      </c>
      <c r="AC35" s="749">
        <v>706002</v>
      </c>
      <c r="AD35" s="749">
        <v>0</v>
      </c>
      <c r="AE35" s="749">
        <v>706002</v>
      </c>
      <c r="AF35" s="749">
        <v>0</v>
      </c>
      <c r="AG35" s="749">
        <v>2022000</v>
      </c>
      <c r="AH35" s="671">
        <v>78300</v>
      </c>
      <c r="BS35" s="749">
        <v>31121</v>
      </c>
    </row>
    <row r="36" spans="1:71">
      <c r="A36" s="749">
        <v>3</v>
      </c>
      <c r="B36" s="749" t="s">
        <v>1806</v>
      </c>
      <c r="C36" s="749">
        <v>2</v>
      </c>
      <c r="D36" s="749" t="s">
        <v>1807</v>
      </c>
      <c r="E36" s="749">
        <v>14</v>
      </c>
      <c r="F36" s="749" t="s">
        <v>497</v>
      </c>
      <c r="G36" s="749">
        <v>138177</v>
      </c>
      <c r="H36" s="749">
        <v>138</v>
      </c>
      <c r="I36" s="749" t="s">
        <v>441</v>
      </c>
      <c r="J36" s="749" t="s">
        <v>1811</v>
      </c>
      <c r="K36" s="749">
        <v>2</v>
      </c>
      <c r="L36" s="749">
        <v>5</v>
      </c>
      <c r="M36" s="749" t="s">
        <v>1811</v>
      </c>
      <c r="N36" s="749">
        <v>1</v>
      </c>
      <c r="O36" s="749">
        <v>0</v>
      </c>
      <c r="P36" s="749">
        <v>0</v>
      </c>
      <c r="Q36" s="749" t="s">
        <v>548</v>
      </c>
      <c r="R36" s="749">
        <v>3291</v>
      </c>
      <c r="S36" s="749">
        <v>329</v>
      </c>
      <c r="T36" s="749">
        <v>32</v>
      </c>
      <c r="U36" s="749">
        <v>3</v>
      </c>
      <c r="V36" s="749">
        <v>1</v>
      </c>
      <c r="W36" s="749">
        <v>1</v>
      </c>
      <c r="X36" s="749">
        <v>0</v>
      </c>
      <c r="Y36" s="749" t="s">
        <v>1810</v>
      </c>
      <c r="AA36" s="749">
        <v>2000000</v>
      </c>
      <c r="AB36" s="749">
        <v>610000</v>
      </c>
      <c r="AC36" s="749">
        <v>610000</v>
      </c>
      <c r="AD36" s="749">
        <v>428171.91</v>
      </c>
      <c r="AE36" s="749">
        <v>181828.09</v>
      </c>
      <c r="AF36" s="749">
        <v>828.09</v>
      </c>
      <c r="AG36" s="749">
        <v>181000</v>
      </c>
      <c r="AH36" s="671">
        <v>1019797</v>
      </c>
      <c r="BS36" s="749">
        <v>32911</v>
      </c>
    </row>
    <row r="37" spans="1:71">
      <c r="A37" s="749">
        <v>3</v>
      </c>
      <c r="B37" s="749" t="s">
        <v>1806</v>
      </c>
      <c r="C37" s="749">
        <v>2</v>
      </c>
      <c r="D37" s="749" t="s">
        <v>1807</v>
      </c>
      <c r="E37" s="749">
        <v>14</v>
      </c>
      <c r="F37" s="749" t="s">
        <v>497</v>
      </c>
      <c r="G37" s="749">
        <v>138177</v>
      </c>
      <c r="H37" s="749">
        <v>138</v>
      </c>
      <c r="I37" s="749" t="s">
        <v>441</v>
      </c>
      <c r="J37" s="749" t="s">
        <v>1811</v>
      </c>
      <c r="K37" s="749">
        <v>2</v>
      </c>
      <c r="L37" s="749">
        <v>5</v>
      </c>
      <c r="M37" s="749" t="s">
        <v>1811</v>
      </c>
      <c r="N37" s="749">
        <v>1</v>
      </c>
      <c r="O37" s="749">
        <v>0</v>
      </c>
      <c r="P37" s="749">
        <v>0</v>
      </c>
      <c r="Q37" s="749" t="s">
        <v>548</v>
      </c>
      <c r="R37" s="749">
        <v>3341</v>
      </c>
      <c r="S37" s="749">
        <v>334</v>
      </c>
      <c r="T37" s="749">
        <v>33</v>
      </c>
      <c r="U37" s="749">
        <v>3</v>
      </c>
      <c r="V37" s="749">
        <v>1</v>
      </c>
      <c r="W37" s="749">
        <v>1</v>
      </c>
      <c r="X37" s="749">
        <v>0</v>
      </c>
      <c r="Y37" s="749" t="s">
        <v>1810</v>
      </c>
      <c r="AA37" s="749">
        <v>200000</v>
      </c>
      <c r="AB37" s="749">
        <v>0</v>
      </c>
      <c r="AC37" s="749">
        <v>0</v>
      </c>
      <c r="AD37" s="749">
        <v>0</v>
      </c>
      <c r="AE37" s="749">
        <v>0</v>
      </c>
      <c r="AF37" s="749">
        <v>0</v>
      </c>
      <c r="AG37" s="749">
        <v>0</v>
      </c>
      <c r="AH37" s="671"/>
      <c r="BS37" s="749">
        <v>33411</v>
      </c>
    </row>
    <row r="38" spans="1:71">
      <c r="A38" s="749">
        <v>3</v>
      </c>
      <c r="B38" s="749" t="s">
        <v>1806</v>
      </c>
      <c r="C38" s="749">
        <v>2</v>
      </c>
      <c r="D38" s="749" t="s">
        <v>1807</v>
      </c>
      <c r="E38" s="749">
        <v>14</v>
      </c>
      <c r="F38" s="749" t="s">
        <v>497</v>
      </c>
      <c r="G38" s="749">
        <v>138177</v>
      </c>
      <c r="H38" s="749">
        <v>138</v>
      </c>
      <c r="I38" s="749" t="s">
        <v>441</v>
      </c>
      <c r="J38" s="749" t="s">
        <v>1811</v>
      </c>
      <c r="K38" s="749">
        <v>2</v>
      </c>
      <c r="L38" s="749">
        <v>5</v>
      </c>
      <c r="M38" s="749" t="s">
        <v>1811</v>
      </c>
      <c r="N38" s="749">
        <v>1</v>
      </c>
      <c r="O38" s="749">
        <v>0</v>
      </c>
      <c r="P38" s="749">
        <v>0</v>
      </c>
      <c r="Q38" s="749" t="s">
        <v>548</v>
      </c>
      <c r="R38" s="749">
        <v>3552</v>
      </c>
      <c r="S38" s="749">
        <v>355</v>
      </c>
      <c r="T38" s="749">
        <v>35</v>
      </c>
      <c r="U38" s="749">
        <v>3</v>
      </c>
      <c r="V38" s="749">
        <v>1</v>
      </c>
      <c r="W38" s="749">
        <v>1</v>
      </c>
      <c r="X38" s="749">
        <v>0</v>
      </c>
      <c r="Y38" s="749" t="s">
        <v>1810</v>
      </c>
      <c r="AA38" s="749">
        <v>0</v>
      </c>
      <c r="AB38" s="749">
        <v>594187</v>
      </c>
      <c r="AC38" s="749">
        <v>194189</v>
      </c>
      <c r="AD38" s="749">
        <v>0</v>
      </c>
      <c r="AE38" s="749">
        <v>194189</v>
      </c>
      <c r="AF38" s="749">
        <v>0</v>
      </c>
      <c r="AG38" s="749">
        <v>594187</v>
      </c>
      <c r="AH38" s="671"/>
      <c r="BS38" s="749">
        <v>35521</v>
      </c>
    </row>
    <row r="39" spans="1:71">
      <c r="A39" s="749">
        <v>3</v>
      </c>
      <c r="B39" s="749" t="s">
        <v>1806</v>
      </c>
      <c r="C39" s="749">
        <v>2</v>
      </c>
      <c r="D39" s="749" t="s">
        <v>1807</v>
      </c>
      <c r="E39" s="749">
        <v>14</v>
      </c>
      <c r="F39" s="749" t="s">
        <v>497</v>
      </c>
      <c r="G39" s="749">
        <v>138177</v>
      </c>
      <c r="H39" s="749">
        <v>138</v>
      </c>
      <c r="I39" s="749" t="s">
        <v>441</v>
      </c>
      <c r="J39" s="749" t="s">
        <v>1811</v>
      </c>
      <c r="K39" s="749">
        <v>2</v>
      </c>
      <c r="L39" s="749">
        <v>5</v>
      </c>
      <c r="M39" s="749" t="s">
        <v>1811</v>
      </c>
      <c r="N39" s="749">
        <v>1</v>
      </c>
      <c r="O39" s="749">
        <v>0</v>
      </c>
      <c r="P39" s="749">
        <v>0</v>
      </c>
      <c r="Q39" s="749" t="s">
        <v>548</v>
      </c>
      <c r="R39" s="749">
        <v>3611</v>
      </c>
      <c r="S39" s="749">
        <v>361</v>
      </c>
      <c r="T39" s="749">
        <v>36</v>
      </c>
      <c r="U39" s="749">
        <v>3</v>
      </c>
      <c r="V39" s="749">
        <v>1</v>
      </c>
      <c r="W39" s="749">
        <v>1</v>
      </c>
      <c r="X39" s="749">
        <v>0</v>
      </c>
      <c r="Y39" s="749" t="s">
        <v>1810</v>
      </c>
      <c r="AA39" s="749">
        <v>800000</v>
      </c>
      <c r="AB39" s="749">
        <v>205813</v>
      </c>
      <c r="AC39" s="749">
        <v>205813</v>
      </c>
      <c r="AD39" s="749">
        <v>78300</v>
      </c>
      <c r="AE39" s="749">
        <v>127513</v>
      </c>
      <c r="AF39" s="749">
        <v>127513</v>
      </c>
      <c r="AG39" s="749">
        <v>0</v>
      </c>
      <c r="AH39" s="671">
        <v>2254695.5300000003</v>
      </c>
      <c r="BS39" s="749">
        <v>36111</v>
      </c>
    </row>
    <row r="40" spans="1:71">
      <c r="A40" s="749">
        <v>3</v>
      </c>
      <c r="B40" s="749" t="s">
        <v>1806</v>
      </c>
      <c r="C40" s="749">
        <v>2</v>
      </c>
      <c r="D40" s="749" t="s">
        <v>1807</v>
      </c>
      <c r="E40" s="749">
        <v>14</v>
      </c>
      <c r="F40" s="749" t="s">
        <v>497</v>
      </c>
      <c r="G40" s="749">
        <v>138177</v>
      </c>
      <c r="H40" s="749">
        <v>138</v>
      </c>
      <c r="I40" s="749" t="s">
        <v>441</v>
      </c>
      <c r="J40" s="749" t="s">
        <v>1811</v>
      </c>
      <c r="K40" s="749">
        <v>2</v>
      </c>
      <c r="L40" s="749">
        <v>5</v>
      </c>
      <c r="M40" s="749" t="s">
        <v>1811</v>
      </c>
      <c r="N40" s="749">
        <v>1</v>
      </c>
      <c r="O40" s="749">
        <v>0</v>
      </c>
      <c r="P40" s="749">
        <v>0</v>
      </c>
      <c r="Q40" s="749" t="s">
        <v>548</v>
      </c>
      <c r="R40" s="749">
        <v>3722</v>
      </c>
      <c r="S40" s="749">
        <v>372</v>
      </c>
      <c r="T40" s="749">
        <v>37</v>
      </c>
      <c r="U40" s="749">
        <v>3</v>
      </c>
      <c r="V40" s="749">
        <v>1</v>
      </c>
      <c r="W40" s="749">
        <v>1</v>
      </c>
      <c r="X40" s="749">
        <v>0</v>
      </c>
      <c r="Y40" s="749" t="s">
        <v>1810</v>
      </c>
      <c r="AA40" s="749">
        <v>1039190</v>
      </c>
      <c r="AB40" s="749">
        <v>1039190</v>
      </c>
      <c r="AC40" s="749">
        <v>1019797</v>
      </c>
      <c r="AD40" s="749">
        <v>1019797</v>
      </c>
      <c r="AE40" s="749">
        <v>0</v>
      </c>
      <c r="AF40" s="749">
        <v>19393</v>
      </c>
      <c r="AG40" s="749">
        <v>0</v>
      </c>
      <c r="AH40" s="671"/>
      <c r="BS40" s="749">
        <v>37221</v>
      </c>
    </row>
    <row r="41" spans="1:71">
      <c r="A41" s="749">
        <v>5</v>
      </c>
      <c r="B41" s="749" t="s">
        <v>1806</v>
      </c>
      <c r="C41" s="749">
        <v>2</v>
      </c>
      <c r="D41" s="749" t="s">
        <v>1807</v>
      </c>
      <c r="E41" s="749">
        <v>14</v>
      </c>
      <c r="F41" s="749" t="s">
        <v>513</v>
      </c>
      <c r="G41" s="749">
        <v>171063</v>
      </c>
      <c r="H41" s="749">
        <v>171</v>
      </c>
      <c r="I41" s="749" t="s">
        <v>430</v>
      </c>
      <c r="J41" s="749" t="s">
        <v>1808</v>
      </c>
      <c r="K41" s="749">
        <v>1</v>
      </c>
      <c r="L41" s="749">
        <v>5</v>
      </c>
      <c r="M41" s="749" t="s">
        <v>1809</v>
      </c>
      <c r="N41" s="749">
        <v>3</v>
      </c>
      <c r="O41" s="749">
        <v>0</v>
      </c>
      <c r="P41" s="749">
        <v>0</v>
      </c>
      <c r="Q41" s="749" t="s">
        <v>552</v>
      </c>
      <c r="R41" s="749">
        <v>5151</v>
      </c>
      <c r="S41" s="749">
        <v>515</v>
      </c>
      <c r="T41" s="749">
        <v>51</v>
      </c>
      <c r="U41" s="749">
        <v>5</v>
      </c>
      <c r="V41" s="749">
        <v>2</v>
      </c>
      <c r="W41" s="749">
        <v>1</v>
      </c>
      <c r="X41" s="749">
        <v>0</v>
      </c>
      <c r="Y41" s="749" t="s">
        <v>1812</v>
      </c>
      <c r="Z41" s="749" t="s">
        <v>588</v>
      </c>
      <c r="AA41" s="749">
        <v>18000000</v>
      </c>
      <c r="AB41" s="749">
        <v>18000000</v>
      </c>
      <c r="AC41" s="749">
        <v>7200000</v>
      </c>
      <c r="AD41" s="749">
        <v>0</v>
      </c>
      <c r="AE41" s="749">
        <v>7200000</v>
      </c>
      <c r="AF41" s="749">
        <v>0</v>
      </c>
      <c r="AG41" s="749">
        <v>18000000</v>
      </c>
      <c r="AH41" s="671">
        <v>1197446.6600000001</v>
      </c>
      <c r="BS41" s="749">
        <v>51512</v>
      </c>
    </row>
    <row r="42" spans="1:71">
      <c r="A42" s="749">
        <v>5</v>
      </c>
      <c r="B42" s="749" t="s">
        <v>1806</v>
      </c>
      <c r="C42" s="749">
        <v>2</v>
      </c>
      <c r="D42" s="749" t="s">
        <v>1807</v>
      </c>
      <c r="E42" s="749">
        <v>14</v>
      </c>
      <c r="F42" s="749" t="s">
        <v>513</v>
      </c>
      <c r="G42" s="749">
        <v>171063</v>
      </c>
      <c r="H42" s="749">
        <v>171</v>
      </c>
      <c r="I42" s="749" t="s">
        <v>430</v>
      </c>
      <c r="J42" s="749" t="s">
        <v>1808</v>
      </c>
      <c r="K42" s="749">
        <v>2</v>
      </c>
      <c r="L42" s="749">
        <v>5</v>
      </c>
      <c r="M42" s="749" t="s">
        <v>1814</v>
      </c>
      <c r="N42" s="749">
        <v>1</v>
      </c>
      <c r="O42" s="749">
        <v>0</v>
      </c>
      <c r="P42" s="749">
        <v>3</v>
      </c>
      <c r="Q42" s="749" t="s">
        <v>590</v>
      </c>
      <c r="R42" s="749">
        <v>3391</v>
      </c>
      <c r="S42" s="749">
        <v>339</v>
      </c>
      <c r="T42" s="749">
        <v>33</v>
      </c>
      <c r="U42" s="749">
        <v>3</v>
      </c>
      <c r="V42" s="749">
        <v>1</v>
      </c>
      <c r="W42" s="749">
        <v>1</v>
      </c>
      <c r="X42" s="749">
        <v>0</v>
      </c>
      <c r="Y42" s="749" t="s">
        <v>1810</v>
      </c>
      <c r="AA42" s="749">
        <v>0</v>
      </c>
      <c r="AB42" s="749">
        <v>2329711.6</v>
      </c>
      <c r="AC42" s="749">
        <v>2329711.6</v>
      </c>
      <c r="AD42" s="749">
        <v>0</v>
      </c>
      <c r="AE42" s="749">
        <v>2329711.6</v>
      </c>
      <c r="AF42" s="749">
        <v>0</v>
      </c>
      <c r="AG42" s="749">
        <v>2329711.6</v>
      </c>
      <c r="AH42" s="671"/>
      <c r="BS42" s="749">
        <v>33911</v>
      </c>
    </row>
    <row r="43" spans="1:71">
      <c r="A43" s="749">
        <v>5</v>
      </c>
      <c r="B43" s="749" t="s">
        <v>1806</v>
      </c>
      <c r="C43" s="749">
        <v>2</v>
      </c>
      <c r="D43" s="749" t="s">
        <v>1807</v>
      </c>
      <c r="E43" s="749">
        <v>14</v>
      </c>
      <c r="F43" s="749" t="s">
        <v>513</v>
      </c>
      <c r="G43" s="749">
        <v>171063</v>
      </c>
      <c r="H43" s="749">
        <v>171</v>
      </c>
      <c r="I43" s="749" t="s">
        <v>430</v>
      </c>
      <c r="J43" s="749" t="s">
        <v>1808</v>
      </c>
      <c r="K43" s="749">
        <v>2</v>
      </c>
      <c r="L43" s="749">
        <v>5</v>
      </c>
      <c r="M43" s="749" t="s">
        <v>1811</v>
      </c>
      <c r="N43" s="749">
        <v>1</v>
      </c>
      <c r="O43" s="749">
        <v>0</v>
      </c>
      <c r="P43" s="749">
        <v>0</v>
      </c>
      <c r="Q43" s="749" t="s">
        <v>548</v>
      </c>
      <c r="R43" s="749">
        <v>3381</v>
      </c>
      <c r="S43" s="749">
        <v>338</v>
      </c>
      <c r="T43" s="749">
        <v>33</v>
      </c>
      <c r="U43" s="749">
        <v>3</v>
      </c>
      <c r="V43" s="749">
        <v>1</v>
      </c>
      <c r="W43" s="749">
        <v>2</v>
      </c>
      <c r="X43" s="749">
        <v>0</v>
      </c>
      <c r="Y43" s="749" t="s">
        <v>1810</v>
      </c>
      <c r="AA43" s="749">
        <v>0</v>
      </c>
      <c r="AB43" s="749">
        <v>2000000</v>
      </c>
      <c r="AC43" s="749">
        <v>800000</v>
      </c>
      <c r="AD43" s="749">
        <v>0</v>
      </c>
      <c r="AE43" s="749">
        <v>800000</v>
      </c>
      <c r="AF43" s="749">
        <v>0</v>
      </c>
      <c r="AG43" s="749">
        <v>2000000</v>
      </c>
      <c r="AH43" s="671"/>
      <c r="BS43" s="749">
        <v>33811</v>
      </c>
    </row>
    <row r="44" spans="1:71">
      <c r="A44" s="749">
        <v>5</v>
      </c>
      <c r="B44" s="749" t="s">
        <v>1806</v>
      </c>
      <c r="C44" s="749">
        <v>2</v>
      </c>
      <c r="D44" s="749" t="s">
        <v>1807</v>
      </c>
      <c r="E44" s="749">
        <v>14</v>
      </c>
      <c r="F44" s="749" t="s">
        <v>513</v>
      </c>
      <c r="G44" s="749">
        <v>171063</v>
      </c>
      <c r="H44" s="749">
        <v>171</v>
      </c>
      <c r="I44" s="749" t="s">
        <v>430</v>
      </c>
      <c r="J44" s="749" t="s">
        <v>1808</v>
      </c>
      <c r="K44" s="749">
        <v>2</v>
      </c>
      <c r="L44" s="749">
        <v>5</v>
      </c>
      <c r="M44" s="749" t="s">
        <v>1811</v>
      </c>
      <c r="N44" s="749">
        <v>1</v>
      </c>
      <c r="O44" s="749">
        <v>0</v>
      </c>
      <c r="P44" s="749">
        <v>0</v>
      </c>
      <c r="Q44" s="749" t="s">
        <v>548</v>
      </c>
      <c r="R44" s="749">
        <v>3391</v>
      </c>
      <c r="S44" s="749">
        <v>339</v>
      </c>
      <c r="T44" s="749">
        <v>33</v>
      </c>
      <c r="U44" s="749">
        <v>3</v>
      </c>
      <c r="V44" s="749">
        <v>1</v>
      </c>
      <c r="W44" s="749">
        <v>1</v>
      </c>
      <c r="X44" s="749">
        <v>0</v>
      </c>
      <c r="Y44" s="749" t="s">
        <v>1810</v>
      </c>
      <c r="AA44" s="749">
        <v>2000000</v>
      </c>
      <c r="AB44" s="749">
        <v>0</v>
      </c>
      <c r="AC44" s="749">
        <v>0</v>
      </c>
      <c r="AD44" s="749">
        <v>0</v>
      </c>
      <c r="AE44" s="749">
        <v>0</v>
      </c>
      <c r="AF44" s="749">
        <v>0</v>
      </c>
      <c r="AG44" s="749">
        <v>0</v>
      </c>
      <c r="AH44" s="671"/>
      <c r="BS44" s="749">
        <v>33911</v>
      </c>
    </row>
    <row r="45" spans="1:71">
      <c r="A45" s="749">
        <v>5</v>
      </c>
      <c r="B45" s="749" t="s">
        <v>1806</v>
      </c>
      <c r="C45" s="749">
        <v>2</v>
      </c>
      <c r="D45" s="749" t="s">
        <v>1807</v>
      </c>
      <c r="E45" s="749">
        <v>14</v>
      </c>
      <c r="F45" s="749" t="s">
        <v>513</v>
      </c>
      <c r="G45" s="749">
        <v>171063</v>
      </c>
      <c r="H45" s="749">
        <v>171</v>
      </c>
      <c r="I45" s="749" t="s">
        <v>430</v>
      </c>
      <c r="J45" s="749" t="s">
        <v>1808</v>
      </c>
      <c r="K45" s="749">
        <v>2</v>
      </c>
      <c r="L45" s="749">
        <v>5</v>
      </c>
      <c r="M45" s="749" t="s">
        <v>1811</v>
      </c>
      <c r="N45" s="749">
        <v>1</v>
      </c>
      <c r="O45" s="749">
        <v>0</v>
      </c>
      <c r="P45" s="749">
        <v>0</v>
      </c>
      <c r="Q45" s="749" t="s">
        <v>548</v>
      </c>
      <c r="R45" s="749">
        <v>3581</v>
      </c>
      <c r="S45" s="749">
        <v>358</v>
      </c>
      <c r="T45" s="749">
        <v>35</v>
      </c>
      <c r="U45" s="749">
        <v>3</v>
      </c>
      <c r="V45" s="749">
        <v>1</v>
      </c>
      <c r="W45" s="749">
        <v>1</v>
      </c>
      <c r="X45" s="749">
        <v>0</v>
      </c>
      <c r="Y45" s="749" t="s">
        <v>1810</v>
      </c>
      <c r="AA45" s="749">
        <v>2000000</v>
      </c>
      <c r="AB45" s="749">
        <v>2000000</v>
      </c>
      <c r="AC45" s="749">
        <v>1400000</v>
      </c>
      <c r="AD45" s="749">
        <v>1197446.6599999999</v>
      </c>
      <c r="AE45" s="749">
        <v>202553.34</v>
      </c>
      <c r="AF45" s="749">
        <v>0.03</v>
      </c>
      <c r="AG45" s="749">
        <v>802553.31</v>
      </c>
      <c r="AH45" s="671"/>
      <c r="BS45" s="749">
        <v>35811</v>
      </c>
    </row>
    <row r="46" spans="1:71">
      <c r="A46" s="749">
        <v>5</v>
      </c>
      <c r="B46" s="749" t="s">
        <v>1806</v>
      </c>
      <c r="C46" s="749">
        <v>2</v>
      </c>
      <c r="D46" s="749" t="s">
        <v>1807</v>
      </c>
      <c r="E46" s="749">
        <v>14</v>
      </c>
      <c r="F46" s="749" t="s">
        <v>514</v>
      </c>
      <c r="G46" s="749">
        <v>171063</v>
      </c>
      <c r="H46" s="749">
        <v>171</v>
      </c>
      <c r="I46" s="749" t="s">
        <v>435</v>
      </c>
      <c r="J46" s="749" t="s">
        <v>1787</v>
      </c>
      <c r="K46" s="749">
        <v>1</v>
      </c>
      <c r="L46" s="749">
        <v>5</v>
      </c>
      <c r="M46" s="749" t="s">
        <v>1809</v>
      </c>
      <c r="N46" s="749">
        <v>3</v>
      </c>
      <c r="O46" s="749">
        <v>0</v>
      </c>
      <c r="P46" s="749">
        <v>0</v>
      </c>
      <c r="Q46" s="749" t="s">
        <v>552</v>
      </c>
      <c r="R46" s="749">
        <v>4419</v>
      </c>
      <c r="S46" s="749">
        <v>441</v>
      </c>
      <c r="T46" s="749">
        <v>44</v>
      </c>
      <c r="U46" s="749">
        <v>4</v>
      </c>
      <c r="V46" s="749">
        <v>1</v>
      </c>
      <c r="W46" s="749">
        <v>1</v>
      </c>
      <c r="X46" s="749">
        <v>77</v>
      </c>
      <c r="Y46" s="749" t="s">
        <v>1810</v>
      </c>
      <c r="AA46" s="749">
        <v>11000000</v>
      </c>
      <c r="AB46" s="749">
        <v>11000000</v>
      </c>
      <c r="AC46" s="749">
        <v>4400000</v>
      </c>
      <c r="AD46" s="749">
        <v>3999996</v>
      </c>
      <c r="AE46" s="749">
        <v>400004</v>
      </c>
      <c r="AF46" s="749">
        <v>6999993</v>
      </c>
      <c r="AG46" s="749">
        <v>11</v>
      </c>
      <c r="AH46" s="671"/>
      <c r="BS46" s="749">
        <v>44191</v>
      </c>
    </row>
    <row r="47" spans="1:71">
      <c r="A47" s="749">
        <v>5</v>
      </c>
      <c r="B47" s="749" t="s">
        <v>1806</v>
      </c>
      <c r="C47" s="749">
        <v>2</v>
      </c>
      <c r="D47" s="749" t="s">
        <v>1807</v>
      </c>
      <c r="E47" s="749">
        <v>14</v>
      </c>
      <c r="F47" s="749" t="s">
        <v>515</v>
      </c>
      <c r="G47" s="749">
        <v>172002</v>
      </c>
      <c r="H47" s="749">
        <v>172</v>
      </c>
      <c r="I47" s="749" t="s">
        <v>436</v>
      </c>
      <c r="J47" s="749" t="s">
        <v>1815</v>
      </c>
      <c r="K47" s="749">
        <v>1</v>
      </c>
      <c r="L47" s="749">
        <v>1</v>
      </c>
      <c r="M47" s="749">
        <v>1</v>
      </c>
      <c r="N47" s="749">
        <v>1</v>
      </c>
      <c r="O47" s="749">
        <v>0</v>
      </c>
      <c r="P47" s="749">
        <v>0</v>
      </c>
      <c r="Q47" s="749">
        <v>111100</v>
      </c>
      <c r="R47" s="749">
        <v>4412</v>
      </c>
      <c r="S47" s="749">
        <v>441</v>
      </c>
      <c r="T47" s="749">
        <v>44</v>
      </c>
      <c r="U47" s="749">
        <v>4</v>
      </c>
      <c r="V47" s="749">
        <v>1</v>
      </c>
      <c r="W47" s="749">
        <v>1</v>
      </c>
      <c r="X47" s="749">
        <v>0</v>
      </c>
      <c r="Y47" s="749" t="s">
        <v>1810</v>
      </c>
      <c r="AA47" s="749">
        <v>1400000</v>
      </c>
      <c r="AB47" s="749">
        <v>1400000</v>
      </c>
      <c r="AC47" s="749">
        <v>560000</v>
      </c>
      <c r="AD47" s="749">
        <v>0</v>
      </c>
      <c r="AE47" s="749">
        <v>560000</v>
      </c>
      <c r="AF47" s="749">
        <v>0</v>
      </c>
      <c r="AG47" s="749">
        <v>1400000</v>
      </c>
      <c r="AH47" s="671"/>
      <c r="BS47" s="749">
        <v>44121</v>
      </c>
    </row>
    <row r="48" spans="1:71">
      <c r="A48" s="749">
        <v>5</v>
      </c>
      <c r="B48" s="749" t="s">
        <v>1806</v>
      </c>
      <c r="C48" s="749">
        <v>2</v>
      </c>
      <c r="D48" s="749" t="s">
        <v>1807</v>
      </c>
      <c r="E48" s="749">
        <v>14</v>
      </c>
      <c r="F48" s="749" t="s">
        <v>515</v>
      </c>
      <c r="G48" s="749">
        <v>172002</v>
      </c>
      <c r="H48" s="749">
        <v>172</v>
      </c>
      <c r="I48" s="749" t="s">
        <v>436</v>
      </c>
      <c r="J48" s="749" t="s">
        <v>1815</v>
      </c>
      <c r="K48" s="749">
        <v>1</v>
      </c>
      <c r="L48" s="749">
        <v>5</v>
      </c>
      <c r="M48" s="749" t="s">
        <v>1809</v>
      </c>
      <c r="N48" s="749">
        <v>2</v>
      </c>
      <c r="O48" s="749">
        <v>0</v>
      </c>
      <c r="P48" s="749">
        <v>0</v>
      </c>
      <c r="Q48" s="749" t="s">
        <v>546</v>
      </c>
      <c r="R48" s="749">
        <v>4412</v>
      </c>
      <c r="S48" s="749">
        <v>441</v>
      </c>
      <c r="T48" s="749">
        <v>44</v>
      </c>
      <c r="U48" s="749">
        <v>4</v>
      </c>
      <c r="V48" s="749">
        <v>1</v>
      </c>
      <c r="W48" s="749">
        <v>1</v>
      </c>
      <c r="X48" s="749">
        <v>0</v>
      </c>
      <c r="Y48" s="749" t="s">
        <v>1810</v>
      </c>
      <c r="AA48" s="749">
        <v>1500000</v>
      </c>
      <c r="AB48" s="749">
        <v>1500000</v>
      </c>
      <c r="AC48" s="749">
        <v>600000</v>
      </c>
      <c r="AD48" s="749">
        <v>0</v>
      </c>
      <c r="AE48" s="749">
        <v>600000</v>
      </c>
      <c r="AF48" s="749">
        <v>0</v>
      </c>
      <c r="AG48" s="749">
        <v>1500000</v>
      </c>
      <c r="AH48" s="671"/>
      <c r="BS48" s="749">
        <v>44121</v>
      </c>
    </row>
    <row r="49" spans="1:71">
      <c r="A49" s="749">
        <v>5</v>
      </c>
      <c r="B49" s="749" t="s">
        <v>1806</v>
      </c>
      <c r="C49" s="749">
        <v>2</v>
      </c>
      <c r="D49" s="749" t="s">
        <v>1807</v>
      </c>
      <c r="E49" s="749">
        <v>14</v>
      </c>
      <c r="F49" s="749" t="s">
        <v>515</v>
      </c>
      <c r="G49" s="749">
        <v>172002</v>
      </c>
      <c r="H49" s="749">
        <v>172</v>
      </c>
      <c r="I49" s="749" t="s">
        <v>436</v>
      </c>
      <c r="J49" s="749" t="s">
        <v>1815</v>
      </c>
      <c r="K49" s="749">
        <v>1</v>
      </c>
      <c r="L49" s="749">
        <v>5</v>
      </c>
      <c r="M49" s="749" t="s">
        <v>1809</v>
      </c>
      <c r="N49" s="749">
        <v>3</v>
      </c>
      <c r="O49" s="749">
        <v>0</v>
      </c>
      <c r="P49" s="749">
        <v>0</v>
      </c>
      <c r="Q49" s="749" t="s">
        <v>552</v>
      </c>
      <c r="R49" s="749">
        <v>5211</v>
      </c>
      <c r="S49" s="749">
        <v>521</v>
      </c>
      <c r="T49" s="749">
        <v>52</v>
      </c>
      <c r="U49" s="749">
        <v>5</v>
      </c>
      <c r="V49" s="749">
        <v>2</v>
      </c>
      <c r="W49" s="749">
        <v>1</v>
      </c>
      <c r="X49" s="749">
        <v>0</v>
      </c>
      <c r="Y49" s="749" t="s">
        <v>1812</v>
      </c>
      <c r="Z49" s="749" t="s">
        <v>597</v>
      </c>
      <c r="AA49" s="749">
        <v>81000</v>
      </c>
      <c r="AB49" s="749">
        <v>81000</v>
      </c>
      <c r="AC49" s="749">
        <v>32400</v>
      </c>
      <c r="AD49" s="749">
        <v>0</v>
      </c>
      <c r="AE49" s="749">
        <v>32400</v>
      </c>
      <c r="AF49" s="749">
        <v>0</v>
      </c>
      <c r="AG49" s="749">
        <v>81000</v>
      </c>
      <c r="AH49" s="671"/>
      <c r="BS49" s="749">
        <v>52112</v>
      </c>
    </row>
    <row r="50" spans="1:71">
      <c r="A50" s="749">
        <v>5</v>
      </c>
      <c r="B50" s="749" t="s">
        <v>1806</v>
      </c>
      <c r="C50" s="749">
        <v>2</v>
      </c>
      <c r="D50" s="749" t="s">
        <v>1807</v>
      </c>
      <c r="E50" s="749">
        <v>14</v>
      </c>
      <c r="F50" s="749" t="s">
        <v>515</v>
      </c>
      <c r="G50" s="749">
        <v>172002</v>
      </c>
      <c r="H50" s="749">
        <v>172</v>
      </c>
      <c r="I50" s="749" t="s">
        <v>436</v>
      </c>
      <c r="J50" s="749" t="s">
        <v>1815</v>
      </c>
      <c r="K50" s="749">
        <v>1</v>
      </c>
      <c r="L50" s="749">
        <v>5</v>
      </c>
      <c r="M50" s="749" t="s">
        <v>1809</v>
      </c>
      <c r="N50" s="749">
        <v>3</v>
      </c>
      <c r="O50" s="749">
        <v>0</v>
      </c>
      <c r="P50" s="749">
        <v>0</v>
      </c>
      <c r="Q50" s="749" t="s">
        <v>552</v>
      </c>
      <c r="R50" s="749">
        <v>5411</v>
      </c>
      <c r="S50" s="749">
        <v>541</v>
      </c>
      <c r="T50" s="749">
        <v>54</v>
      </c>
      <c r="U50" s="749">
        <v>5</v>
      </c>
      <c r="V50" s="749">
        <v>2</v>
      </c>
      <c r="W50" s="749">
        <v>1</v>
      </c>
      <c r="X50" s="749">
        <v>0</v>
      </c>
      <c r="Y50" s="749" t="s">
        <v>1812</v>
      </c>
      <c r="Z50" s="749" t="s">
        <v>599</v>
      </c>
      <c r="AA50" s="749">
        <v>800000</v>
      </c>
      <c r="AB50" s="749">
        <v>800000</v>
      </c>
      <c r="AC50" s="749">
        <v>320000</v>
      </c>
      <c r="AD50" s="749">
        <v>0</v>
      </c>
      <c r="AE50" s="749">
        <v>320000</v>
      </c>
      <c r="AF50" s="749">
        <v>0</v>
      </c>
      <c r="AG50" s="749">
        <v>800000</v>
      </c>
      <c r="AH50" s="671"/>
      <c r="BS50" s="749">
        <v>54112</v>
      </c>
    </row>
    <row r="51" spans="1:71">
      <c r="A51" s="749">
        <v>5</v>
      </c>
      <c r="B51" s="749" t="s">
        <v>1806</v>
      </c>
      <c r="C51" s="749">
        <v>2</v>
      </c>
      <c r="D51" s="749" t="s">
        <v>1807</v>
      </c>
      <c r="E51" s="749">
        <v>14</v>
      </c>
      <c r="F51" s="749" t="s">
        <v>515</v>
      </c>
      <c r="G51" s="749">
        <v>172002</v>
      </c>
      <c r="H51" s="749">
        <v>172</v>
      </c>
      <c r="I51" s="749" t="s">
        <v>436</v>
      </c>
      <c r="J51" s="749" t="s">
        <v>1815</v>
      </c>
      <c r="K51" s="749">
        <v>1</v>
      </c>
      <c r="L51" s="749">
        <v>5</v>
      </c>
      <c r="M51" s="749" t="s">
        <v>1809</v>
      </c>
      <c r="N51" s="749">
        <v>3</v>
      </c>
      <c r="O51" s="749">
        <v>0</v>
      </c>
      <c r="P51" s="749">
        <v>0</v>
      </c>
      <c r="Q51" s="749" t="s">
        <v>552</v>
      </c>
      <c r="R51" s="749">
        <v>5651</v>
      </c>
      <c r="S51" s="749">
        <v>565</v>
      </c>
      <c r="T51" s="749">
        <v>56</v>
      </c>
      <c r="U51" s="749">
        <v>5</v>
      </c>
      <c r="V51" s="749">
        <v>2</v>
      </c>
      <c r="W51" s="749">
        <v>1</v>
      </c>
      <c r="X51" s="749">
        <v>0</v>
      </c>
      <c r="Y51" s="749" t="s">
        <v>1812</v>
      </c>
      <c r="Z51" s="749" t="s">
        <v>601</v>
      </c>
      <c r="AA51" s="749">
        <v>83000</v>
      </c>
      <c r="AB51" s="749">
        <v>83000</v>
      </c>
      <c r="AC51" s="749">
        <v>33200</v>
      </c>
      <c r="AD51" s="749">
        <v>0</v>
      </c>
      <c r="AE51" s="749">
        <v>33200</v>
      </c>
      <c r="AF51" s="749">
        <v>0</v>
      </c>
      <c r="AG51" s="749">
        <v>83000</v>
      </c>
      <c r="AH51" s="671"/>
      <c r="BS51" s="749">
        <v>56512</v>
      </c>
    </row>
    <row r="52" spans="1:71">
      <c r="A52" s="749">
        <v>5</v>
      </c>
      <c r="B52" s="749" t="s">
        <v>1806</v>
      </c>
      <c r="C52" s="749">
        <v>2</v>
      </c>
      <c r="D52" s="749" t="s">
        <v>1807</v>
      </c>
      <c r="E52" s="749">
        <v>14</v>
      </c>
      <c r="F52" s="749" t="s">
        <v>515</v>
      </c>
      <c r="G52" s="749">
        <v>172002</v>
      </c>
      <c r="H52" s="749">
        <v>172</v>
      </c>
      <c r="I52" s="749" t="s">
        <v>436</v>
      </c>
      <c r="J52" s="749" t="s">
        <v>1815</v>
      </c>
      <c r="K52" s="749">
        <v>1</v>
      </c>
      <c r="L52" s="749">
        <v>5</v>
      </c>
      <c r="M52" s="749" t="s">
        <v>1809</v>
      </c>
      <c r="N52" s="749">
        <v>3</v>
      </c>
      <c r="O52" s="749">
        <v>0</v>
      </c>
      <c r="P52" s="749">
        <v>0</v>
      </c>
      <c r="Q52" s="749" t="s">
        <v>552</v>
      </c>
      <c r="R52" s="749">
        <v>5671</v>
      </c>
      <c r="S52" s="749">
        <v>567</v>
      </c>
      <c r="T52" s="749">
        <v>56</v>
      </c>
      <c r="U52" s="749">
        <v>5</v>
      </c>
      <c r="V52" s="749">
        <v>2</v>
      </c>
      <c r="W52" s="749">
        <v>1</v>
      </c>
      <c r="X52" s="749">
        <v>0</v>
      </c>
      <c r="Y52" s="749" t="s">
        <v>1812</v>
      </c>
      <c r="Z52" s="749" t="s">
        <v>601</v>
      </c>
      <c r="AA52" s="749">
        <v>81000</v>
      </c>
      <c r="AB52" s="749">
        <v>81000</v>
      </c>
      <c r="AC52" s="749">
        <v>32400</v>
      </c>
      <c r="AD52" s="749">
        <v>0</v>
      </c>
      <c r="AE52" s="749">
        <v>32400</v>
      </c>
      <c r="AF52" s="749">
        <v>0</v>
      </c>
      <c r="AG52" s="749">
        <v>81000</v>
      </c>
      <c r="AH52" s="671"/>
      <c r="BS52" s="749">
        <v>56712</v>
      </c>
    </row>
    <row r="53" spans="1:71">
      <c r="A53" s="749">
        <v>5</v>
      </c>
      <c r="B53" s="749" t="s">
        <v>1806</v>
      </c>
      <c r="C53" s="749">
        <v>2</v>
      </c>
      <c r="D53" s="749" t="s">
        <v>1807</v>
      </c>
      <c r="E53" s="749">
        <v>14</v>
      </c>
      <c r="F53" s="749" t="s">
        <v>515</v>
      </c>
      <c r="G53" s="749">
        <v>172002</v>
      </c>
      <c r="H53" s="749">
        <v>172</v>
      </c>
      <c r="I53" s="749" t="s">
        <v>436</v>
      </c>
      <c r="J53" s="749" t="s">
        <v>1815</v>
      </c>
      <c r="K53" s="749">
        <v>2</v>
      </c>
      <c r="L53" s="749">
        <v>5</v>
      </c>
      <c r="M53" s="749" t="s">
        <v>1811</v>
      </c>
      <c r="N53" s="749">
        <v>1</v>
      </c>
      <c r="O53" s="749">
        <v>0</v>
      </c>
      <c r="P53" s="749">
        <v>0</v>
      </c>
      <c r="Q53" s="749" t="s">
        <v>548</v>
      </c>
      <c r="R53" s="749">
        <v>2441</v>
      </c>
      <c r="S53" s="749">
        <v>244</v>
      </c>
      <c r="T53" s="749">
        <v>24</v>
      </c>
      <c r="U53" s="749">
        <v>2</v>
      </c>
      <c r="V53" s="749">
        <v>1</v>
      </c>
      <c r="W53" s="749">
        <v>1</v>
      </c>
      <c r="X53" s="749">
        <v>0</v>
      </c>
      <c r="Y53" s="749" t="s">
        <v>1810</v>
      </c>
      <c r="AA53" s="749">
        <v>100000</v>
      </c>
      <c r="AB53" s="749">
        <v>100000</v>
      </c>
      <c r="AC53" s="749">
        <v>40000</v>
      </c>
      <c r="AD53" s="749">
        <v>0</v>
      </c>
      <c r="AE53" s="749">
        <v>40000</v>
      </c>
      <c r="AF53" s="749">
        <v>0</v>
      </c>
      <c r="AG53" s="749">
        <v>100000</v>
      </c>
      <c r="AH53" s="671"/>
      <c r="BS53" s="749">
        <v>24411</v>
      </c>
    </row>
    <row r="54" spans="1:71">
      <c r="A54" s="749">
        <v>5</v>
      </c>
      <c r="B54" s="749" t="s">
        <v>1806</v>
      </c>
      <c r="C54" s="749">
        <v>2</v>
      </c>
      <c r="D54" s="749" t="s">
        <v>1807</v>
      </c>
      <c r="E54" s="749">
        <v>14</v>
      </c>
      <c r="F54" s="749" t="s">
        <v>515</v>
      </c>
      <c r="G54" s="749">
        <v>172002</v>
      </c>
      <c r="H54" s="749">
        <v>172</v>
      </c>
      <c r="I54" s="749" t="s">
        <v>436</v>
      </c>
      <c r="J54" s="749" t="s">
        <v>1815</v>
      </c>
      <c r="K54" s="749">
        <v>2</v>
      </c>
      <c r="L54" s="749">
        <v>5</v>
      </c>
      <c r="M54" s="749" t="s">
        <v>1811</v>
      </c>
      <c r="N54" s="749">
        <v>1</v>
      </c>
      <c r="O54" s="749">
        <v>0</v>
      </c>
      <c r="P54" s="749">
        <v>0</v>
      </c>
      <c r="Q54" s="749" t="s">
        <v>548</v>
      </c>
      <c r="R54" s="749">
        <v>2481</v>
      </c>
      <c r="S54" s="749">
        <v>248</v>
      </c>
      <c r="T54" s="749">
        <v>24</v>
      </c>
      <c r="U54" s="749">
        <v>2</v>
      </c>
      <c r="V54" s="749">
        <v>1</v>
      </c>
      <c r="W54" s="749">
        <v>1</v>
      </c>
      <c r="X54" s="749">
        <v>0</v>
      </c>
      <c r="Y54" s="749" t="s">
        <v>1810</v>
      </c>
      <c r="AA54" s="749">
        <v>50000</v>
      </c>
      <c r="AB54" s="749">
        <v>50000</v>
      </c>
      <c r="AC54" s="749">
        <v>20000</v>
      </c>
      <c r="AD54" s="749">
        <v>0</v>
      </c>
      <c r="AE54" s="749">
        <v>20000</v>
      </c>
      <c r="AF54" s="749">
        <v>0</v>
      </c>
      <c r="AG54" s="749">
        <v>50000</v>
      </c>
      <c r="AH54" s="671">
        <v>1503130.92</v>
      </c>
      <c r="BS54" s="749">
        <v>24811</v>
      </c>
    </row>
    <row r="55" spans="1:71">
      <c r="A55" s="749">
        <v>5</v>
      </c>
      <c r="B55" s="749" t="s">
        <v>1806</v>
      </c>
      <c r="C55" s="749">
        <v>2</v>
      </c>
      <c r="D55" s="749" t="s">
        <v>1807</v>
      </c>
      <c r="E55" s="749">
        <v>14</v>
      </c>
      <c r="F55" s="749" t="s">
        <v>515</v>
      </c>
      <c r="G55" s="749">
        <v>172002</v>
      </c>
      <c r="H55" s="749">
        <v>172</v>
      </c>
      <c r="I55" s="749" t="s">
        <v>436</v>
      </c>
      <c r="J55" s="749" t="s">
        <v>1815</v>
      </c>
      <c r="K55" s="749">
        <v>2</v>
      </c>
      <c r="L55" s="749">
        <v>5</v>
      </c>
      <c r="M55" s="749" t="s">
        <v>1811</v>
      </c>
      <c r="N55" s="749">
        <v>1</v>
      </c>
      <c r="O55" s="749">
        <v>0</v>
      </c>
      <c r="P55" s="749">
        <v>0</v>
      </c>
      <c r="Q55" s="749" t="s">
        <v>548</v>
      </c>
      <c r="R55" s="749">
        <v>2491</v>
      </c>
      <c r="S55" s="749">
        <v>249</v>
      </c>
      <c r="T55" s="749">
        <v>24</v>
      </c>
      <c r="U55" s="749">
        <v>2</v>
      </c>
      <c r="V55" s="749">
        <v>1</v>
      </c>
      <c r="W55" s="749">
        <v>1</v>
      </c>
      <c r="X55" s="749">
        <v>0</v>
      </c>
      <c r="Y55" s="749" t="s">
        <v>1810</v>
      </c>
      <c r="AA55" s="749">
        <v>90000</v>
      </c>
      <c r="AB55" s="749">
        <v>90000</v>
      </c>
      <c r="AC55" s="749">
        <v>36000</v>
      </c>
      <c r="AD55" s="749">
        <v>0</v>
      </c>
      <c r="AE55" s="749">
        <v>36000</v>
      </c>
      <c r="AF55" s="749">
        <v>0</v>
      </c>
      <c r="AG55" s="749">
        <v>90000</v>
      </c>
      <c r="AH55" s="671">
        <v>1214319.5299999998</v>
      </c>
      <c r="BS55" s="749">
        <v>24911</v>
      </c>
    </row>
    <row r="56" spans="1:71">
      <c r="A56" s="749">
        <v>5</v>
      </c>
      <c r="B56" s="749" t="s">
        <v>1806</v>
      </c>
      <c r="C56" s="749">
        <v>2</v>
      </c>
      <c r="D56" s="749" t="s">
        <v>1807</v>
      </c>
      <c r="E56" s="749">
        <v>14</v>
      </c>
      <c r="F56" s="749" t="s">
        <v>515</v>
      </c>
      <c r="G56" s="749">
        <v>172002</v>
      </c>
      <c r="H56" s="749">
        <v>172</v>
      </c>
      <c r="I56" s="749" t="s">
        <v>436</v>
      </c>
      <c r="J56" s="749" t="s">
        <v>1815</v>
      </c>
      <c r="K56" s="749">
        <v>2</v>
      </c>
      <c r="L56" s="749">
        <v>5</v>
      </c>
      <c r="M56" s="749" t="s">
        <v>1811</v>
      </c>
      <c r="N56" s="749">
        <v>1</v>
      </c>
      <c r="O56" s="749">
        <v>0</v>
      </c>
      <c r="P56" s="749">
        <v>0</v>
      </c>
      <c r="Q56" s="749" t="s">
        <v>548</v>
      </c>
      <c r="R56" s="749">
        <v>2531</v>
      </c>
      <c r="S56" s="749">
        <v>253</v>
      </c>
      <c r="T56" s="749">
        <v>25</v>
      </c>
      <c r="U56" s="749">
        <v>2</v>
      </c>
      <c r="V56" s="749">
        <v>1</v>
      </c>
      <c r="W56" s="749">
        <v>1</v>
      </c>
      <c r="X56" s="749">
        <v>0</v>
      </c>
      <c r="Y56" s="749" t="s">
        <v>1810</v>
      </c>
      <c r="AA56" s="749">
        <v>150000</v>
      </c>
      <c r="AB56" s="749">
        <v>150000</v>
      </c>
      <c r="AC56" s="749">
        <v>60000</v>
      </c>
      <c r="AD56" s="749">
        <v>0</v>
      </c>
      <c r="AE56" s="749">
        <v>60000</v>
      </c>
      <c r="AF56" s="749">
        <v>92805.24</v>
      </c>
      <c r="AG56" s="749">
        <v>57194.76</v>
      </c>
      <c r="AH56" s="671"/>
      <c r="BS56" s="749">
        <v>25311</v>
      </c>
    </row>
    <row r="57" spans="1:71">
      <c r="A57" s="749">
        <v>5</v>
      </c>
      <c r="B57" s="749" t="s">
        <v>1806</v>
      </c>
      <c r="C57" s="749">
        <v>2</v>
      </c>
      <c r="D57" s="749" t="s">
        <v>1807</v>
      </c>
      <c r="E57" s="749">
        <v>14</v>
      </c>
      <c r="F57" s="749" t="s">
        <v>515</v>
      </c>
      <c r="G57" s="749">
        <v>172002</v>
      </c>
      <c r="H57" s="749">
        <v>172</v>
      </c>
      <c r="I57" s="749" t="s">
        <v>436</v>
      </c>
      <c r="J57" s="749" t="s">
        <v>1815</v>
      </c>
      <c r="K57" s="749">
        <v>2</v>
      </c>
      <c r="L57" s="749">
        <v>5</v>
      </c>
      <c r="M57" s="749" t="s">
        <v>1811</v>
      </c>
      <c r="N57" s="749">
        <v>1</v>
      </c>
      <c r="O57" s="749">
        <v>0</v>
      </c>
      <c r="P57" s="749">
        <v>0</v>
      </c>
      <c r="Q57" s="749" t="s">
        <v>548</v>
      </c>
      <c r="R57" s="749">
        <v>2541</v>
      </c>
      <c r="S57" s="749">
        <v>254</v>
      </c>
      <c r="T57" s="749">
        <v>25</v>
      </c>
      <c r="U57" s="749">
        <v>2</v>
      </c>
      <c r="V57" s="749">
        <v>1</v>
      </c>
      <c r="W57" s="749">
        <v>1</v>
      </c>
      <c r="X57" s="749">
        <v>0</v>
      </c>
      <c r="Y57" s="749" t="s">
        <v>1810</v>
      </c>
      <c r="AA57" s="749">
        <v>120000</v>
      </c>
      <c r="AB57" s="749">
        <v>120000</v>
      </c>
      <c r="AC57" s="749">
        <v>48000</v>
      </c>
      <c r="AD57" s="749">
        <v>0</v>
      </c>
      <c r="AE57" s="749">
        <v>48000</v>
      </c>
      <c r="AF57" s="749">
        <v>0</v>
      </c>
      <c r="AG57" s="749">
        <v>120000</v>
      </c>
      <c r="AH57" s="671">
        <v>1821479.63</v>
      </c>
      <c r="BS57" s="749">
        <v>25411</v>
      </c>
    </row>
    <row r="58" spans="1:71">
      <c r="A58" s="749">
        <v>5</v>
      </c>
      <c r="B58" s="749" t="s">
        <v>1806</v>
      </c>
      <c r="C58" s="749">
        <v>2</v>
      </c>
      <c r="D58" s="749" t="s">
        <v>1807</v>
      </c>
      <c r="E58" s="749">
        <v>14</v>
      </c>
      <c r="F58" s="749" t="s">
        <v>515</v>
      </c>
      <c r="G58" s="749">
        <v>172002</v>
      </c>
      <c r="H58" s="749">
        <v>172</v>
      </c>
      <c r="I58" s="749" t="s">
        <v>436</v>
      </c>
      <c r="J58" s="749" t="s">
        <v>1815</v>
      </c>
      <c r="K58" s="749">
        <v>2</v>
      </c>
      <c r="L58" s="749">
        <v>5</v>
      </c>
      <c r="M58" s="749" t="s">
        <v>1811</v>
      </c>
      <c r="N58" s="749">
        <v>1</v>
      </c>
      <c r="O58" s="749">
        <v>0</v>
      </c>
      <c r="P58" s="749">
        <v>0</v>
      </c>
      <c r="Q58" s="749" t="s">
        <v>548</v>
      </c>
      <c r="R58" s="749">
        <v>2561</v>
      </c>
      <c r="S58" s="749">
        <v>256</v>
      </c>
      <c r="T58" s="749">
        <v>25</v>
      </c>
      <c r="U58" s="749">
        <v>2</v>
      </c>
      <c r="V58" s="749">
        <v>1</v>
      </c>
      <c r="W58" s="749">
        <v>1</v>
      </c>
      <c r="X58" s="749">
        <v>0</v>
      </c>
      <c r="Y58" s="749" t="s">
        <v>1810</v>
      </c>
      <c r="AA58" s="749">
        <v>60000</v>
      </c>
      <c r="AB58" s="749">
        <v>0</v>
      </c>
      <c r="AC58" s="749">
        <v>0</v>
      </c>
      <c r="AD58" s="749">
        <v>0</v>
      </c>
      <c r="AE58" s="749">
        <v>0</v>
      </c>
      <c r="AF58" s="749">
        <v>0</v>
      </c>
      <c r="AG58" s="749">
        <v>0</v>
      </c>
      <c r="AH58" s="671"/>
      <c r="BS58" s="749">
        <v>25611</v>
      </c>
    </row>
    <row r="59" spans="1:71">
      <c r="A59" s="749">
        <v>5</v>
      </c>
      <c r="B59" s="749" t="s">
        <v>1806</v>
      </c>
      <c r="C59" s="749">
        <v>2</v>
      </c>
      <c r="D59" s="749" t="s">
        <v>1807</v>
      </c>
      <c r="E59" s="749">
        <v>14</v>
      </c>
      <c r="F59" s="749" t="s">
        <v>515</v>
      </c>
      <c r="G59" s="749">
        <v>172002</v>
      </c>
      <c r="H59" s="749">
        <v>172</v>
      </c>
      <c r="I59" s="749" t="s">
        <v>436</v>
      </c>
      <c r="J59" s="749" t="s">
        <v>1815</v>
      </c>
      <c r="K59" s="749">
        <v>2</v>
      </c>
      <c r="L59" s="749">
        <v>5</v>
      </c>
      <c r="M59" s="749" t="s">
        <v>1811</v>
      </c>
      <c r="N59" s="749">
        <v>1</v>
      </c>
      <c r="O59" s="749">
        <v>0</v>
      </c>
      <c r="P59" s="749">
        <v>0</v>
      </c>
      <c r="Q59" s="749" t="s">
        <v>548</v>
      </c>
      <c r="R59" s="749">
        <v>2711</v>
      </c>
      <c r="S59" s="749">
        <v>271</v>
      </c>
      <c r="T59" s="749">
        <v>27</v>
      </c>
      <c r="U59" s="749">
        <v>2</v>
      </c>
      <c r="V59" s="749">
        <v>1</v>
      </c>
      <c r="W59" s="749">
        <v>2</v>
      </c>
      <c r="X59" s="749">
        <v>0</v>
      </c>
      <c r="Y59" s="749" t="s">
        <v>1810</v>
      </c>
      <c r="AA59" s="749">
        <v>150000</v>
      </c>
      <c r="AB59" s="749">
        <v>150000</v>
      </c>
      <c r="AC59" s="749">
        <v>60000</v>
      </c>
      <c r="AD59" s="749">
        <v>0</v>
      </c>
      <c r="AE59" s="749">
        <v>60000</v>
      </c>
      <c r="AF59" s="749">
        <v>150000</v>
      </c>
      <c r="AG59" s="749">
        <v>0</v>
      </c>
      <c r="AH59" s="671"/>
      <c r="BS59" s="749">
        <v>27111</v>
      </c>
    </row>
    <row r="60" spans="1:71">
      <c r="A60" s="749">
        <v>5</v>
      </c>
      <c r="B60" s="749" t="s">
        <v>1806</v>
      </c>
      <c r="C60" s="749">
        <v>2</v>
      </c>
      <c r="D60" s="749" t="s">
        <v>1807</v>
      </c>
      <c r="E60" s="749">
        <v>14</v>
      </c>
      <c r="F60" s="749" t="s">
        <v>515</v>
      </c>
      <c r="G60" s="749">
        <v>172002</v>
      </c>
      <c r="H60" s="749">
        <v>172</v>
      </c>
      <c r="I60" s="749" t="s">
        <v>436</v>
      </c>
      <c r="J60" s="749" t="s">
        <v>1815</v>
      </c>
      <c r="K60" s="749">
        <v>2</v>
      </c>
      <c r="L60" s="749">
        <v>5</v>
      </c>
      <c r="M60" s="749" t="s">
        <v>1811</v>
      </c>
      <c r="N60" s="749">
        <v>1</v>
      </c>
      <c r="O60" s="749">
        <v>0</v>
      </c>
      <c r="P60" s="749">
        <v>0</v>
      </c>
      <c r="Q60" s="749" t="s">
        <v>548</v>
      </c>
      <c r="R60" s="749">
        <v>2721</v>
      </c>
      <c r="S60" s="749">
        <v>272</v>
      </c>
      <c r="T60" s="749">
        <v>27</v>
      </c>
      <c r="U60" s="749">
        <v>2</v>
      </c>
      <c r="V60" s="749">
        <v>1</v>
      </c>
      <c r="W60" s="749">
        <v>2</v>
      </c>
      <c r="X60" s="749">
        <v>0</v>
      </c>
      <c r="Y60" s="749" t="s">
        <v>1810</v>
      </c>
      <c r="AA60" s="749">
        <v>7366110</v>
      </c>
      <c r="AB60" s="749">
        <v>7366110</v>
      </c>
      <c r="AC60" s="749">
        <v>2946444</v>
      </c>
      <c r="AD60" s="749">
        <v>0</v>
      </c>
      <c r="AE60" s="749">
        <v>2946444</v>
      </c>
      <c r="AF60" s="749">
        <v>736052.08</v>
      </c>
      <c r="AG60" s="749">
        <v>6630057.9199999999</v>
      </c>
      <c r="AH60" s="671"/>
      <c r="BS60" s="749">
        <v>27211</v>
      </c>
    </row>
    <row r="61" spans="1:71">
      <c r="A61" s="749">
        <v>5</v>
      </c>
      <c r="B61" s="749" t="s">
        <v>1806</v>
      </c>
      <c r="C61" s="749">
        <v>2</v>
      </c>
      <c r="D61" s="749" t="s">
        <v>1807</v>
      </c>
      <c r="E61" s="749">
        <v>14</v>
      </c>
      <c r="F61" s="749" t="s">
        <v>515</v>
      </c>
      <c r="G61" s="749">
        <v>172002</v>
      </c>
      <c r="H61" s="749">
        <v>172</v>
      </c>
      <c r="I61" s="749" t="s">
        <v>436</v>
      </c>
      <c r="J61" s="749" t="s">
        <v>1815</v>
      </c>
      <c r="K61" s="749">
        <v>2</v>
      </c>
      <c r="L61" s="749">
        <v>5</v>
      </c>
      <c r="M61" s="749" t="s">
        <v>1811</v>
      </c>
      <c r="N61" s="749">
        <v>1</v>
      </c>
      <c r="O61" s="749">
        <v>0</v>
      </c>
      <c r="P61" s="749">
        <v>0</v>
      </c>
      <c r="Q61" s="749" t="s">
        <v>548</v>
      </c>
      <c r="R61" s="749">
        <v>2911</v>
      </c>
      <c r="S61" s="749">
        <v>291</v>
      </c>
      <c r="T61" s="749">
        <v>29</v>
      </c>
      <c r="U61" s="749">
        <v>2</v>
      </c>
      <c r="V61" s="749">
        <v>1</v>
      </c>
      <c r="W61" s="749">
        <v>1</v>
      </c>
      <c r="X61" s="749">
        <v>0</v>
      </c>
      <c r="Y61" s="749" t="s">
        <v>1810</v>
      </c>
      <c r="AA61" s="749">
        <v>60000</v>
      </c>
      <c r="AB61" s="749">
        <v>0</v>
      </c>
      <c r="AC61" s="749">
        <v>0</v>
      </c>
      <c r="AD61" s="749">
        <v>0</v>
      </c>
      <c r="AE61" s="749">
        <v>0</v>
      </c>
      <c r="AF61" s="749">
        <v>0</v>
      </c>
      <c r="AG61" s="749">
        <v>0</v>
      </c>
      <c r="AH61" s="671"/>
      <c r="BS61" s="749">
        <v>29111</v>
      </c>
    </row>
    <row r="62" spans="1:71">
      <c r="A62" s="749">
        <v>5</v>
      </c>
      <c r="B62" s="749" t="s">
        <v>1806</v>
      </c>
      <c r="C62" s="749">
        <v>2</v>
      </c>
      <c r="D62" s="749" t="s">
        <v>1807</v>
      </c>
      <c r="E62" s="749">
        <v>14</v>
      </c>
      <c r="F62" s="749" t="s">
        <v>515</v>
      </c>
      <c r="G62" s="749">
        <v>172002</v>
      </c>
      <c r="H62" s="749">
        <v>172</v>
      </c>
      <c r="I62" s="749" t="s">
        <v>436</v>
      </c>
      <c r="J62" s="749" t="s">
        <v>1815</v>
      </c>
      <c r="K62" s="749">
        <v>2</v>
      </c>
      <c r="L62" s="749">
        <v>5</v>
      </c>
      <c r="M62" s="749" t="s">
        <v>1811</v>
      </c>
      <c r="N62" s="749">
        <v>1</v>
      </c>
      <c r="O62" s="749">
        <v>0</v>
      </c>
      <c r="P62" s="749">
        <v>0</v>
      </c>
      <c r="Q62" s="749" t="s">
        <v>548</v>
      </c>
      <c r="R62" s="749">
        <v>3112</v>
      </c>
      <c r="S62" s="749">
        <v>311</v>
      </c>
      <c r="T62" s="749">
        <v>31</v>
      </c>
      <c r="U62" s="749">
        <v>3</v>
      </c>
      <c r="V62" s="749">
        <v>1</v>
      </c>
      <c r="W62" s="749">
        <v>2</v>
      </c>
      <c r="X62" s="749">
        <v>0</v>
      </c>
      <c r="Y62" s="749" t="s">
        <v>1810</v>
      </c>
      <c r="AA62" s="749">
        <v>0</v>
      </c>
      <c r="AB62" s="749">
        <v>3080000</v>
      </c>
      <c r="AC62" s="749">
        <v>1232000</v>
      </c>
      <c r="AD62" s="749">
        <v>0</v>
      </c>
      <c r="AE62" s="749">
        <v>1232000</v>
      </c>
      <c r="AF62" s="749">
        <v>0</v>
      </c>
      <c r="AG62" s="749">
        <v>3080000</v>
      </c>
      <c r="AH62" s="671"/>
      <c r="BS62" s="749">
        <v>31121</v>
      </c>
    </row>
    <row r="63" spans="1:71">
      <c r="A63" s="749">
        <v>5</v>
      </c>
      <c r="B63" s="749" t="s">
        <v>1806</v>
      </c>
      <c r="C63" s="749">
        <v>2</v>
      </c>
      <c r="D63" s="749" t="s">
        <v>1807</v>
      </c>
      <c r="E63" s="749">
        <v>14</v>
      </c>
      <c r="F63" s="749" t="s">
        <v>515</v>
      </c>
      <c r="G63" s="749">
        <v>172002</v>
      </c>
      <c r="H63" s="749">
        <v>172</v>
      </c>
      <c r="I63" s="749" t="s">
        <v>436</v>
      </c>
      <c r="J63" s="749" t="s">
        <v>1815</v>
      </c>
      <c r="K63" s="749">
        <v>2</v>
      </c>
      <c r="L63" s="749">
        <v>5</v>
      </c>
      <c r="M63" s="749" t="s">
        <v>1811</v>
      </c>
      <c r="N63" s="749">
        <v>1</v>
      </c>
      <c r="O63" s="749">
        <v>0</v>
      </c>
      <c r="P63" s="749">
        <v>0</v>
      </c>
      <c r="Q63" s="749" t="s">
        <v>548</v>
      </c>
      <c r="R63" s="749">
        <v>3391</v>
      </c>
      <c r="S63" s="749">
        <v>339</v>
      </c>
      <c r="T63" s="749">
        <v>33</v>
      </c>
      <c r="U63" s="749">
        <v>3</v>
      </c>
      <c r="V63" s="749">
        <v>1</v>
      </c>
      <c r="W63" s="749">
        <v>1</v>
      </c>
      <c r="X63" s="749">
        <v>0</v>
      </c>
      <c r="Y63" s="749" t="s">
        <v>1810</v>
      </c>
      <c r="AA63" s="749">
        <v>2900000</v>
      </c>
      <c r="AB63" s="749">
        <v>0</v>
      </c>
      <c r="AC63" s="749">
        <v>0</v>
      </c>
      <c r="AD63" s="749">
        <v>0</v>
      </c>
      <c r="AE63" s="749">
        <v>0</v>
      </c>
      <c r="AF63" s="749">
        <v>0</v>
      </c>
      <c r="AG63" s="749">
        <v>0</v>
      </c>
      <c r="AH63" s="671">
        <v>8375623</v>
      </c>
      <c r="BS63" s="749">
        <v>33911</v>
      </c>
    </row>
    <row r="64" spans="1:71">
      <c r="A64" s="749">
        <v>5</v>
      </c>
      <c r="B64" s="749" t="s">
        <v>1806</v>
      </c>
      <c r="C64" s="749">
        <v>2</v>
      </c>
      <c r="D64" s="749" t="s">
        <v>1807</v>
      </c>
      <c r="E64" s="749">
        <v>14</v>
      </c>
      <c r="F64" s="749" t="s">
        <v>515</v>
      </c>
      <c r="G64" s="749">
        <v>172002</v>
      </c>
      <c r="H64" s="749">
        <v>172</v>
      </c>
      <c r="I64" s="749" t="s">
        <v>436</v>
      </c>
      <c r="J64" s="749" t="s">
        <v>1815</v>
      </c>
      <c r="K64" s="749">
        <v>2</v>
      </c>
      <c r="L64" s="749">
        <v>5</v>
      </c>
      <c r="M64" s="749" t="s">
        <v>1811</v>
      </c>
      <c r="N64" s="749">
        <v>1</v>
      </c>
      <c r="O64" s="749">
        <v>0</v>
      </c>
      <c r="P64" s="749">
        <v>0</v>
      </c>
      <c r="Q64" s="749" t="s">
        <v>548</v>
      </c>
      <c r="R64" s="749">
        <v>3521</v>
      </c>
      <c r="S64" s="749">
        <v>352</v>
      </c>
      <c r="T64" s="749">
        <v>35</v>
      </c>
      <c r="U64" s="749">
        <v>3</v>
      </c>
      <c r="V64" s="749">
        <v>1</v>
      </c>
      <c r="W64" s="749">
        <v>1</v>
      </c>
      <c r="X64" s="749">
        <v>0</v>
      </c>
      <c r="Y64" s="749" t="s">
        <v>1810</v>
      </c>
      <c r="AA64" s="749">
        <v>189360</v>
      </c>
      <c r="AB64" s="749">
        <v>189360</v>
      </c>
      <c r="AC64" s="749">
        <v>75744</v>
      </c>
      <c r="AD64" s="749">
        <v>0</v>
      </c>
      <c r="AE64" s="749">
        <v>75744</v>
      </c>
      <c r="AF64" s="749">
        <v>0</v>
      </c>
      <c r="AG64" s="749">
        <v>189360</v>
      </c>
      <c r="AH64" s="671">
        <v>72000</v>
      </c>
      <c r="BS64" s="749">
        <v>35211</v>
      </c>
    </row>
    <row r="65" spans="1:71">
      <c r="A65" s="749">
        <v>5</v>
      </c>
      <c r="B65" s="749" t="s">
        <v>1806</v>
      </c>
      <c r="C65" s="749">
        <v>2</v>
      </c>
      <c r="D65" s="749" t="s">
        <v>1807</v>
      </c>
      <c r="E65" s="749">
        <v>14</v>
      </c>
      <c r="F65" s="749" t="s">
        <v>515</v>
      </c>
      <c r="G65" s="749">
        <v>172002</v>
      </c>
      <c r="H65" s="749">
        <v>172</v>
      </c>
      <c r="I65" s="749" t="s">
        <v>436</v>
      </c>
      <c r="J65" s="749" t="s">
        <v>1815</v>
      </c>
      <c r="K65" s="749">
        <v>2</v>
      </c>
      <c r="L65" s="749">
        <v>5</v>
      </c>
      <c r="M65" s="749" t="s">
        <v>1811</v>
      </c>
      <c r="N65" s="749">
        <v>1</v>
      </c>
      <c r="O65" s="749">
        <v>0</v>
      </c>
      <c r="P65" s="749">
        <v>0</v>
      </c>
      <c r="Q65" s="749" t="s">
        <v>548</v>
      </c>
      <c r="R65" s="749">
        <v>3761</v>
      </c>
      <c r="S65" s="749">
        <v>376</v>
      </c>
      <c r="T65" s="749">
        <v>37</v>
      </c>
      <c r="U65" s="749">
        <v>3</v>
      </c>
      <c r="V65" s="749">
        <v>1</v>
      </c>
      <c r="W65" s="749">
        <v>1</v>
      </c>
      <c r="X65" s="749">
        <v>0</v>
      </c>
      <c r="Y65" s="749" t="s">
        <v>1810</v>
      </c>
      <c r="AA65" s="749">
        <v>60000</v>
      </c>
      <c r="AB65" s="749">
        <v>0</v>
      </c>
      <c r="AC65" s="749">
        <v>0</v>
      </c>
      <c r="AD65" s="749">
        <v>0</v>
      </c>
      <c r="AE65" s="749">
        <v>0</v>
      </c>
      <c r="AF65" s="749">
        <v>0</v>
      </c>
      <c r="AG65" s="749">
        <v>0</v>
      </c>
      <c r="AH65" s="671">
        <v>2502351.84</v>
      </c>
      <c r="BS65" s="749">
        <v>37611</v>
      </c>
    </row>
    <row r="66" spans="1:71">
      <c r="A66" s="749">
        <v>2</v>
      </c>
      <c r="B66" s="749" t="s">
        <v>1806</v>
      </c>
      <c r="C66" s="749">
        <v>2</v>
      </c>
      <c r="D66" s="749" t="s">
        <v>1807</v>
      </c>
      <c r="E66" s="749">
        <v>14</v>
      </c>
      <c r="F66" s="749" t="s">
        <v>520</v>
      </c>
      <c r="G66" s="749">
        <v>172104</v>
      </c>
      <c r="H66" s="749">
        <v>172</v>
      </c>
      <c r="I66" s="749" t="s">
        <v>450</v>
      </c>
      <c r="J66" s="749" t="s">
        <v>1813</v>
      </c>
      <c r="K66" s="749">
        <v>1</v>
      </c>
      <c r="L66" s="749">
        <v>1</v>
      </c>
      <c r="M66" s="749">
        <v>1</v>
      </c>
      <c r="N66" s="749">
        <v>1</v>
      </c>
      <c r="O66" s="749">
        <v>0</v>
      </c>
      <c r="P66" s="749">
        <v>0</v>
      </c>
      <c r="Q66" s="749">
        <v>111100</v>
      </c>
      <c r="R66" s="749">
        <v>1211</v>
      </c>
      <c r="S66" s="749">
        <v>121</v>
      </c>
      <c r="T66" s="749">
        <v>12</v>
      </c>
      <c r="U66" s="749">
        <v>1</v>
      </c>
      <c r="V66" s="749">
        <v>1</v>
      </c>
      <c r="W66" s="749">
        <v>1</v>
      </c>
      <c r="X66" s="749">
        <v>0</v>
      </c>
      <c r="Y66" s="749" t="s">
        <v>1810</v>
      </c>
      <c r="AA66" s="749">
        <v>7331224</v>
      </c>
      <c r="AB66" s="749">
        <v>7331224</v>
      </c>
      <c r="AC66" s="749">
        <v>3858790</v>
      </c>
      <c r="AD66" s="749">
        <v>3322645</v>
      </c>
      <c r="AE66" s="749">
        <v>536145</v>
      </c>
      <c r="AF66" s="749">
        <v>27878</v>
      </c>
      <c r="AG66" s="749">
        <v>3980701</v>
      </c>
      <c r="AH66" s="671">
        <v>1946096.4700000002</v>
      </c>
      <c r="BS66" s="749">
        <v>12111</v>
      </c>
    </row>
    <row r="67" spans="1:71">
      <c r="A67" s="749">
        <v>2</v>
      </c>
      <c r="B67" s="749" t="s">
        <v>1806</v>
      </c>
      <c r="C67" s="749">
        <v>2</v>
      </c>
      <c r="D67" s="749" t="s">
        <v>1807</v>
      </c>
      <c r="E67" s="749">
        <v>14</v>
      </c>
      <c r="F67" s="749" t="s">
        <v>520</v>
      </c>
      <c r="G67" s="749">
        <v>172104</v>
      </c>
      <c r="H67" s="749">
        <v>172</v>
      </c>
      <c r="I67" s="749" t="s">
        <v>450</v>
      </c>
      <c r="J67" s="749" t="s">
        <v>1813</v>
      </c>
      <c r="K67" s="749">
        <v>1</v>
      </c>
      <c r="L67" s="749">
        <v>1</v>
      </c>
      <c r="M67" s="749">
        <v>1</v>
      </c>
      <c r="N67" s="749">
        <v>2</v>
      </c>
      <c r="O67" s="749">
        <v>0</v>
      </c>
      <c r="P67" s="749">
        <v>0</v>
      </c>
      <c r="Q67" s="749">
        <v>111200</v>
      </c>
      <c r="R67" s="749">
        <v>1211</v>
      </c>
      <c r="S67" s="749">
        <v>121</v>
      </c>
      <c r="T67" s="749">
        <v>12</v>
      </c>
      <c r="U67" s="749">
        <v>1</v>
      </c>
      <c r="V67" s="749">
        <v>1</v>
      </c>
      <c r="W67" s="749">
        <v>1</v>
      </c>
      <c r="X67" s="749">
        <v>24</v>
      </c>
      <c r="Y67" s="749" t="s">
        <v>1810</v>
      </c>
      <c r="AA67" s="749">
        <v>54789047</v>
      </c>
      <c r="AB67" s="749">
        <v>41889047</v>
      </c>
      <c r="AC67" s="749">
        <v>16540154.779999999</v>
      </c>
      <c r="AD67" s="749">
        <v>12240154.779999999</v>
      </c>
      <c r="AE67" s="749">
        <v>4300000</v>
      </c>
      <c r="AF67" s="749">
        <v>29648892.219999999</v>
      </c>
      <c r="AG67" s="749">
        <v>0</v>
      </c>
      <c r="AH67" s="671">
        <v>42767.329999999994</v>
      </c>
      <c r="BS67" s="749">
        <v>12111</v>
      </c>
    </row>
    <row r="68" spans="1:71">
      <c r="A68" s="749">
        <v>2</v>
      </c>
      <c r="B68" s="749" t="s">
        <v>1806</v>
      </c>
      <c r="C68" s="749">
        <v>2</v>
      </c>
      <c r="D68" s="749" t="s">
        <v>1807</v>
      </c>
      <c r="E68" s="749">
        <v>14</v>
      </c>
      <c r="F68" s="749" t="s">
        <v>520</v>
      </c>
      <c r="G68" s="749">
        <v>172104</v>
      </c>
      <c r="H68" s="749">
        <v>172</v>
      </c>
      <c r="I68" s="749" t="s">
        <v>450</v>
      </c>
      <c r="J68" s="749" t="s">
        <v>1813</v>
      </c>
      <c r="K68" s="749">
        <v>1</v>
      </c>
      <c r="L68" s="749">
        <v>5</v>
      </c>
      <c r="M68" s="749" t="s">
        <v>1809</v>
      </c>
      <c r="N68" s="749">
        <v>2</v>
      </c>
      <c r="O68" s="749">
        <v>0</v>
      </c>
      <c r="P68" s="749">
        <v>0</v>
      </c>
      <c r="Q68" s="749" t="s">
        <v>546</v>
      </c>
      <c r="R68" s="749">
        <v>1131</v>
      </c>
      <c r="S68" s="749">
        <v>113</v>
      </c>
      <c r="T68" s="749">
        <v>11</v>
      </c>
      <c r="U68" s="749">
        <v>1</v>
      </c>
      <c r="V68" s="749">
        <v>1</v>
      </c>
      <c r="W68" s="749">
        <v>1</v>
      </c>
      <c r="X68" s="749">
        <v>0</v>
      </c>
      <c r="Y68" s="749" t="s">
        <v>1810</v>
      </c>
      <c r="AA68" s="749">
        <v>80197402</v>
      </c>
      <c r="AB68" s="749">
        <v>79910947.579999998</v>
      </c>
      <c r="AC68" s="749">
        <v>39895275.270000003</v>
      </c>
      <c r="AD68" s="749">
        <v>36599624.899999999</v>
      </c>
      <c r="AE68" s="749">
        <v>3295650.37</v>
      </c>
      <c r="AF68" s="749">
        <v>0</v>
      </c>
      <c r="AG68" s="749">
        <v>43311322.68</v>
      </c>
      <c r="AH68" s="671">
        <v>419311.82</v>
      </c>
      <c r="BS68" s="749">
        <v>11311</v>
      </c>
    </row>
    <row r="69" spans="1:71">
      <c r="A69" s="749">
        <v>2</v>
      </c>
      <c r="B69" s="749" t="s">
        <v>1806</v>
      </c>
      <c r="C69" s="749">
        <v>2</v>
      </c>
      <c r="D69" s="749" t="s">
        <v>1807</v>
      </c>
      <c r="E69" s="749">
        <v>14</v>
      </c>
      <c r="F69" s="749" t="s">
        <v>520</v>
      </c>
      <c r="G69" s="749">
        <v>172104</v>
      </c>
      <c r="H69" s="749">
        <v>172</v>
      </c>
      <c r="I69" s="749" t="s">
        <v>450</v>
      </c>
      <c r="J69" s="749" t="s">
        <v>1813</v>
      </c>
      <c r="K69" s="749">
        <v>1</v>
      </c>
      <c r="L69" s="749">
        <v>5</v>
      </c>
      <c r="M69" s="749" t="s">
        <v>1809</v>
      </c>
      <c r="N69" s="749">
        <v>2</v>
      </c>
      <c r="O69" s="749">
        <v>0</v>
      </c>
      <c r="P69" s="749">
        <v>0</v>
      </c>
      <c r="Q69" s="749" t="s">
        <v>546</v>
      </c>
      <c r="R69" s="749">
        <v>1131</v>
      </c>
      <c r="S69" s="749">
        <v>113</v>
      </c>
      <c r="T69" s="749">
        <v>11</v>
      </c>
      <c r="U69" s="749">
        <v>1</v>
      </c>
      <c r="V69" s="749">
        <v>2</v>
      </c>
      <c r="W69" s="749">
        <v>1</v>
      </c>
      <c r="X69" s="749">
        <v>0</v>
      </c>
      <c r="Y69" s="749" t="s">
        <v>1812</v>
      </c>
      <c r="AA69" s="749">
        <v>53464935</v>
      </c>
      <c r="AB69" s="749">
        <v>53464935</v>
      </c>
      <c r="AC69" s="749">
        <v>29822182</v>
      </c>
      <c r="AD69" s="749">
        <v>29816762.629999999</v>
      </c>
      <c r="AE69" s="749">
        <v>5419.37</v>
      </c>
      <c r="AF69" s="749">
        <v>0</v>
      </c>
      <c r="AG69" s="749">
        <v>23648172.370000001</v>
      </c>
      <c r="AH69" s="671">
        <v>6185.18</v>
      </c>
      <c r="BS69" s="749">
        <v>11312</v>
      </c>
    </row>
    <row r="70" spans="1:71">
      <c r="A70" s="749">
        <v>2</v>
      </c>
      <c r="B70" s="749" t="s">
        <v>1806</v>
      </c>
      <c r="C70" s="749">
        <v>2</v>
      </c>
      <c r="D70" s="749" t="s">
        <v>1807</v>
      </c>
      <c r="E70" s="749">
        <v>14</v>
      </c>
      <c r="F70" s="749" t="s">
        <v>520</v>
      </c>
      <c r="G70" s="749">
        <v>172104</v>
      </c>
      <c r="H70" s="749">
        <v>172</v>
      </c>
      <c r="I70" s="749" t="s">
        <v>450</v>
      </c>
      <c r="J70" s="749" t="s">
        <v>1813</v>
      </c>
      <c r="K70" s="749">
        <v>1</v>
      </c>
      <c r="L70" s="749">
        <v>5</v>
      </c>
      <c r="M70" s="749" t="s">
        <v>1809</v>
      </c>
      <c r="N70" s="749">
        <v>2</v>
      </c>
      <c r="O70" s="749">
        <v>0</v>
      </c>
      <c r="P70" s="749">
        <v>0</v>
      </c>
      <c r="Q70" s="749" t="s">
        <v>546</v>
      </c>
      <c r="R70" s="749">
        <v>1211</v>
      </c>
      <c r="S70" s="749">
        <v>121</v>
      </c>
      <c r="T70" s="749">
        <v>12</v>
      </c>
      <c r="U70" s="749">
        <v>1</v>
      </c>
      <c r="V70" s="749">
        <v>1</v>
      </c>
      <c r="W70" s="749">
        <v>1</v>
      </c>
      <c r="X70" s="749">
        <v>87</v>
      </c>
      <c r="Y70" s="749" t="s">
        <v>1810</v>
      </c>
      <c r="AA70" s="749">
        <v>0</v>
      </c>
      <c r="AB70" s="749">
        <v>12900000</v>
      </c>
      <c r="AC70" s="749">
        <v>12900000</v>
      </c>
      <c r="AD70" s="749">
        <v>8375623</v>
      </c>
      <c r="AE70" s="749">
        <v>4524377</v>
      </c>
      <c r="AF70" s="749">
        <v>122562</v>
      </c>
      <c r="AG70" s="749">
        <v>4401815</v>
      </c>
      <c r="AH70" s="671"/>
      <c r="BS70" s="749">
        <v>12111</v>
      </c>
    </row>
    <row r="71" spans="1:71">
      <c r="A71" s="749">
        <v>2</v>
      </c>
      <c r="B71" s="749" t="s">
        <v>1806</v>
      </c>
      <c r="C71" s="749">
        <v>2</v>
      </c>
      <c r="D71" s="749" t="s">
        <v>1807</v>
      </c>
      <c r="E71" s="749">
        <v>14</v>
      </c>
      <c r="F71" s="749" t="s">
        <v>520</v>
      </c>
      <c r="G71" s="749">
        <v>172104</v>
      </c>
      <c r="H71" s="749">
        <v>172</v>
      </c>
      <c r="I71" s="749" t="s">
        <v>450</v>
      </c>
      <c r="J71" s="749" t="s">
        <v>1813</v>
      </c>
      <c r="K71" s="749">
        <v>1</v>
      </c>
      <c r="L71" s="749">
        <v>5</v>
      </c>
      <c r="M71" s="749" t="s">
        <v>1809</v>
      </c>
      <c r="N71" s="749">
        <v>2</v>
      </c>
      <c r="O71" s="749">
        <v>0</v>
      </c>
      <c r="P71" s="749">
        <v>0</v>
      </c>
      <c r="Q71" s="749" t="s">
        <v>546</v>
      </c>
      <c r="R71" s="749">
        <v>1221</v>
      </c>
      <c r="S71" s="749">
        <v>122</v>
      </c>
      <c r="T71" s="749">
        <v>12</v>
      </c>
      <c r="U71" s="749">
        <v>1</v>
      </c>
      <c r="V71" s="749">
        <v>1</v>
      </c>
      <c r="W71" s="749">
        <v>1</v>
      </c>
      <c r="X71" s="749">
        <v>8</v>
      </c>
      <c r="Y71" s="749" t="s">
        <v>1810</v>
      </c>
      <c r="AA71" s="749">
        <v>28552321</v>
      </c>
      <c r="AB71" s="749">
        <v>28552321</v>
      </c>
      <c r="AC71" s="749">
        <v>19212461.489999998</v>
      </c>
      <c r="AD71" s="749">
        <v>19212461.489999998</v>
      </c>
      <c r="AE71" s="749">
        <v>0</v>
      </c>
      <c r="AF71" s="749">
        <v>0</v>
      </c>
      <c r="AG71" s="749">
        <v>9339859.5099999998</v>
      </c>
      <c r="AH71" s="671"/>
      <c r="BS71" s="749">
        <v>12211</v>
      </c>
    </row>
    <row r="72" spans="1:71">
      <c r="A72" s="749">
        <v>2</v>
      </c>
      <c r="B72" s="749" t="s">
        <v>1806</v>
      </c>
      <c r="C72" s="749">
        <v>2</v>
      </c>
      <c r="D72" s="749" t="s">
        <v>1807</v>
      </c>
      <c r="E72" s="749">
        <v>14</v>
      </c>
      <c r="F72" s="749" t="s">
        <v>520</v>
      </c>
      <c r="G72" s="749">
        <v>172104</v>
      </c>
      <c r="H72" s="749">
        <v>172</v>
      </c>
      <c r="I72" s="749" t="s">
        <v>450</v>
      </c>
      <c r="J72" s="749" t="s">
        <v>1813</v>
      </c>
      <c r="K72" s="749">
        <v>1</v>
      </c>
      <c r="L72" s="749">
        <v>5</v>
      </c>
      <c r="M72" s="749" t="s">
        <v>1809</v>
      </c>
      <c r="N72" s="749">
        <v>2</v>
      </c>
      <c r="O72" s="749">
        <v>0</v>
      </c>
      <c r="P72" s="749">
        <v>0</v>
      </c>
      <c r="Q72" s="749" t="s">
        <v>546</v>
      </c>
      <c r="R72" s="749">
        <v>1221</v>
      </c>
      <c r="S72" s="749">
        <v>122</v>
      </c>
      <c r="T72" s="749">
        <v>12</v>
      </c>
      <c r="U72" s="749">
        <v>1</v>
      </c>
      <c r="V72" s="749">
        <v>2</v>
      </c>
      <c r="W72" s="749">
        <v>1</v>
      </c>
      <c r="X72" s="749">
        <v>8</v>
      </c>
      <c r="Y72" s="749" t="s">
        <v>1812</v>
      </c>
      <c r="AA72" s="749">
        <v>19034880</v>
      </c>
      <c r="AB72" s="749">
        <v>19027880</v>
      </c>
      <c r="AC72" s="749">
        <v>10444441</v>
      </c>
      <c r="AD72" s="749">
        <v>10444441</v>
      </c>
      <c r="AE72" s="749">
        <v>0</v>
      </c>
      <c r="AF72" s="749">
        <v>0</v>
      </c>
      <c r="AG72" s="749">
        <v>8583439</v>
      </c>
      <c r="AH72" s="671"/>
      <c r="BS72" s="749">
        <v>12212</v>
      </c>
    </row>
    <row r="73" spans="1:71">
      <c r="A73" s="749">
        <v>2</v>
      </c>
      <c r="B73" s="749" t="s">
        <v>1806</v>
      </c>
      <c r="C73" s="749">
        <v>2</v>
      </c>
      <c r="D73" s="749" t="s">
        <v>1807</v>
      </c>
      <c r="E73" s="749">
        <v>14</v>
      </c>
      <c r="F73" s="749" t="s">
        <v>520</v>
      </c>
      <c r="G73" s="749">
        <v>172104</v>
      </c>
      <c r="H73" s="749">
        <v>172</v>
      </c>
      <c r="I73" s="749" t="s">
        <v>450</v>
      </c>
      <c r="J73" s="749" t="s">
        <v>1813</v>
      </c>
      <c r="K73" s="749">
        <v>1</v>
      </c>
      <c r="L73" s="749">
        <v>5</v>
      </c>
      <c r="M73" s="749" t="s">
        <v>1809</v>
      </c>
      <c r="N73" s="749">
        <v>2</v>
      </c>
      <c r="O73" s="749">
        <v>0</v>
      </c>
      <c r="P73" s="749">
        <v>0</v>
      </c>
      <c r="Q73" s="749" t="s">
        <v>546</v>
      </c>
      <c r="R73" s="749">
        <v>1231</v>
      </c>
      <c r="S73" s="749">
        <v>123</v>
      </c>
      <c r="T73" s="749">
        <v>12</v>
      </c>
      <c r="U73" s="749">
        <v>1</v>
      </c>
      <c r="V73" s="749">
        <v>1</v>
      </c>
      <c r="W73" s="749">
        <v>1</v>
      </c>
      <c r="X73" s="749">
        <v>6</v>
      </c>
      <c r="Y73" s="749" t="s">
        <v>1810</v>
      </c>
      <c r="AA73" s="749">
        <v>1060900</v>
      </c>
      <c r="AB73" s="749">
        <v>1060900</v>
      </c>
      <c r="AC73" s="749">
        <v>600000</v>
      </c>
      <c r="AD73" s="749">
        <v>72000</v>
      </c>
      <c r="AE73" s="749">
        <v>528000</v>
      </c>
      <c r="AF73" s="749">
        <v>0</v>
      </c>
      <c r="AG73" s="749">
        <v>988900</v>
      </c>
      <c r="AH73" s="671"/>
      <c r="BS73" s="749">
        <v>12311</v>
      </c>
    </row>
    <row r="74" spans="1:71">
      <c r="A74" s="749">
        <v>2</v>
      </c>
      <c r="B74" s="749" t="s">
        <v>1806</v>
      </c>
      <c r="C74" s="749">
        <v>2</v>
      </c>
      <c r="D74" s="749" t="s">
        <v>1807</v>
      </c>
      <c r="E74" s="749">
        <v>14</v>
      </c>
      <c r="F74" s="749" t="s">
        <v>520</v>
      </c>
      <c r="G74" s="749">
        <v>172104</v>
      </c>
      <c r="H74" s="749">
        <v>172</v>
      </c>
      <c r="I74" s="749" t="s">
        <v>450</v>
      </c>
      <c r="J74" s="749" t="s">
        <v>1813</v>
      </c>
      <c r="K74" s="749">
        <v>1</v>
      </c>
      <c r="L74" s="749">
        <v>5</v>
      </c>
      <c r="M74" s="749" t="s">
        <v>1809</v>
      </c>
      <c r="N74" s="749">
        <v>2</v>
      </c>
      <c r="O74" s="749">
        <v>0</v>
      </c>
      <c r="P74" s="749">
        <v>0</v>
      </c>
      <c r="Q74" s="749" t="s">
        <v>546</v>
      </c>
      <c r="R74" s="749">
        <v>1311</v>
      </c>
      <c r="S74" s="749">
        <v>131</v>
      </c>
      <c r="T74" s="749">
        <v>13</v>
      </c>
      <c r="U74" s="749">
        <v>1</v>
      </c>
      <c r="V74" s="749">
        <v>1</v>
      </c>
      <c r="W74" s="749">
        <v>1</v>
      </c>
      <c r="X74" s="749">
        <v>0</v>
      </c>
      <c r="Y74" s="749" t="s">
        <v>1810</v>
      </c>
      <c r="AA74" s="749">
        <v>1908941</v>
      </c>
      <c r="AB74" s="749">
        <v>1908941</v>
      </c>
      <c r="AC74" s="749">
        <v>1073131</v>
      </c>
      <c r="AD74" s="749">
        <v>837933.94</v>
      </c>
      <c r="AE74" s="749">
        <v>235197.06</v>
      </c>
      <c r="AF74" s="749">
        <v>0</v>
      </c>
      <c r="AG74" s="749">
        <v>1071007.06</v>
      </c>
      <c r="AH74" s="671">
        <v>178813.44</v>
      </c>
      <c r="BS74" s="749">
        <v>13111</v>
      </c>
    </row>
    <row r="75" spans="1:71">
      <c r="A75" s="749">
        <v>2</v>
      </c>
      <c r="B75" s="749" t="s">
        <v>1806</v>
      </c>
      <c r="C75" s="749">
        <v>2</v>
      </c>
      <c r="D75" s="749" t="s">
        <v>1807</v>
      </c>
      <c r="E75" s="749">
        <v>14</v>
      </c>
      <c r="F75" s="749" t="s">
        <v>520</v>
      </c>
      <c r="G75" s="749">
        <v>172104</v>
      </c>
      <c r="H75" s="749">
        <v>172</v>
      </c>
      <c r="I75" s="749" t="s">
        <v>450</v>
      </c>
      <c r="J75" s="749" t="s">
        <v>1813</v>
      </c>
      <c r="K75" s="749">
        <v>1</v>
      </c>
      <c r="L75" s="749">
        <v>5</v>
      </c>
      <c r="M75" s="749" t="s">
        <v>1809</v>
      </c>
      <c r="N75" s="749">
        <v>2</v>
      </c>
      <c r="O75" s="749">
        <v>0</v>
      </c>
      <c r="P75" s="749">
        <v>0</v>
      </c>
      <c r="Q75" s="749" t="s">
        <v>546</v>
      </c>
      <c r="R75" s="749">
        <v>1311</v>
      </c>
      <c r="S75" s="749">
        <v>131</v>
      </c>
      <c r="T75" s="749">
        <v>13</v>
      </c>
      <c r="U75" s="749">
        <v>1</v>
      </c>
      <c r="V75" s="749">
        <v>2</v>
      </c>
      <c r="W75" s="749">
        <v>1</v>
      </c>
      <c r="X75" s="749">
        <v>0</v>
      </c>
      <c r="Y75" s="749" t="s">
        <v>1812</v>
      </c>
      <c r="AA75" s="749">
        <v>1272627</v>
      </c>
      <c r="AB75" s="749">
        <v>1272627</v>
      </c>
      <c r="AC75" s="749">
        <v>715423</v>
      </c>
      <c r="AD75" s="749">
        <v>706923.2</v>
      </c>
      <c r="AE75" s="749">
        <v>8499.7999999999993</v>
      </c>
      <c r="AF75" s="749">
        <v>0</v>
      </c>
      <c r="AG75" s="749">
        <v>565703.80000000005</v>
      </c>
      <c r="AH75" s="671">
        <v>1189990</v>
      </c>
      <c r="BS75" s="749">
        <v>13112</v>
      </c>
    </row>
    <row r="76" spans="1:71">
      <c r="A76" s="749">
        <v>2</v>
      </c>
      <c r="B76" s="749" t="s">
        <v>1806</v>
      </c>
      <c r="C76" s="749">
        <v>2</v>
      </c>
      <c r="D76" s="749" t="s">
        <v>1807</v>
      </c>
      <c r="E76" s="749">
        <v>14</v>
      </c>
      <c r="F76" s="749" t="s">
        <v>520</v>
      </c>
      <c r="G76" s="749">
        <v>172104</v>
      </c>
      <c r="H76" s="749">
        <v>172</v>
      </c>
      <c r="I76" s="749" t="s">
        <v>450</v>
      </c>
      <c r="J76" s="749" t="s">
        <v>1813</v>
      </c>
      <c r="K76" s="749">
        <v>1</v>
      </c>
      <c r="L76" s="749">
        <v>5</v>
      </c>
      <c r="M76" s="749" t="s">
        <v>1809</v>
      </c>
      <c r="N76" s="749">
        <v>2</v>
      </c>
      <c r="O76" s="749">
        <v>0</v>
      </c>
      <c r="P76" s="749">
        <v>0</v>
      </c>
      <c r="Q76" s="749" t="s">
        <v>546</v>
      </c>
      <c r="R76" s="749">
        <v>1321</v>
      </c>
      <c r="S76" s="749">
        <v>132</v>
      </c>
      <c r="T76" s="749">
        <v>13</v>
      </c>
      <c r="U76" s="749">
        <v>1</v>
      </c>
      <c r="V76" s="749">
        <v>1</v>
      </c>
      <c r="W76" s="749">
        <v>1</v>
      </c>
      <c r="X76" s="749">
        <v>0</v>
      </c>
      <c r="Y76" s="749" t="s">
        <v>1810</v>
      </c>
      <c r="AA76" s="749">
        <v>5645686</v>
      </c>
      <c r="AB76" s="749">
        <v>5645686</v>
      </c>
      <c r="AC76" s="749">
        <v>3018886</v>
      </c>
      <c r="AD76" s="749">
        <v>2502351.84</v>
      </c>
      <c r="AE76" s="749">
        <v>516534.16</v>
      </c>
      <c r="AF76" s="749">
        <v>0</v>
      </c>
      <c r="AG76" s="749">
        <v>3143334.16</v>
      </c>
      <c r="AH76" s="671"/>
      <c r="BS76" s="749">
        <v>13211</v>
      </c>
    </row>
    <row r="77" spans="1:71">
      <c r="A77" s="749">
        <v>2</v>
      </c>
      <c r="B77" s="749" t="s">
        <v>1806</v>
      </c>
      <c r="C77" s="749">
        <v>2</v>
      </c>
      <c r="D77" s="749" t="s">
        <v>1807</v>
      </c>
      <c r="E77" s="749">
        <v>14</v>
      </c>
      <c r="F77" s="749" t="s">
        <v>520</v>
      </c>
      <c r="G77" s="749">
        <v>172104</v>
      </c>
      <c r="H77" s="749">
        <v>172</v>
      </c>
      <c r="I77" s="749" t="s">
        <v>450</v>
      </c>
      <c r="J77" s="749" t="s">
        <v>1813</v>
      </c>
      <c r="K77" s="749">
        <v>1</v>
      </c>
      <c r="L77" s="749">
        <v>5</v>
      </c>
      <c r="M77" s="749" t="s">
        <v>1809</v>
      </c>
      <c r="N77" s="749">
        <v>2</v>
      </c>
      <c r="O77" s="749">
        <v>0</v>
      </c>
      <c r="P77" s="749">
        <v>0</v>
      </c>
      <c r="Q77" s="749" t="s">
        <v>546</v>
      </c>
      <c r="R77" s="749">
        <v>1321</v>
      </c>
      <c r="S77" s="749">
        <v>132</v>
      </c>
      <c r="T77" s="749">
        <v>13</v>
      </c>
      <c r="U77" s="749">
        <v>1</v>
      </c>
      <c r="V77" s="749">
        <v>2</v>
      </c>
      <c r="W77" s="749">
        <v>1</v>
      </c>
      <c r="X77" s="749">
        <v>0</v>
      </c>
      <c r="Y77" s="749" t="s">
        <v>1812</v>
      </c>
      <c r="AA77" s="749">
        <v>3763790</v>
      </c>
      <c r="AB77" s="749">
        <v>3763790</v>
      </c>
      <c r="AC77" s="749">
        <v>2063790</v>
      </c>
      <c r="AD77" s="749">
        <v>1946096.47</v>
      </c>
      <c r="AE77" s="749">
        <v>117693.53</v>
      </c>
      <c r="AF77" s="749">
        <v>0</v>
      </c>
      <c r="AG77" s="749">
        <v>1817693.53</v>
      </c>
      <c r="AH77" s="671"/>
      <c r="BS77" s="749">
        <v>13212</v>
      </c>
    </row>
    <row r="78" spans="1:71">
      <c r="A78" s="749">
        <v>2</v>
      </c>
      <c r="B78" s="749" t="s">
        <v>1806</v>
      </c>
      <c r="C78" s="749">
        <v>2</v>
      </c>
      <c r="D78" s="749" t="s">
        <v>1807</v>
      </c>
      <c r="E78" s="749">
        <v>14</v>
      </c>
      <c r="F78" s="749" t="s">
        <v>520</v>
      </c>
      <c r="G78" s="749">
        <v>172104</v>
      </c>
      <c r="H78" s="749">
        <v>172</v>
      </c>
      <c r="I78" s="749" t="s">
        <v>450</v>
      </c>
      <c r="J78" s="749" t="s">
        <v>1813</v>
      </c>
      <c r="K78" s="749">
        <v>1</v>
      </c>
      <c r="L78" s="749">
        <v>5</v>
      </c>
      <c r="M78" s="749" t="s">
        <v>1809</v>
      </c>
      <c r="N78" s="749">
        <v>2</v>
      </c>
      <c r="O78" s="749">
        <v>0</v>
      </c>
      <c r="P78" s="749">
        <v>0</v>
      </c>
      <c r="Q78" s="749" t="s">
        <v>546</v>
      </c>
      <c r="R78" s="749">
        <v>1322</v>
      </c>
      <c r="S78" s="749">
        <v>132</v>
      </c>
      <c r="T78" s="749">
        <v>13</v>
      </c>
      <c r="U78" s="749">
        <v>1</v>
      </c>
      <c r="V78" s="749">
        <v>1</v>
      </c>
      <c r="W78" s="749">
        <v>1</v>
      </c>
      <c r="X78" s="749">
        <v>0</v>
      </c>
      <c r="Y78" s="749" t="s">
        <v>1810</v>
      </c>
      <c r="AA78" s="749">
        <v>86853</v>
      </c>
      <c r="AB78" s="749">
        <v>86853</v>
      </c>
      <c r="AC78" s="749">
        <v>69026</v>
      </c>
      <c r="AD78" s="749">
        <v>31275.42</v>
      </c>
      <c r="AE78" s="749">
        <v>37750.58</v>
      </c>
      <c r="AF78" s="749">
        <v>0</v>
      </c>
      <c r="AG78" s="749">
        <v>55577.58</v>
      </c>
      <c r="AH78" s="671"/>
      <c r="BS78" s="749">
        <v>13221</v>
      </c>
    </row>
    <row r="79" spans="1:71">
      <c r="A79" s="749">
        <v>2</v>
      </c>
      <c r="B79" s="749" t="s">
        <v>1806</v>
      </c>
      <c r="C79" s="749">
        <v>2</v>
      </c>
      <c r="D79" s="749" t="s">
        <v>1807</v>
      </c>
      <c r="E79" s="749">
        <v>14</v>
      </c>
      <c r="F79" s="749" t="s">
        <v>520</v>
      </c>
      <c r="G79" s="749">
        <v>172104</v>
      </c>
      <c r="H79" s="749">
        <v>172</v>
      </c>
      <c r="I79" s="749" t="s">
        <v>450</v>
      </c>
      <c r="J79" s="749" t="s">
        <v>1813</v>
      </c>
      <c r="K79" s="749">
        <v>1</v>
      </c>
      <c r="L79" s="749">
        <v>5</v>
      </c>
      <c r="M79" s="749" t="s">
        <v>1809</v>
      </c>
      <c r="N79" s="749">
        <v>2</v>
      </c>
      <c r="O79" s="749">
        <v>0</v>
      </c>
      <c r="P79" s="749">
        <v>0</v>
      </c>
      <c r="Q79" s="749" t="s">
        <v>546</v>
      </c>
      <c r="R79" s="749">
        <v>1322</v>
      </c>
      <c r="S79" s="749">
        <v>132</v>
      </c>
      <c r="T79" s="749">
        <v>13</v>
      </c>
      <c r="U79" s="749">
        <v>1</v>
      </c>
      <c r="V79" s="749">
        <v>2</v>
      </c>
      <c r="W79" s="749">
        <v>1</v>
      </c>
      <c r="X79" s="749">
        <v>0</v>
      </c>
      <c r="Y79" s="749" t="s">
        <v>1812</v>
      </c>
      <c r="AA79" s="749">
        <v>57902</v>
      </c>
      <c r="AB79" s="749">
        <v>57902</v>
      </c>
      <c r="AC79" s="749">
        <v>44684</v>
      </c>
      <c r="AD79" s="749">
        <v>42767.33</v>
      </c>
      <c r="AE79" s="749">
        <v>1916.67</v>
      </c>
      <c r="AF79" s="749">
        <v>0</v>
      </c>
      <c r="AG79" s="749">
        <v>15134.67</v>
      </c>
      <c r="AH79" s="671">
        <v>268217.88999999996</v>
      </c>
      <c r="BS79" s="749">
        <v>13222</v>
      </c>
    </row>
    <row r="80" spans="1:71">
      <c r="A80" s="749">
        <v>2</v>
      </c>
      <c r="B80" s="749" t="s">
        <v>1806</v>
      </c>
      <c r="C80" s="749">
        <v>2</v>
      </c>
      <c r="D80" s="749" t="s">
        <v>1807</v>
      </c>
      <c r="E80" s="749">
        <v>14</v>
      </c>
      <c r="F80" s="749" t="s">
        <v>520</v>
      </c>
      <c r="G80" s="749">
        <v>172104</v>
      </c>
      <c r="H80" s="749">
        <v>172</v>
      </c>
      <c r="I80" s="749" t="s">
        <v>450</v>
      </c>
      <c r="J80" s="749" t="s">
        <v>1813</v>
      </c>
      <c r="K80" s="749">
        <v>1</v>
      </c>
      <c r="L80" s="749">
        <v>5</v>
      </c>
      <c r="M80" s="749" t="s">
        <v>1809</v>
      </c>
      <c r="N80" s="749">
        <v>2</v>
      </c>
      <c r="O80" s="749">
        <v>0</v>
      </c>
      <c r="P80" s="749">
        <v>0</v>
      </c>
      <c r="Q80" s="749" t="s">
        <v>546</v>
      </c>
      <c r="R80" s="749">
        <v>1323</v>
      </c>
      <c r="S80" s="749">
        <v>132</v>
      </c>
      <c r="T80" s="749">
        <v>13</v>
      </c>
      <c r="U80" s="749">
        <v>1</v>
      </c>
      <c r="V80" s="749">
        <v>1</v>
      </c>
      <c r="W80" s="749">
        <v>1</v>
      </c>
      <c r="X80" s="749">
        <v>0</v>
      </c>
      <c r="Y80" s="749" t="s">
        <v>1810</v>
      </c>
      <c r="AA80" s="749">
        <v>21100755</v>
      </c>
      <c r="AB80" s="749">
        <v>12500755</v>
      </c>
      <c r="AC80" s="749">
        <v>800000</v>
      </c>
      <c r="AD80" s="749">
        <v>419311.82</v>
      </c>
      <c r="AE80" s="749">
        <v>380688.18</v>
      </c>
      <c r="AF80" s="749">
        <v>0</v>
      </c>
      <c r="AG80" s="749">
        <v>12081443.18</v>
      </c>
      <c r="AH80" s="671"/>
      <c r="BS80" s="749">
        <v>13231</v>
      </c>
    </row>
    <row r="81" spans="1:71">
      <c r="A81" s="749">
        <v>2</v>
      </c>
      <c r="B81" s="749" t="s">
        <v>1806</v>
      </c>
      <c r="C81" s="749">
        <v>2</v>
      </c>
      <c r="D81" s="749" t="s">
        <v>1807</v>
      </c>
      <c r="E81" s="749">
        <v>14</v>
      </c>
      <c r="F81" s="749" t="s">
        <v>520</v>
      </c>
      <c r="G81" s="749">
        <v>172104</v>
      </c>
      <c r="H81" s="749">
        <v>172</v>
      </c>
      <c r="I81" s="749" t="s">
        <v>450</v>
      </c>
      <c r="J81" s="749" t="s">
        <v>1813</v>
      </c>
      <c r="K81" s="749">
        <v>1</v>
      </c>
      <c r="L81" s="749">
        <v>5</v>
      </c>
      <c r="M81" s="749" t="s">
        <v>1809</v>
      </c>
      <c r="N81" s="749">
        <v>2</v>
      </c>
      <c r="O81" s="749">
        <v>0</v>
      </c>
      <c r="P81" s="749">
        <v>0</v>
      </c>
      <c r="Q81" s="749" t="s">
        <v>546</v>
      </c>
      <c r="R81" s="749">
        <v>1323</v>
      </c>
      <c r="S81" s="749">
        <v>132</v>
      </c>
      <c r="T81" s="749">
        <v>13</v>
      </c>
      <c r="U81" s="749">
        <v>1</v>
      </c>
      <c r="V81" s="749">
        <v>1</v>
      </c>
      <c r="W81" s="749">
        <v>1</v>
      </c>
      <c r="X81" s="749">
        <v>8</v>
      </c>
      <c r="Y81" s="749" t="s">
        <v>1810</v>
      </c>
      <c r="AA81" s="749">
        <v>2729322</v>
      </c>
      <c r="AB81" s="749">
        <v>2729322</v>
      </c>
      <c r="AC81" s="749">
        <v>100000</v>
      </c>
      <c r="AD81" s="749">
        <v>6185.18</v>
      </c>
      <c r="AE81" s="749">
        <v>93814.82</v>
      </c>
      <c r="AF81" s="749">
        <v>0</v>
      </c>
      <c r="AG81" s="749">
        <v>2723136.82</v>
      </c>
      <c r="AH81" s="671"/>
      <c r="BS81" s="749">
        <v>13231</v>
      </c>
    </row>
    <row r="82" spans="1:71">
      <c r="A82" s="749">
        <v>2</v>
      </c>
      <c r="B82" s="749" t="s">
        <v>1806</v>
      </c>
      <c r="C82" s="749">
        <v>2</v>
      </c>
      <c r="D82" s="749" t="s">
        <v>1807</v>
      </c>
      <c r="E82" s="749">
        <v>14</v>
      </c>
      <c r="F82" s="749" t="s">
        <v>520</v>
      </c>
      <c r="G82" s="749">
        <v>172104</v>
      </c>
      <c r="H82" s="749">
        <v>172</v>
      </c>
      <c r="I82" s="749" t="s">
        <v>450</v>
      </c>
      <c r="J82" s="749" t="s">
        <v>1813</v>
      </c>
      <c r="K82" s="749">
        <v>1</v>
      </c>
      <c r="L82" s="749">
        <v>5</v>
      </c>
      <c r="M82" s="749" t="s">
        <v>1809</v>
      </c>
      <c r="N82" s="749">
        <v>2</v>
      </c>
      <c r="O82" s="749">
        <v>0</v>
      </c>
      <c r="P82" s="749">
        <v>0</v>
      </c>
      <c r="Q82" s="749" t="s">
        <v>546</v>
      </c>
      <c r="R82" s="749">
        <v>1323</v>
      </c>
      <c r="S82" s="749">
        <v>132</v>
      </c>
      <c r="T82" s="749">
        <v>13</v>
      </c>
      <c r="U82" s="749">
        <v>1</v>
      </c>
      <c r="V82" s="749">
        <v>2</v>
      </c>
      <c r="W82" s="749">
        <v>1</v>
      </c>
      <c r="X82" s="749">
        <v>0</v>
      </c>
      <c r="Y82" s="749" t="s">
        <v>1812</v>
      </c>
      <c r="AA82" s="749">
        <v>8498035</v>
      </c>
      <c r="AB82" s="749">
        <v>8498035</v>
      </c>
      <c r="AC82" s="749">
        <v>0</v>
      </c>
      <c r="AD82" s="749">
        <v>0</v>
      </c>
      <c r="AE82" s="749">
        <v>0</v>
      </c>
      <c r="AF82" s="749">
        <v>0</v>
      </c>
      <c r="AG82" s="749">
        <v>8498035</v>
      </c>
      <c r="AH82" s="671"/>
      <c r="BS82" s="749">
        <v>13232</v>
      </c>
    </row>
    <row r="83" spans="1:71">
      <c r="A83" s="749">
        <v>2</v>
      </c>
      <c r="B83" s="749" t="s">
        <v>1806</v>
      </c>
      <c r="C83" s="749">
        <v>2</v>
      </c>
      <c r="D83" s="749" t="s">
        <v>1807</v>
      </c>
      <c r="E83" s="749">
        <v>14</v>
      </c>
      <c r="F83" s="749" t="s">
        <v>520</v>
      </c>
      <c r="G83" s="749">
        <v>172104</v>
      </c>
      <c r="H83" s="749">
        <v>172</v>
      </c>
      <c r="I83" s="749" t="s">
        <v>450</v>
      </c>
      <c r="J83" s="749" t="s">
        <v>1813</v>
      </c>
      <c r="K83" s="749">
        <v>1</v>
      </c>
      <c r="L83" s="749">
        <v>5</v>
      </c>
      <c r="M83" s="749" t="s">
        <v>1809</v>
      </c>
      <c r="N83" s="749">
        <v>2</v>
      </c>
      <c r="O83" s="749">
        <v>0</v>
      </c>
      <c r="P83" s="749">
        <v>0</v>
      </c>
      <c r="Q83" s="749" t="s">
        <v>546</v>
      </c>
      <c r="R83" s="749">
        <v>1323</v>
      </c>
      <c r="S83" s="749">
        <v>132</v>
      </c>
      <c r="T83" s="749">
        <v>13</v>
      </c>
      <c r="U83" s="749">
        <v>1</v>
      </c>
      <c r="V83" s="749">
        <v>2</v>
      </c>
      <c r="W83" s="749">
        <v>1</v>
      </c>
      <c r="X83" s="749">
        <v>8</v>
      </c>
      <c r="Y83" s="749" t="s">
        <v>1812</v>
      </c>
      <c r="AA83" s="749">
        <v>1966877</v>
      </c>
      <c r="AB83" s="749">
        <v>1966877</v>
      </c>
      <c r="AC83" s="749">
        <v>0</v>
      </c>
      <c r="AD83" s="749">
        <v>0</v>
      </c>
      <c r="AE83" s="749">
        <v>0</v>
      </c>
      <c r="AF83" s="749">
        <v>0</v>
      </c>
      <c r="AG83" s="749">
        <v>1966877</v>
      </c>
      <c r="AH83" s="671">
        <v>222300</v>
      </c>
      <c r="BS83" s="749">
        <v>13232</v>
      </c>
    </row>
    <row r="84" spans="1:71">
      <c r="A84" s="749">
        <v>2</v>
      </c>
      <c r="B84" s="749" t="s">
        <v>1806</v>
      </c>
      <c r="C84" s="749">
        <v>2</v>
      </c>
      <c r="D84" s="749" t="s">
        <v>1807</v>
      </c>
      <c r="E84" s="749">
        <v>14</v>
      </c>
      <c r="F84" s="749" t="s">
        <v>480</v>
      </c>
      <c r="G84" s="749">
        <v>211084</v>
      </c>
      <c r="H84" s="749">
        <v>211</v>
      </c>
      <c r="I84" s="749" t="s">
        <v>387</v>
      </c>
      <c r="J84" s="749" t="s">
        <v>1808</v>
      </c>
      <c r="K84" s="749">
        <v>1</v>
      </c>
      <c r="L84" s="749">
        <v>1</v>
      </c>
      <c r="M84" s="749">
        <v>1</v>
      </c>
      <c r="N84" s="749">
        <v>1</v>
      </c>
      <c r="O84" s="749">
        <v>0</v>
      </c>
      <c r="P84" s="749">
        <v>0</v>
      </c>
      <c r="Q84" s="749">
        <v>111100</v>
      </c>
      <c r="R84" s="749">
        <v>2611</v>
      </c>
      <c r="S84" s="749">
        <v>261</v>
      </c>
      <c r="T84" s="749">
        <v>26</v>
      </c>
      <c r="U84" s="749">
        <v>2</v>
      </c>
      <c r="V84" s="749">
        <v>1</v>
      </c>
      <c r="W84" s="749">
        <v>1</v>
      </c>
      <c r="X84" s="749">
        <v>0</v>
      </c>
      <c r="Y84" s="749" t="s">
        <v>1810</v>
      </c>
      <c r="AA84" s="749">
        <v>100000</v>
      </c>
      <c r="AB84" s="749">
        <v>100000</v>
      </c>
      <c r="AC84" s="749">
        <v>40000</v>
      </c>
      <c r="AD84" s="749">
        <v>0</v>
      </c>
      <c r="AE84" s="749">
        <v>40000</v>
      </c>
      <c r="AF84" s="749">
        <v>0</v>
      </c>
      <c r="AG84" s="749">
        <v>100000</v>
      </c>
      <c r="AH84" s="671">
        <v>4203069.1400000006</v>
      </c>
      <c r="BS84" s="749">
        <v>26111</v>
      </c>
    </row>
    <row r="85" spans="1:71">
      <c r="A85" s="749">
        <v>2</v>
      </c>
      <c r="B85" s="749" t="s">
        <v>1806</v>
      </c>
      <c r="C85" s="749">
        <v>2</v>
      </c>
      <c r="D85" s="749" t="s">
        <v>1807</v>
      </c>
      <c r="E85" s="749">
        <v>14</v>
      </c>
      <c r="F85" s="749" t="s">
        <v>480</v>
      </c>
      <c r="G85" s="749">
        <v>211084</v>
      </c>
      <c r="H85" s="749">
        <v>211</v>
      </c>
      <c r="I85" s="749" t="s">
        <v>387</v>
      </c>
      <c r="J85" s="749" t="s">
        <v>1808</v>
      </c>
      <c r="K85" s="749">
        <v>1</v>
      </c>
      <c r="L85" s="749">
        <v>5</v>
      </c>
      <c r="M85" s="749" t="s">
        <v>1809</v>
      </c>
      <c r="N85" s="749">
        <v>2</v>
      </c>
      <c r="O85" s="749">
        <v>0</v>
      </c>
      <c r="P85" s="749">
        <v>0</v>
      </c>
      <c r="Q85" s="749" t="s">
        <v>546</v>
      </c>
      <c r="R85" s="749">
        <v>2611</v>
      </c>
      <c r="S85" s="749">
        <v>261</v>
      </c>
      <c r="T85" s="749">
        <v>26</v>
      </c>
      <c r="U85" s="749">
        <v>2</v>
      </c>
      <c r="V85" s="749">
        <v>1</v>
      </c>
      <c r="W85" s="749">
        <v>2</v>
      </c>
      <c r="X85" s="749">
        <v>0</v>
      </c>
      <c r="Y85" s="749" t="s">
        <v>1810</v>
      </c>
      <c r="AA85" s="749">
        <v>20162665</v>
      </c>
      <c r="AB85" s="749">
        <v>20162665</v>
      </c>
      <c r="AC85" s="749">
        <v>8065068</v>
      </c>
      <c r="AD85" s="749">
        <v>8048801</v>
      </c>
      <c r="AE85" s="749">
        <v>16267</v>
      </c>
      <c r="AF85" s="749">
        <v>6929312.1399999997</v>
      </c>
      <c r="AG85" s="749">
        <v>5184551.8600000003</v>
      </c>
      <c r="AH85" s="671">
        <v>6832730.5599999996</v>
      </c>
      <c r="BS85" s="749">
        <v>26111</v>
      </c>
    </row>
    <row r="86" spans="1:71">
      <c r="A86" s="749">
        <v>2</v>
      </c>
      <c r="B86" s="749" t="s">
        <v>1806</v>
      </c>
      <c r="C86" s="749">
        <v>2</v>
      </c>
      <c r="D86" s="749" t="s">
        <v>1807</v>
      </c>
      <c r="E86" s="749">
        <v>14</v>
      </c>
      <c r="F86" s="749" t="s">
        <v>480</v>
      </c>
      <c r="G86" s="749">
        <v>211084</v>
      </c>
      <c r="H86" s="749">
        <v>211</v>
      </c>
      <c r="I86" s="749" t="s">
        <v>387</v>
      </c>
      <c r="J86" s="749" t="s">
        <v>1808</v>
      </c>
      <c r="K86" s="749">
        <v>1</v>
      </c>
      <c r="L86" s="749">
        <v>5</v>
      </c>
      <c r="M86" s="749" t="s">
        <v>1809</v>
      </c>
      <c r="N86" s="749">
        <v>2</v>
      </c>
      <c r="O86" s="749">
        <v>0</v>
      </c>
      <c r="P86" s="749">
        <v>0</v>
      </c>
      <c r="Q86" s="749" t="s">
        <v>546</v>
      </c>
      <c r="R86" s="749">
        <v>2611</v>
      </c>
      <c r="S86" s="749">
        <v>261</v>
      </c>
      <c r="T86" s="749">
        <v>26</v>
      </c>
      <c r="U86" s="749">
        <v>2</v>
      </c>
      <c r="V86" s="749">
        <v>2</v>
      </c>
      <c r="W86" s="749">
        <v>2</v>
      </c>
      <c r="X86" s="749">
        <v>0</v>
      </c>
      <c r="Y86" s="749" t="s">
        <v>1812</v>
      </c>
      <c r="AA86" s="749">
        <v>16000000</v>
      </c>
      <c r="AB86" s="749">
        <v>16000000</v>
      </c>
      <c r="AC86" s="749">
        <v>6400000</v>
      </c>
      <c r="AD86" s="749">
        <v>6400000</v>
      </c>
      <c r="AE86" s="749">
        <v>0</v>
      </c>
      <c r="AF86" s="749">
        <v>9600000</v>
      </c>
      <c r="AG86" s="749">
        <v>0</v>
      </c>
      <c r="AH86" s="671"/>
      <c r="BS86" s="749">
        <v>26112</v>
      </c>
    </row>
    <row r="87" spans="1:71">
      <c r="A87" s="749">
        <v>2</v>
      </c>
      <c r="B87" s="749" t="s">
        <v>1806</v>
      </c>
      <c r="C87" s="749">
        <v>2</v>
      </c>
      <c r="D87" s="749" t="s">
        <v>1807</v>
      </c>
      <c r="E87" s="749">
        <v>14</v>
      </c>
      <c r="F87" s="749" t="s">
        <v>480</v>
      </c>
      <c r="G87" s="749">
        <v>211084</v>
      </c>
      <c r="H87" s="749">
        <v>211</v>
      </c>
      <c r="I87" s="749" t="s">
        <v>387</v>
      </c>
      <c r="J87" s="749" t="s">
        <v>1808</v>
      </c>
      <c r="K87" s="749">
        <v>1</v>
      </c>
      <c r="L87" s="749">
        <v>5</v>
      </c>
      <c r="M87" s="749" t="s">
        <v>1809</v>
      </c>
      <c r="N87" s="749">
        <v>3</v>
      </c>
      <c r="O87" s="749">
        <v>0</v>
      </c>
      <c r="P87" s="749">
        <v>0</v>
      </c>
      <c r="Q87" s="749" t="s">
        <v>552</v>
      </c>
      <c r="R87" s="749">
        <v>5412</v>
      </c>
      <c r="S87" s="749">
        <v>541</v>
      </c>
      <c r="T87" s="749">
        <v>54</v>
      </c>
      <c r="U87" s="749">
        <v>5</v>
      </c>
      <c r="V87" s="749">
        <v>2</v>
      </c>
      <c r="W87" s="749">
        <v>2</v>
      </c>
      <c r="X87" s="749">
        <v>0</v>
      </c>
      <c r="Y87" s="749" t="s">
        <v>1812</v>
      </c>
      <c r="Z87" s="749" t="s">
        <v>637</v>
      </c>
      <c r="AA87" s="749">
        <v>20000000</v>
      </c>
      <c r="AB87" s="749">
        <v>20000000</v>
      </c>
      <c r="AC87" s="749">
        <v>8000000</v>
      </c>
      <c r="AD87" s="749">
        <v>0</v>
      </c>
      <c r="AE87" s="749">
        <v>8000000</v>
      </c>
      <c r="AF87" s="749">
        <v>0</v>
      </c>
      <c r="AG87" s="749">
        <v>20000000</v>
      </c>
      <c r="AH87" s="671"/>
      <c r="BS87" s="749">
        <v>54122</v>
      </c>
    </row>
    <row r="88" spans="1:71">
      <c r="A88" s="749">
        <v>2</v>
      </c>
      <c r="B88" s="749" t="s">
        <v>1806</v>
      </c>
      <c r="C88" s="749">
        <v>2</v>
      </c>
      <c r="D88" s="749" t="s">
        <v>1807</v>
      </c>
      <c r="E88" s="749">
        <v>14</v>
      </c>
      <c r="F88" s="749" t="s">
        <v>480</v>
      </c>
      <c r="G88" s="749">
        <v>211084</v>
      </c>
      <c r="H88" s="749">
        <v>211</v>
      </c>
      <c r="I88" s="749" t="s">
        <v>387</v>
      </c>
      <c r="J88" s="749" t="s">
        <v>1808</v>
      </c>
      <c r="K88" s="749">
        <v>2</v>
      </c>
      <c r="L88" s="749">
        <v>5</v>
      </c>
      <c r="M88" s="749" t="s">
        <v>1811</v>
      </c>
      <c r="N88" s="749">
        <v>1</v>
      </c>
      <c r="O88" s="749">
        <v>0</v>
      </c>
      <c r="P88" s="749">
        <v>0</v>
      </c>
      <c r="Q88" s="749" t="s">
        <v>548</v>
      </c>
      <c r="R88" s="749">
        <v>2311</v>
      </c>
      <c r="S88" s="749">
        <v>231</v>
      </c>
      <c r="T88" s="749">
        <v>23</v>
      </c>
      <c r="U88" s="749">
        <v>2</v>
      </c>
      <c r="V88" s="749">
        <v>1</v>
      </c>
      <c r="W88" s="749">
        <v>1</v>
      </c>
      <c r="X88" s="749">
        <v>0</v>
      </c>
      <c r="Y88" s="749" t="s">
        <v>1810</v>
      </c>
      <c r="AA88" s="749">
        <v>3226161</v>
      </c>
      <c r="AB88" s="749">
        <v>3226161</v>
      </c>
      <c r="AC88" s="749">
        <v>1290464</v>
      </c>
      <c r="AD88" s="749">
        <v>1189990</v>
      </c>
      <c r="AE88" s="749">
        <v>100474</v>
      </c>
      <c r="AF88" s="749">
        <v>1984000</v>
      </c>
      <c r="AG88" s="749">
        <v>52171</v>
      </c>
      <c r="AH88" s="671"/>
      <c r="BS88" s="749">
        <v>23111</v>
      </c>
    </row>
    <row r="89" spans="1:71">
      <c r="A89" s="749">
        <v>2</v>
      </c>
      <c r="B89" s="749" t="s">
        <v>1806</v>
      </c>
      <c r="C89" s="749">
        <v>2</v>
      </c>
      <c r="D89" s="749" t="s">
        <v>1807</v>
      </c>
      <c r="E89" s="749">
        <v>14</v>
      </c>
      <c r="F89" s="749" t="s">
        <v>480</v>
      </c>
      <c r="G89" s="749">
        <v>211084</v>
      </c>
      <c r="H89" s="749">
        <v>211</v>
      </c>
      <c r="I89" s="749" t="s">
        <v>387</v>
      </c>
      <c r="J89" s="749" t="s">
        <v>1808</v>
      </c>
      <c r="K89" s="749">
        <v>2</v>
      </c>
      <c r="L89" s="749">
        <v>5</v>
      </c>
      <c r="M89" s="749" t="s">
        <v>1811</v>
      </c>
      <c r="N89" s="749">
        <v>1</v>
      </c>
      <c r="O89" s="749">
        <v>0</v>
      </c>
      <c r="P89" s="749">
        <v>0</v>
      </c>
      <c r="Q89" s="749" t="s">
        <v>548</v>
      </c>
      <c r="R89" s="749">
        <v>2461</v>
      </c>
      <c r="S89" s="749">
        <v>246</v>
      </c>
      <c r="T89" s="749">
        <v>24</v>
      </c>
      <c r="U89" s="749">
        <v>2</v>
      </c>
      <c r="V89" s="749">
        <v>1</v>
      </c>
      <c r="W89" s="749">
        <v>1</v>
      </c>
      <c r="X89" s="749">
        <v>0</v>
      </c>
      <c r="Y89" s="749" t="s">
        <v>1810</v>
      </c>
      <c r="AA89" s="749">
        <v>100000</v>
      </c>
      <c r="AB89" s="749">
        <v>100000</v>
      </c>
      <c r="AC89" s="749">
        <v>40000</v>
      </c>
      <c r="AD89" s="749">
        <v>0</v>
      </c>
      <c r="AE89" s="749">
        <v>40000</v>
      </c>
      <c r="AF89" s="749">
        <v>0</v>
      </c>
      <c r="AG89" s="749">
        <v>100000</v>
      </c>
      <c r="AH89" s="671"/>
      <c r="BS89" s="749">
        <v>24611</v>
      </c>
    </row>
    <row r="90" spans="1:71">
      <c r="A90" s="749">
        <v>2</v>
      </c>
      <c r="B90" s="749" t="s">
        <v>1806</v>
      </c>
      <c r="C90" s="749">
        <v>2</v>
      </c>
      <c r="D90" s="749" t="s">
        <v>1807</v>
      </c>
      <c r="E90" s="749">
        <v>14</v>
      </c>
      <c r="F90" s="749" t="s">
        <v>480</v>
      </c>
      <c r="G90" s="749">
        <v>211084</v>
      </c>
      <c r="H90" s="749">
        <v>211</v>
      </c>
      <c r="I90" s="749" t="s">
        <v>387</v>
      </c>
      <c r="J90" s="749" t="s">
        <v>1808</v>
      </c>
      <c r="K90" s="749">
        <v>2</v>
      </c>
      <c r="L90" s="749">
        <v>5</v>
      </c>
      <c r="M90" s="749" t="s">
        <v>1811</v>
      </c>
      <c r="N90" s="749">
        <v>1</v>
      </c>
      <c r="O90" s="749">
        <v>0</v>
      </c>
      <c r="P90" s="749">
        <v>0</v>
      </c>
      <c r="Q90" s="749" t="s">
        <v>548</v>
      </c>
      <c r="R90" s="749">
        <v>2471</v>
      </c>
      <c r="S90" s="749">
        <v>247</v>
      </c>
      <c r="T90" s="749">
        <v>24</v>
      </c>
      <c r="U90" s="749">
        <v>2</v>
      </c>
      <c r="V90" s="749">
        <v>1</v>
      </c>
      <c r="W90" s="749">
        <v>1</v>
      </c>
      <c r="X90" s="749">
        <v>0</v>
      </c>
      <c r="Y90" s="749" t="s">
        <v>1810</v>
      </c>
      <c r="AA90" s="749">
        <v>700000</v>
      </c>
      <c r="AB90" s="749">
        <v>525879.63</v>
      </c>
      <c r="AC90" s="749">
        <v>280000</v>
      </c>
      <c r="AD90" s="749">
        <v>0</v>
      </c>
      <c r="AE90" s="749">
        <v>280000</v>
      </c>
      <c r="AF90" s="749">
        <v>0</v>
      </c>
      <c r="AG90" s="749">
        <v>525879.63</v>
      </c>
      <c r="AH90" s="671"/>
      <c r="BS90" s="749">
        <v>24711</v>
      </c>
    </row>
    <row r="91" spans="1:71">
      <c r="A91" s="749">
        <v>2</v>
      </c>
      <c r="B91" s="749" t="s">
        <v>1806</v>
      </c>
      <c r="C91" s="749">
        <v>2</v>
      </c>
      <c r="D91" s="749" t="s">
        <v>1807</v>
      </c>
      <c r="E91" s="749">
        <v>14</v>
      </c>
      <c r="F91" s="749" t="s">
        <v>480</v>
      </c>
      <c r="G91" s="749">
        <v>211084</v>
      </c>
      <c r="H91" s="749">
        <v>211</v>
      </c>
      <c r="I91" s="749" t="s">
        <v>387</v>
      </c>
      <c r="J91" s="749" t="s">
        <v>1808</v>
      </c>
      <c r="K91" s="749">
        <v>2</v>
      </c>
      <c r="L91" s="749">
        <v>5</v>
      </c>
      <c r="M91" s="749" t="s">
        <v>1811</v>
      </c>
      <c r="N91" s="749">
        <v>1</v>
      </c>
      <c r="O91" s="749">
        <v>0</v>
      </c>
      <c r="P91" s="749">
        <v>0</v>
      </c>
      <c r="Q91" s="749" t="s">
        <v>548</v>
      </c>
      <c r="R91" s="749">
        <v>2561</v>
      </c>
      <c r="S91" s="749">
        <v>256</v>
      </c>
      <c r="T91" s="749">
        <v>25</v>
      </c>
      <c r="U91" s="749">
        <v>2</v>
      </c>
      <c r="V91" s="749">
        <v>1</v>
      </c>
      <c r="W91" s="749">
        <v>1</v>
      </c>
      <c r="X91" s="749">
        <v>0</v>
      </c>
      <c r="Y91" s="749" t="s">
        <v>1810</v>
      </c>
      <c r="AA91" s="749">
        <v>150000</v>
      </c>
      <c r="AB91" s="749">
        <v>150000</v>
      </c>
      <c r="AC91" s="749">
        <v>60000</v>
      </c>
      <c r="AD91" s="749">
        <v>0</v>
      </c>
      <c r="AE91" s="749">
        <v>60000</v>
      </c>
      <c r="AF91" s="749">
        <v>0</v>
      </c>
      <c r="AG91" s="749">
        <v>150000</v>
      </c>
      <c r="AH91" s="671"/>
      <c r="BS91" s="749">
        <v>25611</v>
      </c>
    </row>
    <row r="92" spans="1:71">
      <c r="A92" s="749">
        <v>2</v>
      </c>
      <c r="B92" s="749" t="s">
        <v>1806</v>
      </c>
      <c r="C92" s="749">
        <v>2</v>
      </c>
      <c r="D92" s="749" t="s">
        <v>1807</v>
      </c>
      <c r="E92" s="749">
        <v>14</v>
      </c>
      <c r="F92" s="749" t="s">
        <v>480</v>
      </c>
      <c r="G92" s="749">
        <v>211084</v>
      </c>
      <c r="H92" s="749">
        <v>211</v>
      </c>
      <c r="I92" s="749" t="s">
        <v>387</v>
      </c>
      <c r="J92" s="749" t="s">
        <v>1808</v>
      </c>
      <c r="K92" s="749">
        <v>2</v>
      </c>
      <c r="L92" s="749">
        <v>5</v>
      </c>
      <c r="M92" s="749" t="s">
        <v>1811</v>
      </c>
      <c r="N92" s="749">
        <v>1</v>
      </c>
      <c r="O92" s="749">
        <v>0</v>
      </c>
      <c r="P92" s="749">
        <v>0</v>
      </c>
      <c r="Q92" s="749" t="s">
        <v>548</v>
      </c>
      <c r="R92" s="749">
        <v>2611</v>
      </c>
      <c r="S92" s="749">
        <v>261</v>
      </c>
      <c r="T92" s="749">
        <v>26</v>
      </c>
      <c r="U92" s="749">
        <v>2</v>
      </c>
      <c r="V92" s="749">
        <v>1</v>
      </c>
      <c r="W92" s="749">
        <v>2</v>
      </c>
      <c r="X92" s="749">
        <v>0</v>
      </c>
      <c r="Y92" s="749" t="s">
        <v>1810</v>
      </c>
      <c r="AA92" s="749">
        <v>28095456</v>
      </c>
      <c r="AB92" s="749">
        <v>28095456</v>
      </c>
      <c r="AC92" s="749">
        <v>11238184</v>
      </c>
      <c r="AD92" s="749">
        <v>11175320.49</v>
      </c>
      <c r="AE92" s="749">
        <v>62863.51</v>
      </c>
      <c r="AF92" s="749">
        <v>3802792.65</v>
      </c>
      <c r="AG92" s="749">
        <v>13117342.859999999</v>
      </c>
      <c r="AH92" s="671"/>
      <c r="BS92" s="749">
        <v>26111</v>
      </c>
    </row>
    <row r="93" spans="1:71">
      <c r="A93" s="749">
        <v>2</v>
      </c>
      <c r="B93" s="749" t="s">
        <v>1806</v>
      </c>
      <c r="C93" s="749">
        <v>2</v>
      </c>
      <c r="D93" s="749" t="s">
        <v>1807</v>
      </c>
      <c r="E93" s="749">
        <v>14</v>
      </c>
      <c r="F93" s="749" t="s">
        <v>480</v>
      </c>
      <c r="G93" s="749">
        <v>211084</v>
      </c>
      <c r="H93" s="749">
        <v>211</v>
      </c>
      <c r="I93" s="749" t="s">
        <v>387</v>
      </c>
      <c r="J93" s="749" t="s">
        <v>1808</v>
      </c>
      <c r="K93" s="749">
        <v>2</v>
      </c>
      <c r="L93" s="749">
        <v>5</v>
      </c>
      <c r="M93" s="749" t="s">
        <v>1811</v>
      </c>
      <c r="N93" s="749">
        <v>1</v>
      </c>
      <c r="O93" s="749">
        <v>0</v>
      </c>
      <c r="P93" s="749">
        <v>0</v>
      </c>
      <c r="Q93" s="749" t="s">
        <v>548</v>
      </c>
      <c r="R93" s="749">
        <v>2961</v>
      </c>
      <c r="S93" s="749">
        <v>296</v>
      </c>
      <c r="T93" s="749">
        <v>29</v>
      </c>
      <c r="U93" s="749">
        <v>2</v>
      </c>
      <c r="V93" s="749">
        <v>1</v>
      </c>
      <c r="W93" s="749">
        <v>1</v>
      </c>
      <c r="X93" s="749">
        <v>0</v>
      </c>
      <c r="Y93" s="749" t="s">
        <v>1810</v>
      </c>
      <c r="AA93" s="749">
        <v>0</v>
      </c>
      <c r="AB93" s="749">
        <v>463933</v>
      </c>
      <c r="AC93" s="749">
        <v>151933</v>
      </c>
      <c r="AD93" s="749">
        <v>0</v>
      </c>
      <c r="AE93" s="749">
        <v>151933</v>
      </c>
      <c r="AF93" s="749">
        <v>463933</v>
      </c>
      <c r="AG93" s="749">
        <v>0</v>
      </c>
      <c r="AH93" s="671"/>
      <c r="BS93" s="749">
        <v>29611</v>
      </c>
    </row>
    <row r="94" spans="1:71">
      <c r="A94" s="749">
        <v>2</v>
      </c>
      <c r="B94" s="749" t="s">
        <v>1806</v>
      </c>
      <c r="C94" s="749">
        <v>2</v>
      </c>
      <c r="D94" s="749" t="s">
        <v>1807</v>
      </c>
      <c r="E94" s="749">
        <v>14</v>
      </c>
      <c r="F94" s="749" t="s">
        <v>480</v>
      </c>
      <c r="G94" s="749">
        <v>211084</v>
      </c>
      <c r="H94" s="749">
        <v>211</v>
      </c>
      <c r="I94" s="749" t="s">
        <v>387</v>
      </c>
      <c r="J94" s="749" t="s">
        <v>1808</v>
      </c>
      <c r="K94" s="749">
        <v>2</v>
      </c>
      <c r="L94" s="749">
        <v>5</v>
      </c>
      <c r="M94" s="749" t="s">
        <v>1811</v>
      </c>
      <c r="N94" s="749">
        <v>1</v>
      </c>
      <c r="O94" s="749">
        <v>0</v>
      </c>
      <c r="P94" s="749">
        <v>0</v>
      </c>
      <c r="Q94" s="749" t="s">
        <v>548</v>
      </c>
      <c r="R94" s="749">
        <v>2981</v>
      </c>
      <c r="S94" s="749">
        <v>298</v>
      </c>
      <c r="T94" s="749">
        <v>29</v>
      </c>
      <c r="U94" s="749">
        <v>2</v>
      </c>
      <c r="V94" s="749">
        <v>1</v>
      </c>
      <c r="W94" s="749">
        <v>1</v>
      </c>
      <c r="X94" s="749">
        <v>0</v>
      </c>
      <c r="Y94" s="749" t="s">
        <v>1810</v>
      </c>
      <c r="AA94" s="749">
        <v>520000</v>
      </c>
      <c r="AB94" s="749">
        <v>56067</v>
      </c>
      <c r="AC94" s="749">
        <v>56067</v>
      </c>
      <c r="AD94" s="749">
        <v>0</v>
      </c>
      <c r="AE94" s="749">
        <v>56067</v>
      </c>
      <c r="AF94" s="749">
        <v>0</v>
      </c>
      <c r="AG94" s="749">
        <v>56067</v>
      </c>
      <c r="AH94" s="671"/>
      <c r="BS94" s="749">
        <v>29811</v>
      </c>
    </row>
    <row r="95" spans="1:71">
      <c r="A95" s="749">
        <v>2</v>
      </c>
      <c r="B95" s="749" t="s">
        <v>1806</v>
      </c>
      <c r="C95" s="749">
        <v>2</v>
      </c>
      <c r="D95" s="749" t="s">
        <v>1807</v>
      </c>
      <c r="E95" s="749">
        <v>14</v>
      </c>
      <c r="F95" s="749" t="s">
        <v>480</v>
      </c>
      <c r="G95" s="749">
        <v>211084</v>
      </c>
      <c r="H95" s="749">
        <v>211</v>
      </c>
      <c r="I95" s="749" t="s">
        <v>387</v>
      </c>
      <c r="J95" s="749" t="s">
        <v>1808</v>
      </c>
      <c r="K95" s="749">
        <v>2</v>
      </c>
      <c r="L95" s="749">
        <v>5</v>
      </c>
      <c r="M95" s="749" t="s">
        <v>1811</v>
      </c>
      <c r="N95" s="749">
        <v>1</v>
      </c>
      <c r="O95" s="749">
        <v>0</v>
      </c>
      <c r="P95" s="749">
        <v>0</v>
      </c>
      <c r="Q95" s="749" t="s">
        <v>548</v>
      </c>
      <c r="R95" s="749">
        <v>3581</v>
      </c>
      <c r="S95" s="749">
        <v>358</v>
      </c>
      <c r="T95" s="749">
        <v>35</v>
      </c>
      <c r="U95" s="749">
        <v>3</v>
      </c>
      <c r="V95" s="749">
        <v>1</v>
      </c>
      <c r="W95" s="749">
        <v>1</v>
      </c>
      <c r="X95" s="749">
        <v>0</v>
      </c>
      <c r="Y95" s="749" t="s">
        <v>1810</v>
      </c>
      <c r="AA95" s="749">
        <v>720000</v>
      </c>
      <c r="AB95" s="749">
        <v>894120.37</v>
      </c>
      <c r="AC95" s="749">
        <v>288000</v>
      </c>
      <c r="AD95" s="749">
        <v>222300</v>
      </c>
      <c r="AE95" s="749">
        <v>65700</v>
      </c>
      <c r="AF95" s="749">
        <v>397300</v>
      </c>
      <c r="AG95" s="749">
        <v>274520.37</v>
      </c>
      <c r="AH95" s="671"/>
      <c r="BS95" s="749">
        <v>35811</v>
      </c>
    </row>
    <row r="96" spans="1:71">
      <c r="A96" s="749">
        <v>2</v>
      </c>
      <c r="B96" s="749" t="s">
        <v>1806</v>
      </c>
      <c r="C96" s="749">
        <v>2</v>
      </c>
      <c r="D96" s="749" t="s">
        <v>1807</v>
      </c>
      <c r="E96" s="749">
        <v>14</v>
      </c>
      <c r="F96" s="749" t="s">
        <v>482</v>
      </c>
      <c r="G96" s="749">
        <v>215092</v>
      </c>
      <c r="H96" s="749">
        <v>215</v>
      </c>
      <c r="I96" s="749" t="s">
        <v>389</v>
      </c>
      <c r="J96" s="749" t="s">
        <v>1808</v>
      </c>
      <c r="K96" s="749">
        <v>1</v>
      </c>
      <c r="L96" s="749">
        <v>5</v>
      </c>
      <c r="M96" s="749" t="s">
        <v>1809</v>
      </c>
      <c r="N96" s="749">
        <v>2</v>
      </c>
      <c r="O96" s="749">
        <v>0</v>
      </c>
      <c r="P96" s="749">
        <v>0</v>
      </c>
      <c r="Q96" s="749" t="s">
        <v>546</v>
      </c>
      <c r="R96" s="749">
        <v>3112</v>
      </c>
      <c r="S96" s="749">
        <v>311</v>
      </c>
      <c r="T96" s="749">
        <v>31</v>
      </c>
      <c r="U96" s="749">
        <v>3</v>
      </c>
      <c r="V96" s="749">
        <v>1</v>
      </c>
      <c r="W96" s="749">
        <v>2</v>
      </c>
      <c r="X96" s="749">
        <v>0</v>
      </c>
      <c r="Y96" s="749" t="s">
        <v>1810</v>
      </c>
      <c r="AA96" s="749">
        <v>166880899</v>
      </c>
      <c r="AB96" s="749">
        <v>166880899</v>
      </c>
      <c r="AC96" s="749">
        <v>75486883</v>
      </c>
      <c r="AD96" s="749">
        <v>64295153</v>
      </c>
      <c r="AE96" s="749">
        <v>11191730</v>
      </c>
      <c r="AF96" s="749">
        <v>0</v>
      </c>
      <c r="AG96" s="749">
        <v>102585746</v>
      </c>
      <c r="AH96" s="671"/>
      <c r="BS96" s="749">
        <v>31121</v>
      </c>
    </row>
    <row r="97" spans="1:71">
      <c r="A97" s="749">
        <v>2</v>
      </c>
      <c r="B97" s="749" t="s">
        <v>1806</v>
      </c>
      <c r="C97" s="749">
        <v>2</v>
      </c>
      <c r="D97" s="749" t="s">
        <v>1807</v>
      </c>
      <c r="E97" s="749">
        <v>14</v>
      </c>
      <c r="F97" s="749" t="s">
        <v>482</v>
      </c>
      <c r="G97" s="749">
        <v>215092</v>
      </c>
      <c r="H97" s="749">
        <v>215</v>
      </c>
      <c r="I97" s="749" t="s">
        <v>389</v>
      </c>
      <c r="J97" s="749" t="s">
        <v>1808</v>
      </c>
      <c r="K97" s="749">
        <v>1</v>
      </c>
      <c r="L97" s="749">
        <v>5</v>
      </c>
      <c r="M97" s="749" t="s">
        <v>1809</v>
      </c>
      <c r="N97" s="749">
        <v>2</v>
      </c>
      <c r="O97" s="749">
        <v>0</v>
      </c>
      <c r="P97" s="749">
        <v>0</v>
      </c>
      <c r="Q97" s="749" t="s">
        <v>546</v>
      </c>
      <c r="R97" s="749">
        <v>3131</v>
      </c>
      <c r="S97" s="749">
        <v>313</v>
      </c>
      <c r="T97" s="749">
        <v>31</v>
      </c>
      <c r="U97" s="749">
        <v>3</v>
      </c>
      <c r="V97" s="749">
        <v>1</v>
      </c>
      <c r="W97" s="749">
        <v>2</v>
      </c>
      <c r="X97" s="749">
        <v>0</v>
      </c>
      <c r="Y97" s="749" t="s">
        <v>1810</v>
      </c>
      <c r="AA97" s="749">
        <v>3434469</v>
      </c>
      <c r="AB97" s="749">
        <v>3434469</v>
      </c>
      <c r="AC97" s="749">
        <v>1373788</v>
      </c>
      <c r="AD97" s="749">
        <v>1192699</v>
      </c>
      <c r="AE97" s="749">
        <v>181089</v>
      </c>
      <c r="AF97" s="749">
        <v>0</v>
      </c>
      <c r="AG97" s="749">
        <v>2241770</v>
      </c>
      <c r="AH97" s="671"/>
      <c r="BS97" s="749">
        <v>31311</v>
      </c>
    </row>
    <row r="98" spans="1:71">
      <c r="A98" s="749">
        <v>2</v>
      </c>
      <c r="B98" s="749" t="s">
        <v>1806</v>
      </c>
      <c r="C98" s="749">
        <v>2</v>
      </c>
      <c r="D98" s="749" t="s">
        <v>1807</v>
      </c>
      <c r="E98" s="749">
        <v>14</v>
      </c>
      <c r="F98" s="749" t="s">
        <v>482</v>
      </c>
      <c r="G98" s="749">
        <v>215092</v>
      </c>
      <c r="H98" s="749">
        <v>215</v>
      </c>
      <c r="I98" s="749" t="s">
        <v>389</v>
      </c>
      <c r="J98" s="749" t="s">
        <v>1808</v>
      </c>
      <c r="K98" s="749">
        <v>1</v>
      </c>
      <c r="L98" s="749">
        <v>5</v>
      </c>
      <c r="M98" s="749" t="s">
        <v>1809</v>
      </c>
      <c r="N98" s="749">
        <v>2</v>
      </c>
      <c r="O98" s="749">
        <v>0</v>
      </c>
      <c r="P98" s="749">
        <v>0</v>
      </c>
      <c r="Q98" s="749" t="s">
        <v>546</v>
      </c>
      <c r="R98" s="749">
        <v>3581</v>
      </c>
      <c r="S98" s="749">
        <v>358</v>
      </c>
      <c r="T98" s="749">
        <v>35</v>
      </c>
      <c r="U98" s="749">
        <v>3</v>
      </c>
      <c r="V98" s="749">
        <v>1</v>
      </c>
      <c r="W98" s="749">
        <v>1</v>
      </c>
      <c r="X98" s="749">
        <v>0</v>
      </c>
      <c r="Y98" s="749" t="s">
        <v>1810</v>
      </c>
      <c r="AA98" s="749">
        <v>0</v>
      </c>
      <c r="AB98" s="749">
        <v>3000000</v>
      </c>
      <c r="AC98" s="749">
        <v>3000000</v>
      </c>
      <c r="AD98" s="749">
        <v>862358.57</v>
      </c>
      <c r="AE98" s="749">
        <v>2137641.4300000002</v>
      </c>
      <c r="AF98" s="749">
        <v>600000.09</v>
      </c>
      <c r="AG98" s="749">
        <v>1537641.34</v>
      </c>
      <c r="AH98" s="671"/>
      <c r="BS98" s="749">
        <v>35811</v>
      </c>
    </row>
    <row r="99" spans="1:71">
      <c r="A99" s="749">
        <v>2</v>
      </c>
      <c r="B99" s="749" t="s">
        <v>1806</v>
      </c>
      <c r="C99" s="749">
        <v>2</v>
      </c>
      <c r="D99" s="749" t="s">
        <v>1807</v>
      </c>
      <c r="E99" s="749">
        <v>14</v>
      </c>
      <c r="F99" s="749" t="s">
        <v>482</v>
      </c>
      <c r="G99" s="749">
        <v>215092</v>
      </c>
      <c r="H99" s="749">
        <v>215</v>
      </c>
      <c r="I99" s="749" t="s">
        <v>389</v>
      </c>
      <c r="J99" s="749" t="s">
        <v>1808</v>
      </c>
      <c r="K99" s="749">
        <v>1</v>
      </c>
      <c r="L99" s="749">
        <v>5</v>
      </c>
      <c r="M99" s="749" t="s">
        <v>1809</v>
      </c>
      <c r="N99" s="749">
        <v>2</v>
      </c>
      <c r="O99" s="749">
        <v>0</v>
      </c>
      <c r="P99" s="749">
        <v>0</v>
      </c>
      <c r="Q99" s="749" t="s">
        <v>546</v>
      </c>
      <c r="R99" s="749">
        <v>4419</v>
      </c>
      <c r="S99" s="749">
        <v>441</v>
      </c>
      <c r="T99" s="749">
        <v>44</v>
      </c>
      <c r="U99" s="749">
        <v>4</v>
      </c>
      <c r="V99" s="749">
        <v>1</v>
      </c>
      <c r="W99" s="749">
        <v>1</v>
      </c>
      <c r="X99" s="749">
        <v>0</v>
      </c>
      <c r="Y99" s="749" t="s">
        <v>1810</v>
      </c>
      <c r="AA99" s="749">
        <v>15000000</v>
      </c>
      <c r="AB99" s="749">
        <v>12000000</v>
      </c>
      <c r="AC99" s="749">
        <v>8496360</v>
      </c>
      <c r="AD99" s="749">
        <v>4503640</v>
      </c>
      <c r="AE99" s="749">
        <v>3992720</v>
      </c>
      <c r="AF99" s="749">
        <v>7496360</v>
      </c>
      <c r="AG99" s="749">
        <v>0</v>
      </c>
      <c r="AH99" s="671"/>
      <c r="BS99" s="749">
        <v>44191</v>
      </c>
    </row>
    <row r="100" spans="1:71">
      <c r="A100" s="749">
        <v>2</v>
      </c>
      <c r="B100" s="749" t="s">
        <v>1806</v>
      </c>
      <c r="C100" s="749">
        <v>2</v>
      </c>
      <c r="D100" s="749" t="s">
        <v>1807</v>
      </c>
      <c r="E100" s="749">
        <v>14</v>
      </c>
      <c r="F100" s="749" t="s">
        <v>482</v>
      </c>
      <c r="G100" s="749">
        <v>215092</v>
      </c>
      <c r="H100" s="749">
        <v>215</v>
      </c>
      <c r="I100" s="749" t="s">
        <v>389</v>
      </c>
      <c r="J100" s="749" t="s">
        <v>1808</v>
      </c>
      <c r="K100" s="749">
        <v>1</v>
      </c>
      <c r="L100" s="749">
        <v>5</v>
      </c>
      <c r="M100" s="749" t="s">
        <v>1809</v>
      </c>
      <c r="N100" s="749">
        <v>3</v>
      </c>
      <c r="O100" s="749">
        <v>0</v>
      </c>
      <c r="P100" s="749">
        <v>0</v>
      </c>
      <c r="Q100" s="749" t="s">
        <v>552</v>
      </c>
      <c r="R100" s="749">
        <v>3112</v>
      </c>
      <c r="S100" s="749">
        <v>311</v>
      </c>
      <c r="T100" s="749">
        <v>31</v>
      </c>
      <c r="U100" s="749">
        <v>3</v>
      </c>
      <c r="V100" s="749">
        <v>1</v>
      </c>
      <c r="W100" s="749">
        <v>2</v>
      </c>
      <c r="X100" s="749">
        <v>0</v>
      </c>
      <c r="Y100" s="749" t="s">
        <v>1810</v>
      </c>
      <c r="AA100" s="749">
        <v>43652591</v>
      </c>
      <c r="AB100" s="749">
        <v>43652591</v>
      </c>
      <c r="AC100" s="749">
        <v>17461036</v>
      </c>
      <c r="AD100" s="749">
        <v>16836329.039999999</v>
      </c>
      <c r="AE100" s="749">
        <v>624706.96</v>
      </c>
      <c r="AF100" s="749">
        <v>0</v>
      </c>
      <c r="AG100" s="749">
        <v>26816261.960000001</v>
      </c>
      <c r="AH100" s="671"/>
      <c r="BS100" s="749">
        <v>31121</v>
      </c>
    </row>
    <row r="101" spans="1:71">
      <c r="A101" s="749">
        <v>2</v>
      </c>
      <c r="B101" s="749" t="s">
        <v>1806</v>
      </c>
      <c r="C101" s="749">
        <v>2</v>
      </c>
      <c r="D101" s="749" t="s">
        <v>1807</v>
      </c>
      <c r="E101" s="749">
        <v>14</v>
      </c>
      <c r="F101" s="749" t="s">
        <v>482</v>
      </c>
      <c r="G101" s="749">
        <v>215092</v>
      </c>
      <c r="H101" s="749">
        <v>215</v>
      </c>
      <c r="I101" s="749" t="s">
        <v>389</v>
      </c>
      <c r="J101" s="749" t="s">
        <v>1808</v>
      </c>
      <c r="K101" s="749">
        <v>2</v>
      </c>
      <c r="L101" s="749">
        <v>5</v>
      </c>
      <c r="M101" s="749" t="s">
        <v>1811</v>
      </c>
      <c r="N101" s="749">
        <v>1</v>
      </c>
      <c r="O101" s="749">
        <v>0</v>
      </c>
      <c r="P101" s="749">
        <v>0</v>
      </c>
      <c r="Q101" s="749" t="s">
        <v>548</v>
      </c>
      <c r="R101" s="749">
        <v>2141</v>
      </c>
      <c r="S101" s="749">
        <v>214</v>
      </c>
      <c r="T101" s="749">
        <v>21</v>
      </c>
      <c r="U101" s="749">
        <v>2</v>
      </c>
      <c r="V101" s="749">
        <v>1</v>
      </c>
      <c r="W101" s="749">
        <v>1</v>
      </c>
      <c r="X101" s="749">
        <v>0</v>
      </c>
      <c r="Y101" s="749" t="s">
        <v>1810</v>
      </c>
      <c r="AA101" s="749">
        <v>78021</v>
      </c>
      <c r="AB101" s="749">
        <v>78021</v>
      </c>
      <c r="AC101" s="749">
        <v>31208</v>
      </c>
      <c r="AD101" s="749">
        <v>0</v>
      </c>
      <c r="AE101" s="749">
        <v>31208</v>
      </c>
      <c r="AF101" s="749">
        <v>0</v>
      </c>
      <c r="AG101" s="749">
        <v>78021</v>
      </c>
      <c r="AH101" s="671"/>
      <c r="BS101" s="749">
        <v>21411</v>
      </c>
    </row>
    <row r="102" spans="1:71">
      <c r="A102" s="749">
        <v>2</v>
      </c>
      <c r="B102" s="749" t="s">
        <v>1806</v>
      </c>
      <c r="C102" s="749">
        <v>2</v>
      </c>
      <c r="D102" s="749" t="s">
        <v>1807</v>
      </c>
      <c r="E102" s="749">
        <v>14</v>
      </c>
      <c r="F102" s="749" t="s">
        <v>482</v>
      </c>
      <c r="G102" s="749">
        <v>215092</v>
      </c>
      <c r="H102" s="749">
        <v>215</v>
      </c>
      <c r="I102" s="749" t="s">
        <v>389</v>
      </c>
      <c r="J102" s="749" t="s">
        <v>1808</v>
      </c>
      <c r="K102" s="749">
        <v>2</v>
      </c>
      <c r="L102" s="749">
        <v>5</v>
      </c>
      <c r="M102" s="749" t="s">
        <v>1811</v>
      </c>
      <c r="N102" s="749">
        <v>1</v>
      </c>
      <c r="O102" s="749">
        <v>0</v>
      </c>
      <c r="P102" s="749">
        <v>0</v>
      </c>
      <c r="Q102" s="749" t="s">
        <v>548</v>
      </c>
      <c r="R102" s="749">
        <v>2151</v>
      </c>
      <c r="S102" s="749">
        <v>215</v>
      </c>
      <c r="T102" s="749">
        <v>21</v>
      </c>
      <c r="U102" s="749">
        <v>2</v>
      </c>
      <c r="V102" s="749">
        <v>1</v>
      </c>
      <c r="W102" s="749">
        <v>1</v>
      </c>
      <c r="X102" s="749">
        <v>0</v>
      </c>
      <c r="Y102" s="749" t="s">
        <v>1810</v>
      </c>
      <c r="AA102" s="749">
        <v>48666</v>
      </c>
      <c r="AB102" s="749">
        <v>0</v>
      </c>
      <c r="AC102" s="749">
        <v>0</v>
      </c>
      <c r="AD102" s="749">
        <v>0</v>
      </c>
      <c r="AE102" s="749">
        <v>0</v>
      </c>
      <c r="AF102" s="749">
        <v>0</v>
      </c>
      <c r="AG102" s="749">
        <v>0</v>
      </c>
      <c r="AH102" s="671"/>
      <c r="BS102" s="749">
        <v>21511</v>
      </c>
    </row>
    <row r="103" spans="1:71">
      <c r="A103" s="749">
        <v>2</v>
      </c>
      <c r="B103" s="749" t="s">
        <v>1806</v>
      </c>
      <c r="C103" s="749">
        <v>2</v>
      </c>
      <c r="D103" s="749" t="s">
        <v>1807</v>
      </c>
      <c r="E103" s="749">
        <v>14</v>
      </c>
      <c r="F103" s="749" t="s">
        <v>482</v>
      </c>
      <c r="G103" s="749">
        <v>215092</v>
      </c>
      <c r="H103" s="749">
        <v>215</v>
      </c>
      <c r="I103" s="749" t="s">
        <v>389</v>
      </c>
      <c r="J103" s="749" t="s">
        <v>1808</v>
      </c>
      <c r="K103" s="749">
        <v>2</v>
      </c>
      <c r="L103" s="749">
        <v>5</v>
      </c>
      <c r="M103" s="749" t="s">
        <v>1811</v>
      </c>
      <c r="N103" s="749">
        <v>1</v>
      </c>
      <c r="O103" s="749">
        <v>0</v>
      </c>
      <c r="P103" s="749">
        <v>0</v>
      </c>
      <c r="Q103" s="749" t="s">
        <v>548</v>
      </c>
      <c r="R103" s="749">
        <v>2161</v>
      </c>
      <c r="S103" s="749">
        <v>216</v>
      </c>
      <c r="T103" s="749">
        <v>21</v>
      </c>
      <c r="U103" s="749">
        <v>2</v>
      </c>
      <c r="V103" s="749">
        <v>1</v>
      </c>
      <c r="W103" s="749">
        <v>1</v>
      </c>
      <c r="X103" s="749">
        <v>0</v>
      </c>
      <c r="Y103" s="749" t="s">
        <v>1810</v>
      </c>
      <c r="AA103" s="749">
        <v>35865</v>
      </c>
      <c r="AB103" s="749">
        <v>35865</v>
      </c>
      <c r="AC103" s="749">
        <v>14348</v>
      </c>
      <c r="AD103" s="749">
        <v>0</v>
      </c>
      <c r="AE103" s="749">
        <v>14348</v>
      </c>
      <c r="AF103" s="749">
        <v>35865</v>
      </c>
      <c r="AG103" s="749">
        <v>0</v>
      </c>
      <c r="AH103" s="671"/>
      <c r="BS103" s="749">
        <v>21611</v>
      </c>
    </row>
    <row r="104" spans="1:71">
      <c r="A104" s="749">
        <v>2</v>
      </c>
      <c r="B104" s="749" t="s">
        <v>1806</v>
      </c>
      <c r="C104" s="749">
        <v>2</v>
      </c>
      <c r="D104" s="749" t="s">
        <v>1807</v>
      </c>
      <c r="E104" s="749">
        <v>14</v>
      </c>
      <c r="F104" s="749" t="s">
        <v>482</v>
      </c>
      <c r="G104" s="749">
        <v>215092</v>
      </c>
      <c r="H104" s="749">
        <v>215</v>
      </c>
      <c r="I104" s="749" t="s">
        <v>389</v>
      </c>
      <c r="J104" s="749" t="s">
        <v>1808</v>
      </c>
      <c r="K104" s="749">
        <v>2</v>
      </c>
      <c r="L104" s="749">
        <v>5</v>
      </c>
      <c r="M104" s="749" t="s">
        <v>1811</v>
      </c>
      <c r="N104" s="749">
        <v>1</v>
      </c>
      <c r="O104" s="749">
        <v>0</v>
      </c>
      <c r="P104" s="749">
        <v>0</v>
      </c>
      <c r="Q104" s="749" t="s">
        <v>548</v>
      </c>
      <c r="R104" s="749">
        <v>2171</v>
      </c>
      <c r="S104" s="749">
        <v>217</v>
      </c>
      <c r="T104" s="749">
        <v>21</v>
      </c>
      <c r="U104" s="749">
        <v>2</v>
      </c>
      <c r="V104" s="749">
        <v>1</v>
      </c>
      <c r="W104" s="749">
        <v>1</v>
      </c>
      <c r="X104" s="749">
        <v>0</v>
      </c>
      <c r="Y104" s="749" t="s">
        <v>1810</v>
      </c>
      <c r="AA104" s="749">
        <v>35750</v>
      </c>
      <c r="AB104" s="749">
        <v>0</v>
      </c>
      <c r="AC104" s="749">
        <v>0</v>
      </c>
      <c r="AD104" s="749">
        <v>0</v>
      </c>
      <c r="AE104" s="749">
        <v>0</v>
      </c>
      <c r="AF104" s="749">
        <v>0</v>
      </c>
      <c r="AG104" s="749">
        <v>0</v>
      </c>
      <c r="AH104" s="671"/>
      <c r="BS104" s="749">
        <v>21711</v>
      </c>
    </row>
    <row r="105" spans="1:71">
      <c r="A105" s="749">
        <v>2</v>
      </c>
      <c r="B105" s="749" t="s">
        <v>1806</v>
      </c>
      <c r="C105" s="749">
        <v>2</v>
      </c>
      <c r="D105" s="749" t="s">
        <v>1807</v>
      </c>
      <c r="E105" s="749">
        <v>14</v>
      </c>
      <c r="F105" s="749" t="s">
        <v>482</v>
      </c>
      <c r="G105" s="749">
        <v>215092</v>
      </c>
      <c r="H105" s="749">
        <v>215</v>
      </c>
      <c r="I105" s="749" t="s">
        <v>389</v>
      </c>
      <c r="J105" s="749" t="s">
        <v>1808</v>
      </c>
      <c r="K105" s="749">
        <v>2</v>
      </c>
      <c r="L105" s="749">
        <v>5</v>
      </c>
      <c r="M105" s="749" t="s">
        <v>1811</v>
      </c>
      <c r="N105" s="749">
        <v>1</v>
      </c>
      <c r="O105" s="749">
        <v>0</v>
      </c>
      <c r="P105" s="749">
        <v>0</v>
      </c>
      <c r="Q105" s="749" t="s">
        <v>548</v>
      </c>
      <c r="R105" s="749">
        <v>2221</v>
      </c>
      <c r="S105" s="749">
        <v>222</v>
      </c>
      <c r="T105" s="749">
        <v>22</v>
      </c>
      <c r="U105" s="749">
        <v>2</v>
      </c>
      <c r="V105" s="749">
        <v>1</v>
      </c>
      <c r="W105" s="749">
        <v>1</v>
      </c>
      <c r="X105" s="749">
        <v>0</v>
      </c>
      <c r="Y105" s="749" t="s">
        <v>1810</v>
      </c>
      <c r="AA105" s="749">
        <v>70400</v>
      </c>
      <c r="AB105" s="749">
        <v>70400</v>
      </c>
      <c r="AC105" s="749">
        <v>28160</v>
      </c>
      <c r="AD105" s="749">
        <v>0</v>
      </c>
      <c r="AE105" s="749">
        <v>28160</v>
      </c>
      <c r="AF105" s="749">
        <v>70156.800000000003</v>
      </c>
      <c r="AG105" s="749">
        <v>243.2</v>
      </c>
      <c r="AH105" s="671"/>
      <c r="BS105" s="749">
        <v>22211</v>
      </c>
    </row>
    <row r="106" spans="1:71">
      <c r="A106" s="749">
        <v>2</v>
      </c>
      <c r="B106" s="749" t="s">
        <v>1806</v>
      </c>
      <c r="C106" s="749">
        <v>2</v>
      </c>
      <c r="D106" s="749" t="s">
        <v>1807</v>
      </c>
      <c r="E106" s="749">
        <v>14</v>
      </c>
      <c r="F106" s="749" t="s">
        <v>482</v>
      </c>
      <c r="G106" s="749">
        <v>215092</v>
      </c>
      <c r="H106" s="749">
        <v>215</v>
      </c>
      <c r="I106" s="749" t="s">
        <v>389</v>
      </c>
      <c r="J106" s="749" t="s">
        <v>1808</v>
      </c>
      <c r="K106" s="749">
        <v>2</v>
      </c>
      <c r="L106" s="749">
        <v>5</v>
      </c>
      <c r="M106" s="749" t="s">
        <v>1811</v>
      </c>
      <c r="N106" s="749">
        <v>1</v>
      </c>
      <c r="O106" s="749">
        <v>0</v>
      </c>
      <c r="P106" s="749">
        <v>0</v>
      </c>
      <c r="Q106" s="749" t="s">
        <v>548</v>
      </c>
      <c r="R106" s="749">
        <v>2311</v>
      </c>
      <c r="S106" s="749">
        <v>231</v>
      </c>
      <c r="T106" s="749">
        <v>23</v>
      </c>
      <c r="U106" s="749">
        <v>2</v>
      </c>
      <c r="V106" s="749">
        <v>1</v>
      </c>
      <c r="W106" s="749">
        <v>1</v>
      </c>
      <c r="X106" s="749">
        <v>0</v>
      </c>
      <c r="Y106" s="749" t="s">
        <v>1810</v>
      </c>
      <c r="AA106" s="749">
        <v>88600</v>
      </c>
      <c r="AB106" s="749">
        <v>88600</v>
      </c>
      <c r="AC106" s="749">
        <v>35440</v>
      </c>
      <c r="AD106" s="749">
        <v>0</v>
      </c>
      <c r="AE106" s="749">
        <v>35440</v>
      </c>
      <c r="AF106" s="749">
        <v>0</v>
      </c>
      <c r="AG106" s="749">
        <v>88600</v>
      </c>
      <c r="AH106" s="671"/>
      <c r="BS106" s="749">
        <v>23111</v>
      </c>
    </row>
    <row r="107" spans="1:71">
      <c r="A107" s="749">
        <v>2</v>
      </c>
      <c r="B107" s="749" t="s">
        <v>1806</v>
      </c>
      <c r="C107" s="749">
        <v>2</v>
      </c>
      <c r="D107" s="749" t="s">
        <v>1807</v>
      </c>
      <c r="E107" s="749">
        <v>14</v>
      </c>
      <c r="F107" s="749" t="s">
        <v>482</v>
      </c>
      <c r="G107" s="749">
        <v>215092</v>
      </c>
      <c r="H107" s="749">
        <v>215</v>
      </c>
      <c r="I107" s="749" t="s">
        <v>389</v>
      </c>
      <c r="J107" s="749" t="s">
        <v>1808</v>
      </c>
      <c r="K107" s="749">
        <v>2</v>
      </c>
      <c r="L107" s="749">
        <v>5</v>
      </c>
      <c r="M107" s="749" t="s">
        <v>1811</v>
      </c>
      <c r="N107" s="749">
        <v>1</v>
      </c>
      <c r="O107" s="749">
        <v>0</v>
      </c>
      <c r="P107" s="749">
        <v>0</v>
      </c>
      <c r="Q107" s="749" t="s">
        <v>548</v>
      </c>
      <c r="R107" s="749">
        <v>2371</v>
      </c>
      <c r="S107" s="749">
        <v>237</v>
      </c>
      <c r="T107" s="749">
        <v>23</v>
      </c>
      <c r="U107" s="749">
        <v>2</v>
      </c>
      <c r="V107" s="749">
        <v>1</v>
      </c>
      <c r="W107" s="749">
        <v>1</v>
      </c>
      <c r="X107" s="749">
        <v>0</v>
      </c>
      <c r="Y107" s="749" t="s">
        <v>1810</v>
      </c>
      <c r="AA107" s="749">
        <v>224500</v>
      </c>
      <c r="AB107" s="749">
        <v>0</v>
      </c>
      <c r="AC107" s="749">
        <v>0</v>
      </c>
      <c r="AD107" s="749">
        <v>0</v>
      </c>
      <c r="AE107" s="749">
        <v>0</v>
      </c>
      <c r="AF107" s="749">
        <v>0</v>
      </c>
      <c r="AG107" s="749">
        <v>0</v>
      </c>
      <c r="AH107" s="671"/>
      <c r="BS107" s="749">
        <v>23711</v>
      </c>
    </row>
    <row r="108" spans="1:71">
      <c r="A108" s="749">
        <v>2</v>
      </c>
      <c r="B108" s="749" t="s">
        <v>1806</v>
      </c>
      <c r="C108" s="749">
        <v>2</v>
      </c>
      <c r="D108" s="749" t="s">
        <v>1807</v>
      </c>
      <c r="E108" s="749">
        <v>14</v>
      </c>
      <c r="F108" s="749" t="s">
        <v>482</v>
      </c>
      <c r="G108" s="749">
        <v>215092</v>
      </c>
      <c r="H108" s="749">
        <v>215</v>
      </c>
      <c r="I108" s="749" t="s">
        <v>389</v>
      </c>
      <c r="J108" s="749" t="s">
        <v>1808</v>
      </c>
      <c r="K108" s="749">
        <v>2</v>
      </c>
      <c r="L108" s="749">
        <v>5</v>
      </c>
      <c r="M108" s="749" t="s">
        <v>1811</v>
      </c>
      <c r="N108" s="749">
        <v>1</v>
      </c>
      <c r="O108" s="749">
        <v>0</v>
      </c>
      <c r="P108" s="749">
        <v>0</v>
      </c>
      <c r="Q108" s="749" t="s">
        <v>548</v>
      </c>
      <c r="R108" s="749">
        <v>2461</v>
      </c>
      <c r="S108" s="749">
        <v>246</v>
      </c>
      <c r="T108" s="749">
        <v>24</v>
      </c>
      <c r="U108" s="749">
        <v>2</v>
      </c>
      <c r="V108" s="749">
        <v>1</v>
      </c>
      <c r="W108" s="749">
        <v>1</v>
      </c>
      <c r="X108" s="749">
        <v>0</v>
      </c>
      <c r="Y108" s="749" t="s">
        <v>1810</v>
      </c>
      <c r="AA108" s="749">
        <v>45530</v>
      </c>
      <c r="AB108" s="749">
        <v>45530</v>
      </c>
      <c r="AC108" s="749">
        <v>18212</v>
      </c>
      <c r="AD108" s="749">
        <v>0</v>
      </c>
      <c r="AE108" s="749">
        <v>18212</v>
      </c>
      <c r="AF108" s="749">
        <v>0</v>
      </c>
      <c r="AG108" s="749">
        <v>45530</v>
      </c>
      <c r="AH108" s="671"/>
      <c r="BS108" s="749">
        <v>24611</v>
      </c>
    </row>
    <row r="109" spans="1:71">
      <c r="A109" s="749">
        <v>2</v>
      </c>
      <c r="B109" s="749" t="s">
        <v>1806</v>
      </c>
      <c r="C109" s="749">
        <v>2</v>
      </c>
      <c r="D109" s="749" t="s">
        <v>1807</v>
      </c>
      <c r="E109" s="749">
        <v>14</v>
      </c>
      <c r="F109" s="749" t="s">
        <v>482</v>
      </c>
      <c r="G109" s="749">
        <v>215092</v>
      </c>
      <c r="H109" s="749">
        <v>215</v>
      </c>
      <c r="I109" s="749" t="s">
        <v>389</v>
      </c>
      <c r="J109" s="749" t="s">
        <v>1808</v>
      </c>
      <c r="K109" s="749">
        <v>2</v>
      </c>
      <c r="L109" s="749">
        <v>5</v>
      </c>
      <c r="M109" s="749" t="s">
        <v>1811</v>
      </c>
      <c r="N109" s="749">
        <v>1</v>
      </c>
      <c r="O109" s="749">
        <v>0</v>
      </c>
      <c r="P109" s="749">
        <v>0</v>
      </c>
      <c r="Q109" s="749" t="s">
        <v>548</v>
      </c>
      <c r="R109" s="749">
        <v>2471</v>
      </c>
      <c r="S109" s="749">
        <v>247</v>
      </c>
      <c r="T109" s="749">
        <v>24</v>
      </c>
      <c r="U109" s="749">
        <v>2</v>
      </c>
      <c r="V109" s="749">
        <v>1</v>
      </c>
      <c r="W109" s="749">
        <v>1</v>
      </c>
      <c r="X109" s="749">
        <v>0</v>
      </c>
      <c r="Y109" s="749" t="s">
        <v>1810</v>
      </c>
      <c r="AA109" s="749">
        <v>45958</v>
      </c>
      <c r="AB109" s="749">
        <v>0</v>
      </c>
      <c r="AC109" s="749">
        <v>0</v>
      </c>
      <c r="AD109" s="749">
        <v>0</v>
      </c>
      <c r="AE109" s="749">
        <v>0</v>
      </c>
      <c r="AF109" s="749">
        <v>0</v>
      </c>
      <c r="AG109" s="749">
        <v>0</v>
      </c>
      <c r="AH109" s="671"/>
      <c r="BS109" s="749">
        <v>24711</v>
      </c>
    </row>
    <row r="110" spans="1:71">
      <c r="A110" s="749">
        <v>2</v>
      </c>
      <c r="B110" s="749" t="s">
        <v>1806</v>
      </c>
      <c r="C110" s="749">
        <v>2</v>
      </c>
      <c r="D110" s="749" t="s">
        <v>1807</v>
      </c>
      <c r="E110" s="749">
        <v>14</v>
      </c>
      <c r="F110" s="749" t="s">
        <v>482</v>
      </c>
      <c r="G110" s="749">
        <v>215092</v>
      </c>
      <c r="H110" s="749">
        <v>215</v>
      </c>
      <c r="I110" s="749" t="s">
        <v>389</v>
      </c>
      <c r="J110" s="749" t="s">
        <v>1808</v>
      </c>
      <c r="K110" s="749">
        <v>2</v>
      </c>
      <c r="L110" s="749">
        <v>5</v>
      </c>
      <c r="M110" s="749" t="s">
        <v>1811</v>
      </c>
      <c r="N110" s="749">
        <v>1</v>
      </c>
      <c r="O110" s="749">
        <v>0</v>
      </c>
      <c r="P110" s="749">
        <v>0</v>
      </c>
      <c r="Q110" s="749" t="s">
        <v>548</v>
      </c>
      <c r="R110" s="749">
        <v>2491</v>
      </c>
      <c r="S110" s="749">
        <v>249</v>
      </c>
      <c r="T110" s="749">
        <v>24</v>
      </c>
      <c r="U110" s="749">
        <v>2</v>
      </c>
      <c r="V110" s="749">
        <v>1</v>
      </c>
      <c r="W110" s="749">
        <v>1</v>
      </c>
      <c r="X110" s="749">
        <v>0</v>
      </c>
      <c r="Y110" s="749" t="s">
        <v>1810</v>
      </c>
      <c r="AA110" s="749">
        <v>52380</v>
      </c>
      <c r="AB110" s="749">
        <v>52380</v>
      </c>
      <c r="AC110" s="749">
        <v>20952</v>
      </c>
      <c r="AD110" s="749">
        <v>0</v>
      </c>
      <c r="AE110" s="749">
        <v>20952</v>
      </c>
      <c r="AF110" s="749">
        <v>0</v>
      </c>
      <c r="AG110" s="749">
        <v>52380</v>
      </c>
      <c r="AH110" s="671"/>
      <c r="BS110" s="749">
        <v>24911</v>
      </c>
    </row>
    <row r="111" spans="1:71">
      <c r="A111" s="749">
        <v>2</v>
      </c>
      <c r="B111" s="749" t="s">
        <v>1806</v>
      </c>
      <c r="C111" s="749">
        <v>2</v>
      </c>
      <c r="D111" s="749" t="s">
        <v>1807</v>
      </c>
      <c r="E111" s="749">
        <v>14</v>
      </c>
      <c r="F111" s="749" t="s">
        <v>482</v>
      </c>
      <c r="G111" s="749">
        <v>215092</v>
      </c>
      <c r="H111" s="749">
        <v>215</v>
      </c>
      <c r="I111" s="749" t="s">
        <v>389</v>
      </c>
      <c r="J111" s="749" t="s">
        <v>1808</v>
      </c>
      <c r="K111" s="749">
        <v>2</v>
      </c>
      <c r="L111" s="749">
        <v>5</v>
      </c>
      <c r="M111" s="749" t="s">
        <v>1811</v>
      </c>
      <c r="N111" s="749">
        <v>1</v>
      </c>
      <c r="O111" s="749">
        <v>0</v>
      </c>
      <c r="P111" s="749">
        <v>0</v>
      </c>
      <c r="Q111" s="749" t="s">
        <v>548</v>
      </c>
      <c r="R111" s="749">
        <v>2531</v>
      </c>
      <c r="S111" s="749">
        <v>253</v>
      </c>
      <c r="T111" s="749">
        <v>25</v>
      </c>
      <c r="U111" s="749">
        <v>2</v>
      </c>
      <c r="V111" s="749">
        <v>1</v>
      </c>
      <c r="W111" s="749">
        <v>1</v>
      </c>
      <c r="X111" s="749">
        <v>0</v>
      </c>
      <c r="Y111" s="749" t="s">
        <v>1810</v>
      </c>
      <c r="AA111" s="749">
        <v>31426</v>
      </c>
      <c r="AB111" s="749">
        <v>31426</v>
      </c>
      <c r="AC111" s="749">
        <v>12572</v>
      </c>
      <c r="AD111" s="749">
        <v>0</v>
      </c>
      <c r="AE111" s="749">
        <v>12572</v>
      </c>
      <c r="AF111" s="749">
        <v>0</v>
      </c>
      <c r="AG111" s="749">
        <v>31426</v>
      </c>
      <c r="AH111" s="671">
        <v>48448</v>
      </c>
      <c r="BS111" s="749">
        <v>25311</v>
      </c>
    </row>
    <row r="112" spans="1:71">
      <c r="A112" s="749">
        <v>2</v>
      </c>
      <c r="B112" s="749" t="s">
        <v>1806</v>
      </c>
      <c r="C112" s="749">
        <v>2</v>
      </c>
      <c r="D112" s="749" t="s">
        <v>1807</v>
      </c>
      <c r="E112" s="749">
        <v>14</v>
      </c>
      <c r="F112" s="749" t="s">
        <v>482</v>
      </c>
      <c r="G112" s="749">
        <v>215092</v>
      </c>
      <c r="H112" s="749">
        <v>215</v>
      </c>
      <c r="I112" s="749" t="s">
        <v>389</v>
      </c>
      <c r="J112" s="749" t="s">
        <v>1808</v>
      </c>
      <c r="K112" s="749">
        <v>2</v>
      </c>
      <c r="L112" s="749">
        <v>5</v>
      </c>
      <c r="M112" s="749" t="s">
        <v>1811</v>
      </c>
      <c r="N112" s="749">
        <v>1</v>
      </c>
      <c r="O112" s="749">
        <v>0</v>
      </c>
      <c r="P112" s="749">
        <v>0</v>
      </c>
      <c r="Q112" s="749" t="s">
        <v>548</v>
      </c>
      <c r="R112" s="749">
        <v>2541</v>
      </c>
      <c r="S112" s="749">
        <v>254</v>
      </c>
      <c r="T112" s="749">
        <v>25</v>
      </c>
      <c r="U112" s="749">
        <v>2</v>
      </c>
      <c r="V112" s="749">
        <v>1</v>
      </c>
      <c r="W112" s="749">
        <v>1</v>
      </c>
      <c r="X112" s="749">
        <v>0</v>
      </c>
      <c r="Y112" s="749" t="s">
        <v>1810</v>
      </c>
      <c r="AA112" s="749">
        <v>36969</v>
      </c>
      <c r="AB112" s="749">
        <v>36969</v>
      </c>
      <c r="AC112" s="749">
        <v>14788</v>
      </c>
      <c r="AD112" s="749">
        <v>0</v>
      </c>
      <c r="AE112" s="749">
        <v>14788</v>
      </c>
      <c r="AF112" s="749">
        <v>0</v>
      </c>
      <c r="AG112" s="749">
        <v>36969</v>
      </c>
      <c r="AH112" s="671">
        <v>611389.62</v>
      </c>
      <c r="BS112" s="749">
        <v>25411</v>
      </c>
    </row>
    <row r="113" spans="1:71">
      <c r="A113" s="749">
        <v>2</v>
      </c>
      <c r="B113" s="749" t="s">
        <v>1806</v>
      </c>
      <c r="C113" s="749">
        <v>2</v>
      </c>
      <c r="D113" s="749" t="s">
        <v>1807</v>
      </c>
      <c r="E113" s="749">
        <v>14</v>
      </c>
      <c r="F113" s="749" t="s">
        <v>482</v>
      </c>
      <c r="G113" s="749">
        <v>215092</v>
      </c>
      <c r="H113" s="749">
        <v>215</v>
      </c>
      <c r="I113" s="749" t="s">
        <v>389</v>
      </c>
      <c r="J113" s="749" t="s">
        <v>1808</v>
      </c>
      <c r="K113" s="749">
        <v>2</v>
      </c>
      <c r="L113" s="749">
        <v>5</v>
      </c>
      <c r="M113" s="749" t="s">
        <v>1811</v>
      </c>
      <c r="N113" s="749">
        <v>1</v>
      </c>
      <c r="O113" s="749">
        <v>0</v>
      </c>
      <c r="P113" s="749">
        <v>0</v>
      </c>
      <c r="Q113" s="749" t="s">
        <v>548</v>
      </c>
      <c r="R113" s="749">
        <v>2591</v>
      </c>
      <c r="S113" s="749">
        <v>259</v>
      </c>
      <c r="T113" s="749">
        <v>25</v>
      </c>
      <c r="U113" s="749">
        <v>2</v>
      </c>
      <c r="V113" s="749">
        <v>1</v>
      </c>
      <c r="W113" s="749">
        <v>1</v>
      </c>
      <c r="X113" s="749">
        <v>0</v>
      </c>
      <c r="Y113" s="749" t="s">
        <v>1810</v>
      </c>
      <c r="AA113" s="749">
        <v>19500</v>
      </c>
      <c r="AB113" s="749">
        <v>19500</v>
      </c>
      <c r="AC113" s="749">
        <v>7800</v>
      </c>
      <c r="AD113" s="749">
        <v>0</v>
      </c>
      <c r="AE113" s="749">
        <v>7800</v>
      </c>
      <c r="AF113" s="749">
        <v>0</v>
      </c>
      <c r="AG113" s="749">
        <v>19500</v>
      </c>
      <c r="AH113" s="671">
        <v>1005000.8</v>
      </c>
      <c r="BS113" s="749">
        <v>25911</v>
      </c>
    </row>
    <row r="114" spans="1:71">
      <c r="A114" s="749">
        <v>2</v>
      </c>
      <c r="B114" s="749" t="s">
        <v>1806</v>
      </c>
      <c r="C114" s="749">
        <v>2</v>
      </c>
      <c r="D114" s="749" t="s">
        <v>1807</v>
      </c>
      <c r="E114" s="749">
        <v>14</v>
      </c>
      <c r="F114" s="749" t="s">
        <v>482</v>
      </c>
      <c r="G114" s="749">
        <v>215092</v>
      </c>
      <c r="H114" s="749">
        <v>215</v>
      </c>
      <c r="I114" s="749" t="s">
        <v>389</v>
      </c>
      <c r="J114" s="749" t="s">
        <v>1808</v>
      </c>
      <c r="K114" s="749">
        <v>2</v>
      </c>
      <c r="L114" s="749">
        <v>5</v>
      </c>
      <c r="M114" s="749" t="s">
        <v>1811</v>
      </c>
      <c r="N114" s="749">
        <v>1</v>
      </c>
      <c r="O114" s="749">
        <v>0</v>
      </c>
      <c r="P114" s="749">
        <v>0</v>
      </c>
      <c r="Q114" s="749" t="s">
        <v>548</v>
      </c>
      <c r="R114" s="749">
        <v>2711</v>
      </c>
      <c r="S114" s="749">
        <v>271</v>
      </c>
      <c r="T114" s="749">
        <v>27</v>
      </c>
      <c r="U114" s="749">
        <v>2</v>
      </c>
      <c r="V114" s="749">
        <v>1</v>
      </c>
      <c r="W114" s="749">
        <v>2</v>
      </c>
      <c r="X114" s="749">
        <v>0</v>
      </c>
      <c r="Y114" s="749" t="s">
        <v>1810</v>
      </c>
      <c r="AA114" s="749">
        <v>82785</v>
      </c>
      <c r="AB114" s="749">
        <v>82785</v>
      </c>
      <c r="AC114" s="749">
        <v>33116</v>
      </c>
      <c r="AD114" s="749">
        <v>0</v>
      </c>
      <c r="AE114" s="749">
        <v>33116</v>
      </c>
      <c r="AF114" s="749">
        <v>82785</v>
      </c>
      <c r="AG114" s="749">
        <v>0</v>
      </c>
      <c r="AH114" s="671">
        <v>516603.11</v>
      </c>
      <c r="BS114" s="749">
        <v>27111</v>
      </c>
    </row>
    <row r="115" spans="1:71">
      <c r="A115" s="749">
        <v>2</v>
      </c>
      <c r="B115" s="749" t="s">
        <v>1806</v>
      </c>
      <c r="C115" s="749">
        <v>2</v>
      </c>
      <c r="D115" s="749" t="s">
        <v>1807</v>
      </c>
      <c r="E115" s="749">
        <v>14</v>
      </c>
      <c r="F115" s="749" t="s">
        <v>482</v>
      </c>
      <c r="G115" s="749">
        <v>215092</v>
      </c>
      <c r="H115" s="749">
        <v>215</v>
      </c>
      <c r="I115" s="749" t="s">
        <v>389</v>
      </c>
      <c r="J115" s="749" t="s">
        <v>1808</v>
      </c>
      <c r="K115" s="749">
        <v>2</v>
      </c>
      <c r="L115" s="749">
        <v>5</v>
      </c>
      <c r="M115" s="749" t="s">
        <v>1811</v>
      </c>
      <c r="N115" s="749">
        <v>1</v>
      </c>
      <c r="O115" s="749">
        <v>0</v>
      </c>
      <c r="P115" s="749">
        <v>0</v>
      </c>
      <c r="Q115" s="749" t="s">
        <v>548</v>
      </c>
      <c r="R115" s="749">
        <v>2721</v>
      </c>
      <c r="S115" s="749">
        <v>272</v>
      </c>
      <c r="T115" s="749">
        <v>27</v>
      </c>
      <c r="U115" s="749">
        <v>2</v>
      </c>
      <c r="V115" s="749">
        <v>1</v>
      </c>
      <c r="W115" s="749">
        <v>2</v>
      </c>
      <c r="X115" s="749">
        <v>0</v>
      </c>
      <c r="Y115" s="749" t="s">
        <v>1810</v>
      </c>
      <c r="AA115" s="749">
        <v>455800</v>
      </c>
      <c r="AB115" s="749">
        <v>455800</v>
      </c>
      <c r="AC115" s="749">
        <v>182320</v>
      </c>
      <c r="AD115" s="749">
        <v>0</v>
      </c>
      <c r="AE115" s="749">
        <v>182320</v>
      </c>
      <c r="AF115" s="749">
        <v>455800</v>
      </c>
      <c r="AG115" s="749">
        <v>0</v>
      </c>
      <c r="AH115" s="671">
        <v>2175000</v>
      </c>
      <c r="BS115" s="749">
        <v>27211</v>
      </c>
    </row>
    <row r="116" spans="1:71">
      <c r="A116" s="749">
        <v>2</v>
      </c>
      <c r="B116" s="749" t="s">
        <v>1806</v>
      </c>
      <c r="C116" s="749">
        <v>2</v>
      </c>
      <c r="D116" s="749" t="s">
        <v>1807</v>
      </c>
      <c r="E116" s="749">
        <v>14</v>
      </c>
      <c r="F116" s="749" t="s">
        <v>482</v>
      </c>
      <c r="G116" s="749">
        <v>215092</v>
      </c>
      <c r="H116" s="749">
        <v>215</v>
      </c>
      <c r="I116" s="749" t="s">
        <v>389</v>
      </c>
      <c r="J116" s="749" t="s">
        <v>1808</v>
      </c>
      <c r="K116" s="749">
        <v>2</v>
      </c>
      <c r="L116" s="749">
        <v>5</v>
      </c>
      <c r="M116" s="749" t="s">
        <v>1811</v>
      </c>
      <c r="N116" s="749">
        <v>1</v>
      </c>
      <c r="O116" s="749">
        <v>0</v>
      </c>
      <c r="P116" s="749">
        <v>0</v>
      </c>
      <c r="Q116" s="749" t="s">
        <v>548</v>
      </c>
      <c r="R116" s="749">
        <v>2741</v>
      </c>
      <c r="S116" s="749">
        <v>274</v>
      </c>
      <c r="T116" s="749">
        <v>27</v>
      </c>
      <c r="U116" s="749">
        <v>2</v>
      </c>
      <c r="V116" s="749">
        <v>1</v>
      </c>
      <c r="W116" s="749">
        <v>1</v>
      </c>
      <c r="X116" s="749">
        <v>0</v>
      </c>
      <c r="Y116" s="749" t="s">
        <v>1810</v>
      </c>
      <c r="AA116" s="749">
        <v>55800</v>
      </c>
      <c r="AB116" s="749">
        <v>0</v>
      </c>
      <c r="AC116" s="749">
        <v>0</v>
      </c>
      <c r="AD116" s="749">
        <v>0</v>
      </c>
      <c r="AE116" s="749">
        <v>0</v>
      </c>
      <c r="AF116" s="749">
        <v>0</v>
      </c>
      <c r="AG116" s="749">
        <v>0</v>
      </c>
      <c r="AH116" s="671"/>
      <c r="BS116" s="749">
        <v>27411</v>
      </c>
    </row>
    <row r="117" spans="1:71">
      <c r="A117" s="749">
        <v>2</v>
      </c>
      <c r="B117" s="749" t="s">
        <v>1806</v>
      </c>
      <c r="C117" s="749">
        <v>2</v>
      </c>
      <c r="D117" s="749" t="s">
        <v>1807</v>
      </c>
      <c r="E117" s="749">
        <v>14</v>
      </c>
      <c r="F117" s="749" t="s">
        <v>482</v>
      </c>
      <c r="G117" s="749">
        <v>215092</v>
      </c>
      <c r="H117" s="749">
        <v>215</v>
      </c>
      <c r="I117" s="749" t="s">
        <v>389</v>
      </c>
      <c r="J117" s="749" t="s">
        <v>1808</v>
      </c>
      <c r="K117" s="749">
        <v>2</v>
      </c>
      <c r="L117" s="749">
        <v>5</v>
      </c>
      <c r="M117" s="749" t="s">
        <v>1811</v>
      </c>
      <c r="N117" s="749">
        <v>1</v>
      </c>
      <c r="O117" s="749">
        <v>0</v>
      </c>
      <c r="P117" s="749">
        <v>0</v>
      </c>
      <c r="Q117" s="749" t="s">
        <v>548</v>
      </c>
      <c r="R117" s="749">
        <v>2911</v>
      </c>
      <c r="S117" s="749">
        <v>291</v>
      </c>
      <c r="T117" s="749">
        <v>29</v>
      </c>
      <c r="U117" s="749">
        <v>2</v>
      </c>
      <c r="V117" s="749">
        <v>1</v>
      </c>
      <c r="W117" s="749">
        <v>1</v>
      </c>
      <c r="X117" s="749">
        <v>0</v>
      </c>
      <c r="Y117" s="749" t="s">
        <v>1810</v>
      </c>
      <c r="AA117" s="749">
        <v>261050</v>
      </c>
      <c r="AB117" s="749">
        <v>0</v>
      </c>
      <c r="AC117" s="749">
        <v>0</v>
      </c>
      <c r="AD117" s="749">
        <v>0</v>
      </c>
      <c r="AE117" s="749">
        <v>0</v>
      </c>
      <c r="AF117" s="749">
        <v>0</v>
      </c>
      <c r="AG117" s="749">
        <v>0</v>
      </c>
      <c r="AH117" s="671"/>
      <c r="BS117" s="749">
        <v>29111</v>
      </c>
    </row>
    <row r="118" spans="1:71">
      <c r="A118" s="749">
        <v>2</v>
      </c>
      <c r="B118" s="749" t="s">
        <v>1806</v>
      </c>
      <c r="C118" s="749">
        <v>2</v>
      </c>
      <c r="D118" s="749" t="s">
        <v>1807</v>
      </c>
      <c r="E118" s="749">
        <v>14</v>
      </c>
      <c r="F118" s="749" t="s">
        <v>482</v>
      </c>
      <c r="G118" s="749">
        <v>215092</v>
      </c>
      <c r="H118" s="749">
        <v>215</v>
      </c>
      <c r="I118" s="749" t="s">
        <v>389</v>
      </c>
      <c r="J118" s="749" t="s">
        <v>1808</v>
      </c>
      <c r="K118" s="749">
        <v>2</v>
      </c>
      <c r="L118" s="749">
        <v>5</v>
      </c>
      <c r="M118" s="749" t="s">
        <v>1811</v>
      </c>
      <c r="N118" s="749">
        <v>1</v>
      </c>
      <c r="O118" s="749">
        <v>0</v>
      </c>
      <c r="P118" s="749">
        <v>0</v>
      </c>
      <c r="Q118" s="749" t="s">
        <v>548</v>
      </c>
      <c r="R118" s="749">
        <v>3381</v>
      </c>
      <c r="S118" s="749">
        <v>338</v>
      </c>
      <c r="T118" s="749">
        <v>33</v>
      </c>
      <c r="U118" s="749">
        <v>3</v>
      </c>
      <c r="V118" s="749">
        <v>1</v>
      </c>
      <c r="W118" s="749">
        <v>2</v>
      </c>
      <c r="X118" s="749">
        <v>0</v>
      </c>
      <c r="Y118" s="749" t="s">
        <v>1810</v>
      </c>
      <c r="AA118" s="749">
        <v>0</v>
      </c>
      <c r="AB118" s="749">
        <v>671724</v>
      </c>
      <c r="AC118" s="749">
        <v>268692</v>
      </c>
      <c r="AD118" s="749">
        <v>0</v>
      </c>
      <c r="AE118" s="749">
        <v>268692</v>
      </c>
      <c r="AF118" s="749">
        <v>0</v>
      </c>
      <c r="AG118" s="749">
        <v>671724</v>
      </c>
      <c r="AH118" s="671"/>
      <c r="BS118" s="749">
        <v>33811</v>
      </c>
    </row>
    <row r="119" spans="1:71">
      <c r="A119" s="749">
        <v>2</v>
      </c>
      <c r="B119" s="749" t="s">
        <v>1806</v>
      </c>
      <c r="C119" s="749">
        <v>2</v>
      </c>
      <c r="D119" s="749" t="s">
        <v>1807</v>
      </c>
      <c r="E119" s="749">
        <v>14</v>
      </c>
      <c r="F119" s="749" t="s">
        <v>517</v>
      </c>
      <c r="G119" s="749">
        <v>221001</v>
      </c>
      <c r="H119" s="749">
        <v>221</v>
      </c>
      <c r="I119" s="749" t="s">
        <v>445</v>
      </c>
      <c r="J119" s="749" t="s">
        <v>1809</v>
      </c>
      <c r="K119" s="749">
        <v>1</v>
      </c>
      <c r="L119" s="749">
        <v>5</v>
      </c>
      <c r="M119" s="749" t="s">
        <v>1809</v>
      </c>
      <c r="N119" s="749">
        <v>2</v>
      </c>
      <c r="O119" s="749">
        <v>0</v>
      </c>
      <c r="P119" s="749">
        <v>0</v>
      </c>
      <c r="Q119" s="749" t="s">
        <v>546</v>
      </c>
      <c r="R119" s="749">
        <v>3361</v>
      </c>
      <c r="S119" s="749">
        <v>336</v>
      </c>
      <c r="T119" s="749">
        <v>33</v>
      </c>
      <c r="U119" s="749">
        <v>3</v>
      </c>
      <c r="V119" s="749">
        <v>1</v>
      </c>
      <c r="W119" s="749">
        <v>2</v>
      </c>
      <c r="X119" s="749">
        <v>0</v>
      </c>
      <c r="Y119" s="749" t="s">
        <v>1810</v>
      </c>
      <c r="AA119" s="749">
        <v>1803575</v>
      </c>
      <c r="AB119" s="749">
        <v>1803575</v>
      </c>
      <c r="AC119" s="749">
        <v>721432</v>
      </c>
      <c r="AD119" s="749">
        <v>295147.27</v>
      </c>
      <c r="AE119" s="749">
        <v>426284.73</v>
      </c>
      <c r="AF119" s="749">
        <v>1508427.73</v>
      </c>
      <c r="AG119" s="749">
        <v>0</v>
      </c>
      <c r="AH119" s="671"/>
      <c r="BS119" s="749">
        <v>33611</v>
      </c>
    </row>
    <row r="120" spans="1:71">
      <c r="A120" s="749">
        <v>2</v>
      </c>
      <c r="B120" s="749" t="s">
        <v>1806</v>
      </c>
      <c r="C120" s="749">
        <v>2</v>
      </c>
      <c r="D120" s="749" t="s">
        <v>1807</v>
      </c>
      <c r="E120" s="749">
        <v>14</v>
      </c>
      <c r="F120" s="749" t="s">
        <v>517</v>
      </c>
      <c r="G120" s="749">
        <v>221001</v>
      </c>
      <c r="H120" s="749">
        <v>221</v>
      </c>
      <c r="I120" s="749" t="s">
        <v>445</v>
      </c>
      <c r="J120" s="749" t="s">
        <v>1809</v>
      </c>
      <c r="K120" s="749">
        <v>1</v>
      </c>
      <c r="L120" s="749">
        <v>5</v>
      </c>
      <c r="M120" s="749" t="s">
        <v>1809</v>
      </c>
      <c r="N120" s="749">
        <v>2</v>
      </c>
      <c r="O120" s="749">
        <v>0</v>
      </c>
      <c r="P120" s="749">
        <v>0</v>
      </c>
      <c r="Q120" s="749" t="s">
        <v>546</v>
      </c>
      <c r="R120" s="749">
        <v>3432</v>
      </c>
      <c r="S120" s="749">
        <v>343</v>
      </c>
      <c r="T120" s="749">
        <v>34</v>
      </c>
      <c r="U120" s="749">
        <v>3</v>
      </c>
      <c r="V120" s="749">
        <v>1</v>
      </c>
      <c r="W120" s="749">
        <v>2</v>
      </c>
      <c r="X120" s="749">
        <v>0</v>
      </c>
      <c r="Y120" s="749" t="s">
        <v>1810</v>
      </c>
      <c r="AA120" s="749">
        <v>90000</v>
      </c>
      <c r="AB120" s="749">
        <v>90000</v>
      </c>
      <c r="AC120" s="749">
        <v>36000</v>
      </c>
      <c r="AD120" s="749">
        <v>23590.48</v>
      </c>
      <c r="AE120" s="749">
        <v>12409.52</v>
      </c>
      <c r="AF120" s="749">
        <v>21829.08</v>
      </c>
      <c r="AG120" s="749">
        <v>44580.44</v>
      </c>
      <c r="AH120" s="671"/>
      <c r="BS120" s="749">
        <v>34321</v>
      </c>
    </row>
    <row r="121" spans="1:71">
      <c r="A121" s="749">
        <v>2</v>
      </c>
      <c r="B121" s="749" t="s">
        <v>1806</v>
      </c>
      <c r="C121" s="749">
        <v>2</v>
      </c>
      <c r="D121" s="749" t="s">
        <v>1807</v>
      </c>
      <c r="E121" s="749">
        <v>14</v>
      </c>
      <c r="F121" s="749" t="s">
        <v>517</v>
      </c>
      <c r="G121" s="749">
        <v>221001</v>
      </c>
      <c r="H121" s="749">
        <v>221</v>
      </c>
      <c r="I121" s="749" t="s">
        <v>445</v>
      </c>
      <c r="J121" s="749" t="s">
        <v>1809</v>
      </c>
      <c r="K121" s="749">
        <v>1</v>
      </c>
      <c r="L121" s="749">
        <v>5</v>
      </c>
      <c r="M121" s="749" t="s">
        <v>1809</v>
      </c>
      <c r="N121" s="749">
        <v>2</v>
      </c>
      <c r="O121" s="749">
        <v>0</v>
      </c>
      <c r="P121" s="749">
        <v>0</v>
      </c>
      <c r="Q121" s="749" t="s">
        <v>546</v>
      </c>
      <c r="R121" s="749">
        <v>3969</v>
      </c>
      <c r="S121" s="749">
        <v>396</v>
      </c>
      <c r="T121" s="749">
        <v>39</v>
      </c>
      <c r="U121" s="749">
        <v>3</v>
      </c>
      <c r="V121" s="749">
        <v>1</v>
      </c>
      <c r="W121" s="749">
        <v>2</v>
      </c>
      <c r="X121" s="749">
        <v>25</v>
      </c>
      <c r="Y121" s="749" t="s">
        <v>1810</v>
      </c>
      <c r="AA121" s="749">
        <v>3990385</v>
      </c>
      <c r="AB121" s="749">
        <v>3990385</v>
      </c>
      <c r="AC121" s="749">
        <v>1596156</v>
      </c>
      <c r="AD121" s="749">
        <v>645952.79</v>
      </c>
      <c r="AE121" s="749">
        <v>950203.21</v>
      </c>
      <c r="AF121" s="749">
        <v>1031852.07</v>
      </c>
      <c r="AG121" s="749">
        <v>2312580.14</v>
      </c>
      <c r="AH121" s="671"/>
      <c r="BS121" s="749">
        <v>39691</v>
      </c>
    </row>
    <row r="122" spans="1:71">
      <c r="A122" s="749">
        <v>2</v>
      </c>
      <c r="B122" s="749" t="s">
        <v>1806</v>
      </c>
      <c r="C122" s="749">
        <v>2</v>
      </c>
      <c r="D122" s="749" t="s">
        <v>1807</v>
      </c>
      <c r="E122" s="749">
        <v>14</v>
      </c>
      <c r="F122" s="749" t="s">
        <v>517</v>
      </c>
      <c r="G122" s="749">
        <v>221001</v>
      </c>
      <c r="H122" s="749">
        <v>221</v>
      </c>
      <c r="I122" s="749" t="s">
        <v>445</v>
      </c>
      <c r="J122" s="749" t="s">
        <v>1809</v>
      </c>
      <c r="K122" s="749">
        <v>1</v>
      </c>
      <c r="L122" s="749">
        <v>5</v>
      </c>
      <c r="M122" s="749" t="s">
        <v>1809</v>
      </c>
      <c r="N122" s="749">
        <v>6</v>
      </c>
      <c r="O122" s="749">
        <v>0</v>
      </c>
      <c r="P122" s="749">
        <v>0</v>
      </c>
      <c r="Q122" s="749" t="s">
        <v>672</v>
      </c>
      <c r="R122" s="749">
        <v>3451</v>
      </c>
      <c r="S122" s="749">
        <v>345</v>
      </c>
      <c r="T122" s="749">
        <v>34</v>
      </c>
      <c r="U122" s="749">
        <v>3</v>
      </c>
      <c r="V122" s="749">
        <v>1</v>
      </c>
      <c r="W122" s="749">
        <v>2</v>
      </c>
      <c r="X122" s="749">
        <v>0</v>
      </c>
      <c r="Y122" s="749" t="s">
        <v>1810</v>
      </c>
      <c r="AA122" s="749">
        <v>14994439</v>
      </c>
      <c r="AB122" s="749">
        <v>14994439</v>
      </c>
      <c r="AC122" s="749">
        <v>5997776</v>
      </c>
      <c r="AD122" s="749">
        <v>3261579.68</v>
      </c>
      <c r="AE122" s="749">
        <v>2736196.32</v>
      </c>
      <c r="AF122" s="749">
        <v>9921328.4100000001</v>
      </c>
      <c r="AG122" s="749">
        <v>1811530.91</v>
      </c>
      <c r="AH122" s="671">
        <v>109533</v>
      </c>
      <c r="BS122" s="749">
        <v>34511</v>
      </c>
    </row>
    <row r="123" spans="1:71">
      <c r="A123" s="749">
        <v>2</v>
      </c>
      <c r="B123" s="749" t="s">
        <v>1806</v>
      </c>
      <c r="C123" s="749">
        <v>2</v>
      </c>
      <c r="D123" s="749" t="s">
        <v>1807</v>
      </c>
      <c r="E123" s="749">
        <v>14</v>
      </c>
      <c r="F123" s="749" t="s">
        <v>517</v>
      </c>
      <c r="G123" s="749">
        <v>221001</v>
      </c>
      <c r="H123" s="749">
        <v>221</v>
      </c>
      <c r="I123" s="749" t="s">
        <v>445</v>
      </c>
      <c r="J123" s="749" t="s">
        <v>1809</v>
      </c>
      <c r="K123" s="749">
        <v>1</v>
      </c>
      <c r="L123" s="749">
        <v>5</v>
      </c>
      <c r="M123" s="749" t="s">
        <v>1809</v>
      </c>
      <c r="N123" s="749" t="s">
        <v>1816</v>
      </c>
      <c r="O123" s="749">
        <v>0</v>
      </c>
      <c r="P123" s="749">
        <v>0</v>
      </c>
      <c r="Q123" s="749" t="s">
        <v>674</v>
      </c>
      <c r="R123" s="749">
        <v>2211</v>
      </c>
      <c r="S123" s="749">
        <v>221</v>
      </c>
      <c r="T123" s="749">
        <v>22</v>
      </c>
      <c r="U123" s="749">
        <v>2</v>
      </c>
      <c r="V123" s="749">
        <v>1</v>
      </c>
      <c r="W123" s="749">
        <v>1</v>
      </c>
      <c r="X123" s="749">
        <v>0</v>
      </c>
      <c r="Y123" s="749" t="s">
        <v>1810</v>
      </c>
      <c r="AA123" s="749">
        <v>0</v>
      </c>
      <c r="AB123" s="749">
        <v>4380000</v>
      </c>
      <c r="AC123" s="749">
        <v>2000000</v>
      </c>
      <c r="AD123" s="749">
        <v>0</v>
      </c>
      <c r="AE123" s="749">
        <v>2000000</v>
      </c>
      <c r="AF123" s="749">
        <v>0</v>
      </c>
      <c r="AG123" s="749">
        <v>4380000</v>
      </c>
      <c r="AH123" s="671"/>
      <c r="BS123" s="749">
        <v>22111</v>
      </c>
    </row>
    <row r="124" spans="1:71">
      <c r="A124" s="749">
        <v>2</v>
      </c>
      <c r="B124" s="749" t="s">
        <v>1806</v>
      </c>
      <c r="C124" s="749">
        <v>2</v>
      </c>
      <c r="D124" s="749" t="s">
        <v>1807</v>
      </c>
      <c r="E124" s="749">
        <v>14</v>
      </c>
      <c r="F124" s="749" t="s">
        <v>517</v>
      </c>
      <c r="G124" s="749">
        <v>221001</v>
      </c>
      <c r="H124" s="749">
        <v>221</v>
      </c>
      <c r="I124" s="749" t="s">
        <v>445</v>
      </c>
      <c r="J124" s="749" t="s">
        <v>1809</v>
      </c>
      <c r="K124" s="749">
        <v>1</v>
      </c>
      <c r="L124" s="749">
        <v>5</v>
      </c>
      <c r="M124" s="749" t="s">
        <v>1809</v>
      </c>
      <c r="N124" s="749" t="s">
        <v>1816</v>
      </c>
      <c r="O124" s="749">
        <v>0</v>
      </c>
      <c r="P124" s="749">
        <v>0</v>
      </c>
      <c r="Q124" s="749" t="s">
        <v>674</v>
      </c>
      <c r="R124" s="749">
        <v>3941</v>
      </c>
      <c r="S124" s="749">
        <v>394</v>
      </c>
      <c r="T124" s="749">
        <v>39</v>
      </c>
      <c r="U124" s="749">
        <v>3</v>
      </c>
      <c r="V124" s="749">
        <v>1</v>
      </c>
      <c r="W124" s="749">
        <v>1</v>
      </c>
      <c r="X124" s="749">
        <v>0</v>
      </c>
      <c r="Y124" s="749" t="s">
        <v>1810</v>
      </c>
      <c r="AA124" s="749">
        <v>43960200</v>
      </c>
      <c r="AB124" s="749">
        <v>39580200</v>
      </c>
      <c r="AC124" s="749">
        <v>25215632.030000001</v>
      </c>
      <c r="AD124" s="749">
        <v>0</v>
      </c>
      <c r="AE124" s="749">
        <v>25215632.030000001</v>
      </c>
      <c r="AF124" s="749">
        <v>14027572.029999999</v>
      </c>
      <c r="AG124" s="749">
        <v>25552627.969999999</v>
      </c>
      <c r="AH124" s="671"/>
      <c r="BS124" s="749">
        <v>39411</v>
      </c>
    </row>
    <row r="125" spans="1:71">
      <c r="A125" s="749">
        <v>2</v>
      </c>
      <c r="B125" s="749" t="s">
        <v>1806</v>
      </c>
      <c r="C125" s="749">
        <v>2</v>
      </c>
      <c r="D125" s="749" t="s">
        <v>1807</v>
      </c>
      <c r="E125" s="749">
        <v>14</v>
      </c>
      <c r="F125" s="749" t="s">
        <v>517</v>
      </c>
      <c r="G125" s="749">
        <v>221001</v>
      </c>
      <c r="H125" s="749">
        <v>221</v>
      </c>
      <c r="I125" s="749" t="s">
        <v>445</v>
      </c>
      <c r="J125" s="749" t="s">
        <v>1809</v>
      </c>
      <c r="K125" s="749">
        <v>2</v>
      </c>
      <c r="L125" s="749">
        <v>5</v>
      </c>
      <c r="M125" s="749" t="s">
        <v>1811</v>
      </c>
      <c r="N125" s="749">
        <v>1</v>
      </c>
      <c r="O125" s="749">
        <v>0</v>
      </c>
      <c r="P125" s="749">
        <v>0</v>
      </c>
      <c r="Q125" s="749" t="s">
        <v>548</v>
      </c>
      <c r="R125" s="749">
        <v>2941</v>
      </c>
      <c r="S125" s="749">
        <v>294</v>
      </c>
      <c r="T125" s="749">
        <v>29</v>
      </c>
      <c r="U125" s="749">
        <v>2</v>
      </c>
      <c r="V125" s="749">
        <v>1</v>
      </c>
      <c r="W125" s="749">
        <v>1</v>
      </c>
      <c r="X125" s="749">
        <v>0</v>
      </c>
      <c r="Y125" s="749" t="s">
        <v>1810</v>
      </c>
      <c r="AA125" s="749">
        <v>100000</v>
      </c>
      <c r="AB125" s="749">
        <v>100000</v>
      </c>
      <c r="AC125" s="749">
        <v>40000</v>
      </c>
      <c r="AD125" s="749">
        <v>0</v>
      </c>
      <c r="AE125" s="749">
        <v>40000</v>
      </c>
      <c r="AF125" s="749">
        <v>0</v>
      </c>
      <c r="AG125" s="749">
        <v>100000</v>
      </c>
      <c r="AH125" s="671"/>
      <c r="BS125" s="749">
        <v>29411</v>
      </c>
    </row>
    <row r="126" spans="1:71">
      <c r="A126" s="749">
        <v>2</v>
      </c>
      <c r="B126" s="749" t="s">
        <v>1806</v>
      </c>
      <c r="C126" s="749">
        <v>2</v>
      </c>
      <c r="D126" s="749" t="s">
        <v>1807</v>
      </c>
      <c r="E126" s="749">
        <v>14</v>
      </c>
      <c r="F126" s="749" t="s">
        <v>517</v>
      </c>
      <c r="G126" s="749">
        <v>221001</v>
      </c>
      <c r="H126" s="749">
        <v>221</v>
      </c>
      <c r="I126" s="749" t="s">
        <v>445</v>
      </c>
      <c r="J126" s="749" t="s">
        <v>1809</v>
      </c>
      <c r="K126" s="749">
        <v>2</v>
      </c>
      <c r="L126" s="749">
        <v>5</v>
      </c>
      <c r="M126" s="749" t="s">
        <v>1811</v>
      </c>
      <c r="N126" s="749">
        <v>1</v>
      </c>
      <c r="O126" s="749">
        <v>0</v>
      </c>
      <c r="P126" s="749">
        <v>0</v>
      </c>
      <c r="Q126" s="749" t="s">
        <v>548</v>
      </c>
      <c r="R126" s="749">
        <v>2961</v>
      </c>
      <c r="S126" s="749">
        <v>296</v>
      </c>
      <c r="T126" s="749">
        <v>29</v>
      </c>
      <c r="U126" s="749">
        <v>2</v>
      </c>
      <c r="V126" s="749">
        <v>1</v>
      </c>
      <c r="W126" s="749">
        <v>1</v>
      </c>
      <c r="X126" s="749">
        <v>0</v>
      </c>
      <c r="Y126" s="749" t="s">
        <v>1810</v>
      </c>
      <c r="AA126" s="749">
        <v>0</v>
      </c>
      <c r="AB126" s="749">
        <v>623932.93000000005</v>
      </c>
      <c r="AC126" s="749">
        <v>215932.93</v>
      </c>
      <c r="AD126" s="749">
        <v>0</v>
      </c>
      <c r="AE126" s="749">
        <v>215932.93</v>
      </c>
      <c r="AF126" s="749">
        <v>623932.93000000005</v>
      </c>
      <c r="AG126" s="749">
        <v>0</v>
      </c>
      <c r="AH126" s="671"/>
      <c r="BS126" s="749">
        <v>29611</v>
      </c>
    </row>
    <row r="127" spans="1:71">
      <c r="A127" s="749">
        <v>2</v>
      </c>
      <c r="B127" s="749" t="s">
        <v>1806</v>
      </c>
      <c r="C127" s="749">
        <v>2</v>
      </c>
      <c r="D127" s="749" t="s">
        <v>1807</v>
      </c>
      <c r="E127" s="749">
        <v>14</v>
      </c>
      <c r="F127" s="749" t="s">
        <v>517</v>
      </c>
      <c r="G127" s="749">
        <v>221001</v>
      </c>
      <c r="H127" s="749">
        <v>221</v>
      </c>
      <c r="I127" s="749" t="s">
        <v>445</v>
      </c>
      <c r="J127" s="749" t="s">
        <v>1809</v>
      </c>
      <c r="K127" s="749">
        <v>2</v>
      </c>
      <c r="L127" s="749">
        <v>5</v>
      </c>
      <c r="M127" s="749" t="s">
        <v>1811</v>
      </c>
      <c r="N127" s="749">
        <v>1</v>
      </c>
      <c r="O127" s="749">
        <v>0</v>
      </c>
      <c r="P127" s="749">
        <v>0</v>
      </c>
      <c r="Q127" s="749" t="s">
        <v>548</v>
      </c>
      <c r="R127" s="749">
        <v>2981</v>
      </c>
      <c r="S127" s="749">
        <v>298</v>
      </c>
      <c r="T127" s="749">
        <v>29</v>
      </c>
      <c r="U127" s="749">
        <v>2</v>
      </c>
      <c r="V127" s="749">
        <v>1</v>
      </c>
      <c r="W127" s="749">
        <v>1</v>
      </c>
      <c r="X127" s="749">
        <v>0</v>
      </c>
      <c r="Y127" s="749" t="s">
        <v>1810</v>
      </c>
      <c r="AA127" s="749">
        <v>680000</v>
      </c>
      <c r="AB127" s="749">
        <v>56067.07</v>
      </c>
      <c r="AC127" s="749">
        <v>56067.07</v>
      </c>
      <c r="AD127" s="749">
        <v>0</v>
      </c>
      <c r="AE127" s="749">
        <v>56067.07</v>
      </c>
      <c r="AF127" s="749">
        <v>0</v>
      </c>
      <c r="AG127" s="749">
        <v>56067.07</v>
      </c>
      <c r="AH127" s="671"/>
      <c r="BS127" s="749">
        <v>29811</v>
      </c>
    </row>
    <row r="128" spans="1:71">
      <c r="A128" s="749">
        <v>2</v>
      </c>
      <c r="B128" s="749" t="s">
        <v>1806</v>
      </c>
      <c r="C128" s="749">
        <v>2</v>
      </c>
      <c r="D128" s="749" t="s">
        <v>1807</v>
      </c>
      <c r="E128" s="749">
        <v>14</v>
      </c>
      <c r="F128" s="749" t="s">
        <v>517</v>
      </c>
      <c r="G128" s="749">
        <v>221001</v>
      </c>
      <c r="H128" s="749">
        <v>221</v>
      </c>
      <c r="I128" s="749" t="s">
        <v>445</v>
      </c>
      <c r="J128" s="749" t="s">
        <v>1809</v>
      </c>
      <c r="K128" s="749">
        <v>2</v>
      </c>
      <c r="L128" s="749">
        <v>5</v>
      </c>
      <c r="M128" s="749" t="s">
        <v>1811</v>
      </c>
      <c r="N128" s="749">
        <v>1</v>
      </c>
      <c r="O128" s="749">
        <v>0</v>
      </c>
      <c r="P128" s="749">
        <v>0</v>
      </c>
      <c r="Q128" s="749" t="s">
        <v>548</v>
      </c>
      <c r="R128" s="749">
        <v>3112</v>
      </c>
      <c r="S128" s="749">
        <v>311</v>
      </c>
      <c r="T128" s="749">
        <v>31</v>
      </c>
      <c r="U128" s="749">
        <v>3</v>
      </c>
      <c r="V128" s="749">
        <v>1</v>
      </c>
      <c r="W128" s="749">
        <v>2</v>
      </c>
      <c r="X128" s="749">
        <v>0</v>
      </c>
      <c r="Y128" s="749" t="s">
        <v>1810</v>
      </c>
      <c r="AA128" s="749">
        <v>0</v>
      </c>
      <c r="AB128" s="749">
        <v>5539800</v>
      </c>
      <c r="AC128" s="749">
        <v>2215920</v>
      </c>
      <c r="AD128" s="749">
        <v>0</v>
      </c>
      <c r="AE128" s="749">
        <v>2215920</v>
      </c>
      <c r="AF128" s="749">
        <v>0</v>
      </c>
      <c r="AG128" s="749">
        <v>5539800</v>
      </c>
      <c r="AH128" s="671"/>
      <c r="BS128" s="749">
        <v>31121</v>
      </c>
    </row>
    <row r="129" spans="1:71">
      <c r="A129" s="749">
        <v>2</v>
      </c>
      <c r="B129" s="749" t="s">
        <v>1806</v>
      </c>
      <c r="C129" s="749">
        <v>2</v>
      </c>
      <c r="D129" s="749" t="s">
        <v>1807</v>
      </c>
      <c r="E129" s="749">
        <v>14</v>
      </c>
      <c r="F129" s="749" t="s">
        <v>517</v>
      </c>
      <c r="G129" s="749">
        <v>221001</v>
      </c>
      <c r="H129" s="749">
        <v>221</v>
      </c>
      <c r="I129" s="749" t="s">
        <v>445</v>
      </c>
      <c r="J129" s="749" t="s">
        <v>1809</v>
      </c>
      <c r="K129" s="749">
        <v>2</v>
      </c>
      <c r="L129" s="749">
        <v>5</v>
      </c>
      <c r="M129" s="749" t="s">
        <v>1811</v>
      </c>
      <c r="N129" s="749">
        <v>1</v>
      </c>
      <c r="O129" s="749">
        <v>0</v>
      </c>
      <c r="P129" s="749">
        <v>0</v>
      </c>
      <c r="Q129" s="749" t="s">
        <v>548</v>
      </c>
      <c r="R129" s="749">
        <v>3132</v>
      </c>
      <c r="S129" s="749">
        <v>313</v>
      </c>
      <c r="T129" s="749">
        <v>31</v>
      </c>
      <c r="U129" s="749">
        <v>3</v>
      </c>
      <c r="V129" s="749">
        <v>1</v>
      </c>
      <c r="W129" s="749">
        <v>1</v>
      </c>
      <c r="X129" s="749">
        <v>0</v>
      </c>
      <c r="Y129" s="749" t="s">
        <v>1810</v>
      </c>
      <c r="AA129" s="749">
        <v>90000</v>
      </c>
      <c r="AB129" s="749">
        <v>90000</v>
      </c>
      <c r="AC129" s="749">
        <v>63000</v>
      </c>
      <c r="AD129" s="749">
        <v>48448</v>
      </c>
      <c r="AE129" s="749">
        <v>14552</v>
      </c>
      <c r="AF129" s="749">
        <v>41552</v>
      </c>
      <c r="AG129" s="749">
        <v>0</v>
      </c>
      <c r="AH129" s="671"/>
      <c r="BS129" s="749">
        <v>31321</v>
      </c>
    </row>
    <row r="130" spans="1:71">
      <c r="A130" s="749">
        <v>2</v>
      </c>
      <c r="B130" s="749" t="s">
        <v>1806</v>
      </c>
      <c r="C130" s="749">
        <v>2</v>
      </c>
      <c r="D130" s="749" t="s">
        <v>1807</v>
      </c>
      <c r="E130" s="749">
        <v>14</v>
      </c>
      <c r="F130" s="749" t="s">
        <v>517</v>
      </c>
      <c r="G130" s="749">
        <v>221001</v>
      </c>
      <c r="H130" s="749">
        <v>221</v>
      </c>
      <c r="I130" s="749" t="s">
        <v>445</v>
      </c>
      <c r="J130" s="749" t="s">
        <v>1809</v>
      </c>
      <c r="K130" s="749">
        <v>2</v>
      </c>
      <c r="L130" s="749">
        <v>5</v>
      </c>
      <c r="M130" s="749" t="s">
        <v>1811</v>
      </c>
      <c r="N130" s="749">
        <v>1</v>
      </c>
      <c r="O130" s="749">
        <v>0</v>
      </c>
      <c r="P130" s="749">
        <v>0</v>
      </c>
      <c r="Q130" s="749" t="s">
        <v>548</v>
      </c>
      <c r="R130" s="749">
        <v>3141</v>
      </c>
      <c r="S130" s="749">
        <v>314</v>
      </c>
      <c r="T130" s="749">
        <v>31</v>
      </c>
      <c r="U130" s="749">
        <v>3</v>
      </c>
      <c r="V130" s="749">
        <v>1</v>
      </c>
      <c r="W130" s="749">
        <v>1</v>
      </c>
      <c r="X130" s="749">
        <v>22</v>
      </c>
      <c r="Y130" s="749" t="s">
        <v>1810</v>
      </c>
      <c r="AA130" s="749">
        <v>2341385</v>
      </c>
      <c r="AB130" s="749">
        <v>2341385</v>
      </c>
      <c r="AC130" s="749">
        <v>936556</v>
      </c>
      <c r="AD130" s="749">
        <v>611389.62</v>
      </c>
      <c r="AE130" s="749">
        <v>325166.38</v>
      </c>
      <c r="AF130" s="749">
        <v>1388610.38</v>
      </c>
      <c r="AG130" s="749">
        <v>341385</v>
      </c>
      <c r="AH130" s="671"/>
      <c r="BS130" s="749">
        <v>31411</v>
      </c>
    </row>
    <row r="131" spans="1:71">
      <c r="A131" s="749">
        <v>2</v>
      </c>
      <c r="B131" s="749" t="s">
        <v>1806</v>
      </c>
      <c r="C131" s="749">
        <v>2</v>
      </c>
      <c r="D131" s="749" t="s">
        <v>1807</v>
      </c>
      <c r="E131" s="749">
        <v>14</v>
      </c>
      <c r="F131" s="749" t="s">
        <v>517</v>
      </c>
      <c r="G131" s="749">
        <v>221001</v>
      </c>
      <c r="H131" s="749">
        <v>221</v>
      </c>
      <c r="I131" s="749" t="s">
        <v>445</v>
      </c>
      <c r="J131" s="749" t="s">
        <v>1809</v>
      </c>
      <c r="K131" s="749">
        <v>2</v>
      </c>
      <c r="L131" s="749">
        <v>5</v>
      </c>
      <c r="M131" s="749" t="s">
        <v>1811</v>
      </c>
      <c r="N131" s="749">
        <v>1</v>
      </c>
      <c r="O131" s="749">
        <v>0</v>
      </c>
      <c r="P131" s="749">
        <v>0</v>
      </c>
      <c r="Q131" s="749" t="s">
        <v>548</v>
      </c>
      <c r="R131" s="749">
        <v>3161</v>
      </c>
      <c r="S131" s="749">
        <v>316</v>
      </c>
      <c r="T131" s="749">
        <v>31</v>
      </c>
      <c r="U131" s="749">
        <v>3</v>
      </c>
      <c r="V131" s="749">
        <v>1</v>
      </c>
      <c r="W131" s="749">
        <v>1</v>
      </c>
      <c r="X131" s="749">
        <v>0</v>
      </c>
      <c r="Y131" s="749" t="s">
        <v>1810</v>
      </c>
      <c r="AA131" s="749">
        <v>0</v>
      </c>
      <c r="AB131" s="749">
        <v>1577500</v>
      </c>
      <c r="AC131" s="749">
        <v>1227500</v>
      </c>
      <c r="AD131" s="749">
        <v>1005000.8</v>
      </c>
      <c r="AE131" s="749">
        <v>222499.20000000001</v>
      </c>
      <c r="AF131" s="749">
        <v>502499.2</v>
      </c>
      <c r="AG131" s="749">
        <v>70000</v>
      </c>
      <c r="AH131" s="671"/>
      <c r="BS131" s="749">
        <v>31611</v>
      </c>
    </row>
    <row r="132" spans="1:71">
      <c r="A132" s="749">
        <v>2</v>
      </c>
      <c r="B132" s="749" t="s">
        <v>1806</v>
      </c>
      <c r="C132" s="749">
        <v>2</v>
      </c>
      <c r="D132" s="749" t="s">
        <v>1807</v>
      </c>
      <c r="E132" s="749">
        <v>14</v>
      </c>
      <c r="F132" s="749" t="s">
        <v>517</v>
      </c>
      <c r="G132" s="749">
        <v>221001</v>
      </c>
      <c r="H132" s="749">
        <v>221</v>
      </c>
      <c r="I132" s="749" t="s">
        <v>445</v>
      </c>
      <c r="J132" s="749" t="s">
        <v>1809</v>
      </c>
      <c r="K132" s="749">
        <v>2</v>
      </c>
      <c r="L132" s="749">
        <v>5</v>
      </c>
      <c r="M132" s="749" t="s">
        <v>1811</v>
      </c>
      <c r="N132" s="749">
        <v>1</v>
      </c>
      <c r="O132" s="749">
        <v>0</v>
      </c>
      <c r="P132" s="749">
        <v>0</v>
      </c>
      <c r="Q132" s="749" t="s">
        <v>548</v>
      </c>
      <c r="R132" s="749">
        <v>3171</v>
      </c>
      <c r="S132" s="749">
        <v>317</v>
      </c>
      <c r="T132" s="749">
        <v>31</v>
      </c>
      <c r="U132" s="749">
        <v>3</v>
      </c>
      <c r="V132" s="749">
        <v>1</v>
      </c>
      <c r="W132" s="749">
        <v>1</v>
      </c>
      <c r="X132" s="749">
        <v>0</v>
      </c>
      <c r="Y132" s="749" t="s">
        <v>1810</v>
      </c>
      <c r="AA132" s="749">
        <v>2566557</v>
      </c>
      <c r="AB132" s="749">
        <v>1566557</v>
      </c>
      <c r="AC132" s="749">
        <v>626624</v>
      </c>
      <c r="AD132" s="749">
        <v>516603.11</v>
      </c>
      <c r="AE132" s="749">
        <v>110020.89</v>
      </c>
      <c r="AF132" s="749">
        <v>983396.89</v>
      </c>
      <c r="AG132" s="749">
        <v>66557</v>
      </c>
      <c r="AH132" s="671">
        <v>311864</v>
      </c>
      <c r="BS132" s="749">
        <v>31711</v>
      </c>
    </row>
    <row r="133" spans="1:71">
      <c r="A133" s="749">
        <v>2</v>
      </c>
      <c r="B133" s="749" t="s">
        <v>1806</v>
      </c>
      <c r="C133" s="749">
        <v>2</v>
      </c>
      <c r="D133" s="749" t="s">
        <v>1807</v>
      </c>
      <c r="E133" s="749">
        <v>14</v>
      </c>
      <c r="F133" s="749" t="s">
        <v>517</v>
      </c>
      <c r="G133" s="749">
        <v>221001</v>
      </c>
      <c r="H133" s="749">
        <v>221</v>
      </c>
      <c r="I133" s="749" t="s">
        <v>445</v>
      </c>
      <c r="J133" s="749" t="s">
        <v>1809</v>
      </c>
      <c r="K133" s="749">
        <v>2</v>
      </c>
      <c r="L133" s="749">
        <v>5</v>
      </c>
      <c r="M133" s="749" t="s">
        <v>1811</v>
      </c>
      <c r="N133" s="749">
        <v>1</v>
      </c>
      <c r="O133" s="749">
        <v>0</v>
      </c>
      <c r="P133" s="749">
        <v>0</v>
      </c>
      <c r="Q133" s="749" t="s">
        <v>548</v>
      </c>
      <c r="R133" s="749">
        <v>3221</v>
      </c>
      <c r="S133" s="749">
        <v>322</v>
      </c>
      <c r="T133" s="749">
        <v>32</v>
      </c>
      <c r="U133" s="749">
        <v>3</v>
      </c>
      <c r="V133" s="749">
        <v>1</v>
      </c>
      <c r="W133" s="749">
        <v>1</v>
      </c>
      <c r="X133" s="749">
        <v>0</v>
      </c>
      <c r="Y133" s="749" t="s">
        <v>1810</v>
      </c>
      <c r="AA133" s="749">
        <v>4500000</v>
      </c>
      <c r="AB133" s="749">
        <v>4500000</v>
      </c>
      <c r="AC133" s="749">
        <v>2700000</v>
      </c>
      <c r="AD133" s="749">
        <v>2175000</v>
      </c>
      <c r="AE133" s="749">
        <v>525000</v>
      </c>
      <c r="AF133" s="749">
        <v>2325000</v>
      </c>
      <c r="AG133" s="749">
        <v>0</v>
      </c>
      <c r="AH133" s="671"/>
      <c r="BS133" s="749">
        <v>32211</v>
      </c>
    </row>
    <row r="134" spans="1:71">
      <c r="A134" s="749">
        <v>2</v>
      </c>
      <c r="B134" s="749" t="s">
        <v>1806</v>
      </c>
      <c r="C134" s="749">
        <v>2</v>
      </c>
      <c r="D134" s="749" t="s">
        <v>1807</v>
      </c>
      <c r="E134" s="749">
        <v>14</v>
      </c>
      <c r="F134" s="749" t="s">
        <v>517</v>
      </c>
      <c r="G134" s="749">
        <v>221001</v>
      </c>
      <c r="H134" s="749">
        <v>221</v>
      </c>
      <c r="I134" s="749" t="s">
        <v>445</v>
      </c>
      <c r="J134" s="749" t="s">
        <v>1809</v>
      </c>
      <c r="K134" s="749">
        <v>2</v>
      </c>
      <c r="L134" s="749">
        <v>5</v>
      </c>
      <c r="M134" s="749" t="s">
        <v>1811</v>
      </c>
      <c r="N134" s="749">
        <v>1</v>
      </c>
      <c r="O134" s="749">
        <v>0</v>
      </c>
      <c r="P134" s="749">
        <v>0</v>
      </c>
      <c r="Q134" s="749" t="s">
        <v>548</v>
      </c>
      <c r="R134" s="749">
        <v>3231</v>
      </c>
      <c r="S134" s="749">
        <v>323</v>
      </c>
      <c r="T134" s="749">
        <v>32</v>
      </c>
      <c r="U134" s="749">
        <v>3</v>
      </c>
      <c r="V134" s="749">
        <v>1</v>
      </c>
      <c r="W134" s="749">
        <v>2</v>
      </c>
      <c r="X134" s="749">
        <v>0</v>
      </c>
      <c r="Y134" s="749" t="s">
        <v>1810</v>
      </c>
      <c r="AA134" s="749">
        <v>3500000</v>
      </c>
      <c r="AB134" s="749">
        <v>3500000</v>
      </c>
      <c r="AC134" s="749">
        <v>1400000</v>
      </c>
      <c r="AD134" s="749">
        <v>0</v>
      </c>
      <c r="AE134" s="749">
        <v>1400000</v>
      </c>
      <c r="AF134" s="749">
        <v>0</v>
      </c>
      <c r="AG134" s="749">
        <v>3500000</v>
      </c>
      <c r="AH134" s="671"/>
      <c r="BS134" s="749">
        <v>32311</v>
      </c>
    </row>
    <row r="135" spans="1:71">
      <c r="A135" s="749">
        <v>2</v>
      </c>
      <c r="B135" s="749" t="s">
        <v>1806</v>
      </c>
      <c r="C135" s="749">
        <v>2</v>
      </c>
      <c r="D135" s="749" t="s">
        <v>1807</v>
      </c>
      <c r="E135" s="749">
        <v>14</v>
      </c>
      <c r="F135" s="749" t="s">
        <v>517</v>
      </c>
      <c r="G135" s="749">
        <v>221001</v>
      </c>
      <c r="H135" s="749">
        <v>221</v>
      </c>
      <c r="I135" s="749" t="s">
        <v>445</v>
      </c>
      <c r="J135" s="749" t="s">
        <v>1809</v>
      </c>
      <c r="K135" s="749">
        <v>2</v>
      </c>
      <c r="L135" s="749">
        <v>5</v>
      </c>
      <c r="M135" s="749" t="s">
        <v>1811</v>
      </c>
      <c r="N135" s="749">
        <v>1</v>
      </c>
      <c r="O135" s="749">
        <v>0</v>
      </c>
      <c r="P135" s="749">
        <v>0</v>
      </c>
      <c r="Q135" s="749" t="s">
        <v>548</v>
      </c>
      <c r="R135" s="749">
        <v>3531</v>
      </c>
      <c r="S135" s="749">
        <v>353</v>
      </c>
      <c r="T135" s="749">
        <v>35</v>
      </c>
      <c r="U135" s="749">
        <v>3</v>
      </c>
      <c r="V135" s="749">
        <v>1</v>
      </c>
      <c r="W135" s="749">
        <v>1</v>
      </c>
      <c r="X135" s="749">
        <v>0</v>
      </c>
      <c r="Y135" s="749" t="s">
        <v>1810</v>
      </c>
      <c r="AA135" s="749">
        <v>5820391</v>
      </c>
      <c r="AB135" s="749">
        <v>7742891</v>
      </c>
      <c r="AC135" s="749">
        <v>2500656</v>
      </c>
      <c r="AD135" s="749">
        <v>0</v>
      </c>
      <c r="AE135" s="749">
        <v>2500656</v>
      </c>
      <c r="AF135" s="749">
        <v>0</v>
      </c>
      <c r="AG135" s="749">
        <v>7742891</v>
      </c>
      <c r="AH135" s="671"/>
      <c r="BS135" s="749">
        <v>35311</v>
      </c>
    </row>
    <row r="136" spans="1:71">
      <c r="A136" s="749">
        <v>2</v>
      </c>
      <c r="B136" s="749" t="s">
        <v>1806</v>
      </c>
      <c r="C136" s="749">
        <v>2</v>
      </c>
      <c r="D136" s="749" t="s">
        <v>1807</v>
      </c>
      <c r="E136" s="749">
        <v>14</v>
      </c>
      <c r="F136" s="749" t="s">
        <v>517</v>
      </c>
      <c r="G136" s="749">
        <v>221001</v>
      </c>
      <c r="H136" s="749">
        <v>221</v>
      </c>
      <c r="I136" s="749" t="s">
        <v>445</v>
      </c>
      <c r="J136" s="749" t="s">
        <v>1809</v>
      </c>
      <c r="K136" s="749">
        <v>2</v>
      </c>
      <c r="L136" s="749">
        <v>5</v>
      </c>
      <c r="M136" s="749" t="s">
        <v>1811</v>
      </c>
      <c r="N136" s="749">
        <v>1</v>
      </c>
      <c r="O136" s="749">
        <v>0</v>
      </c>
      <c r="P136" s="749">
        <v>0</v>
      </c>
      <c r="Q136" s="749" t="s">
        <v>548</v>
      </c>
      <c r="R136" s="749">
        <v>3581</v>
      </c>
      <c r="S136" s="749">
        <v>358</v>
      </c>
      <c r="T136" s="749">
        <v>35</v>
      </c>
      <c r="U136" s="749">
        <v>3</v>
      </c>
      <c r="V136" s="749">
        <v>1</v>
      </c>
      <c r="W136" s="749">
        <v>1</v>
      </c>
      <c r="X136" s="749">
        <v>0</v>
      </c>
      <c r="Y136" s="749" t="s">
        <v>1810</v>
      </c>
      <c r="AA136" s="749">
        <v>0</v>
      </c>
      <c r="AB136" s="749">
        <v>1000000</v>
      </c>
      <c r="AC136" s="749">
        <v>400000</v>
      </c>
      <c r="AD136" s="749">
        <v>0</v>
      </c>
      <c r="AE136" s="749">
        <v>400000</v>
      </c>
      <c r="AF136" s="749">
        <v>0</v>
      </c>
      <c r="AG136" s="749">
        <v>1000000</v>
      </c>
      <c r="AH136" s="671"/>
      <c r="BS136" s="749">
        <v>35811</v>
      </c>
    </row>
    <row r="137" spans="1:71">
      <c r="A137" s="749">
        <v>2</v>
      </c>
      <c r="B137" s="749" t="s">
        <v>1806</v>
      </c>
      <c r="C137" s="749">
        <v>2</v>
      </c>
      <c r="D137" s="749" t="s">
        <v>1807</v>
      </c>
      <c r="E137" s="749">
        <v>14</v>
      </c>
      <c r="F137" s="749" t="s">
        <v>517</v>
      </c>
      <c r="G137" s="749">
        <v>221001</v>
      </c>
      <c r="H137" s="749">
        <v>221</v>
      </c>
      <c r="I137" s="749" t="s">
        <v>445</v>
      </c>
      <c r="J137" s="749" t="s">
        <v>1809</v>
      </c>
      <c r="K137" s="749">
        <v>2</v>
      </c>
      <c r="L137" s="749">
        <v>5</v>
      </c>
      <c r="M137" s="749" t="s">
        <v>1811</v>
      </c>
      <c r="N137" s="749">
        <v>1</v>
      </c>
      <c r="O137" s="749">
        <v>0</v>
      </c>
      <c r="P137" s="749">
        <v>0</v>
      </c>
      <c r="Q137" s="749" t="s">
        <v>548</v>
      </c>
      <c r="R137" s="749">
        <v>3611</v>
      </c>
      <c r="S137" s="749">
        <v>361</v>
      </c>
      <c r="T137" s="749">
        <v>36</v>
      </c>
      <c r="U137" s="749">
        <v>3</v>
      </c>
      <c r="V137" s="749">
        <v>1</v>
      </c>
      <c r="W137" s="749">
        <v>1</v>
      </c>
      <c r="X137" s="749">
        <v>0</v>
      </c>
      <c r="Y137" s="749" t="s">
        <v>1810</v>
      </c>
      <c r="AA137" s="749">
        <v>3526494</v>
      </c>
      <c r="AB137" s="749">
        <v>3526494</v>
      </c>
      <c r="AC137" s="749">
        <v>1410596</v>
      </c>
      <c r="AD137" s="749">
        <v>109533</v>
      </c>
      <c r="AE137" s="749">
        <v>1301063</v>
      </c>
      <c r="AF137" s="749">
        <v>523244.81</v>
      </c>
      <c r="AG137" s="749">
        <v>2893716.19</v>
      </c>
      <c r="AH137" s="671"/>
      <c r="BS137" s="749">
        <v>36111</v>
      </c>
    </row>
    <row r="138" spans="1:71">
      <c r="A138" s="749">
        <v>2</v>
      </c>
      <c r="B138" s="749" t="s">
        <v>1806</v>
      </c>
      <c r="C138" s="749">
        <v>2</v>
      </c>
      <c r="D138" s="749" t="s">
        <v>1807</v>
      </c>
      <c r="E138" s="749">
        <v>14</v>
      </c>
      <c r="F138" s="749" t="s">
        <v>517</v>
      </c>
      <c r="G138" s="749">
        <v>221001</v>
      </c>
      <c r="H138" s="749">
        <v>221</v>
      </c>
      <c r="I138" s="749" t="s">
        <v>445</v>
      </c>
      <c r="J138" s="749" t="s">
        <v>1809</v>
      </c>
      <c r="K138" s="749">
        <v>2</v>
      </c>
      <c r="L138" s="749">
        <v>5</v>
      </c>
      <c r="M138" s="749" t="s">
        <v>1811</v>
      </c>
      <c r="N138" s="749">
        <v>1</v>
      </c>
      <c r="O138" s="749">
        <v>0</v>
      </c>
      <c r="P138" s="749">
        <v>0</v>
      </c>
      <c r="Q138" s="749" t="s">
        <v>548</v>
      </c>
      <c r="R138" s="749">
        <v>3941</v>
      </c>
      <c r="S138" s="749">
        <v>394</v>
      </c>
      <c r="T138" s="749">
        <v>39</v>
      </c>
      <c r="U138" s="749">
        <v>3</v>
      </c>
      <c r="V138" s="749">
        <v>1</v>
      </c>
      <c r="W138" s="749">
        <v>1</v>
      </c>
      <c r="X138" s="749">
        <v>0</v>
      </c>
      <c r="Y138" s="749" t="s">
        <v>1810</v>
      </c>
      <c r="AA138" s="749">
        <v>9039800</v>
      </c>
      <c r="AB138" s="749">
        <v>0</v>
      </c>
      <c r="AC138" s="749">
        <v>0</v>
      </c>
      <c r="AD138" s="749">
        <v>0</v>
      </c>
      <c r="AE138" s="749">
        <v>0</v>
      </c>
      <c r="AF138" s="749">
        <v>0</v>
      </c>
      <c r="AG138" s="749">
        <v>0</v>
      </c>
      <c r="AH138" s="671">
        <v>56349</v>
      </c>
      <c r="BS138" s="749">
        <v>39411</v>
      </c>
    </row>
    <row r="139" spans="1:71">
      <c r="A139" s="749">
        <v>3</v>
      </c>
      <c r="B139" s="749" t="s">
        <v>1806</v>
      </c>
      <c r="C139" s="749">
        <v>2</v>
      </c>
      <c r="D139" s="749" t="s">
        <v>1807</v>
      </c>
      <c r="E139" s="749">
        <v>14</v>
      </c>
      <c r="F139" s="749" t="s">
        <v>483</v>
      </c>
      <c r="G139" s="749">
        <v>221024</v>
      </c>
      <c r="H139" s="749">
        <v>221</v>
      </c>
      <c r="I139" s="749" t="s">
        <v>391</v>
      </c>
      <c r="J139" s="749" t="s">
        <v>1817</v>
      </c>
      <c r="K139" s="749">
        <v>1</v>
      </c>
      <c r="L139" s="749">
        <v>5</v>
      </c>
      <c r="M139" s="749" t="s">
        <v>1809</v>
      </c>
      <c r="N139" s="749">
        <v>5</v>
      </c>
      <c r="O139" s="749">
        <v>0</v>
      </c>
      <c r="P139" s="749">
        <v>0</v>
      </c>
      <c r="Q139" s="749" t="s">
        <v>690</v>
      </c>
      <c r="R139" s="749">
        <v>6121</v>
      </c>
      <c r="S139" s="749">
        <v>612</v>
      </c>
      <c r="T139" s="749">
        <v>61</v>
      </c>
      <c r="U139" s="749">
        <v>6</v>
      </c>
      <c r="V139" s="749">
        <v>2</v>
      </c>
      <c r="W139" s="749">
        <v>1</v>
      </c>
      <c r="X139" s="749">
        <v>0</v>
      </c>
      <c r="Y139" s="749" t="s">
        <v>1812</v>
      </c>
      <c r="Z139" s="749" t="s">
        <v>691</v>
      </c>
      <c r="AA139" s="749">
        <v>11902500</v>
      </c>
      <c r="AB139" s="749">
        <v>11902500</v>
      </c>
      <c r="AC139" s="749">
        <v>2380500</v>
      </c>
      <c r="AD139" s="749">
        <v>0</v>
      </c>
      <c r="AE139" s="749">
        <v>2380500</v>
      </c>
      <c r="AF139" s="749">
        <v>0</v>
      </c>
      <c r="AG139" s="749">
        <v>11902500</v>
      </c>
      <c r="AH139" s="671"/>
      <c r="BS139" s="749">
        <v>61212</v>
      </c>
    </row>
    <row r="140" spans="1:71">
      <c r="A140" s="749">
        <v>3</v>
      </c>
      <c r="B140" s="749" t="s">
        <v>1806</v>
      </c>
      <c r="C140" s="749">
        <v>2</v>
      </c>
      <c r="D140" s="749" t="s">
        <v>1807</v>
      </c>
      <c r="E140" s="749">
        <v>14</v>
      </c>
      <c r="F140" s="749" t="s">
        <v>483</v>
      </c>
      <c r="G140" s="749">
        <v>221024</v>
      </c>
      <c r="H140" s="749">
        <v>221</v>
      </c>
      <c r="I140" s="749" t="s">
        <v>391</v>
      </c>
      <c r="J140" s="749" t="s">
        <v>1817</v>
      </c>
      <c r="K140" s="749">
        <v>1</v>
      </c>
      <c r="L140" s="749">
        <v>5</v>
      </c>
      <c r="M140" s="749" t="s">
        <v>1809</v>
      </c>
      <c r="N140" s="749">
        <v>5</v>
      </c>
      <c r="O140" s="749">
        <v>0</v>
      </c>
      <c r="P140" s="749">
        <v>0</v>
      </c>
      <c r="Q140" s="749" t="s">
        <v>690</v>
      </c>
      <c r="R140" s="749">
        <v>6121</v>
      </c>
      <c r="S140" s="749">
        <v>612</v>
      </c>
      <c r="T140" s="749">
        <v>61</v>
      </c>
      <c r="U140" s="749">
        <v>6</v>
      </c>
      <c r="V140" s="749">
        <v>2</v>
      </c>
      <c r="W140" s="749">
        <v>1</v>
      </c>
      <c r="X140" s="749">
        <v>0</v>
      </c>
      <c r="Y140" s="749" t="s">
        <v>1812</v>
      </c>
      <c r="Z140" s="749" t="s">
        <v>693</v>
      </c>
      <c r="AA140" s="749">
        <v>13001073</v>
      </c>
      <c r="AB140" s="749">
        <v>13001073</v>
      </c>
      <c r="AC140" s="749">
        <v>2600214</v>
      </c>
      <c r="AD140" s="749">
        <v>0</v>
      </c>
      <c r="AE140" s="749">
        <v>2600214</v>
      </c>
      <c r="AF140" s="749">
        <v>0</v>
      </c>
      <c r="AG140" s="749">
        <v>13001073</v>
      </c>
      <c r="AH140" s="671"/>
      <c r="BS140" s="749">
        <v>61212</v>
      </c>
    </row>
    <row r="141" spans="1:71">
      <c r="A141" s="749">
        <v>3</v>
      </c>
      <c r="B141" s="749" t="s">
        <v>1806</v>
      </c>
      <c r="C141" s="749">
        <v>2</v>
      </c>
      <c r="D141" s="749" t="s">
        <v>1807</v>
      </c>
      <c r="E141" s="749">
        <v>14</v>
      </c>
      <c r="F141" s="749" t="s">
        <v>483</v>
      </c>
      <c r="G141" s="749">
        <v>221024</v>
      </c>
      <c r="H141" s="749">
        <v>221</v>
      </c>
      <c r="I141" s="749" t="s">
        <v>391</v>
      </c>
      <c r="J141" s="749" t="s">
        <v>1817</v>
      </c>
      <c r="K141" s="749">
        <v>1</v>
      </c>
      <c r="L141" s="749">
        <v>5</v>
      </c>
      <c r="M141" s="749" t="s">
        <v>1809</v>
      </c>
      <c r="N141" s="749">
        <v>6</v>
      </c>
      <c r="O141" s="749">
        <v>0</v>
      </c>
      <c r="P141" s="749">
        <v>0</v>
      </c>
      <c r="Q141" s="749" t="s">
        <v>672</v>
      </c>
      <c r="R141" s="749">
        <v>6121</v>
      </c>
      <c r="S141" s="749">
        <v>612</v>
      </c>
      <c r="T141" s="749">
        <v>61</v>
      </c>
      <c r="U141" s="749">
        <v>6</v>
      </c>
      <c r="V141" s="749">
        <v>2</v>
      </c>
      <c r="W141" s="749">
        <v>1</v>
      </c>
      <c r="X141" s="749">
        <v>37</v>
      </c>
      <c r="Y141" s="749" t="s">
        <v>1812</v>
      </c>
      <c r="Z141" s="749" t="s">
        <v>693</v>
      </c>
      <c r="AA141" s="749">
        <v>4258564</v>
      </c>
      <c r="AB141" s="749">
        <v>4258564</v>
      </c>
      <c r="AC141" s="749">
        <v>1703424</v>
      </c>
      <c r="AD141" s="749">
        <v>0</v>
      </c>
      <c r="AE141" s="749">
        <v>1703424</v>
      </c>
      <c r="AF141" s="749">
        <v>0</v>
      </c>
      <c r="AG141" s="749">
        <v>4258564</v>
      </c>
      <c r="AH141" s="671">
        <v>1047849.1</v>
      </c>
      <c r="BS141" s="749">
        <v>61212</v>
      </c>
    </row>
    <row r="142" spans="1:71">
      <c r="A142" s="749">
        <v>3</v>
      </c>
      <c r="B142" s="749" t="s">
        <v>1806</v>
      </c>
      <c r="C142" s="749">
        <v>2</v>
      </c>
      <c r="D142" s="749" t="s">
        <v>1807</v>
      </c>
      <c r="E142" s="749">
        <v>14</v>
      </c>
      <c r="F142" s="749" t="s">
        <v>483</v>
      </c>
      <c r="G142" s="749">
        <v>221024</v>
      </c>
      <c r="H142" s="749">
        <v>221</v>
      </c>
      <c r="I142" s="749" t="s">
        <v>391</v>
      </c>
      <c r="J142" s="749" t="s">
        <v>1817</v>
      </c>
      <c r="K142" s="749">
        <v>2</v>
      </c>
      <c r="L142" s="749">
        <v>5</v>
      </c>
      <c r="M142" s="749" t="s">
        <v>1811</v>
      </c>
      <c r="N142" s="749">
        <v>1</v>
      </c>
      <c r="O142" s="749">
        <v>0</v>
      </c>
      <c r="P142" s="749">
        <v>0</v>
      </c>
      <c r="Q142" s="749" t="s">
        <v>548</v>
      </c>
      <c r="R142" s="749">
        <v>6141</v>
      </c>
      <c r="S142" s="749">
        <v>614</v>
      </c>
      <c r="T142" s="749">
        <v>61</v>
      </c>
      <c r="U142" s="749">
        <v>6</v>
      </c>
      <c r="V142" s="749">
        <v>2</v>
      </c>
      <c r="W142" s="749">
        <v>1</v>
      </c>
      <c r="X142" s="749">
        <v>0</v>
      </c>
      <c r="Y142" s="749" t="s">
        <v>1812</v>
      </c>
      <c r="Z142" s="749" t="s">
        <v>696</v>
      </c>
      <c r="AA142" s="749">
        <v>3900000</v>
      </c>
      <c r="AB142" s="749">
        <v>3900000</v>
      </c>
      <c r="AC142" s="749">
        <v>1560000</v>
      </c>
      <c r="AD142" s="749">
        <v>0</v>
      </c>
      <c r="AE142" s="749">
        <v>1560000</v>
      </c>
      <c r="AF142" s="749">
        <v>0</v>
      </c>
      <c r="AG142" s="749">
        <v>3900000</v>
      </c>
      <c r="AH142" s="671"/>
      <c r="BS142" s="749">
        <v>61412</v>
      </c>
    </row>
    <row r="143" spans="1:71">
      <c r="A143" s="749">
        <v>3</v>
      </c>
      <c r="B143" s="749" t="s">
        <v>1806</v>
      </c>
      <c r="C143" s="749">
        <v>2</v>
      </c>
      <c r="D143" s="749" t="s">
        <v>1807</v>
      </c>
      <c r="E143" s="749">
        <v>14</v>
      </c>
      <c r="F143" s="749" t="s">
        <v>494</v>
      </c>
      <c r="G143" s="749">
        <v>221049</v>
      </c>
      <c r="H143" s="749">
        <v>221</v>
      </c>
      <c r="I143" s="749" t="s">
        <v>424</v>
      </c>
      <c r="J143" s="749" t="s">
        <v>1808</v>
      </c>
      <c r="K143" s="749">
        <v>1</v>
      </c>
      <c r="L143" s="749">
        <v>1</v>
      </c>
      <c r="M143" s="749">
        <v>1</v>
      </c>
      <c r="N143" s="749">
        <v>1</v>
      </c>
      <c r="O143" s="749">
        <v>0</v>
      </c>
      <c r="P143" s="749">
        <v>0</v>
      </c>
      <c r="Q143" s="749">
        <v>111100</v>
      </c>
      <c r="R143" s="749">
        <v>6141</v>
      </c>
      <c r="S143" s="749">
        <v>614</v>
      </c>
      <c r="T143" s="749">
        <v>61</v>
      </c>
      <c r="U143" s="749">
        <v>6</v>
      </c>
      <c r="V143" s="749">
        <v>2</v>
      </c>
      <c r="W143" s="749">
        <v>1</v>
      </c>
      <c r="X143" s="749">
        <v>65</v>
      </c>
      <c r="Y143" s="749" t="s">
        <v>1812</v>
      </c>
      <c r="Z143" s="749" t="s">
        <v>698</v>
      </c>
      <c r="AA143" s="749">
        <v>90024788</v>
      </c>
      <c r="AB143" s="749">
        <v>90024788</v>
      </c>
      <c r="AC143" s="749">
        <v>0</v>
      </c>
      <c r="AD143" s="749">
        <v>0</v>
      </c>
      <c r="AE143" s="749">
        <v>0</v>
      </c>
      <c r="AF143" s="749">
        <v>0</v>
      </c>
      <c r="AG143" s="749">
        <v>90024788</v>
      </c>
      <c r="AH143" s="671"/>
      <c r="BS143" s="749">
        <v>61412</v>
      </c>
    </row>
    <row r="144" spans="1:71">
      <c r="A144" s="749">
        <v>3</v>
      </c>
      <c r="B144" s="749" t="s">
        <v>1806</v>
      </c>
      <c r="C144" s="749">
        <v>2</v>
      </c>
      <c r="D144" s="749" t="s">
        <v>1807</v>
      </c>
      <c r="E144" s="749">
        <v>14</v>
      </c>
      <c r="F144" s="749" t="s">
        <v>494</v>
      </c>
      <c r="G144" s="749">
        <v>221049</v>
      </c>
      <c r="H144" s="749">
        <v>221</v>
      </c>
      <c r="I144" s="749" t="s">
        <v>424</v>
      </c>
      <c r="J144" s="749" t="s">
        <v>1808</v>
      </c>
      <c r="K144" s="749">
        <v>2</v>
      </c>
      <c r="L144" s="749">
        <v>5</v>
      </c>
      <c r="M144" s="749" t="s">
        <v>1811</v>
      </c>
      <c r="N144" s="749">
        <v>1</v>
      </c>
      <c r="O144" s="749">
        <v>0</v>
      </c>
      <c r="P144" s="749">
        <v>0</v>
      </c>
      <c r="Q144" s="749" t="s">
        <v>548</v>
      </c>
      <c r="R144" s="749">
        <v>3331</v>
      </c>
      <c r="S144" s="749">
        <v>333</v>
      </c>
      <c r="T144" s="749">
        <v>33</v>
      </c>
      <c r="U144" s="749">
        <v>3</v>
      </c>
      <c r="V144" s="749">
        <v>2</v>
      </c>
      <c r="W144" s="749">
        <v>1</v>
      </c>
      <c r="X144" s="749">
        <v>0</v>
      </c>
      <c r="Y144" s="749" t="s">
        <v>1812</v>
      </c>
      <c r="AA144" s="749">
        <v>2500000</v>
      </c>
      <c r="AB144" s="749">
        <v>0</v>
      </c>
      <c r="AC144" s="749">
        <v>0</v>
      </c>
      <c r="AD144" s="749">
        <v>0</v>
      </c>
      <c r="AE144" s="749">
        <v>0</v>
      </c>
      <c r="AF144" s="749">
        <v>0</v>
      </c>
      <c r="AG144" s="749">
        <v>0</v>
      </c>
      <c r="AH144" s="671"/>
      <c r="BS144" s="749">
        <v>33312</v>
      </c>
    </row>
    <row r="145" spans="1:71">
      <c r="A145" s="749">
        <v>3</v>
      </c>
      <c r="B145" s="749" t="s">
        <v>1806</v>
      </c>
      <c r="C145" s="749">
        <v>2</v>
      </c>
      <c r="D145" s="749" t="s">
        <v>1807</v>
      </c>
      <c r="E145" s="749">
        <v>14</v>
      </c>
      <c r="F145" s="749" t="s">
        <v>494</v>
      </c>
      <c r="G145" s="749">
        <v>221049</v>
      </c>
      <c r="H145" s="749">
        <v>221</v>
      </c>
      <c r="I145" s="749" t="s">
        <v>424</v>
      </c>
      <c r="J145" s="749" t="s">
        <v>1808</v>
      </c>
      <c r="K145" s="749">
        <v>2</v>
      </c>
      <c r="L145" s="749">
        <v>5</v>
      </c>
      <c r="M145" s="749" t="s">
        <v>1811</v>
      </c>
      <c r="N145" s="749">
        <v>1</v>
      </c>
      <c r="O145" s="749">
        <v>0</v>
      </c>
      <c r="P145" s="749">
        <v>0</v>
      </c>
      <c r="Q145" s="749" t="s">
        <v>548</v>
      </c>
      <c r="R145" s="749">
        <v>3381</v>
      </c>
      <c r="S145" s="749">
        <v>338</v>
      </c>
      <c r="T145" s="749">
        <v>33</v>
      </c>
      <c r="U145" s="749">
        <v>3</v>
      </c>
      <c r="V145" s="749">
        <v>1</v>
      </c>
      <c r="W145" s="749">
        <v>2</v>
      </c>
      <c r="X145" s="749">
        <v>0</v>
      </c>
      <c r="Y145" s="749" t="s">
        <v>1810</v>
      </c>
      <c r="AA145" s="749">
        <v>0</v>
      </c>
      <c r="AB145" s="749">
        <v>305000</v>
      </c>
      <c r="AC145" s="749">
        <v>305000</v>
      </c>
      <c r="AD145" s="749">
        <v>0</v>
      </c>
      <c r="AE145" s="749">
        <v>305000</v>
      </c>
      <c r="AF145" s="749">
        <v>0</v>
      </c>
      <c r="AG145" s="749">
        <v>305000</v>
      </c>
      <c r="AH145" s="671"/>
      <c r="BS145" s="749">
        <v>33811</v>
      </c>
    </row>
    <row r="146" spans="1:71">
      <c r="A146" s="749">
        <v>3</v>
      </c>
      <c r="B146" s="749" t="s">
        <v>1806</v>
      </c>
      <c r="C146" s="749">
        <v>2</v>
      </c>
      <c r="D146" s="749" t="s">
        <v>1807</v>
      </c>
      <c r="E146" s="749">
        <v>14</v>
      </c>
      <c r="F146" s="749" t="s">
        <v>494</v>
      </c>
      <c r="G146" s="749">
        <v>221049</v>
      </c>
      <c r="H146" s="749">
        <v>221</v>
      </c>
      <c r="I146" s="749" t="s">
        <v>424</v>
      </c>
      <c r="J146" s="749" t="s">
        <v>1808</v>
      </c>
      <c r="K146" s="749">
        <v>2</v>
      </c>
      <c r="L146" s="749">
        <v>5</v>
      </c>
      <c r="M146" s="749" t="s">
        <v>1811</v>
      </c>
      <c r="N146" s="749">
        <v>1</v>
      </c>
      <c r="O146" s="749">
        <v>0</v>
      </c>
      <c r="P146" s="749">
        <v>0</v>
      </c>
      <c r="Q146" s="749" t="s">
        <v>548</v>
      </c>
      <c r="R146" s="749">
        <v>3391</v>
      </c>
      <c r="S146" s="749">
        <v>339</v>
      </c>
      <c r="T146" s="749">
        <v>33</v>
      </c>
      <c r="U146" s="749">
        <v>3</v>
      </c>
      <c r="V146" s="749">
        <v>2</v>
      </c>
      <c r="W146" s="749">
        <v>1</v>
      </c>
      <c r="X146" s="749">
        <v>0</v>
      </c>
      <c r="Y146" s="749" t="s">
        <v>1812</v>
      </c>
      <c r="AA146" s="749">
        <v>0</v>
      </c>
      <c r="AB146" s="749">
        <v>2195000</v>
      </c>
      <c r="AC146" s="749">
        <v>695000</v>
      </c>
      <c r="AD146" s="749">
        <v>0</v>
      </c>
      <c r="AE146" s="749">
        <v>695000</v>
      </c>
      <c r="AF146" s="749">
        <v>0</v>
      </c>
      <c r="AG146" s="749">
        <v>2195000</v>
      </c>
      <c r="AH146" s="671"/>
      <c r="BS146" s="749">
        <v>33912</v>
      </c>
    </row>
    <row r="147" spans="1:71">
      <c r="A147" s="749">
        <v>3</v>
      </c>
      <c r="B147" s="749" t="s">
        <v>1806</v>
      </c>
      <c r="C147" s="749">
        <v>2</v>
      </c>
      <c r="D147" s="749" t="s">
        <v>1807</v>
      </c>
      <c r="E147" s="749">
        <v>14</v>
      </c>
      <c r="F147" s="749" t="s">
        <v>494</v>
      </c>
      <c r="G147" s="749">
        <v>221049</v>
      </c>
      <c r="H147" s="749">
        <v>221</v>
      </c>
      <c r="I147" s="749" t="s">
        <v>424</v>
      </c>
      <c r="J147" s="749" t="s">
        <v>1808</v>
      </c>
      <c r="K147" s="749">
        <v>2</v>
      </c>
      <c r="L147" s="749">
        <v>5</v>
      </c>
      <c r="M147" s="749" t="s">
        <v>1811</v>
      </c>
      <c r="N147" s="749">
        <v>1</v>
      </c>
      <c r="O147" s="749">
        <v>0</v>
      </c>
      <c r="P147" s="749">
        <v>0</v>
      </c>
      <c r="Q147" s="749" t="s">
        <v>548</v>
      </c>
      <c r="R147" s="749">
        <v>6141</v>
      </c>
      <c r="S147" s="749">
        <v>614</v>
      </c>
      <c r="T147" s="749">
        <v>61</v>
      </c>
      <c r="U147" s="749">
        <v>6</v>
      </c>
      <c r="V147" s="749">
        <v>2</v>
      </c>
      <c r="W147" s="749">
        <v>1</v>
      </c>
      <c r="X147" s="749">
        <v>0</v>
      </c>
      <c r="Y147" s="749" t="s">
        <v>1812</v>
      </c>
      <c r="Z147" s="749" t="s">
        <v>702</v>
      </c>
      <c r="AA147" s="749">
        <v>10597068</v>
      </c>
      <c r="AB147" s="749">
        <v>10597068</v>
      </c>
      <c r="AC147" s="749">
        <v>4238828</v>
      </c>
      <c r="AD147" s="749">
        <v>0</v>
      </c>
      <c r="AE147" s="749">
        <v>4238828</v>
      </c>
      <c r="AF147" s="749">
        <v>0</v>
      </c>
      <c r="AG147" s="749">
        <v>10597068</v>
      </c>
      <c r="AH147" s="671"/>
      <c r="BS147" s="749">
        <v>61412</v>
      </c>
    </row>
    <row r="148" spans="1:71">
      <c r="A148" s="749">
        <v>3</v>
      </c>
      <c r="B148" s="749" t="s">
        <v>1806</v>
      </c>
      <c r="C148" s="749">
        <v>2</v>
      </c>
      <c r="D148" s="749" t="s">
        <v>1807</v>
      </c>
      <c r="E148" s="749">
        <v>14</v>
      </c>
      <c r="F148" s="749" t="s">
        <v>494</v>
      </c>
      <c r="G148" s="749">
        <v>221049</v>
      </c>
      <c r="H148" s="749">
        <v>221</v>
      </c>
      <c r="I148" s="749" t="s">
        <v>424</v>
      </c>
      <c r="J148" s="749" t="s">
        <v>1808</v>
      </c>
      <c r="K148" s="749">
        <v>2</v>
      </c>
      <c r="L148" s="749">
        <v>5</v>
      </c>
      <c r="M148" s="749" t="s">
        <v>1811</v>
      </c>
      <c r="N148" s="749">
        <v>1</v>
      </c>
      <c r="O148" s="749">
        <v>0</v>
      </c>
      <c r="P148" s="749">
        <v>0</v>
      </c>
      <c r="Q148" s="749" t="s">
        <v>548</v>
      </c>
      <c r="R148" s="749">
        <v>6141</v>
      </c>
      <c r="S148" s="749">
        <v>614</v>
      </c>
      <c r="T148" s="749">
        <v>61</v>
      </c>
      <c r="U148" s="749">
        <v>6</v>
      </c>
      <c r="V148" s="749">
        <v>2</v>
      </c>
      <c r="W148" s="749">
        <v>1</v>
      </c>
      <c r="X148" s="749">
        <v>0</v>
      </c>
      <c r="Y148" s="749" t="s">
        <v>1812</v>
      </c>
      <c r="Z148" s="749" t="s">
        <v>704</v>
      </c>
      <c r="AA148" s="749">
        <v>4500000</v>
      </c>
      <c r="AB148" s="749">
        <v>4500000</v>
      </c>
      <c r="AC148" s="749">
        <v>1800000</v>
      </c>
      <c r="AD148" s="749">
        <v>0</v>
      </c>
      <c r="AE148" s="749">
        <v>1800000</v>
      </c>
      <c r="AF148" s="749">
        <v>0</v>
      </c>
      <c r="AG148" s="749">
        <v>4500000</v>
      </c>
      <c r="AH148" s="671"/>
      <c r="BS148" s="749">
        <v>61412</v>
      </c>
    </row>
    <row r="149" spans="1:71">
      <c r="A149" s="749">
        <v>3</v>
      </c>
      <c r="B149" s="749" t="s">
        <v>1806</v>
      </c>
      <c r="C149" s="749">
        <v>2</v>
      </c>
      <c r="D149" s="749" t="s">
        <v>1807</v>
      </c>
      <c r="E149" s="749">
        <v>14</v>
      </c>
      <c r="F149" s="749" t="s">
        <v>494</v>
      </c>
      <c r="G149" s="749">
        <v>221049</v>
      </c>
      <c r="H149" s="749">
        <v>221</v>
      </c>
      <c r="I149" s="749" t="s">
        <v>424</v>
      </c>
      <c r="J149" s="749" t="s">
        <v>1808</v>
      </c>
      <c r="K149" s="749">
        <v>2</v>
      </c>
      <c r="L149" s="749">
        <v>5</v>
      </c>
      <c r="M149" s="749" t="s">
        <v>1811</v>
      </c>
      <c r="N149" s="749">
        <v>1</v>
      </c>
      <c r="O149" s="749">
        <v>0</v>
      </c>
      <c r="P149" s="749">
        <v>0</v>
      </c>
      <c r="Q149" s="749" t="s">
        <v>548</v>
      </c>
      <c r="R149" s="749">
        <v>6141</v>
      </c>
      <c r="S149" s="749">
        <v>614</v>
      </c>
      <c r="T149" s="749">
        <v>61</v>
      </c>
      <c r="U149" s="749">
        <v>6</v>
      </c>
      <c r="V149" s="749">
        <v>2</v>
      </c>
      <c r="W149" s="749">
        <v>1</v>
      </c>
      <c r="X149" s="749">
        <v>0</v>
      </c>
      <c r="Y149" s="749" t="s">
        <v>1812</v>
      </c>
      <c r="Z149" s="749" t="s">
        <v>706</v>
      </c>
      <c r="AA149" s="749">
        <v>25468233</v>
      </c>
      <c r="AB149" s="749">
        <v>25468233</v>
      </c>
      <c r="AC149" s="749">
        <v>3930183</v>
      </c>
      <c r="AD149" s="749">
        <v>0</v>
      </c>
      <c r="AE149" s="749">
        <v>3930183</v>
      </c>
      <c r="AF149" s="749">
        <v>0</v>
      </c>
      <c r="AG149" s="749">
        <v>25468233</v>
      </c>
      <c r="AH149" s="671">
        <v>2218688.44</v>
      </c>
      <c r="BS149" s="749">
        <v>61412</v>
      </c>
    </row>
    <row r="150" spans="1:71">
      <c r="A150" s="749">
        <v>3</v>
      </c>
      <c r="B150" s="749" t="s">
        <v>1806</v>
      </c>
      <c r="C150" s="749">
        <v>2</v>
      </c>
      <c r="D150" s="749" t="s">
        <v>1807</v>
      </c>
      <c r="E150" s="749">
        <v>14</v>
      </c>
      <c r="F150" s="749" t="s">
        <v>495</v>
      </c>
      <c r="G150" s="749">
        <v>221049</v>
      </c>
      <c r="H150" s="749">
        <v>221</v>
      </c>
      <c r="I150" s="749" t="s">
        <v>403</v>
      </c>
      <c r="J150" s="749" t="s">
        <v>1817</v>
      </c>
      <c r="K150" s="749">
        <v>1</v>
      </c>
      <c r="L150" s="749">
        <v>5</v>
      </c>
      <c r="M150" s="749" t="s">
        <v>1809</v>
      </c>
      <c r="N150" s="749">
        <v>2</v>
      </c>
      <c r="O150" s="749">
        <v>0</v>
      </c>
      <c r="P150" s="749">
        <v>0</v>
      </c>
      <c r="Q150" s="749" t="s">
        <v>546</v>
      </c>
      <c r="R150" s="749">
        <v>2411</v>
      </c>
      <c r="S150" s="749">
        <v>241</v>
      </c>
      <c r="T150" s="749">
        <v>24</v>
      </c>
      <c r="U150" s="749">
        <v>2</v>
      </c>
      <c r="V150" s="749">
        <v>2</v>
      </c>
      <c r="W150" s="749">
        <v>2</v>
      </c>
      <c r="X150" s="749">
        <v>0</v>
      </c>
      <c r="Y150" s="749" t="s">
        <v>1812</v>
      </c>
      <c r="AA150" s="749">
        <v>5473940</v>
      </c>
      <c r="AB150" s="749">
        <v>5473940</v>
      </c>
      <c r="AC150" s="749">
        <v>2189576</v>
      </c>
      <c r="AD150" s="749">
        <v>1047849.1</v>
      </c>
      <c r="AE150" s="749">
        <v>1141726.8999999999</v>
      </c>
      <c r="AF150" s="749">
        <v>4426090.9000000004</v>
      </c>
      <c r="AG150" s="749">
        <v>0</v>
      </c>
      <c r="AH150" s="671"/>
      <c r="BS150" s="749">
        <v>24112</v>
      </c>
    </row>
    <row r="151" spans="1:71">
      <c r="A151" s="749">
        <v>3</v>
      </c>
      <c r="B151" s="749" t="s">
        <v>1806</v>
      </c>
      <c r="C151" s="749">
        <v>2</v>
      </c>
      <c r="D151" s="749" t="s">
        <v>1807</v>
      </c>
      <c r="E151" s="749">
        <v>14</v>
      </c>
      <c r="F151" s="749" t="s">
        <v>495</v>
      </c>
      <c r="G151" s="749">
        <v>221049</v>
      </c>
      <c r="H151" s="749">
        <v>221</v>
      </c>
      <c r="I151" s="749" t="s">
        <v>403</v>
      </c>
      <c r="J151" s="749" t="s">
        <v>1817</v>
      </c>
      <c r="K151" s="749">
        <v>1</v>
      </c>
      <c r="L151" s="749">
        <v>5</v>
      </c>
      <c r="M151" s="749" t="s">
        <v>1809</v>
      </c>
      <c r="N151" s="749">
        <v>3</v>
      </c>
      <c r="O151" s="749">
        <v>0</v>
      </c>
      <c r="P151" s="749">
        <v>0</v>
      </c>
      <c r="Q151" s="749" t="s">
        <v>552</v>
      </c>
      <c r="R151" s="749">
        <v>2151</v>
      </c>
      <c r="S151" s="749">
        <v>215</v>
      </c>
      <c r="T151" s="749">
        <v>21</v>
      </c>
      <c r="U151" s="749">
        <v>2</v>
      </c>
      <c r="V151" s="749">
        <v>2</v>
      </c>
      <c r="W151" s="749">
        <v>1</v>
      </c>
      <c r="X151" s="749">
        <v>0</v>
      </c>
      <c r="Y151" s="749" t="s">
        <v>1812</v>
      </c>
      <c r="AA151" s="749">
        <v>3912170</v>
      </c>
      <c r="AB151" s="749">
        <v>1412170</v>
      </c>
      <c r="AC151" s="749">
        <v>580000</v>
      </c>
      <c r="AD151" s="749">
        <v>0</v>
      </c>
      <c r="AE151" s="749">
        <v>580000</v>
      </c>
      <c r="AF151" s="749">
        <v>0</v>
      </c>
      <c r="AG151" s="749">
        <v>1412170</v>
      </c>
      <c r="AH151" s="671"/>
      <c r="BS151" s="749">
        <v>21512</v>
      </c>
    </row>
    <row r="152" spans="1:71">
      <c r="A152" s="749">
        <v>3</v>
      </c>
      <c r="B152" s="749" t="s">
        <v>1806</v>
      </c>
      <c r="C152" s="749">
        <v>2</v>
      </c>
      <c r="D152" s="749" t="s">
        <v>1807</v>
      </c>
      <c r="E152" s="749">
        <v>14</v>
      </c>
      <c r="F152" s="749" t="s">
        <v>495</v>
      </c>
      <c r="G152" s="749">
        <v>221049</v>
      </c>
      <c r="H152" s="749">
        <v>221</v>
      </c>
      <c r="I152" s="749" t="s">
        <v>403</v>
      </c>
      <c r="J152" s="749" t="s">
        <v>1817</v>
      </c>
      <c r="K152" s="749">
        <v>1</v>
      </c>
      <c r="L152" s="749">
        <v>5</v>
      </c>
      <c r="M152" s="749" t="s">
        <v>1809</v>
      </c>
      <c r="N152" s="749">
        <v>3</v>
      </c>
      <c r="O152" s="749">
        <v>0</v>
      </c>
      <c r="P152" s="749">
        <v>0</v>
      </c>
      <c r="Q152" s="749" t="s">
        <v>552</v>
      </c>
      <c r="R152" s="749">
        <v>2161</v>
      </c>
      <c r="S152" s="749">
        <v>216</v>
      </c>
      <c r="T152" s="749">
        <v>21</v>
      </c>
      <c r="U152" s="749">
        <v>2</v>
      </c>
      <c r="V152" s="749">
        <v>2</v>
      </c>
      <c r="W152" s="749">
        <v>1</v>
      </c>
      <c r="X152" s="749">
        <v>0</v>
      </c>
      <c r="Y152" s="749" t="s">
        <v>1812</v>
      </c>
      <c r="AA152" s="749">
        <v>62150</v>
      </c>
      <c r="AB152" s="749">
        <v>62150</v>
      </c>
      <c r="AC152" s="749">
        <v>24860</v>
      </c>
      <c r="AD152" s="749">
        <v>0</v>
      </c>
      <c r="AE152" s="749">
        <v>24860</v>
      </c>
      <c r="AF152" s="749">
        <v>0</v>
      </c>
      <c r="AG152" s="749">
        <v>62150</v>
      </c>
      <c r="AH152" s="671"/>
      <c r="BS152" s="749">
        <v>21612</v>
      </c>
    </row>
    <row r="153" spans="1:71">
      <c r="A153" s="749">
        <v>3</v>
      </c>
      <c r="B153" s="749" t="s">
        <v>1806</v>
      </c>
      <c r="C153" s="749">
        <v>2</v>
      </c>
      <c r="D153" s="749" t="s">
        <v>1807</v>
      </c>
      <c r="E153" s="749">
        <v>14</v>
      </c>
      <c r="F153" s="749" t="s">
        <v>495</v>
      </c>
      <c r="G153" s="749">
        <v>221049</v>
      </c>
      <c r="H153" s="749">
        <v>221</v>
      </c>
      <c r="I153" s="749" t="s">
        <v>403</v>
      </c>
      <c r="J153" s="749" t="s">
        <v>1817</v>
      </c>
      <c r="K153" s="749">
        <v>1</v>
      </c>
      <c r="L153" s="749">
        <v>5</v>
      </c>
      <c r="M153" s="749" t="s">
        <v>1809</v>
      </c>
      <c r="N153" s="749">
        <v>3</v>
      </c>
      <c r="O153" s="749">
        <v>0</v>
      </c>
      <c r="P153" s="749">
        <v>0</v>
      </c>
      <c r="Q153" s="749" t="s">
        <v>552</v>
      </c>
      <c r="R153" s="749">
        <v>2411</v>
      </c>
      <c r="S153" s="749">
        <v>241</v>
      </c>
      <c r="T153" s="749">
        <v>24</v>
      </c>
      <c r="U153" s="749">
        <v>2</v>
      </c>
      <c r="V153" s="749">
        <v>2</v>
      </c>
      <c r="W153" s="749">
        <v>2</v>
      </c>
      <c r="X153" s="749">
        <v>0</v>
      </c>
      <c r="Y153" s="749" t="s">
        <v>1812</v>
      </c>
      <c r="AA153" s="749">
        <v>7830060</v>
      </c>
      <c r="AB153" s="749">
        <v>7830060</v>
      </c>
      <c r="AC153" s="749">
        <v>3132024</v>
      </c>
      <c r="AD153" s="749">
        <v>2218688.44</v>
      </c>
      <c r="AE153" s="749">
        <v>913335.56</v>
      </c>
      <c r="AF153" s="749">
        <v>5611371.5599999996</v>
      </c>
      <c r="AG153" s="749">
        <v>0</v>
      </c>
      <c r="AH153" s="671"/>
      <c r="BS153" s="749">
        <v>24112</v>
      </c>
    </row>
    <row r="154" spans="1:71">
      <c r="A154" s="749">
        <v>3</v>
      </c>
      <c r="B154" s="749" t="s">
        <v>1806</v>
      </c>
      <c r="C154" s="749">
        <v>2</v>
      </c>
      <c r="D154" s="749" t="s">
        <v>1807</v>
      </c>
      <c r="E154" s="749">
        <v>14</v>
      </c>
      <c r="F154" s="749" t="s">
        <v>495</v>
      </c>
      <c r="G154" s="749">
        <v>221049</v>
      </c>
      <c r="H154" s="749">
        <v>221</v>
      </c>
      <c r="I154" s="749" t="s">
        <v>403</v>
      </c>
      <c r="J154" s="749" t="s">
        <v>1817</v>
      </c>
      <c r="K154" s="749">
        <v>1</v>
      </c>
      <c r="L154" s="749">
        <v>5</v>
      </c>
      <c r="M154" s="749" t="s">
        <v>1809</v>
      </c>
      <c r="N154" s="749">
        <v>3</v>
      </c>
      <c r="O154" s="749">
        <v>0</v>
      </c>
      <c r="P154" s="749">
        <v>0</v>
      </c>
      <c r="Q154" s="749" t="s">
        <v>552</v>
      </c>
      <c r="R154" s="749">
        <v>2419</v>
      </c>
      <c r="S154" s="749">
        <v>241</v>
      </c>
      <c r="T154" s="749">
        <v>24</v>
      </c>
      <c r="U154" s="749">
        <v>2</v>
      </c>
      <c r="V154" s="749">
        <v>2</v>
      </c>
      <c r="W154" s="749">
        <v>1</v>
      </c>
      <c r="X154" s="749">
        <v>0</v>
      </c>
      <c r="Y154" s="749" t="s">
        <v>1812</v>
      </c>
      <c r="AA154" s="749">
        <v>283550</v>
      </c>
      <c r="AB154" s="749">
        <v>283550</v>
      </c>
      <c r="AC154" s="749">
        <v>113420</v>
      </c>
      <c r="AD154" s="749">
        <v>0</v>
      </c>
      <c r="AE154" s="749">
        <v>113420</v>
      </c>
      <c r="AF154" s="749">
        <v>0</v>
      </c>
      <c r="AG154" s="749">
        <v>283550</v>
      </c>
      <c r="AH154" s="671"/>
      <c r="BS154" s="749">
        <v>24192</v>
      </c>
    </row>
    <row r="155" spans="1:71">
      <c r="A155" s="749">
        <v>3</v>
      </c>
      <c r="B155" s="749" t="s">
        <v>1806</v>
      </c>
      <c r="C155" s="749">
        <v>2</v>
      </c>
      <c r="D155" s="749" t="s">
        <v>1807</v>
      </c>
      <c r="E155" s="749">
        <v>14</v>
      </c>
      <c r="F155" s="749" t="s">
        <v>495</v>
      </c>
      <c r="G155" s="749">
        <v>221049</v>
      </c>
      <c r="H155" s="749">
        <v>221</v>
      </c>
      <c r="I155" s="749" t="s">
        <v>403</v>
      </c>
      <c r="J155" s="749" t="s">
        <v>1817</v>
      </c>
      <c r="K155" s="749">
        <v>1</v>
      </c>
      <c r="L155" s="749">
        <v>5</v>
      </c>
      <c r="M155" s="749" t="s">
        <v>1809</v>
      </c>
      <c r="N155" s="749">
        <v>3</v>
      </c>
      <c r="O155" s="749">
        <v>0</v>
      </c>
      <c r="P155" s="749">
        <v>0</v>
      </c>
      <c r="Q155" s="749" t="s">
        <v>552</v>
      </c>
      <c r="R155" s="749">
        <v>2421</v>
      </c>
      <c r="S155" s="749">
        <v>242</v>
      </c>
      <c r="T155" s="749">
        <v>24</v>
      </c>
      <c r="U155" s="749">
        <v>2</v>
      </c>
      <c r="V155" s="749">
        <v>2</v>
      </c>
      <c r="W155" s="749">
        <v>1</v>
      </c>
      <c r="X155" s="749">
        <v>0</v>
      </c>
      <c r="Y155" s="749" t="s">
        <v>1812</v>
      </c>
      <c r="AA155" s="749">
        <v>762750</v>
      </c>
      <c r="AB155" s="749">
        <v>762750</v>
      </c>
      <c r="AC155" s="749">
        <v>305100</v>
      </c>
      <c r="AD155" s="749">
        <v>0</v>
      </c>
      <c r="AE155" s="749">
        <v>305100</v>
      </c>
      <c r="AF155" s="749">
        <v>0</v>
      </c>
      <c r="AG155" s="749">
        <v>762750</v>
      </c>
      <c r="AH155" s="671">
        <v>951769.56</v>
      </c>
      <c r="BS155" s="749">
        <v>24212</v>
      </c>
    </row>
    <row r="156" spans="1:71">
      <c r="A156" s="749">
        <v>3</v>
      </c>
      <c r="B156" s="749" t="s">
        <v>1806</v>
      </c>
      <c r="C156" s="749">
        <v>2</v>
      </c>
      <c r="D156" s="749" t="s">
        <v>1807</v>
      </c>
      <c r="E156" s="749">
        <v>14</v>
      </c>
      <c r="F156" s="749" t="s">
        <v>495</v>
      </c>
      <c r="G156" s="749">
        <v>221049</v>
      </c>
      <c r="H156" s="749">
        <v>221</v>
      </c>
      <c r="I156" s="749" t="s">
        <v>403</v>
      </c>
      <c r="J156" s="749" t="s">
        <v>1817</v>
      </c>
      <c r="K156" s="749">
        <v>1</v>
      </c>
      <c r="L156" s="749">
        <v>5</v>
      </c>
      <c r="M156" s="749" t="s">
        <v>1809</v>
      </c>
      <c r="N156" s="749">
        <v>3</v>
      </c>
      <c r="O156" s="749">
        <v>0</v>
      </c>
      <c r="P156" s="749">
        <v>0</v>
      </c>
      <c r="Q156" s="749" t="s">
        <v>552</v>
      </c>
      <c r="R156" s="749">
        <v>2441</v>
      </c>
      <c r="S156" s="749">
        <v>244</v>
      </c>
      <c r="T156" s="749">
        <v>24</v>
      </c>
      <c r="U156" s="749">
        <v>2</v>
      </c>
      <c r="V156" s="749">
        <v>2</v>
      </c>
      <c r="W156" s="749">
        <v>1</v>
      </c>
      <c r="X156" s="749">
        <v>0</v>
      </c>
      <c r="Y156" s="749" t="s">
        <v>1812</v>
      </c>
      <c r="AA156" s="749">
        <v>88440</v>
      </c>
      <c r="AB156" s="749">
        <v>88440</v>
      </c>
      <c r="AC156" s="749">
        <v>35376</v>
      </c>
      <c r="AD156" s="749">
        <v>0</v>
      </c>
      <c r="AE156" s="749">
        <v>35376</v>
      </c>
      <c r="AF156" s="749">
        <v>88392</v>
      </c>
      <c r="AG156" s="749">
        <v>48</v>
      </c>
      <c r="AH156" s="671"/>
      <c r="BS156" s="749">
        <v>24412</v>
      </c>
    </row>
    <row r="157" spans="1:71">
      <c r="A157" s="749">
        <v>3</v>
      </c>
      <c r="B157" s="749" t="s">
        <v>1806</v>
      </c>
      <c r="C157" s="749">
        <v>2</v>
      </c>
      <c r="D157" s="749" t="s">
        <v>1807</v>
      </c>
      <c r="E157" s="749">
        <v>14</v>
      </c>
      <c r="F157" s="749" t="s">
        <v>495</v>
      </c>
      <c r="G157" s="749">
        <v>221049</v>
      </c>
      <c r="H157" s="749">
        <v>221</v>
      </c>
      <c r="I157" s="749" t="s">
        <v>403</v>
      </c>
      <c r="J157" s="749" t="s">
        <v>1817</v>
      </c>
      <c r="K157" s="749">
        <v>1</v>
      </c>
      <c r="L157" s="749">
        <v>5</v>
      </c>
      <c r="M157" s="749" t="s">
        <v>1809</v>
      </c>
      <c r="N157" s="749">
        <v>3</v>
      </c>
      <c r="O157" s="749">
        <v>0</v>
      </c>
      <c r="P157" s="749">
        <v>0</v>
      </c>
      <c r="Q157" s="749" t="s">
        <v>552</v>
      </c>
      <c r="R157" s="749">
        <v>2471</v>
      </c>
      <c r="S157" s="749">
        <v>247</v>
      </c>
      <c r="T157" s="749">
        <v>24</v>
      </c>
      <c r="U157" s="749">
        <v>2</v>
      </c>
      <c r="V157" s="749">
        <v>2</v>
      </c>
      <c r="W157" s="749">
        <v>1</v>
      </c>
      <c r="X157" s="749">
        <v>0</v>
      </c>
      <c r="Y157" s="749" t="s">
        <v>1812</v>
      </c>
      <c r="AA157" s="749">
        <v>13920</v>
      </c>
      <c r="AB157" s="749">
        <v>13920</v>
      </c>
      <c r="AC157" s="749">
        <v>5568</v>
      </c>
      <c r="AD157" s="749">
        <v>0</v>
      </c>
      <c r="AE157" s="749">
        <v>5568</v>
      </c>
      <c r="AF157" s="749">
        <v>0</v>
      </c>
      <c r="AG157" s="749">
        <v>13920</v>
      </c>
      <c r="AH157" s="671"/>
      <c r="BS157" s="749">
        <v>24712</v>
      </c>
    </row>
    <row r="158" spans="1:71">
      <c r="A158" s="749">
        <v>3</v>
      </c>
      <c r="B158" s="749" t="s">
        <v>1806</v>
      </c>
      <c r="C158" s="749">
        <v>2</v>
      </c>
      <c r="D158" s="749" t="s">
        <v>1807</v>
      </c>
      <c r="E158" s="749">
        <v>14</v>
      </c>
      <c r="F158" s="749" t="s">
        <v>495</v>
      </c>
      <c r="G158" s="749">
        <v>221049</v>
      </c>
      <c r="H158" s="749">
        <v>221</v>
      </c>
      <c r="I158" s="749" t="s">
        <v>403</v>
      </c>
      <c r="J158" s="749" t="s">
        <v>1817</v>
      </c>
      <c r="K158" s="749">
        <v>1</v>
      </c>
      <c r="L158" s="749">
        <v>5</v>
      </c>
      <c r="M158" s="749" t="s">
        <v>1809</v>
      </c>
      <c r="N158" s="749">
        <v>3</v>
      </c>
      <c r="O158" s="749">
        <v>0</v>
      </c>
      <c r="P158" s="749">
        <v>0</v>
      </c>
      <c r="Q158" s="749" t="s">
        <v>552</v>
      </c>
      <c r="R158" s="749">
        <v>2491</v>
      </c>
      <c r="S158" s="749">
        <v>249</v>
      </c>
      <c r="T158" s="749">
        <v>24</v>
      </c>
      <c r="U158" s="749">
        <v>2</v>
      </c>
      <c r="V158" s="749">
        <v>2</v>
      </c>
      <c r="W158" s="749">
        <v>1</v>
      </c>
      <c r="X158" s="749">
        <v>0</v>
      </c>
      <c r="Y158" s="749" t="s">
        <v>1812</v>
      </c>
      <c r="AA158" s="749">
        <v>5278850</v>
      </c>
      <c r="AB158" s="749">
        <v>5278850</v>
      </c>
      <c r="AC158" s="749">
        <v>2111540</v>
      </c>
      <c r="AD158" s="749">
        <v>0</v>
      </c>
      <c r="AE158" s="749">
        <v>2111540</v>
      </c>
      <c r="AF158" s="749">
        <v>0</v>
      </c>
      <c r="AG158" s="749">
        <v>5278850</v>
      </c>
      <c r="AH158" s="671"/>
      <c r="BS158" s="749">
        <v>24912</v>
      </c>
    </row>
    <row r="159" spans="1:71">
      <c r="A159" s="749">
        <v>3</v>
      </c>
      <c r="B159" s="749" t="s">
        <v>1806</v>
      </c>
      <c r="C159" s="749">
        <v>2</v>
      </c>
      <c r="D159" s="749" t="s">
        <v>1807</v>
      </c>
      <c r="E159" s="749">
        <v>14</v>
      </c>
      <c r="F159" s="749" t="s">
        <v>495</v>
      </c>
      <c r="G159" s="749">
        <v>221049</v>
      </c>
      <c r="H159" s="749">
        <v>221</v>
      </c>
      <c r="I159" s="749" t="s">
        <v>403</v>
      </c>
      <c r="J159" s="749" t="s">
        <v>1817</v>
      </c>
      <c r="K159" s="749">
        <v>1</v>
      </c>
      <c r="L159" s="749">
        <v>5</v>
      </c>
      <c r="M159" s="749" t="s">
        <v>1809</v>
      </c>
      <c r="N159" s="749">
        <v>3</v>
      </c>
      <c r="O159" s="749">
        <v>0</v>
      </c>
      <c r="P159" s="749">
        <v>0</v>
      </c>
      <c r="Q159" s="749" t="s">
        <v>552</v>
      </c>
      <c r="R159" s="749">
        <v>2511</v>
      </c>
      <c r="S159" s="749">
        <v>251</v>
      </c>
      <c r="T159" s="749">
        <v>25</v>
      </c>
      <c r="U159" s="749">
        <v>2</v>
      </c>
      <c r="V159" s="749">
        <v>2</v>
      </c>
      <c r="W159" s="749">
        <v>1</v>
      </c>
      <c r="X159" s="749">
        <v>0</v>
      </c>
      <c r="Y159" s="749" t="s">
        <v>1812</v>
      </c>
      <c r="AA159" s="749">
        <v>3500000</v>
      </c>
      <c r="AB159" s="749">
        <v>1500000</v>
      </c>
      <c r="AC159" s="749">
        <v>600000</v>
      </c>
      <c r="AD159" s="749">
        <v>0</v>
      </c>
      <c r="AE159" s="749">
        <v>600000</v>
      </c>
      <c r="AF159" s="749">
        <v>0</v>
      </c>
      <c r="AG159" s="749">
        <v>1500000</v>
      </c>
      <c r="AH159" s="671"/>
      <c r="BS159" s="749">
        <v>25112</v>
      </c>
    </row>
    <row r="160" spans="1:71">
      <c r="A160" s="749">
        <v>3</v>
      </c>
      <c r="B160" s="749" t="s">
        <v>1806</v>
      </c>
      <c r="C160" s="749">
        <v>2</v>
      </c>
      <c r="D160" s="749" t="s">
        <v>1807</v>
      </c>
      <c r="E160" s="749">
        <v>14</v>
      </c>
      <c r="F160" s="749" t="s">
        <v>495</v>
      </c>
      <c r="G160" s="749">
        <v>221049</v>
      </c>
      <c r="H160" s="749">
        <v>221</v>
      </c>
      <c r="I160" s="749" t="s">
        <v>403</v>
      </c>
      <c r="J160" s="749" t="s">
        <v>1817</v>
      </c>
      <c r="K160" s="749">
        <v>1</v>
      </c>
      <c r="L160" s="749">
        <v>5</v>
      </c>
      <c r="M160" s="749" t="s">
        <v>1809</v>
      </c>
      <c r="N160" s="749">
        <v>3</v>
      </c>
      <c r="O160" s="749">
        <v>0</v>
      </c>
      <c r="P160" s="749">
        <v>0</v>
      </c>
      <c r="Q160" s="749" t="s">
        <v>552</v>
      </c>
      <c r="R160" s="749">
        <v>2561</v>
      </c>
      <c r="S160" s="749">
        <v>256</v>
      </c>
      <c r="T160" s="749">
        <v>25</v>
      </c>
      <c r="U160" s="749">
        <v>2</v>
      </c>
      <c r="V160" s="749">
        <v>2</v>
      </c>
      <c r="W160" s="749">
        <v>1</v>
      </c>
      <c r="X160" s="749">
        <v>0</v>
      </c>
      <c r="Y160" s="749" t="s">
        <v>1812</v>
      </c>
      <c r="AA160" s="749">
        <v>90000</v>
      </c>
      <c r="AB160" s="749">
        <v>90000</v>
      </c>
      <c r="AC160" s="749">
        <v>36000</v>
      </c>
      <c r="AD160" s="749">
        <v>0</v>
      </c>
      <c r="AE160" s="749">
        <v>36000</v>
      </c>
      <c r="AF160" s="749">
        <v>0</v>
      </c>
      <c r="AG160" s="749">
        <v>90000</v>
      </c>
      <c r="AH160" s="671"/>
      <c r="BS160" s="749">
        <v>25612</v>
      </c>
    </row>
    <row r="161" spans="1:71">
      <c r="A161" s="749">
        <v>3</v>
      </c>
      <c r="B161" s="749" t="s">
        <v>1806</v>
      </c>
      <c r="C161" s="749">
        <v>2</v>
      </c>
      <c r="D161" s="749" t="s">
        <v>1807</v>
      </c>
      <c r="E161" s="749">
        <v>14</v>
      </c>
      <c r="F161" s="749" t="s">
        <v>495</v>
      </c>
      <c r="G161" s="749">
        <v>221049</v>
      </c>
      <c r="H161" s="749">
        <v>221</v>
      </c>
      <c r="I161" s="749" t="s">
        <v>403</v>
      </c>
      <c r="J161" s="749" t="s">
        <v>1817</v>
      </c>
      <c r="K161" s="749">
        <v>1</v>
      </c>
      <c r="L161" s="749">
        <v>5</v>
      </c>
      <c r="M161" s="749" t="s">
        <v>1809</v>
      </c>
      <c r="N161" s="749">
        <v>3</v>
      </c>
      <c r="O161" s="749">
        <v>0</v>
      </c>
      <c r="P161" s="749">
        <v>0</v>
      </c>
      <c r="Q161" s="749" t="s">
        <v>552</v>
      </c>
      <c r="R161" s="749">
        <v>2611</v>
      </c>
      <c r="S161" s="749">
        <v>261</v>
      </c>
      <c r="T161" s="749">
        <v>26</v>
      </c>
      <c r="U161" s="749">
        <v>2</v>
      </c>
      <c r="V161" s="749">
        <v>2</v>
      </c>
      <c r="W161" s="749">
        <v>2</v>
      </c>
      <c r="X161" s="749">
        <v>0</v>
      </c>
      <c r="Y161" s="749" t="s">
        <v>1812</v>
      </c>
      <c r="AA161" s="749">
        <v>658900</v>
      </c>
      <c r="AB161" s="749">
        <v>658900</v>
      </c>
      <c r="AC161" s="749">
        <v>263560</v>
      </c>
      <c r="AD161" s="749">
        <v>0</v>
      </c>
      <c r="AE161" s="749">
        <v>263560</v>
      </c>
      <c r="AF161" s="749">
        <v>0</v>
      </c>
      <c r="AG161" s="749">
        <v>658900</v>
      </c>
      <c r="AH161" s="671"/>
      <c r="BS161" s="749">
        <v>26112</v>
      </c>
    </row>
    <row r="162" spans="1:71">
      <c r="A162" s="749">
        <v>3</v>
      </c>
      <c r="B162" s="749" t="s">
        <v>1806</v>
      </c>
      <c r="C162" s="749">
        <v>2</v>
      </c>
      <c r="D162" s="749" t="s">
        <v>1807</v>
      </c>
      <c r="E162" s="749">
        <v>14</v>
      </c>
      <c r="F162" s="749" t="s">
        <v>495</v>
      </c>
      <c r="G162" s="749">
        <v>221049</v>
      </c>
      <c r="H162" s="749">
        <v>221</v>
      </c>
      <c r="I162" s="749" t="s">
        <v>403</v>
      </c>
      <c r="J162" s="749" t="s">
        <v>1817</v>
      </c>
      <c r="K162" s="749">
        <v>1</v>
      </c>
      <c r="L162" s="749">
        <v>5</v>
      </c>
      <c r="M162" s="749" t="s">
        <v>1809</v>
      </c>
      <c r="N162" s="749">
        <v>3</v>
      </c>
      <c r="O162" s="749">
        <v>0</v>
      </c>
      <c r="P162" s="749">
        <v>0</v>
      </c>
      <c r="Q162" s="749" t="s">
        <v>552</v>
      </c>
      <c r="R162" s="749">
        <v>2911</v>
      </c>
      <c r="S162" s="749">
        <v>291</v>
      </c>
      <c r="T162" s="749">
        <v>29</v>
      </c>
      <c r="U162" s="749">
        <v>2</v>
      </c>
      <c r="V162" s="749">
        <v>2</v>
      </c>
      <c r="W162" s="749">
        <v>1</v>
      </c>
      <c r="X162" s="749">
        <v>0</v>
      </c>
      <c r="Y162" s="749" t="s">
        <v>1812</v>
      </c>
      <c r="AA162" s="749">
        <v>894594</v>
      </c>
      <c r="AB162" s="749">
        <v>894594</v>
      </c>
      <c r="AC162" s="749">
        <v>357836</v>
      </c>
      <c r="AD162" s="749">
        <v>0</v>
      </c>
      <c r="AE162" s="749">
        <v>357836</v>
      </c>
      <c r="AF162" s="749">
        <v>0</v>
      </c>
      <c r="AG162" s="749">
        <v>894594</v>
      </c>
      <c r="AH162" s="671"/>
      <c r="BS162" s="749">
        <v>29112</v>
      </c>
    </row>
    <row r="163" spans="1:71">
      <c r="A163" s="749">
        <v>3</v>
      </c>
      <c r="B163" s="749" t="s">
        <v>1806</v>
      </c>
      <c r="C163" s="749">
        <v>2</v>
      </c>
      <c r="D163" s="749" t="s">
        <v>1807</v>
      </c>
      <c r="E163" s="749">
        <v>14</v>
      </c>
      <c r="F163" s="749" t="s">
        <v>495</v>
      </c>
      <c r="G163" s="749">
        <v>221049</v>
      </c>
      <c r="H163" s="749">
        <v>221</v>
      </c>
      <c r="I163" s="749" t="s">
        <v>403</v>
      </c>
      <c r="J163" s="749" t="s">
        <v>1817</v>
      </c>
      <c r="K163" s="749">
        <v>1</v>
      </c>
      <c r="L163" s="749">
        <v>5</v>
      </c>
      <c r="M163" s="749" t="s">
        <v>1809</v>
      </c>
      <c r="N163" s="749">
        <v>3</v>
      </c>
      <c r="O163" s="749">
        <v>0</v>
      </c>
      <c r="P163" s="749">
        <v>0</v>
      </c>
      <c r="Q163" s="749" t="s">
        <v>552</v>
      </c>
      <c r="R163" s="749">
        <v>2961</v>
      </c>
      <c r="S163" s="749">
        <v>296</v>
      </c>
      <c r="T163" s="749">
        <v>29</v>
      </c>
      <c r="U163" s="749">
        <v>2</v>
      </c>
      <c r="V163" s="749">
        <v>2</v>
      </c>
      <c r="W163" s="749">
        <v>1</v>
      </c>
      <c r="X163" s="749">
        <v>0</v>
      </c>
      <c r="Y163" s="749" t="s">
        <v>1812</v>
      </c>
      <c r="AA163" s="749">
        <v>928851</v>
      </c>
      <c r="AB163" s="749">
        <v>928851</v>
      </c>
      <c r="AC163" s="749">
        <v>371540</v>
      </c>
      <c r="AD163" s="749">
        <v>371540</v>
      </c>
      <c r="AE163" s="749">
        <v>0</v>
      </c>
      <c r="AF163" s="749">
        <v>557311</v>
      </c>
      <c r="AG163" s="749">
        <v>0</v>
      </c>
      <c r="AH163" s="671"/>
      <c r="BS163" s="749">
        <v>29612</v>
      </c>
    </row>
    <row r="164" spans="1:71">
      <c r="A164" s="749">
        <v>3</v>
      </c>
      <c r="B164" s="749" t="s">
        <v>1806</v>
      </c>
      <c r="C164" s="749">
        <v>2</v>
      </c>
      <c r="D164" s="749" t="s">
        <v>1807</v>
      </c>
      <c r="E164" s="749">
        <v>14</v>
      </c>
      <c r="F164" s="749" t="s">
        <v>495</v>
      </c>
      <c r="G164" s="749">
        <v>221049</v>
      </c>
      <c r="H164" s="749">
        <v>221</v>
      </c>
      <c r="I164" s="749" t="s">
        <v>403</v>
      </c>
      <c r="J164" s="749" t="s">
        <v>1817</v>
      </c>
      <c r="K164" s="749">
        <v>1</v>
      </c>
      <c r="L164" s="749">
        <v>5</v>
      </c>
      <c r="M164" s="749" t="s">
        <v>1809</v>
      </c>
      <c r="N164" s="749">
        <v>3</v>
      </c>
      <c r="O164" s="749">
        <v>0</v>
      </c>
      <c r="P164" s="749">
        <v>0</v>
      </c>
      <c r="Q164" s="749" t="s">
        <v>552</v>
      </c>
      <c r="R164" s="749">
        <v>3291</v>
      </c>
      <c r="S164" s="749">
        <v>329</v>
      </c>
      <c r="T164" s="749">
        <v>32</v>
      </c>
      <c r="U164" s="749">
        <v>3</v>
      </c>
      <c r="V164" s="749">
        <v>1</v>
      </c>
      <c r="W164" s="749">
        <v>1</v>
      </c>
      <c r="X164" s="749">
        <v>0</v>
      </c>
      <c r="Y164" s="749" t="s">
        <v>1810</v>
      </c>
      <c r="AA164" s="749">
        <v>0</v>
      </c>
      <c r="AB164" s="749">
        <v>2500000</v>
      </c>
      <c r="AC164" s="749">
        <v>984868</v>
      </c>
      <c r="AD164" s="749">
        <v>0</v>
      </c>
      <c r="AE164" s="749">
        <v>984868</v>
      </c>
      <c r="AF164" s="749">
        <v>0</v>
      </c>
      <c r="AG164" s="749">
        <v>2500000</v>
      </c>
      <c r="AH164" s="671">
        <v>8148837.25</v>
      </c>
      <c r="BS164" s="749">
        <v>32911</v>
      </c>
    </row>
    <row r="165" spans="1:71">
      <c r="A165" s="749">
        <v>3</v>
      </c>
      <c r="B165" s="749" t="s">
        <v>1806</v>
      </c>
      <c r="C165" s="749">
        <v>2</v>
      </c>
      <c r="D165" s="749" t="s">
        <v>1807</v>
      </c>
      <c r="E165" s="749">
        <v>14</v>
      </c>
      <c r="F165" s="749" t="s">
        <v>495</v>
      </c>
      <c r="G165" s="749">
        <v>221049</v>
      </c>
      <c r="H165" s="749">
        <v>221</v>
      </c>
      <c r="I165" s="749" t="s">
        <v>403</v>
      </c>
      <c r="J165" s="749" t="s">
        <v>1817</v>
      </c>
      <c r="K165" s="749">
        <v>1</v>
      </c>
      <c r="L165" s="749">
        <v>5</v>
      </c>
      <c r="M165" s="749" t="s">
        <v>1809</v>
      </c>
      <c r="N165" s="749">
        <v>3</v>
      </c>
      <c r="O165" s="749">
        <v>0</v>
      </c>
      <c r="P165" s="749">
        <v>0</v>
      </c>
      <c r="Q165" s="749" t="s">
        <v>552</v>
      </c>
      <c r="R165" s="749">
        <v>3552</v>
      </c>
      <c r="S165" s="749">
        <v>355</v>
      </c>
      <c r="T165" s="749">
        <v>35</v>
      </c>
      <c r="U165" s="749">
        <v>3</v>
      </c>
      <c r="V165" s="749">
        <v>1</v>
      </c>
      <c r="W165" s="749">
        <v>1</v>
      </c>
      <c r="X165" s="749">
        <v>0</v>
      </c>
      <c r="Y165" s="749" t="s">
        <v>1810</v>
      </c>
      <c r="AA165" s="749">
        <v>0</v>
      </c>
      <c r="AB165" s="749">
        <v>2000000</v>
      </c>
      <c r="AC165" s="749">
        <v>800000</v>
      </c>
      <c r="AD165" s="749">
        <v>0</v>
      </c>
      <c r="AE165" s="749">
        <v>800000</v>
      </c>
      <c r="AF165" s="749">
        <v>0</v>
      </c>
      <c r="AG165" s="749">
        <v>2000000</v>
      </c>
      <c r="AH165" s="671">
        <v>4668956.07</v>
      </c>
      <c r="BS165" s="749">
        <v>35521</v>
      </c>
    </row>
    <row r="166" spans="1:71">
      <c r="A166" s="749">
        <v>3</v>
      </c>
      <c r="B166" s="749" t="s">
        <v>1806</v>
      </c>
      <c r="C166" s="749">
        <v>2</v>
      </c>
      <c r="D166" s="749" t="s">
        <v>1807</v>
      </c>
      <c r="E166" s="749">
        <v>14</v>
      </c>
      <c r="F166" s="749" t="s">
        <v>495</v>
      </c>
      <c r="G166" s="749">
        <v>221049</v>
      </c>
      <c r="H166" s="749">
        <v>221</v>
      </c>
      <c r="I166" s="749" t="s">
        <v>403</v>
      </c>
      <c r="J166" s="749" t="s">
        <v>1817</v>
      </c>
      <c r="K166" s="749">
        <v>1</v>
      </c>
      <c r="L166" s="749">
        <v>5</v>
      </c>
      <c r="M166" s="749" t="s">
        <v>1809</v>
      </c>
      <c r="N166" s="749">
        <v>3</v>
      </c>
      <c r="O166" s="749">
        <v>0</v>
      </c>
      <c r="P166" s="749">
        <v>0</v>
      </c>
      <c r="Q166" s="749" t="s">
        <v>552</v>
      </c>
      <c r="R166" s="749">
        <v>5631</v>
      </c>
      <c r="S166" s="749">
        <v>563</v>
      </c>
      <c r="T166" s="749">
        <v>56</v>
      </c>
      <c r="U166" s="749">
        <v>5</v>
      </c>
      <c r="V166" s="749">
        <v>2</v>
      </c>
      <c r="W166" s="749">
        <v>1</v>
      </c>
      <c r="X166" s="749">
        <v>0</v>
      </c>
      <c r="Y166" s="749" t="s">
        <v>1812</v>
      </c>
      <c r="Z166" s="749" t="s">
        <v>724</v>
      </c>
      <c r="AA166" s="749">
        <v>5434000</v>
      </c>
      <c r="AB166" s="749">
        <v>5434000</v>
      </c>
      <c r="AC166" s="749">
        <v>1335198</v>
      </c>
      <c r="AD166" s="749">
        <v>0</v>
      </c>
      <c r="AE166" s="749">
        <v>1335198</v>
      </c>
      <c r="AF166" s="749">
        <v>0</v>
      </c>
      <c r="AG166" s="749">
        <v>5434000</v>
      </c>
      <c r="AH166" s="671">
        <v>5647265.21</v>
      </c>
      <c r="BS166" s="749">
        <v>56312</v>
      </c>
    </row>
    <row r="167" spans="1:71">
      <c r="A167" s="749">
        <v>3</v>
      </c>
      <c r="B167" s="749" t="s">
        <v>1806</v>
      </c>
      <c r="C167" s="749">
        <v>2</v>
      </c>
      <c r="D167" s="749" t="s">
        <v>1807</v>
      </c>
      <c r="E167" s="749">
        <v>14</v>
      </c>
      <c r="F167" s="749" t="s">
        <v>495</v>
      </c>
      <c r="G167" s="749">
        <v>221049</v>
      </c>
      <c r="H167" s="749">
        <v>221</v>
      </c>
      <c r="I167" s="749" t="s">
        <v>403</v>
      </c>
      <c r="J167" s="749" t="s">
        <v>1817</v>
      </c>
      <c r="K167" s="749">
        <v>1</v>
      </c>
      <c r="L167" s="749">
        <v>5</v>
      </c>
      <c r="M167" s="749" t="s">
        <v>1809</v>
      </c>
      <c r="N167" s="749">
        <v>3</v>
      </c>
      <c r="O167" s="749">
        <v>0</v>
      </c>
      <c r="P167" s="749">
        <v>0</v>
      </c>
      <c r="Q167" s="749" t="s">
        <v>552</v>
      </c>
      <c r="R167" s="749">
        <v>5671</v>
      </c>
      <c r="S167" s="749">
        <v>567</v>
      </c>
      <c r="T167" s="749">
        <v>56</v>
      </c>
      <c r="U167" s="749">
        <v>5</v>
      </c>
      <c r="V167" s="749">
        <v>2</v>
      </c>
      <c r="W167" s="749">
        <v>1</v>
      </c>
      <c r="X167" s="749">
        <v>0</v>
      </c>
      <c r="Y167" s="749" t="s">
        <v>1812</v>
      </c>
      <c r="Z167" s="749" t="s">
        <v>724</v>
      </c>
      <c r="AA167" s="749">
        <v>1498629</v>
      </c>
      <c r="AB167" s="749">
        <v>1498629</v>
      </c>
      <c r="AC167" s="749">
        <v>599452</v>
      </c>
      <c r="AD167" s="749">
        <v>0</v>
      </c>
      <c r="AE167" s="749">
        <v>599452</v>
      </c>
      <c r="AF167" s="749">
        <v>0</v>
      </c>
      <c r="AG167" s="749">
        <v>1498629</v>
      </c>
      <c r="AH167" s="671">
        <v>11175320.489999998</v>
      </c>
      <c r="BS167" s="749">
        <v>56712</v>
      </c>
    </row>
    <row r="168" spans="1:71">
      <c r="A168" s="749">
        <v>3</v>
      </c>
      <c r="B168" s="749" t="s">
        <v>1806</v>
      </c>
      <c r="C168" s="749">
        <v>2</v>
      </c>
      <c r="D168" s="749" t="s">
        <v>1807</v>
      </c>
      <c r="E168" s="749">
        <v>14</v>
      </c>
      <c r="F168" s="749" t="s">
        <v>495</v>
      </c>
      <c r="G168" s="749">
        <v>221049</v>
      </c>
      <c r="H168" s="749">
        <v>221</v>
      </c>
      <c r="I168" s="749" t="s">
        <v>403</v>
      </c>
      <c r="J168" s="749" t="s">
        <v>1817</v>
      </c>
      <c r="K168" s="749">
        <v>2</v>
      </c>
      <c r="L168" s="749">
        <v>5</v>
      </c>
      <c r="M168" s="749" t="s">
        <v>1811</v>
      </c>
      <c r="N168" s="749">
        <v>1</v>
      </c>
      <c r="O168" s="749">
        <v>0</v>
      </c>
      <c r="P168" s="749">
        <v>0</v>
      </c>
      <c r="Q168" s="749" t="s">
        <v>548</v>
      </c>
      <c r="R168" s="749">
        <v>2411</v>
      </c>
      <c r="S168" s="749">
        <v>241</v>
      </c>
      <c r="T168" s="749">
        <v>24</v>
      </c>
      <c r="U168" s="749">
        <v>2</v>
      </c>
      <c r="V168" s="749">
        <v>2</v>
      </c>
      <c r="W168" s="749">
        <v>2</v>
      </c>
      <c r="X168" s="749">
        <v>0</v>
      </c>
      <c r="Y168" s="749" t="s">
        <v>1812</v>
      </c>
      <c r="AA168" s="749">
        <v>2500000</v>
      </c>
      <c r="AB168" s="749">
        <v>2500000</v>
      </c>
      <c r="AC168" s="749">
        <v>1000000</v>
      </c>
      <c r="AD168" s="749">
        <v>951769.56</v>
      </c>
      <c r="AE168" s="749">
        <v>48230.44</v>
      </c>
      <c r="AF168" s="749">
        <v>1548230.44</v>
      </c>
      <c r="AG168" s="749">
        <v>0</v>
      </c>
      <c r="AH168" s="671"/>
      <c r="BS168" s="749">
        <v>24112</v>
      </c>
    </row>
    <row r="169" spans="1:71">
      <c r="A169" s="749">
        <v>3</v>
      </c>
      <c r="B169" s="749" t="s">
        <v>1806</v>
      </c>
      <c r="C169" s="749">
        <v>2</v>
      </c>
      <c r="D169" s="749" t="s">
        <v>1807</v>
      </c>
      <c r="E169" s="749">
        <v>14</v>
      </c>
      <c r="F169" s="749" t="s">
        <v>495</v>
      </c>
      <c r="G169" s="749">
        <v>221049</v>
      </c>
      <c r="H169" s="749">
        <v>221</v>
      </c>
      <c r="I169" s="749" t="s">
        <v>403</v>
      </c>
      <c r="J169" s="749" t="s">
        <v>1817</v>
      </c>
      <c r="K169" s="749">
        <v>2</v>
      </c>
      <c r="L169" s="749">
        <v>5</v>
      </c>
      <c r="M169" s="749" t="s">
        <v>1811</v>
      </c>
      <c r="N169" s="749">
        <v>1</v>
      </c>
      <c r="O169" s="749">
        <v>0</v>
      </c>
      <c r="P169" s="749">
        <v>0</v>
      </c>
      <c r="Q169" s="749" t="s">
        <v>548</v>
      </c>
      <c r="R169" s="749">
        <v>3331</v>
      </c>
      <c r="S169" s="749">
        <v>333</v>
      </c>
      <c r="T169" s="749">
        <v>33</v>
      </c>
      <c r="U169" s="749">
        <v>3</v>
      </c>
      <c r="V169" s="749">
        <v>2</v>
      </c>
      <c r="W169" s="749">
        <v>1</v>
      </c>
      <c r="X169" s="749">
        <v>0</v>
      </c>
      <c r="Y169" s="749" t="s">
        <v>1812</v>
      </c>
      <c r="AA169" s="749">
        <v>2000000</v>
      </c>
      <c r="AB169" s="749">
        <v>0</v>
      </c>
      <c r="AC169" s="749">
        <v>0</v>
      </c>
      <c r="AD169" s="749">
        <v>0</v>
      </c>
      <c r="AE169" s="749">
        <v>0</v>
      </c>
      <c r="AF169" s="749">
        <v>0</v>
      </c>
      <c r="AG169" s="749">
        <v>0</v>
      </c>
      <c r="AH169" s="671"/>
      <c r="BS169" s="749">
        <v>33312</v>
      </c>
    </row>
    <row r="170" spans="1:71">
      <c r="A170" s="749">
        <v>3</v>
      </c>
      <c r="B170" s="749" t="s">
        <v>1806</v>
      </c>
      <c r="C170" s="749">
        <v>2</v>
      </c>
      <c r="D170" s="749" t="s">
        <v>1807</v>
      </c>
      <c r="E170" s="749">
        <v>14</v>
      </c>
      <c r="F170" s="749" t="s">
        <v>495</v>
      </c>
      <c r="G170" s="749">
        <v>221049</v>
      </c>
      <c r="H170" s="749">
        <v>221</v>
      </c>
      <c r="I170" s="749" t="s">
        <v>403</v>
      </c>
      <c r="J170" s="749" t="s">
        <v>1817</v>
      </c>
      <c r="K170" s="749">
        <v>2</v>
      </c>
      <c r="L170" s="749">
        <v>5</v>
      </c>
      <c r="M170" s="749" t="s">
        <v>1811</v>
      </c>
      <c r="N170" s="749">
        <v>1</v>
      </c>
      <c r="O170" s="749">
        <v>0</v>
      </c>
      <c r="P170" s="749">
        <v>0</v>
      </c>
      <c r="Q170" s="749" t="s">
        <v>548</v>
      </c>
      <c r="R170" s="749">
        <v>3581</v>
      </c>
      <c r="S170" s="749">
        <v>358</v>
      </c>
      <c r="T170" s="749">
        <v>35</v>
      </c>
      <c r="U170" s="749">
        <v>3</v>
      </c>
      <c r="V170" s="749">
        <v>1</v>
      </c>
      <c r="W170" s="749">
        <v>1</v>
      </c>
      <c r="X170" s="749">
        <v>0</v>
      </c>
      <c r="Y170" s="749" t="s">
        <v>1810</v>
      </c>
      <c r="AA170" s="749">
        <v>0</v>
      </c>
      <c r="AB170" s="749">
        <v>2000000</v>
      </c>
      <c r="AC170" s="749">
        <v>800000</v>
      </c>
      <c r="AD170" s="749">
        <v>0</v>
      </c>
      <c r="AE170" s="749">
        <v>800000</v>
      </c>
      <c r="AF170" s="749">
        <v>0</v>
      </c>
      <c r="AG170" s="749">
        <v>2000000</v>
      </c>
      <c r="AH170" s="671"/>
      <c r="BS170" s="749">
        <v>35811</v>
      </c>
    </row>
    <row r="171" spans="1:71">
      <c r="A171" s="749">
        <v>3</v>
      </c>
      <c r="B171" s="749" t="s">
        <v>1806</v>
      </c>
      <c r="C171" s="749">
        <v>2</v>
      </c>
      <c r="D171" s="749" t="s">
        <v>1807</v>
      </c>
      <c r="E171" s="749">
        <v>14</v>
      </c>
      <c r="F171" s="749" t="s">
        <v>495</v>
      </c>
      <c r="G171" s="749">
        <v>221049</v>
      </c>
      <c r="H171" s="749">
        <v>221</v>
      </c>
      <c r="I171" s="749" t="s">
        <v>403</v>
      </c>
      <c r="J171" s="749" t="s">
        <v>1817</v>
      </c>
      <c r="K171" s="749">
        <v>2</v>
      </c>
      <c r="L171" s="749">
        <v>5</v>
      </c>
      <c r="M171" s="749" t="s">
        <v>1811</v>
      </c>
      <c r="N171" s="749">
        <v>1</v>
      </c>
      <c r="O171" s="749">
        <v>0</v>
      </c>
      <c r="P171" s="749">
        <v>0</v>
      </c>
      <c r="Q171" s="749" t="s">
        <v>548</v>
      </c>
      <c r="R171" s="749">
        <v>6141</v>
      </c>
      <c r="S171" s="749">
        <v>614</v>
      </c>
      <c r="T171" s="749">
        <v>61</v>
      </c>
      <c r="U171" s="749">
        <v>6</v>
      </c>
      <c r="V171" s="749">
        <v>2</v>
      </c>
      <c r="W171" s="749">
        <v>1</v>
      </c>
      <c r="X171" s="749">
        <v>0</v>
      </c>
      <c r="Y171" s="749" t="s">
        <v>1812</v>
      </c>
      <c r="Z171" s="749" t="s">
        <v>730</v>
      </c>
      <c r="AA171" s="749">
        <v>5454356</v>
      </c>
      <c r="AB171" s="749">
        <v>5454356</v>
      </c>
      <c r="AC171" s="749">
        <v>2181744</v>
      </c>
      <c r="AD171" s="749">
        <v>0</v>
      </c>
      <c r="AE171" s="749">
        <v>2181744</v>
      </c>
      <c r="AF171" s="749">
        <v>0</v>
      </c>
      <c r="AG171" s="749">
        <v>5454356</v>
      </c>
      <c r="AH171" s="671">
        <v>2072486</v>
      </c>
      <c r="BS171" s="749">
        <v>61412</v>
      </c>
    </row>
    <row r="172" spans="1:71">
      <c r="A172" s="749">
        <v>3</v>
      </c>
      <c r="B172" s="749" t="s">
        <v>1806</v>
      </c>
      <c r="C172" s="749">
        <v>2</v>
      </c>
      <c r="D172" s="749" t="s">
        <v>1807</v>
      </c>
      <c r="E172" s="749">
        <v>14</v>
      </c>
      <c r="F172" s="749" t="s">
        <v>495</v>
      </c>
      <c r="G172" s="749">
        <v>221049</v>
      </c>
      <c r="H172" s="749">
        <v>221</v>
      </c>
      <c r="I172" s="749" t="s">
        <v>403</v>
      </c>
      <c r="J172" s="749" t="s">
        <v>1817</v>
      </c>
      <c r="K172" s="749">
        <v>2</v>
      </c>
      <c r="L172" s="749">
        <v>5</v>
      </c>
      <c r="M172" s="749" t="s">
        <v>1811</v>
      </c>
      <c r="N172" s="749">
        <v>6</v>
      </c>
      <c r="O172" s="749">
        <v>0</v>
      </c>
      <c r="P172" s="749">
        <v>0</v>
      </c>
      <c r="Q172" s="749" t="s">
        <v>732</v>
      </c>
      <c r="R172" s="749">
        <v>6141</v>
      </c>
      <c r="S172" s="749">
        <v>614</v>
      </c>
      <c r="T172" s="749">
        <v>61</v>
      </c>
      <c r="U172" s="749">
        <v>6</v>
      </c>
      <c r="V172" s="749">
        <v>2</v>
      </c>
      <c r="W172" s="749">
        <v>1</v>
      </c>
      <c r="X172" s="749">
        <v>0</v>
      </c>
      <c r="Y172" s="749" t="s">
        <v>1812</v>
      </c>
      <c r="Z172" s="749" t="s">
        <v>733</v>
      </c>
      <c r="AA172" s="749">
        <v>66245887</v>
      </c>
      <c r="AB172" s="749">
        <v>66245887</v>
      </c>
      <c r="AC172" s="749">
        <v>26498356</v>
      </c>
      <c r="AD172" s="749">
        <v>0</v>
      </c>
      <c r="AE172" s="749">
        <v>26498356</v>
      </c>
      <c r="AF172" s="749">
        <v>0</v>
      </c>
      <c r="AG172" s="749">
        <v>66245887</v>
      </c>
      <c r="AH172" s="671"/>
      <c r="BS172" s="749">
        <v>61412</v>
      </c>
    </row>
    <row r="173" spans="1:71">
      <c r="A173" s="749">
        <v>2</v>
      </c>
      <c r="B173" s="749" t="s">
        <v>1806</v>
      </c>
      <c r="C173" s="749">
        <v>2</v>
      </c>
      <c r="D173" s="749" t="s">
        <v>1807</v>
      </c>
      <c r="E173" s="749">
        <v>14</v>
      </c>
      <c r="F173" s="749" t="s">
        <v>518</v>
      </c>
      <c r="G173" s="749">
        <v>221071</v>
      </c>
      <c r="H173" s="749">
        <v>221</v>
      </c>
      <c r="I173" s="749" t="s">
        <v>445</v>
      </c>
      <c r="J173" s="749" t="s">
        <v>1809</v>
      </c>
      <c r="K173" s="749">
        <v>1</v>
      </c>
      <c r="L173" s="749">
        <v>5</v>
      </c>
      <c r="M173" s="749" t="s">
        <v>1809</v>
      </c>
      <c r="N173" s="749">
        <v>3</v>
      </c>
      <c r="O173" s="749">
        <v>0</v>
      </c>
      <c r="P173" s="749">
        <v>0</v>
      </c>
      <c r="Q173" s="749" t="s">
        <v>552</v>
      </c>
      <c r="R173" s="749">
        <v>2121</v>
      </c>
      <c r="S173" s="749">
        <v>212</v>
      </c>
      <c r="T173" s="749">
        <v>21</v>
      </c>
      <c r="U173" s="749">
        <v>2</v>
      </c>
      <c r="V173" s="749">
        <v>1</v>
      </c>
      <c r="W173" s="749">
        <v>1</v>
      </c>
      <c r="X173" s="749">
        <v>0</v>
      </c>
      <c r="Y173" s="749" t="s">
        <v>1810</v>
      </c>
      <c r="AA173" s="749">
        <v>2000000</v>
      </c>
      <c r="AB173" s="749">
        <v>0</v>
      </c>
      <c r="AC173" s="749">
        <v>0</v>
      </c>
      <c r="AD173" s="749">
        <v>0</v>
      </c>
      <c r="AE173" s="749">
        <v>0</v>
      </c>
      <c r="AF173" s="749">
        <v>0</v>
      </c>
      <c r="AG173" s="749">
        <v>0</v>
      </c>
      <c r="AH173" s="671"/>
      <c r="BS173" s="749">
        <v>21211</v>
      </c>
    </row>
    <row r="174" spans="1:71">
      <c r="A174" s="749">
        <v>2</v>
      </c>
      <c r="B174" s="749" t="s">
        <v>1806</v>
      </c>
      <c r="C174" s="749">
        <v>2</v>
      </c>
      <c r="D174" s="749" t="s">
        <v>1807</v>
      </c>
      <c r="E174" s="749">
        <v>14</v>
      </c>
      <c r="F174" s="749" t="s">
        <v>518</v>
      </c>
      <c r="G174" s="749">
        <v>221071</v>
      </c>
      <c r="H174" s="749">
        <v>221</v>
      </c>
      <c r="I174" s="749" t="s">
        <v>445</v>
      </c>
      <c r="J174" s="749" t="s">
        <v>1809</v>
      </c>
      <c r="K174" s="749">
        <v>1</v>
      </c>
      <c r="L174" s="749">
        <v>5</v>
      </c>
      <c r="M174" s="749" t="s">
        <v>1809</v>
      </c>
      <c r="N174" s="749">
        <v>3</v>
      </c>
      <c r="O174" s="749">
        <v>0</v>
      </c>
      <c r="P174" s="749">
        <v>0</v>
      </c>
      <c r="Q174" s="749" t="s">
        <v>552</v>
      </c>
      <c r="R174" s="749">
        <v>3341</v>
      </c>
      <c r="S174" s="749">
        <v>334</v>
      </c>
      <c r="T174" s="749">
        <v>33</v>
      </c>
      <c r="U174" s="749">
        <v>3</v>
      </c>
      <c r="V174" s="749">
        <v>1</v>
      </c>
      <c r="W174" s="749">
        <v>1</v>
      </c>
      <c r="X174" s="749">
        <v>0</v>
      </c>
      <c r="Y174" s="749" t="s">
        <v>1810</v>
      </c>
      <c r="AA174" s="749">
        <v>0</v>
      </c>
      <c r="AB174" s="749">
        <v>2000000</v>
      </c>
      <c r="AC174" s="749">
        <v>800000</v>
      </c>
      <c r="AD174" s="749">
        <v>0</v>
      </c>
      <c r="AE174" s="749">
        <v>800000</v>
      </c>
      <c r="AF174" s="749">
        <v>0</v>
      </c>
      <c r="AG174" s="749">
        <v>2000000</v>
      </c>
      <c r="AH174" s="671"/>
      <c r="BS174" s="749">
        <v>33411</v>
      </c>
    </row>
    <row r="175" spans="1:71">
      <c r="A175" s="749">
        <v>3</v>
      </c>
      <c r="B175" s="749" t="s">
        <v>1806</v>
      </c>
      <c r="C175" s="749">
        <v>2</v>
      </c>
      <c r="D175" s="749" t="s">
        <v>1807</v>
      </c>
      <c r="E175" s="749">
        <v>14</v>
      </c>
      <c r="F175" s="749" t="s">
        <v>521</v>
      </c>
      <c r="G175" s="749">
        <v>221104</v>
      </c>
      <c r="H175" s="749">
        <v>221</v>
      </c>
      <c r="I175" s="749" t="s">
        <v>450</v>
      </c>
      <c r="J175" s="749" t="s">
        <v>1813</v>
      </c>
      <c r="K175" s="749">
        <v>1</v>
      </c>
      <c r="L175" s="749">
        <v>5</v>
      </c>
      <c r="M175" s="749" t="s">
        <v>1809</v>
      </c>
      <c r="N175" s="749">
        <v>2</v>
      </c>
      <c r="O175" s="749">
        <v>0</v>
      </c>
      <c r="P175" s="749">
        <v>0</v>
      </c>
      <c r="Q175" s="749" t="s">
        <v>546</v>
      </c>
      <c r="R175" s="749">
        <v>1331</v>
      </c>
      <c r="S175" s="749">
        <v>133</v>
      </c>
      <c r="T175" s="749">
        <v>13</v>
      </c>
      <c r="U175" s="749">
        <v>1</v>
      </c>
      <c r="V175" s="749">
        <v>1</v>
      </c>
      <c r="W175" s="749">
        <v>1</v>
      </c>
      <c r="X175" s="749">
        <v>0</v>
      </c>
      <c r="Y175" s="749" t="s">
        <v>1810</v>
      </c>
      <c r="AA175" s="749">
        <v>17821563</v>
      </c>
      <c r="AB175" s="749">
        <v>17821563</v>
      </c>
      <c r="AC175" s="749">
        <v>12449777</v>
      </c>
      <c r="AD175" s="749">
        <v>10045061.140000001</v>
      </c>
      <c r="AE175" s="749">
        <v>2404715.86</v>
      </c>
      <c r="AF175" s="749">
        <v>0</v>
      </c>
      <c r="AG175" s="749">
        <v>7776501.8600000003</v>
      </c>
      <c r="AH175" s="671"/>
      <c r="BS175" s="749">
        <v>13311</v>
      </c>
    </row>
    <row r="176" spans="1:71">
      <c r="A176" s="749">
        <v>3</v>
      </c>
      <c r="B176" s="749" t="s">
        <v>1806</v>
      </c>
      <c r="C176" s="749">
        <v>2</v>
      </c>
      <c r="D176" s="749" t="s">
        <v>1807</v>
      </c>
      <c r="E176" s="749">
        <v>14</v>
      </c>
      <c r="F176" s="749" t="s">
        <v>521</v>
      </c>
      <c r="G176" s="749">
        <v>221104</v>
      </c>
      <c r="H176" s="749">
        <v>221</v>
      </c>
      <c r="I176" s="749" t="s">
        <v>450</v>
      </c>
      <c r="J176" s="749" t="s">
        <v>1813</v>
      </c>
      <c r="K176" s="749">
        <v>1</v>
      </c>
      <c r="L176" s="749">
        <v>5</v>
      </c>
      <c r="M176" s="749" t="s">
        <v>1809</v>
      </c>
      <c r="N176" s="749">
        <v>2</v>
      </c>
      <c r="O176" s="749">
        <v>0</v>
      </c>
      <c r="P176" s="749">
        <v>0</v>
      </c>
      <c r="Q176" s="749" t="s">
        <v>546</v>
      </c>
      <c r="R176" s="749">
        <v>1331</v>
      </c>
      <c r="S176" s="749">
        <v>133</v>
      </c>
      <c r="T176" s="749">
        <v>13</v>
      </c>
      <c r="U176" s="749">
        <v>1</v>
      </c>
      <c r="V176" s="749">
        <v>2</v>
      </c>
      <c r="W176" s="749">
        <v>1</v>
      </c>
      <c r="X176" s="749">
        <v>0</v>
      </c>
      <c r="Y176" s="749" t="s">
        <v>1812</v>
      </c>
      <c r="AA176" s="749">
        <v>11881042</v>
      </c>
      <c r="AB176" s="749">
        <v>11881042</v>
      </c>
      <c r="AC176" s="749">
        <v>8220223</v>
      </c>
      <c r="AD176" s="749">
        <v>8148837.25</v>
      </c>
      <c r="AE176" s="749">
        <v>71385.75</v>
      </c>
      <c r="AF176" s="749">
        <v>0</v>
      </c>
      <c r="AG176" s="749">
        <v>3732204.75</v>
      </c>
      <c r="AH176" s="671"/>
      <c r="BS176" s="749">
        <v>13312</v>
      </c>
    </row>
    <row r="177" spans="1:71">
      <c r="A177" s="749">
        <v>3</v>
      </c>
      <c r="B177" s="749" t="s">
        <v>1806</v>
      </c>
      <c r="C177" s="749">
        <v>2</v>
      </c>
      <c r="D177" s="749" t="s">
        <v>1807</v>
      </c>
      <c r="E177" s="749">
        <v>14</v>
      </c>
      <c r="F177" s="749" t="s">
        <v>521</v>
      </c>
      <c r="G177" s="749">
        <v>221104</v>
      </c>
      <c r="H177" s="749">
        <v>221</v>
      </c>
      <c r="I177" s="749" t="s">
        <v>450</v>
      </c>
      <c r="J177" s="749" t="s">
        <v>1813</v>
      </c>
      <c r="K177" s="749">
        <v>1</v>
      </c>
      <c r="L177" s="749">
        <v>5</v>
      </c>
      <c r="M177" s="749" t="s">
        <v>1809</v>
      </c>
      <c r="N177" s="749">
        <v>2</v>
      </c>
      <c r="O177" s="749">
        <v>0</v>
      </c>
      <c r="P177" s="749">
        <v>0</v>
      </c>
      <c r="Q177" s="749" t="s">
        <v>546</v>
      </c>
      <c r="R177" s="749">
        <v>1332</v>
      </c>
      <c r="S177" s="749">
        <v>133</v>
      </c>
      <c r="T177" s="749">
        <v>13</v>
      </c>
      <c r="U177" s="749">
        <v>1</v>
      </c>
      <c r="V177" s="749">
        <v>1</v>
      </c>
      <c r="W177" s="749">
        <v>1</v>
      </c>
      <c r="X177" s="749">
        <v>0</v>
      </c>
      <c r="Y177" s="749" t="s">
        <v>1810</v>
      </c>
      <c r="AA177" s="749">
        <v>10337013</v>
      </c>
      <c r="AB177" s="749">
        <v>10337013</v>
      </c>
      <c r="AC177" s="749">
        <v>7765864</v>
      </c>
      <c r="AD177" s="749">
        <v>5681008.3899999997</v>
      </c>
      <c r="AE177" s="749">
        <v>2084855.61</v>
      </c>
      <c r="AF177" s="749">
        <v>0</v>
      </c>
      <c r="AG177" s="749">
        <v>4656004.6100000003</v>
      </c>
      <c r="AH177" s="671"/>
      <c r="BS177" s="749">
        <v>13321</v>
      </c>
    </row>
    <row r="178" spans="1:71">
      <c r="A178" s="749">
        <v>3</v>
      </c>
      <c r="B178" s="749" t="s">
        <v>1806</v>
      </c>
      <c r="C178" s="749">
        <v>2</v>
      </c>
      <c r="D178" s="749" t="s">
        <v>1807</v>
      </c>
      <c r="E178" s="749">
        <v>14</v>
      </c>
      <c r="F178" s="749" t="s">
        <v>521</v>
      </c>
      <c r="G178" s="749">
        <v>221104</v>
      </c>
      <c r="H178" s="749">
        <v>221</v>
      </c>
      <c r="I178" s="749" t="s">
        <v>450</v>
      </c>
      <c r="J178" s="749" t="s">
        <v>1813</v>
      </c>
      <c r="K178" s="749">
        <v>1</v>
      </c>
      <c r="L178" s="749">
        <v>5</v>
      </c>
      <c r="M178" s="749" t="s">
        <v>1809</v>
      </c>
      <c r="N178" s="749">
        <v>2</v>
      </c>
      <c r="O178" s="749">
        <v>0</v>
      </c>
      <c r="P178" s="749">
        <v>0</v>
      </c>
      <c r="Q178" s="749" t="s">
        <v>546</v>
      </c>
      <c r="R178" s="749">
        <v>1332</v>
      </c>
      <c r="S178" s="749">
        <v>133</v>
      </c>
      <c r="T178" s="749">
        <v>13</v>
      </c>
      <c r="U178" s="749">
        <v>1</v>
      </c>
      <c r="V178" s="749">
        <v>2</v>
      </c>
      <c r="W178" s="749">
        <v>1</v>
      </c>
      <c r="X178" s="749">
        <v>0</v>
      </c>
      <c r="Y178" s="749" t="s">
        <v>1812</v>
      </c>
      <c r="AA178" s="749">
        <v>6891342</v>
      </c>
      <c r="AB178" s="749">
        <v>6891342</v>
      </c>
      <c r="AC178" s="749">
        <v>4766899</v>
      </c>
      <c r="AD178" s="749">
        <v>4668956.07</v>
      </c>
      <c r="AE178" s="749">
        <v>97942.93</v>
      </c>
      <c r="AF178" s="749">
        <v>0</v>
      </c>
      <c r="AG178" s="749">
        <v>2222385.9300000002</v>
      </c>
      <c r="AH178" s="671"/>
      <c r="BS178" s="749">
        <v>13322</v>
      </c>
    </row>
    <row r="179" spans="1:71">
      <c r="A179" s="749">
        <v>3</v>
      </c>
      <c r="B179" s="749" t="s">
        <v>1806</v>
      </c>
      <c r="C179" s="749">
        <v>2</v>
      </c>
      <c r="D179" s="749" t="s">
        <v>1807</v>
      </c>
      <c r="E179" s="749">
        <v>14</v>
      </c>
      <c r="F179" s="749" t="s">
        <v>521</v>
      </c>
      <c r="G179" s="749">
        <v>221104</v>
      </c>
      <c r="H179" s="749">
        <v>221</v>
      </c>
      <c r="I179" s="749" t="s">
        <v>450</v>
      </c>
      <c r="J179" s="749" t="s">
        <v>1813</v>
      </c>
      <c r="K179" s="749">
        <v>1</v>
      </c>
      <c r="L179" s="749">
        <v>5</v>
      </c>
      <c r="M179" s="749" t="s">
        <v>1809</v>
      </c>
      <c r="N179" s="749">
        <v>2</v>
      </c>
      <c r="O179" s="749">
        <v>0</v>
      </c>
      <c r="P179" s="749">
        <v>0</v>
      </c>
      <c r="Q179" s="749" t="s">
        <v>546</v>
      </c>
      <c r="R179" s="749">
        <v>1341</v>
      </c>
      <c r="S179" s="749">
        <v>134</v>
      </c>
      <c r="T179" s="749">
        <v>13</v>
      </c>
      <c r="U179" s="749">
        <v>1</v>
      </c>
      <c r="V179" s="749">
        <v>1</v>
      </c>
      <c r="W179" s="749">
        <v>1</v>
      </c>
      <c r="X179" s="749">
        <v>0</v>
      </c>
      <c r="Y179" s="749" t="s">
        <v>1810</v>
      </c>
      <c r="AA179" s="749">
        <v>980213</v>
      </c>
      <c r="AB179" s="749">
        <v>980213</v>
      </c>
      <c r="AC179" s="749">
        <v>980213</v>
      </c>
      <c r="AD179" s="749">
        <v>980213</v>
      </c>
      <c r="AE179" s="749">
        <v>0</v>
      </c>
      <c r="AF179" s="749">
        <v>0</v>
      </c>
      <c r="AG179" s="749">
        <v>0</v>
      </c>
      <c r="AH179" s="671"/>
      <c r="BS179" s="749">
        <v>13411</v>
      </c>
    </row>
    <row r="180" spans="1:71">
      <c r="A180" s="749">
        <v>3</v>
      </c>
      <c r="B180" s="749" t="s">
        <v>1806</v>
      </c>
      <c r="C180" s="749">
        <v>2</v>
      </c>
      <c r="D180" s="749" t="s">
        <v>1807</v>
      </c>
      <c r="E180" s="749">
        <v>14</v>
      </c>
      <c r="F180" s="749" t="s">
        <v>521</v>
      </c>
      <c r="G180" s="749">
        <v>221104</v>
      </c>
      <c r="H180" s="749">
        <v>221</v>
      </c>
      <c r="I180" s="749" t="s">
        <v>450</v>
      </c>
      <c r="J180" s="749" t="s">
        <v>1813</v>
      </c>
      <c r="K180" s="749">
        <v>1</v>
      </c>
      <c r="L180" s="749">
        <v>5</v>
      </c>
      <c r="M180" s="749" t="s">
        <v>1809</v>
      </c>
      <c r="N180" s="749">
        <v>2</v>
      </c>
      <c r="O180" s="749">
        <v>0</v>
      </c>
      <c r="P180" s="749">
        <v>0</v>
      </c>
      <c r="Q180" s="749" t="s">
        <v>546</v>
      </c>
      <c r="R180" s="749">
        <v>1341</v>
      </c>
      <c r="S180" s="749">
        <v>134</v>
      </c>
      <c r="T180" s="749">
        <v>13</v>
      </c>
      <c r="U180" s="749">
        <v>1</v>
      </c>
      <c r="V180" s="749">
        <v>2</v>
      </c>
      <c r="W180" s="749">
        <v>1</v>
      </c>
      <c r="X180" s="749">
        <v>0</v>
      </c>
      <c r="Y180" s="749" t="s">
        <v>1812</v>
      </c>
      <c r="AA180" s="749">
        <v>565235</v>
      </c>
      <c r="AB180" s="749">
        <v>851689.42</v>
      </c>
      <c r="AC180" s="749">
        <v>851689.42</v>
      </c>
      <c r="AD180" s="749">
        <v>851689.42</v>
      </c>
      <c r="AE180" s="749">
        <v>0</v>
      </c>
      <c r="AF180" s="749">
        <v>0</v>
      </c>
      <c r="AG180" s="749">
        <v>0</v>
      </c>
      <c r="AH180" s="671"/>
      <c r="BS180" s="749">
        <v>13412</v>
      </c>
    </row>
    <row r="181" spans="1:71">
      <c r="A181" s="749">
        <v>3</v>
      </c>
      <c r="B181" s="749" t="s">
        <v>1806</v>
      </c>
      <c r="C181" s="749">
        <v>2</v>
      </c>
      <c r="D181" s="749" t="s">
        <v>1807</v>
      </c>
      <c r="E181" s="749">
        <v>14</v>
      </c>
      <c r="F181" s="749" t="s">
        <v>521</v>
      </c>
      <c r="G181" s="749">
        <v>221104</v>
      </c>
      <c r="H181" s="749">
        <v>221</v>
      </c>
      <c r="I181" s="749" t="s">
        <v>450</v>
      </c>
      <c r="J181" s="749" t="s">
        <v>1813</v>
      </c>
      <c r="K181" s="749">
        <v>1</v>
      </c>
      <c r="L181" s="749">
        <v>5</v>
      </c>
      <c r="M181" s="749" t="s">
        <v>1809</v>
      </c>
      <c r="N181" s="749">
        <v>2</v>
      </c>
      <c r="O181" s="749">
        <v>0</v>
      </c>
      <c r="P181" s="749">
        <v>0</v>
      </c>
      <c r="Q181" s="749" t="s">
        <v>546</v>
      </c>
      <c r="R181" s="749">
        <v>1343</v>
      </c>
      <c r="S181" s="749">
        <v>134</v>
      </c>
      <c r="T181" s="749">
        <v>13</v>
      </c>
      <c r="U181" s="749">
        <v>1</v>
      </c>
      <c r="V181" s="749">
        <v>1</v>
      </c>
      <c r="W181" s="749">
        <v>1</v>
      </c>
      <c r="X181" s="749">
        <v>0</v>
      </c>
      <c r="Y181" s="749" t="s">
        <v>1810</v>
      </c>
      <c r="AA181" s="749">
        <v>15636235</v>
      </c>
      <c r="AB181" s="749">
        <v>15636235</v>
      </c>
      <c r="AC181" s="749">
        <v>8587514</v>
      </c>
      <c r="AD181" s="749">
        <v>5354967.53</v>
      </c>
      <c r="AE181" s="749">
        <v>3232546.47</v>
      </c>
      <c r="AF181" s="749">
        <v>0</v>
      </c>
      <c r="AG181" s="749">
        <v>10281267.470000001</v>
      </c>
      <c r="AH181" s="671"/>
      <c r="BS181" s="749">
        <v>13431</v>
      </c>
    </row>
    <row r="182" spans="1:71">
      <c r="A182" s="749">
        <v>3</v>
      </c>
      <c r="B182" s="749" t="s">
        <v>1806</v>
      </c>
      <c r="C182" s="749">
        <v>2</v>
      </c>
      <c r="D182" s="749" t="s">
        <v>1807</v>
      </c>
      <c r="E182" s="749">
        <v>14</v>
      </c>
      <c r="F182" s="749" t="s">
        <v>521</v>
      </c>
      <c r="G182" s="749">
        <v>221104</v>
      </c>
      <c r="H182" s="749">
        <v>221</v>
      </c>
      <c r="I182" s="749" t="s">
        <v>450</v>
      </c>
      <c r="J182" s="749" t="s">
        <v>1813</v>
      </c>
      <c r="K182" s="749">
        <v>1</v>
      </c>
      <c r="L182" s="749">
        <v>5</v>
      </c>
      <c r="M182" s="749" t="s">
        <v>1809</v>
      </c>
      <c r="N182" s="749">
        <v>2</v>
      </c>
      <c r="O182" s="749">
        <v>0</v>
      </c>
      <c r="P182" s="749">
        <v>0</v>
      </c>
      <c r="Q182" s="749" t="s">
        <v>546</v>
      </c>
      <c r="R182" s="749">
        <v>1343</v>
      </c>
      <c r="S182" s="749">
        <v>134</v>
      </c>
      <c r="T182" s="749">
        <v>13</v>
      </c>
      <c r="U182" s="749">
        <v>1</v>
      </c>
      <c r="V182" s="749">
        <v>2</v>
      </c>
      <c r="W182" s="749">
        <v>1</v>
      </c>
      <c r="X182" s="749">
        <v>0</v>
      </c>
      <c r="Y182" s="749" t="s">
        <v>1812</v>
      </c>
      <c r="AA182" s="749">
        <v>10424156</v>
      </c>
      <c r="AB182" s="749">
        <v>10424156</v>
      </c>
      <c r="AC182" s="749">
        <v>5725012</v>
      </c>
      <c r="AD182" s="749">
        <v>5647265.21</v>
      </c>
      <c r="AE182" s="749">
        <v>77746.789999999994</v>
      </c>
      <c r="AF182" s="749">
        <v>0</v>
      </c>
      <c r="AG182" s="749">
        <v>4776890.79</v>
      </c>
      <c r="AH182" s="671"/>
      <c r="BS182" s="749">
        <v>13432</v>
      </c>
    </row>
    <row r="183" spans="1:71">
      <c r="A183" s="749">
        <v>3</v>
      </c>
      <c r="B183" s="749" t="s">
        <v>1806</v>
      </c>
      <c r="C183" s="749">
        <v>2</v>
      </c>
      <c r="D183" s="749" t="s">
        <v>1807</v>
      </c>
      <c r="E183" s="749">
        <v>14</v>
      </c>
      <c r="F183" s="749" t="s">
        <v>521</v>
      </c>
      <c r="G183" s="749">
        <v>221104</v>
      </c>
      <c r="H183" s="749">
        <v>221</v>
      </c>
      <c r="I183" s="749" t="s">
        <v>450</v>
      </c>
      <c r="J183" s="749" t="s">
        <v>1813</v>
      </c>
      <c r="K183" s="749">
        <v>1</v>
      </c>
      <c r="L183" s="749">
        <v>5</v>
      </c>
      <c r="M183" s="749" t="s">
        <v>1809</v>
      </c>
      <c r="N183" s="749">
        <v>2</v>
      </c>
      <c r="O183" s="749">
        <v>0</v>
      </c>
      <c r="P183" s="749">
        <v>0</v>
      </c>
      <c r="Q183" s="749" t="s">
        <v>546</v>
      </c>
      <c r="R183" s="749">
        <v>1411</v>
      </c>
      <c r="S183" s="749">
        <v>141</v>
      </c>
      <c r="T183" s="749">
        <v>14</v>
      </c>
      <c r="U183" s="749">
        <v>1</v>
      </c>
      <c r="V183" s="749">
        <v>1</v>
      </c>
      <c r="W183" s="749">
        <v>2</v>
      </c>
      <c r="X183" s="749">
        <v>1</v>
      </c>
      <c r="Y183" s="749" t="s">
        <v>1810</v>
      </c>
      <c r="AA183" s="749">
        <v>18888091</v>
      </c>
      <c r="AB183" s="749">
        <v>18888091</v>
      </c>
      <c r="AC183" s="749">
        <v>10445559</v>
      </c>
      <c r="AD183" s="749">
        <v>8479173.6300000008</v>
      </c>
      <c r="AE183" s="749">
        <v>1966385.37</v>
      </c>
      <c r="AF183" s="749">
        <v>1966385.37</v>
      </c>
      <c r="AG183" s="749">
        <v>8442532</v>
      </c>
      <c r="AH183" s="671">
        <v>1962331</v>
      </c>
      <c r="BS183" s="749">
        <v>14111</v>
      </c>
    </row>
    <row r="184" spans="1:71">
      <c r="A184" s="749">
        <v>3</v>
      </c>
      <c r="B184" s="749" t="s">
        <v>1806</v>
      </c>
      <c r="C184" s="749">
        <v>2</v>
      </c>
      <c r="D184" s="749" t="s">
        <v>1807</v>
      </c>
      <c r="E184" s="749">
        <v>14</v>
      </c>
      <c r="F184" s="749" t="s">
        <v>521</v>
      </c>
      <c r="G184" s="749">
        <v>221104</v>
      </c>
      <c r="H184" s="749">
        <v>221</v>
      </c>
      <c r="I184" s="749" t="s">
        <v>450</v>
      </c>
      <c r="J184" s="749" t="s">
        <v>1813</v>
      </c>
      <c r="K184" s="749">
        <v>1</v>
      </c>
      <c r="L184" s="749">
        <v>5</v>
      </c>
      <c r="M184" s="749" t="s">
        <v>1809</v>
      </c>
      <c r="N184" s="749">
        <v>2</v>
      </c>
      <c r="O184" s="749">
        <v>0</v>
      </c>
      <c r="P184" s="749">
        <v>0</v>
      </c>
      <c r="Q184" s="749" t="s">
        <v>546</v>
      </c>
      <c r="R184" s="749">
        <v>1411</v>
      </c>
      <c r="S184" s="749">
        <v>141</v>
      </c>
      <c r="T184" s="749">
        <v>14</v>
      </c>
      <c r="U184" s="749">
        <v>1</v>
      </c>
      <c r="V184" s="749">
        <v>1</v>
      </c>
      <c r="W184" s="749">
        <v>2</v>
      </c>
      <c r="X184" s="749">
        <v>3</v>
      </c>
      <c r="Y184" s="749" t="s">
        <v>1810</v>
      </c>
      <c r="AA184" s="749">
        <v>8910263</v>
      </c>
      <c r="AB184" s="749">
        <v>8910263</v>
      </c>
      <c r="AC184" s="749">
        <v>4942763</v>
      </c>
      <c r="AD184" s="749">
        <v>3796470.36</v>
      </c>
      <c r="AE184" s="749">
        <v>1146292.6399999999</v>
      </c>
      <c r="AF184" s="749">
        <v>5</v>
      </c>
      <c r="AG184" s="749">
        <v>5113787.6399999997</v>
      </c>
      <c r="AH184" s="671"/>
      <c r="BS184" s="749">
        <v>14111</v>
      </c>
    </row>
    <row r="185" spans="1:71">
      <c r="A185" s="749">
        <v>3</v>
      </c>
      <c r="B185" s="749" t="s">
        <v>1806</v>
      </c>
      <c r="C185" s="749">
        <v>2</v>
      </c>
      <c r="D185" s="749" t="s">
        <v>1807</v>
      </c>
      <c r="E185" s="749">
        <v>14</v>
      </c>
      <c r="F185" s="749" t="s">
        <v>521</v>
      </c>
      <c r="G185" s="749">
        <v>221104</v>
      </c>
      <c r="H185" s="749">
        <v>221</v>
      </c>
      <c r="I185" s="749" t="s">
        <v>450</v>
      </c>
      <c r="J185" s="749" t="s">
        <v>1813</v>
      </c>
      <c r="K185" s="749">
        <v>1</v>
      </c>
      <c r="L185" s="749">
        <v>5</v>
      </c>
      <c r="M185" s="749" t="s">
        <v>1809</v>
      </c>
      <c r="N185" s="749">
        <v>2</v>
      </c>
      <c r="O185" s="749">
        <v>0</v>
      </c>
      <c r="P185" s="749">
        <v>0</v>
      </c>
      <c r="Q185" s="749" t="s">
        <v>546</v>
      </c>
      <c r="R185" s="749">
        <v>1411</v>
      </c>
      <c r="S185" s="749">
        <v>141</v>
      </c>
      <c r="T185" s="749">
        <v>14</v>
      </c>
      <c r="U185" s="749">
        <v>1</v>
      </c>
      <c r="V185" s="749">
        <v>1</v>
      </c>
      <c r="W185" s="749">
        <v>2</v>
      </c>
      <c r="X185" s="749">
        <v>8</v>
      </c>
      <c r="Y185" s="749" t="s">
        <v>1810</v>
      </c>
      <c r="AA185" s="749">
        <v>2490657</v>
      </c>
      <c r="AB185" s="749">
        <v>2490657</v>
      </c>
      <c r="AC185" s="749">
        <v>1500212.18</v>
      </c>
      <c r="AD185" s="749">
        <v>1419071.14</v>
      </c>
      <c r="AE185" s="749">
        <v>81141.039999999994</v>
      </c>
      <c r="AF185" s="749">
        <v>11.22</v>
      </c>
      <c r="AG185" s="749">
        <v>1071574.6399999999</v>
      </c>
      <c r="AH185" s="671"/>
      <c r="BS185" s="749">
        <v>14111</v>
      </c>
    </row>
    <row r="186" spans="1:71">
      <c r="A186" s="749">
        <v>3</v>
      </c>
      <c r="B186" s="749" t="s">
        <v>1806</v>
      </c>
      <c r="C186" s="749">
        <v>2</v>
      </c>
      <c r="D186" s="749" t="s">
        <v>1807</v>
      </c>
      <c r="E186" s="749">
        <v>14</v>
      </c>
      <c r="F186" s="749" t="s">
        <v>521</v>
      </c>
      <c r="G186" s="749">
        <v>221104</v>
      </c>
      <c r="H186" s="749">
        <v>221</v>
      </c>
      <c r="I186" s="749" t="s">
        <v>450</v>
      </c>
      <c r="J186" s="749" t="s">
        <v>1813</v>
      </c>
      <c r="K186" s="749">
        <v>1</v>
      </c>
      <c r="L186" s="749">
        <v>5</v>
      </c>
      <c r="M186" s="749" t="s">
        <v>1809</v>
      </c>
      <c r="N186" s="749">
        <v>2</v>
      </c>
      <c r="O186" s="749">
        <v>0</v>
      </c>
      <c r="P186" s="749">
        <v>0</v>
      </c>
      <c r="Q186" s="749" t="s">
        <v>546</v>
      </c>
      <c r="R186" s="749">
        <v>1411</v>
      </c>
      <c r="S186" s="749">
        <v>141</v>
      </c>
      <c r="T186" s="749">
        <v>14</v>
      </c>
      <c r="U186" s="749">
        <v>1</v>
      </c>
      <c r="V186" s="749">
        <v>2</v>
      </c>
      <c r="W186" s="749">
        <v>2</v>
      </c>
      <c r="X186" s="749">
        <v>1</v>
      </c>
      <c r="Y186" s="749" t="s">
        <v>1812</v>
      </c>
      <c r="AA186" s="749">
        <v>12592060</v>
      </c>
      <c r="AB186" s="749">
        <v>12592060</v>
      </c>
      <c r="AC186" s="749">
        <v>6963710</v>
      </c>
      <c r="AD186" s="749">
        <v>5581056.1100000003</v>
      </c>
      <c r="AE186" s="749">
        <v>1382653.89</v>
      </c>
      <c r="AF186" s="749">
        <v>1382653.89</v>
      </c>
      <c r="AG186" s="749">
        <v>5628350</v>
      </c>
      <c r="AH186" s="671"/>
      <c r="BS186" s="749">
        <v>14112</v>
      </c>
    </row>
    <row r="187" spans="1:71">
      <c r="A187" s="749">
        <v>3</v>
      </c>
      <c r="B187" s="749" t="s">
        <v>1806</v>
      </c>
      <c r="C187" s="749">
        <v>2</v>
      </c>
      <c r="D187" s="749" t="s">
        <v>1807</v>
      </c>
      <c r="E187" s="749">
        <v>14</v>
      </c>
      <c r="F187" s="749" t="s">
        <v>521</v>
      </c>
      <c r="G187" s="749">
        <v>221104</v>
      </c>
      <c r="H187" s="749">
        <v>221</v>
      </c>
      <c r="I187" s="749" t="s">
        <v>450</v>
      </c>
      <c r="J187" s="749" t="s">
        <v>1813</v>
      </c>
      <c r="K187" s="749">
        <v>1</v>
      </c>
      <c r="L187" s="749">
        <v>5</v>
      </c>
      <c r="M187" s="749" t="s">
        <v>1809</v>
      </c>
      <c r="N187" s="749">
        <v>2</v>
      </c>
      <c r="O187" s="749">
        <v>0</v>
      </c>
      <c r="P187" s="749">
        <v>0</v>
      </c>
      <c r="Q187" s="749" t="s">
        <v>546</v>
      </c>
      <c r="R187" s="749">
        <v>1411</v>
      </c>
      <c r="S187" s="749">
        <v>141</v>
      </c>
      <c r="T187" s="749">
        <v>14</v>
      </c>
      <c r="U187" s="749">
        <v>1</v>
      </c>
      <c r="V187" s="749">
        <v>2</v>
      </c>
      <c r="W187" s="749">
        <v>2</v>
      </c>
      <c r="X187" s="749">
        <v>3</v>
      </c>
      <c r="Y187" s="749" t="s">
        <v>1812</v>
      </c>
      <c r="AA187" s="749">
        <v>5940175</v>
      </c>
      <c r="AB187" s="749">
        <v>5940175</v>
      </c>
      <c r="AC187" s="749">
        <v>3295175</v>
      </c>
      <c r="AD187" s="749">
        <v>2530979.92</v>
      </c>
      <c r="AE187" s="749">
        <v>764195.08</v>
      </c>
      <c r="AF187" s="749">
        <v>5</v>
      </c>
      <c r="AG187" s="749">
        <v>3409190.08</v>
      </c>
      <c r="AH187" s="671"/>
      <c r="BS187" s="749">
        <v>14112</v>
      </c>
    </row>
    <row r="188" spans="1:71">
      <c r="A188" s="749">
        <v>3</v>
      </c>
      <c r="B188" s="749" t="s">
        <v>1806</v>
      </c>
      <c r="C188" s="749">
        <v>2</v>
      </c>
      <c r="D188" s="749" t="s">
        <v>1807</v>
      </c>
      <c r="E188" s="749">
        <v>14</v>
      </c>
      <c r="F188" s="749" t="s">
        <v>521</v>
      </c>
      <c r="G188" s="749">
        <v>221104</v>
      </c>
      <c r="H188" s="749">
        <v>221</v>
      </c>
      <c r="I188" s="749" t="s">
        <v>450</v>
      </c>
      <c r="J188" s="749" t="s">
        <v>1813</v>
      </c>
      <c r="K188" s="749">
        <v>1</v>
      </c>
      <c r="L188" s="749">
        <v>5</v>
      </c>
      <c r="M188" s="749" t="s">
        <v>1809</v>
      </c>
      <c r="N188" s="749">
        <v>2</v>
      </c>
      <c r="O188" s="749">
        <v>0</v>
      </c>
      <c r="P188" s="749">
        <v>0</v>
      </c>
      <c r="Q188" s="749" t="s">
        <v>546</v>
      </c>
      <c r="R188" s="749">
        <v>1411</v>
      </c>
      <c r="S188" s="749">
        <v>141</v>
      </c>
      <c r="T188" s="749">
        <v>14</v>
      </c>
      <c r="U188" s="749">
        <v>1</v>
      </c>
      <c r="V188" s="749">
        <v>2</v>
      </c>
      <c r="W188" s="749">
        <v>2</v>
      </c>
      <c r="X188" s="749">
        <v>8</v>
      </c>
      <c r="Y188" s="749" t="s">
        <v>1812</v>
      </c>
      <c r="AA188" s="749">
        <v>1660438</v>
      </c>
      <c r="AB188" s="749">
        <v>1660438</v>
      </c>
      <c r="AC188" s="749">
        <v>900809</v>
      </c>
      <c r="AD188" s="749">
        <v>900804.7</v>
      </c>
      <c r="AE188" s="749">
        <v>4.3</v>
      </c>
      <c r="AF188" s="749">
        <v>4.3</v>
      </c>
      <c r="AG188" s="749">
        <v>759629</v>
      </c>
      <c r="AH188" s="671">
        <v>8040</v>
      </c>
      <c r="BS188" s="749">
        <v>14112</v>
      </c>
    </row>
    <row r="189" spans="1:71">
      <c r="A189" s="749">
        <v>3</v>
      </c>
      <c r="B189" s="749" t="s">
        <v>1806</v>
      </c>
      <c r="C189" s="749">
        <v>2</v>
      </c>
      <c r="D189" s="749" t="s">
        <v>1807</v>
      </c>
      <c r="E189" s="749">
        <v>14</v>
      </c>
      <c r="F189" s="749" t="s">
        <v>521</v>
      </c>
      <c r="G189" s="749">
        <v>221104</v>
      </c>
      <c r="H189" s="749">
        <v>221</v>
      </c>
      <c r="I189" s="749" t="s">
        <v>450</v>
      </c>
      <c r="J189" s="749" t="s">
        <v>1813</v>
      </c>
      <c r="K189" s="749">
        <v>1</v>
      </c>
      <c r="L189" s="749">
        <v>5</v>
      </c>
      <c r="M189" s="749" t="s">
        <v>1809</v>
      </c>
      <c r="N189" s="749">
        <v>2</v>
      </c>
      <c r="O189" s="749">
        <v>0</v>
      </c>
      <c r="P189" s="749">
        <v>0</v>
      </c>
      <c r="Q189" s="749" t="s">
        <v>546</v>
      </c>
      <c r="R189" s="749">
        <v>1421</v>
      </c>
      <c r="S189" s="749">
        <v>142</v>
      </c>
      <c r="T189" s="749">
        <v>14</v>
      </c>
      <c r="U189" s="749">
        <v>1</v>
      </c>
      <c r="V189" s="749">
        <v>1</v>
      </c>
      <c r="W189" s="749">
        <v>2</v>
      </c>
      <c r="X189" s="749">
        <v>1</v>
      </c>
      <c r="Y189" s="749" t="s">
        <v>1810</v>
      </c>
      <c r="AA189" s="749">
        <v>4178874</v>
      </c>
      <c r="AB189" s="749">
        <v>4178874</v>
      </c>
      <c r="AC189" s="749">
        <v>2284286</v>
      </c>
      <c r="AD189" s="749">
        <v>1427516.56</v>
      </c>
      <c r="AE189" s="749">
        <v>856769.44</v>
      </c>
      <c r="AF189" s="749">
        <v>856769.44</v>
      </c>
      <c r="AG189" s="749">
        <v>1894588</v>
      </c>
      <c r="AH189" s="671"/>
      <c r="BS189" s="749">
        <v>14211</v>
      </c>
    </row>
    <row r="190" spans="1:71">
      <c r="A190" s="749">
        <v>3</v>
      </c>
      <c r="B190" s="749" t="s">
        <v>1806</v>
      </c>
      <c r="C190" s="749">
        <v>2</v>
      </c>
      <c r="D190" s="749" t="s">
        <v>1807</v>
      </c>
      <c r="E190" s="749">
        <v>14</v>
      </c>
      <c r="F190" s="749" t="s">
        <v>521</v>
      </c>
      <c r="G190" s="749">
        <v>221104</v>
      </c>
      <c r="H190" s="749">
        <v>221</v>
      </c>
      <c r="I190" s="749" t="s">
        <v>450</v>
      </c>
      <c r="J190" s="749" t="s">
        <v>1813</v>
      </c>
      <c r="K190" s="749">
        <v>1</v>
      </c>
      <c r="L190" s="749">
        <v>5</v>
      </c>
      <c r="M190" s="749" t="s">
        <v>1809</v>
      </c>
      <c r="N190" s="749">
        <v>2</v>
      </c>
      <c r="O190" s="749">
        <v>0</v>
      </c>
      <c r="P190" s="749">
        <v>0</v>
      </c>
      <c r="Q190" s="749" t="s">
        <v>546</v>
      </c>
      <c r="R190" s="749">
        <v>1421</v>
      </c>
      <c r="S190" s="749">
        <v>142</v>
      </c>
      <c r="T190" s="749">
        <v>14</v>
      </c>
      <c r="U190" s="749">
        <v>1</v>
      </c>
      <c r="V190" s="749">
        <v>1</v>
      </c>
      <c r="W190" s="749">
        <v>2</v>
      </c>
      <c r="X190" s="749">
        <v>3</v>
      </c>
      <c r="Y190" s="749" t="s">
        <v>1810</v>
      </c>
      <c r="AA190" s="749">
        <v>6632263</v>
      </c>
      <c r="AB190" s="749">
        <v>6632263</v>
      </c>
      <c r="AC190" s="749">
        <v>3661314</v>
      </c>
      <c r="AD190" s="749">
        <v>2812209.58</v>
      </c>
      <c r="AE190" s="749">
        <v>849104.42</v>
      </c>
      <c r="AF190" s="749">
        <v>5</v>
      </c>
      <c r="AG190" s="749">
        <v>3820048.42</v>
      </c>
      <c r="AH190" s="671"/>
      <c r="BS190" s="749">
        <v>14211</v>
      </c>
    </row>
    <row r="191" spans="1:71">
      <c r="A191" s="749">
        <v>3</v>
      </c>
      <c r="B191" s="749" t="s">
        <v>1806</v>
      </c>
      <c r="C191" s="749">
        <v>2</v>
      </c>
      <c r="D191" s="749" t="s">
        <v>1807</v>
      </c>
      <c r="E191" s="749">
        <v>14</v>
      </c>
      <c r="F191" s="749" t="s">
        <v>521</v>
      </c>
      <c r="G191" s="749">
        <v>221104</v>
      </c>
      <c r="H191" s="749">
        <v>221</v>
      </c>
      <c r="I191" s="749" t="s">
        <v>450</v>
      </c>
      <c r="J191" s="749" t="s">
        <v>1813</v>
      </c>
      <c r="K191" s="749">
        <v>1</v>
      </c>
      <c r="L191" s="749">
        <v>5</v>
      </c>
      <c r="M191" s="749" t="s">
        <v>1809</v>
      </c>
      <c r="N191" s="749">
        <v>2</v>
      </c>
      <c r="O191" s="749">
        <v>0</v>
      </c>
      <c r="P191" s="749">
        <v>0</v>
      </c>
      <c r="Q191" s="749" t="s">
        <v>546</v>
      </c>
      <c r="R191" s="749">
        <v>1421</v>
      </c>
      <c r="S191" s="749">
        <v>142</v>
      </c>
      <c r="T191" s="749">
        <v>14</v>
      </c>
      <c r="U191" s="749">
        <v>1</v>
      </c>
      <c r="V191" s="749">
        <v>2</v>
      </c>
      <c r="W191" s="749">
        <v>2</v>
      </c>
      <c r="X191" s="749">
        <v>1</v>
      </c>
      <c r="Y191" s="749" t="s">
        <v>1812</v>
      </c>
      <c r="AA191" s="749">
        <v>2785916</v>
      </c>
      <c r="AB191" s="749">
        <v>2785916</v>
      </c>
      <c r="AC191" s="749">
        <v>1338167</v>
      </c>
      <c r="AD191" s="749">
        <v>820752.78</v>
      </c>
      <c r="AE191" s="749">
        <v>517414.22</v>
      </c>
      <c r="AF191" s="749">
        <v>517414.22</v>
      </c>
      <c r="AG191" s="749">
        <v>1447749</v>
      </c>
      <c r="AH191" s="671"/>
      <c r="BS191" s="749">
        <v>14212</v>
      </c>
    </row>
    <row r="192" spans="1:71">
      <c r="A192" s="749">
        <v>3</v>
      </c>
      <c r="B192" s="749" t="s">
        <v>1806</v>
      </c>
      <c r="C192" s="749">
        <v>2</v>
      </c>
      <c r="D192" s="749" t="s">
        <v>1807</v>
      </c>
      <c r="E192" s="749">
        <v>14</v>
      </c>
      <c r="F192" s="749" t="s">
        <v>521</v>
      </c>
      <c r="G192" s="749">
        <v>221104</v>
      </c>
      <c r="H192" s="749">
        <v>221</v>
      </c>
      <c r="I192" s="749" t="s">
        <v>450</v>
      </c>
      <c r="J192" s="749" t="s">
        <v>1813</v>
      </c>
      <c r="K192" s="749">
        <v>1</v>
      </c>
      <c r="L192" s="749">
        <v>5</v>
      </c>
      <c r="M192" s="749" t="s">
        <v>1809</v>
      </c>
      <c r="N192" s="749">
        <v>2</v>
      </c>
      <c r="O192" s="749">
        <v>0</v>
      </c>
      <c r="P192" s="749">
        <v>0</v>
      </c>
      <c r="Q192" s="749" t="s">
        <v>546</v>
      </c>
      <c r="R192" s="749">
        <v>1421</v>
      </c>
      <c r="S192" s="749">
        <v>142</v>
      </c>
      <c r="T192" s="749">
        <v>14</v>
      </c>
      <c r="U192" s="749">
        <v>1</v>
      </c>
      <c r="V192" s="749">
        <v>2</v>
      </c>
      <c r="W192" s="749">
        <v>2</v>
      </c>
      <c r="X192" s="749">
        <v>3</v>
      </c>
      <c r="Y192" s="749" t="s">
        <v>1812</v>
      </c>
      <c r="AA192" s="749">
        <v>4421508</v>
      </c>
      <c r="AB192" s="749">
        <v>4421508</v>
      </c>
      <c r="AC192" s="749">
        <v>2440874</v>
      </c>
      <c r="AD192" s="749">
        <v>1874804.88</v>
      </c>
      <c r="AE192" s="749">
        <v>566069.12</v>
      </c>
      <c r="AF192" s="749">
        <v>5</v>
      </c>
      <c r="AG192" s="749">
        <v>2546698.12</v>
      </c>
      <c r="AH192" s="671"/>
      <c r="BS192" s="749">
        <v>14212</v>
      </c>
    </row>
    <row r="193" spans="1:71">
      <c r="A193" s="749">
        <v>3</v>
      </c>
      <c r="B193" s="749" t="s">
        <v>1806</v>
      </c>
      <c r="C193" s="749">
        <v>2</v>
      </c>
      <c r="D193" s="749" t="s">
        <v>1807</v>
      </c>
      <c r="E193" s="749">
        <v>14</v>
      </c>
      <c r="F193" s="749" t="s">
        <v>521</v>
      </c>
      <c r="G193" s="749">
        <v>221104</v>
      </c>
      <c r="H193" s="749">
        <v>221</v>
      </c>
      <c r="I193" s="749" t="s">
        <v>450</v>
      </c>
      <c r="J193" s="749" t="s">
        <v>1813</v>
      </c>
      <c r="K193" s="749">
        <v>1</v>
      </c>
      <c r="L193" s="749">
        <v>5</v>
      </c>
      <c r="M193" s="749" t="s">
        <v>1809</v>
      </c>
      <c r="N193" s="749">
        <v>2</v>
      </c>
      <c r="O193" s="749">
        <v>0</v>
      </c>
      <c r="P193" s="749">
        <v>0</v>
      </c>
      <c r="Q193" s="749" t="s">
        <v>546</v>
      </c>
      <c r="R193" s="749">
        <v>1431</v>
      </c>
      <c r="S193" s="749">
        <v>143</v>
      </c>
      <c r="T193" s="749">
        <v>14</v>
      </c>
      <c r="U193" s="749">
        <v>1</v>
      </c>
      <c r="V193" s="749">
        <v>1</v>
      </c>
      <c r="W193" s="749">
        <v>2</v>
      </c>
      <c r="X193" s="749">
        <v>0</v>
      </c>
      <c r="Y193" s="749" t="s">
        <v>1810</v>
      </c>
      <c r="AA193" s="749">
        <v>6516341</v>
      </c>
      <c r="AB193" s="749">
        <v>6516341</v>
      </c>
      <c r="AC193" s="749">
        <v>2987135</v>
      </c>
      <c r="AD193" s="749">
        <v>2254695.5299999998</v>
      </c>
      <c r="AE193" s="749">
        <v>732439.47</v>
      </c>
      <c r="AF193" s="749">
        <v>732439.47</v>
      </c>
      <c r="AG193" s="749">
        <v>3529206</v>
      </c>
      <c r="AH193" s="671"/>
      <c r="BS193" s="749">
        <v>14311</v>
      </c>
    </row>
    <row r="194" spans="1:71">
      <c r="A194" s="749">
        <v>3</v>
      </c>
      <c r="B194" s="749" t="s">
        <v>1806</v>
      </c>
      <c r="C194" s="749">
        <v>2</v>
      </c>
      <c r="D194" s="749" t="s">
        <v>1807</v>
      </c>
      <c r="E194" s="749">
        <v>14</v>
      </c>
      <c r="F194" s="749" t="s">
        <v>521</v>
      </c>
      <c r="G194" s="749">
        <v>221104</v>
      </c>
      <c r="H194" s="749">
        <v>221</v>
      </c>
      <c r="I194" s="749" t="s">
        <v>450</v>
      </c>
      <c r="J194" s="749" t="s">
        <v>1813</v>
      </c>
      <c r="K194" s="749">
        <v>1</v>
      </c>
      <c r="L194" s="749">
        <v>5</v>
      </c>
      <c r="M194" s="749" t="s">
        <v>1809</v>
      </c>
      <c r="N194" s="749">
        <v>2</v>
      </c>
      <c r="O194" s="749">
        <v>0</v>
      </c>
      <c r="P194" s="749">
        <v>0</v>
      </c>
      <c r="Q194" s="749" t="s">
        <v>546</v>
      </c>
      <c r="R194" s="749">
        <v>1431</v>
      </c>
      <c r="S194" s="749">
        <v>143</v>
      </c>
      <c r="T194" s="749">
        <v>14</v>
      </c>
      <c r="U194" s="749">
        <v>1</v>
      </c>
      <c r="V194" s="749">
        <v>2</v>
      </c>
      <c r="W194" s="749">
        <v>2</v>
      </c>
      <c r="X194" s="749">
        <v>0</v>
      </c>
      <c r="Y194" s="749" t="s">
        <v>1812</v>
      </c>
      <c r="AA194" s="749">
        <v>4344228</v>
      </c>
      <c r="AB194" s="749">
        <v>4344228</v>
      </c>
      <c r="AC194" s="749">
        <v>1991424</v>
      </c>
      <c r="AD194" s="749">
        <v>1503130.92</v>
      </c>
      <c r="AE194" s="749">
        <v>488293.08</v>
      </c>
      <c r="AF194" s="749">
        <v>488293.08</v>
      </c>
      <c r="AG194" s="749">
        <v>2352804</v>
      </c>
      <c r="AH194" s="671"/>
      <c r="BS194" s="749">
        <v>14312</v>
      </c>
    </row>
    <row r="195" spans="1:71">
      <c r="A195" s="749">
        <v>3</v>
      </c>
      <c r="B195" s="749" t="s">
        <v>1806</v>
      </c>
      <c r="C195" s="749">
        <v>2</v>
      </c>
      <c r="D195" s="749" t="s">
        <v>1807</v>
      </c>
      <c r="E195" s="749">
        <v>14</v>
      </c>
      <c r="F195" s="749" t="s">
        <v>521</v>
      </c>
      <c r="G195" s="749">
        <v>221104</v>
      </c>
      <c r="H195" s="749">
        <v>221</v>
      </c>
      <c r="I195" s="749" t="s">
        <v>450</v>
      </c>
      <c r="J195" s="749" t="s">
        <v>1813</v>
      </c>
      <c r="K195" s="749">
        <v>1</v>
      </c>
      <c r="L195" s="749">
        <v>5</v>
      </c>
      <c r="M195" s="749" t="s">
        <v>1809</v>
      </c>
      <c r="N195" s="749">
        <v>2</v>
      </c>
      <c r="O195" s="749">
        <v>0</v>
      </c>
      <c r="P195" s="749">
        <v>0</v>
      </c>
      <c r="Q195" s="749" t="s">
        <v>546</v>
      </c>
      <c r="R195" s="749">
        <v>1441</v>
      </c>
      <c r="S195" s="749">
        <v>144</v>
      </c>
      <c r="T195" s="749">
        <v>14</v>
      </c>
      <c r="U195" s="749">
        <v>1</v>
      </c>
      <c r="V195" s="749">
        <v>1</v>
      </c>
      <c r="W195" s="749">
        <v>2</v>
      </c>
      <c r="X195" s="749">
        <v>0</v>
      </c>
      <c r="Y195" s="749" t="s">
        <v>1810</v>
      </c>
      <c r="AA195" s="749">
        <v>8645270</v>
      </c>
      <c r="AB195" s="749">
        <v>8645270</v>
      </c>
      <c r="AC195" s="749">
        <v>4710650</v>
      </c>
      <c r="AD195" s="749">
        <v>3345401.53</v>
      </c>
      <c r="AE195" s="749">
        <v>1365248.47</v>
      </c>
      <c r="AF195" s="749">
        <v>0</v>
      </c>
      <c r="AG195" s="749">
        <v>5299868.47</v>
      </c>
      <c r="AH195" s="671"/>
      <c r="BS195" s="749">
        <v>14411</v>
      </c>
    </row>
    <row r="196" spans="1:71">
      <c r="A196" s="749">
        <v>3</v>
      </c>
      <c r="B196" s="749" t="s">
        <v>1806</v>
      </c>
      <c r="C196" s="749">
        <v>2</v>
      </c>
      <c r="D196" s="749" t="s">
        <v>1807</v>
      </c>
      <c r="E196" s="749">
        <v>14</v>
      </c>
      <c r="F196" s="749" t="s">
        <v>521</v>
      </c>
      <c r="G196" s="749">
        <v>221104</v>
      </c>
      <c r="H196" s="749">
        <v>221</v>
      </c>
      <c r="I196" s="749" t="s">
        <v>450</v>
      </c>
      <c r="J196" s="749" t="s">
        <v>1813</v>
      </c>
      <c r="K196" s="749">
        <v>1</v>
      </c>
      <c r="L196" s="749">
        <v>5</v>
      </c>
      <c r="M196" s="749" t="s">
        <v>1809</v>
      </c>
      <c r="N196" s="749">
        <v>2</v>
      </c>
      <c r="O196" s="749">
        <v>0</v>
      </c>
      <c r="P196" s="749">
        <v>0</v>
      </c>
      <c r="Q196" s="749" t="s">
        <v>546</v>
      </c>
      <c r="R196" s="749">
        <v>1441</v>
      </c>
      <c r="S196" s="749">
        <v>144</v>
      </c>
      <c r="T196" s="749">
        <v>14</v>
      </c>
      <c r="U196" s="749">
        <v>1</v>
      </c>
      <c r="V196" s="749">
        <v>2</v>
      </c>
      <c r="W196" s="749">
        <v>2</v>
      </c>
      <c r="X196" s="749">
        <v>0</v>
      </c>
      <c r="Y196" s="749" t="s">
        <v>1812</v>
      </c>
      <c r="AA196" s="749">
        <v>5763513</v>
      </c>
      <c r="AB196" s="749">
        <v>5763513</v>
      </c>
      <c r="AC196" s="749">
        <v>3140433</v>
      </c>
      <c r="AD196" s="749">
        <v>2230267.39</v>
      </c>
      <c r="AE196" s="749">
        <v>910165.61</v>
      </c>
      <c r="AF196" s="749">
        <v>0</v>
      </c>
      <c r="AG196" s="749">
        <v>3533245.61</v>
      </c>
      <c r="AH196" s="671"/>
      <c r="BS196" s="749">
        <v>14412</v>
      </c>
    </row>
    <row r="197" spans="1:71">
      <c r="A197" s="749">
        <v>3</v>
      </c>
      <c r="B197" s="749" t="s">
        <v>1806</v>
      </c>
      <c r="C197" s="749">
        <v>2</v>
      </c>
      <c r="D197" s="749" t="s">
        <v>1807</v>
      </c>
      <c r="E197" s="749">
        <v>14</v>
      </c>
      <c r="F197" s="749" t="s">
        <v>521</v>
      </c>
      <c r="G197" s="749">
        <v>221104</v>
      </c>
      <c r="H197" s="749">
        <v>221</v>
      </c>
      <c r="I197" s="749" t="s">
        <v>450</v>
      </c>
      <c r="J197" s="749" t="s">
        <v>1813</v>
      </c>
      <c r="K197" s="749">
        <v>1</v>
      </c>
      <c r="L197" s="749">
        <v>5</v>
      </c>
      <c r="M197" s="749" t="s">
        <v>1809</v>
      </c>
      <c r="N197" s="749">
        <v>2</v>
      </c>
      <c r="O197" s="749">
        <v>0</v>
      </c>
      <c r="P197" s="749">
        <v>0</v>
      </c>
      <c r="Q197" s="749" t="s">
        <v>546</v>
      </c>
      <c r="R197" s="749">
        <v>1443</v>
      </c>
      <c r="S197" s="749">
        <v>144</v>
      </c>
      <c r="T197" s="749">
        <v>14</v>
      </c>
      <c r="U197" s="749">
        <v>1</v>
      </c>
      <c r="V197" s="749">
        <v>1</v>
      </c>
      <c r="W197" s="749">
        <v>2</v>
      </c>
      <c r="X197" s="749">
        <v>0</v>
      </c>
      <c r="Y197" s="749" t="s">
        <v>1810</v>
      </c>
      <c r="AA197" s="749">
        <v>1365928</v>
      </c>
      <c r="AB197" s="749">
        <v>1365928</v>
      </c>
      <c r="AC197" s="749">
        <v>707922</v>
      </c>
      <c r="AD197" s="749">
        <v>351065.23</v>
      </c>
      <c r="AE197" s="749">
        <v>356856.77</v>
      </c>
      <c r="AF197" s="749">
        <v>0</v>
      </c>
      <c r="AG197" s="749">
        <v>1014862.77</v>
      </c>
      <c r="AH197" s="671"/>
      <c r="BS197" s="749">
        <v>14431</v>
      </c>
    </row>
    <row r="198" spans="1:71">
      <c r="A198" s="749">
        <v>3</v>
      </c>
      <c r="B198" s="749" t="s">
        <v>1806</v>
      </c>
      <c r="C198" s="749">
        <v>2</v>
      </c>
      <c r="D198" s="749" t="s">
        <v>1807</v>
      </c>
      <c r="E198" s="749">
        <v>14</v>
      </c>
      <c r="F198" s="749" t="s">
        <v>521</v>
      </c>
      <c r="G198" s="749">
        <v>221104</v>
      </c>
      <c r="H198" s="749">
        <v>221</v>
      </c>
      <c r="I198" s="749" t="s">
        <v>450</v>
      </c>
      <c r="J198" s="749" t="s">
        <v>1813</v>
      </c>
      <c r="K198" s="749">
        <v>1</v>
      </c>
      <c r="L198" s="749">
        <v>5</v>
      </c>
      <c r="M198" s="749" t="s">
        <v>1809</v>
      </c>
      <c r="N198" s="749">
        <v>2</v>
      </c>
      <c r="O198" s="749">
        <v>0</v>
      </c>
      <c r="P198" s="749">
        <v>0</v>
      </c>
      <c r="Q198" s="749" t="s">
        <v>546</v>
      </c>
      <c r="R198" s="749">
        <v>1443</v>
      </c>
      <c r="S198" s="749">
        <v>144</v>
      </c>
      <c r="T198" s="749">
        <v>14</v>
      </c>
      <c r="U198" s="749">
        <v>1</v>
      </c>
      <c r="V198" s="749">
        <v>2</v>
      </c>
      <c r="W198" s="749">
        <v>2</v>
      </c>
      <c r="X198" s="749">
        <v>0</v>
      </c>
      <c r="Y198" s="749" t="s">
        <v>1812</v>
      </c>
      <c r="AA198" s="749">
        <v>910619</v>
      </c>
      <c r="AB198" s="749">
        <v>910619</v>
      </c>
      <c r="AC198" s="749">
        <v>471952</v>
      </c>
      <c r="AD198" s="749">
        <v>234045.47</v>
      </c>
      <c r="AE198" s="749">
        <v>237906.53</v>
      </c>
      <c r="AF198" s="749">
        <v>0</v>
      </c>
      <c r="AG198" s="749">
        <v>676573.53</v>
      </c>
      <c r="AH198" s="671"/>
      <c r="BS198" s="749">
        <v>14432</v>
      </c>
    </row>
    <row r="199" spans="1:71">
      <c r="A199" s="749">
        <v>3</v>
      </c>
      <c r="B199" s="749" t="s">
        <v>1806</v>
      </c>
      <c r="C199" s="749">
        <v>2</v>
      </c>
      <c r="D199" s="749" t="s">
        <v>1807</v>
      </c>
      <c r="E199" s="749">
        <v>14</v>
      </c>
      <c r="F199" s="749" t="s">
        <v>521</v>
      </c>
      <c r="G199" s="749">
        <v>221104</v>
      </c>
      <c r="H199" s="749">
        <v>221</v>
      </c>
      <c r="I199" s="749" t="s">
        <v>450</v>
      </c>
      <c r="J199" s="749" t="s">
        <v>1813</v>
      </c>
      <c r="K199" s="749">
        <v>1</v>
      </c>
      <c r="L199" s="749">
        <v>5</v>
      </c>
      <c r="M199" s="749" t="s">
        <v>1809</v>
      </c>
      <c r="N199" s="749">
        <v>2</v>
      </c>
      <c r="O199" s="749">
        <v>0</v>
      </c>
      <c r="P199" s="749">
        <v>0</v>
      </c>
      <c r="Q199" s="749" t="s">
        <v>546</v>
      </c>
      <c r="R199" s="749">
        <v>1511</v>
      </c>
      <c r="S199" s="749">
        <v>151</v>
      </c>
      <c r="T199" s="749">
        <v>15</v>
      </c>
      <c r="U199" s="749">
        <v>1</v>
      </c>
      <c r="V199" s="749">
        <v>1</v>
      </c>
      <c r="W199" s="749">
        <v>2</v>
      </c>
      <c r="X199" s="749">
        <v>0</v>
      </c>
      <c r="Y199" s="749" t="s">
        <v>1810</v>
      </c>
      <c r="AA199" s="749">
        <v>18693250</v>
      </c>
      <c r="AB199" s="749">
        <v>18693250</v>
      </c>
      <c r="AC199" s="749">
        <v>10141195</v>
      </c>
      <c r="AD199" s="749">
        <v>10141195</v>
      </c>
      <c r="AE199" s="749">
        <v>0</v>
      </c>
      <c r="AF199" s="749">
        <v>7405.48</v>
      </c>
      <c r="AG199" s="749">
        <v>8544649.5199999996</v>
      </c>
      <c r="AH199" s="671">
        <v>48000</v>
      </c>
      <c r="BS199" s="749">
        <v>15111</v>
      </c>
    </row>
    <row r="200" spans="1:71">
      <c r="A200" s="749">
        <v>3</v>
      </c>
      <c r="B200" s="749" t="s">
        <v>1806</v>
      </c>
      <c r="C200" s="749">
        <v>2</v>
      </c>
      <c r="D200" s="749" t="s">
        <v>1807</v>
      </c>
      <c r="E200" s="749">
        <v>14</v>
      </c>
      <c r="F200" s="749" t="s">
        <v>521</v>
      </c>
      <c r="G200" s="749">
        <v>221104</v>
      </c>
      <c r="H200" s="749">
        <v>221</v>
      </c>
      <c r="I200" s="749" t="s">
        <v>450</v>
      </c>
      <c r="J200" s="749" t="s">
        <v>1813</v>
      </c>
      <c r="K200" s="749">
        <v>1</v>
      </c>
      <c r="L200" s="749">
        <v>5</v>
      </c>
      <c r="M200" s="749" t="s">
        <v>1809</v>
      </c>
      <c r="N200" s="749">
        <v>2</v>
      </c>
      <c r="O200" s="749">
        <v>0</v>
      </c>
      <c r="P200" s="749">
        <v>0</v>
      </c>
      <c r="Q200" s="749" t="s">
        <v>546</v>
      </c>
      <c r="R200" s="749">
        <v>1511</v>
      </c>
      <c r="S200" s="749">
        <v>151</v>
      </c>
      <c r="T200" s="749">
        <v>15</v>
      </c>
      <c r="U200" s="749">
        <v>1</v>
      </c>
      <c r="V200" s="749">
        <v>2</v>
      </c>
      <c r="W200" s="749">
        <v>2</v>
      </c>
      <c r="X200" s="749">
        <v>0</v>
      </c>
      <c r="Y200" s="749" t="s">
        <v>1812</v>
      </c>
      <c r="AA200" s="749">
        <v>12462166</v>
      </c>
      <c r="AB200" s="749">
        <v>12462166</v>
      </c>
      <c r="AC200" s="749">
        <v>6316596</v>
      </c>
      <c r="AD200" s="749">
        <v>6313799.4900000002</v>
      </c>
      <c r="AE200" s="749">
        <v>2796.51</v>
      </c>
      <c r="AF200" s="749">
        <v>2796.51</v>
      </c>
      <c r="AG200" s="749">
        <v>6145570</v>
      </c>
      <c r="AH200" s="671">
        <v>1490936.88</v>
      </c>
      <c r="BS200" s="749">
        <v>15112</v>
      </c>
    </row>
    <row r="201" spans="1:71">
      <c r="A201" s="749">
        <v>3</v>
      </c>
      <c r="B201" s="749" t="s">
        <v>1806</v>
      </c>
      <c r="C201" s="749">
        <v>2</v>
      </c>
      <c r="D201" s="749" t="s">
        <v>1807</v>
      </c>
      <c r="E201" s="749">
        <v>14</v>
      </c>
      <c r="F201" s="749" t="s">
        <v>521</v>
      </c>
      <c r="G201" s="749">
        <v>221104</v>
      </c>
      <c r="H201" s="749">
        <v>221</v>
      </c>
      <c r="I201" s="749" t="s">
        <v>450</v>
      </c>
      <c r="J201" s="749" t="s">
        <v>1813</v>
      </c>
      <c r="K201" s="749">
        <v>1</v>
      </c>
      <c r="L201" s="749">
        <v>5</v>
      </c>
      <c r="M201" s="749" t="s">
        <v>1809</v>
      </c>
      <c r="N201" s="749">
        <v>2</v>
      </c>
      <c r="O201" s="749">
        <v>0</v>
      </c>
      <c r="P201" s="749">
        <v>0</v>
      </c>
      <c r="Q201" s="749" t="s">
        <v>546</v>
      </c>
      <c r="R201" s="749">
        <v>1541</v>
      </c>
      <c r="S201" s="749">
        <v>154</v>
      </c>
      <c r="T201" s="749">
        <v>15</v>
      </c>
      <c r="U201" s="749">
        <v>1</v>
      </c>
      <c r="V201" s="749">
        <v>1</v>
      </c>
      <c r="W201" s="749">
        <v>1</v>
      </c>
      <c r="X201" s="749">
        <v>0</v>
      </c>
      <c r="Y201" s="749" t="s">
        <v>1810</v>
      </c>
      <c r="AA201" s="749">
        <v>5574101</v>
      </c>
      <c r="AB201" s="749">
        <v>5574101</v>
      </c>
      <c r="AC201" s="749">
        <v>2374101</v>
      </c>
      <c r="AD201" s="749">
        <v>2072486</v>
      </c>
      <c r="AE201" s="749">
        <v>301615</v>
      </c>
      <c r="AF201" s="749">
        <v>0</v>
      </c>
      <c r="AG201" s="749">
        <v>3501615</v>
      </c>
      <c r="AH201" s="671"/>
      <c r="BS201" s="749">
        <v>15411</v>
      </c>
    </row>
    <row r="202" spans="1:71">
      <c r="A202" s="749">
        <v>3</v>
      </c>
      <c r="B202" s="749" t="s">
        <v>1806</v>
      </c>
      <c r="C202" s="749">
        <v>2</v>
      </c>
      <c r="D202" s="749" t="s">
        <v>1807</v>
      </c>
      <c r="E202" s="749">
        <v>14</v>
      </c>
      <c r="F202" s="749" t="s">
        <v>521</v>
      </c>
      <c r="G202" s="749">
        <v>221104</v>
      </c>
      <c r="H202" s="749">
        <v>221</v>
      </c>
      <c r="I202" s="749" t="s">
        <v>450</v>
      </c>
      <c r="J202" s="749" t="s">
        <v>1813</v>
      </c>
      <c r="K202" s="749">
        <v>1</v>
      </c>
      <c r="L202" s="749">
        <v>5</v>
      </c>
      <c r="M202" s="749" t="s">
        <v>1809</v>
      </c>
      <c r="N202" s="749">
        <v>2</v>
      </c>
      <c r="O202" s="749">
        <v>0</v>
      </c>
      <c r="P202" s="749">
        <v>0</v>
      </c>
      <c r="Q202" s="749" t="s">
        <v>546</v>
      </c>
      <c r="R202" s="749">
        <v>1541</v>
      </c>
      <c r="S202" s="749">
        <v>154</v>
      </c>
      <c r="T202" s="749">
        <v>15</v>
      </c>
      <c r="U202" s="749">
        <v>1</v>
      </c>
      <c r="V202" s="749">
        <v>1</v>
      </c>
      <c r="W202" s="749">
        <v>2</v>
      </c>
      <c r="X202" s="749">
        <v>8</v>
      </c>
      <c r="Y202" s="749" t="s">
        <v>1810</v>
      </c>
      <c r="AA202" s="749">
        <v>4733752</v>
      </c>
      <c r="AB202" s="749">
        <v>4733752</v>
      </c>
      <c r="AC202" s="749">
        <v>150000</v>
      </c>
      <c r="AD202" s="749">
        <v>0</v>
      </c>
      <c r="AE202" s="749">
        <v>150000</v>
      </c>
      <c r="AF202" s="749">
        <v>0</v>
      </c>
      <c r="AG202" s="749">
        <v>4733752</v>
      </c>
      <c r="AH202" s="671"/>
      <c r="BS202" s="749">
        <v>15411</v>
      </c>
    </row>
    <row r="203" spans="1:71">
      <c r="A203" s="749">
        <v>3</v>
      </c>
      <c r="B203" s="749" t="s">
        <v>1806</v>
      </c>
      <c r="C203" s="749">
        <v>2</v>
      </c>
      <c r="D203" s="749" t="s">
        <v>1807</v>
      </c>
      <c r="E203" s="749">
        <v>14</v>
      </c>
      <c r="F203" s="749" t="s">
        <v>521</v>
      </c>
      <c r="G203" s="749">
        <v>221104</v>
      </c>
      <c r="H203" s="749">
        <v>221</v>
      </c>
      <c r="I203" s="749" t="s">
        <v>450</v>
      </c>
      <c r="J203" s="749" t="s">
        <v>1813</v>
      </c>
      <c r="K203" s="749">
        <v>1</v>
      </c>
      <c r="L203" s="749">
        <v>5</v>
      </c>
      <c r="M203" s="749" t="s">
        <v>1809</v>
      </c>
      <c r="N203" s="749">
        <v>2</v>
      </c>
      <c r="O203" s="749">
        <v>0</v>
      </c>
      <c r="P203" s="749">
        <v>0</v>
      </c>
      <c r="Q203" s="749" t="s">
        <v>546</v>
      </c>
      <c r="R203" s="749">
        <v>1541</v>
      </c>
      <c r="S203" s="749">
        <v>154</v>
      </c>
      <c r="T203" s="749">
        <v>15</v>
      </c>
      <c r="U203" s="749">
        <v>1</v>
      </c>
      <c r="V203" s="749">
        <v>1</v>
      </c>
      <c r="W203" s="749">
        <v>2</v>
      </c>
      <c r="X203" s="749">
        <v>18</v>
      </c>
      <c r="Y203" s="749" t="s">
        <v>1810</v>
      </c>
      <c r="AA203" s="749">
        <v>25195007</v>
      </c>
      <c r="AB203" s="749">
        <v>25195007</v>
      </c>
      <c r="AC203" s="749">
        <v>500000</v>
      </c>
      <c r="AD203" s="749">
        <v>0</v>
      </c>
      <c r="AE203" s="749">
        <v>500000</v>
      </c>
      <c r="AF203" s="749">
        <v>0</v>
      </c>
      <c r="AG203" s="749">
        <v>25195007</v>
      </c>
      <c r="AH203" s="671"/>
      <c r="BS203" s="749">
        <v>15411</v>
      </c>
    </row>
    <row r="204" spans="1:71">
      <c r="A204" s="749">
        <v>3</v>
      </c>
      <c r="B204" s="749" t="s">
        <v>1806</v>
      </c>
      <c r="C204" s="749">
        <v>2</v>
      </c>
      <c r="D204" s="749" t="s">
        <v>1807</v>
      </c>
      <c r="E204" s="749">
        <v>14</v>
      </c>
      <c r="F204" s="749" t="s">
        <v>521</v>
      </c>
      <c r="G204" s="749">
        <v>221104</v>
      </c>
      <c r="H204" s="749">
        <v>221</v>
      </c>
      <c r="I204" s="749" t="s">
        <v>450</v>
      </c>
      <c r="J204" s="749" t="s">
        <v>1813</v>
      </c>
      <c r="K204" s="749">
        <v>1</v>
      </c>
      <c r="L204" s="749">
        <v>5</v>
      </c>
      <c r="M204" s="749" t="s">
        <v>1809</v>
      </c>
      <c r="N204" s="749">
        <v>2</v>
      </c>
      <c r="O204" s="749">
        <v>0</v>
      </c>
      <c r="P204" s="749">
        <v>0</v>
      </c>
      <c r="Q204" s="749" t="s">
        <v>546</v>
      </c>
      <c r="R204" s="749">
        <v>1541</v>
      </c>
      <c r="S204" s="749">
        <v>154</v>
      </c>
      <c r="T204" s="749">
        <v>15</v>
      </c>
      <c r="U204" s="749">
        <v>1</v>
      </c>
      <c r="V204" s="749">
        <v>2</v>
      </c>
      <c r="W204" s="749">
        <v>1</v>
      </c>
      <c r="X204" s="749">
        <v>0</v>
      </c>
      <c r="Y204" s="749" t="s">
        <v>1812</v>
      </c>
      <c r="AA204" s="749">
        <v>3716068</v>
      </c>
      <c r="AB204" s="749">
        <v>3716068</v>
      </c>
      <c r="AC204" s="749">
        <v>1616068</v>
      </c>
      <c r="AD204" s="749">
        <v>0</v>
      </c>
      <c r="AE204" s="749">
        <v>1616068</v>
      </c>
      <c r="AF204" s="749">
        <v>0</v>
      </c>
      <c r="AG204" s="749">
        <v>3716068</v>
      </c>
      <c r="AH204" s="671"/>
      <c r="BS204" s="749">
        <v>15412</v>
      </c>
    </row>
    <row r="205" spans="1:71">
      <c r="A205" s="749">
        <v>3</v>
      </c>
      <c r="B205" s="749" t="s">
        <v>1806</v>
      </c>
      <c r="C205" s="749">
        <v>2</v>
      </c>
      <c r="D205" s="749" t="s">
        <v>1807</v>
      </c>
      <c r="E205" s="749">
        <v>14</v>
      </c>
      <c r="F205" s="749" t="s">
        <v>521</v>
      </c>
      <c r="G205" s="749">
        <v>221104</v>
      </c>
      <c r="H205" s="749">
        <v>221</v>
      </c>
      <c r="I205" s="749" t="s">
        <v>450</v>
      </c>
      <c r="J205" s="749" t="s">
        <v>1813</v>
      </c>
      <c r="K205" s="749">
        <v>1</v>
      </c>
      <c r="L205" s="749">
        <v>5</v>
      </c>
      <c r="M205" s="749" t="s">
        <v>1809</v>
      </c>
      <c r="N205" s="749">
        <v>2</v>
      </c>
      <c r="O205" s="749">
        <v>0</v>
      </c>
      <c r="P205" s="749">
        <v>0</v>
      </c>
      <c r="Q205" s="749" t="s">
        <v>546</v>
      </c>
      <c r="R205" s="749">
        <v>1541</v>
      </c>
      <c r="S205" s="749">
        <v>154</v>
      </c>
      <c r="T205" s="749">
        <v>15</v>
      </c>
      <c r="U205" s="749">
        <v>1</v>
      </c>
      <c r="V205" s="749">
        <v>2</v>
      </c>
      <c r="W205" s="749">
        <v>2</v>
      </c>
      <c r="X205" s="749">
        <v>8</v>
      </c>
      <c r="Y205" s="749" t="s">
        <v>1812</v>
      </c>
      <c r="AA205" s="749">
        <v>3155834</v>
      </c>
      <c r="AB205" s="749">
        <v>3155834</v>
      </c>
      <c r="AC205" s="749">
        <v>0</v>
      </c>
      <c r="AD205" s="749">
        <v>0</v>
      </c>
      <c r="AE205" s="749">
        <v>0</v>
      </c>
      <c r="AF205" s="749">
        <v>0</v>
      </c>
      <c r="AG205" s="749">
        <v>3155834</v>
      </c>
      <c r="AH205" s="671"/>
      <c r="BS205" s="749">
        <v>15412</v>
      </c>
    </row>
    <row r="206" spans="1:71">
      <c r="A206" s="749">
        <v>3</v>
      </c>
      <c r="B206" s="749" t="s">
        <v>1806</v>
      </c>
      <c r="C206" s="749">
        <v>2</v>
      </c>
      <c r="D206" s="749" t="s">
        <v>1807</v>
      </c>
      <c r="E206" s="749">
        <v>14</v>
      </c>
      <c r="F206" s="749" t="s">
        <v>521</v>
      </c>
      <c r="G206" s="749">
        <v>221104</v>
      </c>
      <c r="H206" s="749">
        <v>221</v>
      </c>
      <c r="I206" s="749" t="s">
        <v>450</v>
      </c>
      <c r="J206" s="749" t="s">
        <v>1813</v>
      </c>
      <c r="K206" s="749">
        <v>1</v>
      </c>
      <c r="L206" s="749">
        <v>5</v>
      </c>
      <c r="M206" s="749" t="s">
        <v>1809</v>
      </c>
      <c r="N206" s="749">
        <v>2</v>
      </c>
      <c r="O206" s="749">
        <v>0</v>
      </c>
      <c r="P206" s="749">
        <v>0</v>
      </c>
      <c r="Q206" s="749" t="s">
        <v>546</v>
      </c>
      <c r="R206" s="749">
        <v>1541</v>
      </c>
      <c r="S206" s="749">
        <v>154</v>
      </c>
      <c r="T206" s="749">
        <v>15</v>
      </c>
      <c r="U206" s="749">
        <v>1</v>
      </c>
      <c r="V206" s="749">
        <v>2</v>
      </c>
      <c r="W206" s="749">
        <v>2</v>
      </c>
      <c r="X206" s="749">
        <v>18</v>
      </c>
      <c r="Y206" s="749" t="s">
        <v>1812</v>
      </c>
      <c r="AA206" s="749">
        <v>16796672</v>
      </c>
      <c r="AB206" s="749">
        <v>16796672</v>
      </c>
      <c r="AC206" s="749">
        <v>0</v>
      </c>
      <c r="AD206" s="749">
        <v>0</v>
      </c>
      <c r="AE206" s="749">
        <v>0</v>
      </c>
      <c r="AF206" s="749">
        <v>0</v>
      </c>
      <c r="AG206" s="749">
        <v>16796672</v>
      </c>
      <c r="AH206" s="671"/>
      <c r="BS206" s="749">
        <v>15412</v>
      </c>
    </row>
    <row r="207" spans="1:71">
      <c r="A207" s="749">
        <v>3</v>
      </c>
      <c r="B207" s="749" t="s">
        <v>1806</v>
      </c>
      <c r="C207" s="749">
        <v>2</v>
      </c>
      <c r="D207" s="749" t="s">
        <v>1807</v>
      </c>
      <c r="E207" s="749">
        <v>14</v>
      </c>
      <c r="F207" s="749" t="s">
        <v>521</v>
      </c>
      <c r="G207" s="749">
        <v>221104</v>
      </c>
      <c r="H207" s="749">
        <v>221</v>
      </c>
      <c r="I207" s="749" t="s">
        <v>450</v>
      </c>
      <c r="J207" s="749" t="s">
        <v>1813</v>
      </c>
      <c r="K207" s="749">
        <v>1</v>
      </c>
      <c r="L207" s="749">
        <v>5</v>
      </c>
      <c r="M207" s="749" t="s">
        <v>1809</v>
      </c>
      <c r="N207" s="749">
        <v>2</v>
      </c>
      <c r="O207" s="749">
        <v>0</v>
      </c>
      <c r="P207" s="749">
        <v>0</v>
      </c>
      <c r="Q207" s="749" t="s">
        <v>546</v>
      </c>
      <c r="R207" s="749">
        <v>1611</v>
      </c>
      <c r="S207" s="749">
        <v>161</v>
      </c>
      <c r="T207" s="749">
        <v>16</v>
      </c>
      <c r="U207" s="749">
        <v>1</v>
      </c>
      <c r="V207" s="749">
        <v>1</v>
      </c>
      <c r="W207" s="749">
        <v>1</v>
      </c>
      <c r="X207" s="749">
        <v>43</v>
      </c>
      <c r="Y207" s="749" t="s">
        <v>1810</v>
      </c>
      <c r="AA207" s="749">
        <v>1500000</v>
      </c>
      <c r="AB207" s="749">
        <v>1500000</v>
      </c>
      <c r="AC207" s="749">
        <v>1000000</v>
      </c>
      <c r="AD207" s="749">
        <v>0</v>
      </c>
      <c r="AE207" s="749">
        <v>1000000</v>
      </c>
      <c r="AF207" s="749">
        <v>0</v>
      </c>
      <c r="AG207" s="749">
        <v>1500000</v>
      </c>
      <c r="AH207" s="671">
        <v>65160</v>
      </c>
      <c r="BS207" s="749">
        <v>16111</v>
      </c>
    </row>
    <row r="208" spans="1:71">
      <c r="A208" s="749">
        <v>2</v>
      </c>
      <c r="B208" s="749" t="s">
        <v>1806</v>
      </c>
      <c r="C208" s="749">
        <v>2</v>
      </c>
      <c r="D208" s="749" t="s">
        <v>1807</v>
      </c>
      <c r="E208" s="749">
        <v>14</v>
      </c>
      <c r="F208" s="749" t="s">
        <v>526</v>
      </c>
      <c r="G208" s="749">
        <v>222166</v>
      </c>
      <c r="H208" s="749">
        <v>222</v>
      </c>
      <c r="I208" s="749" t="s">
        <v>394</v>
      </c>
      <c r="J208" s="749" t="s">
        <v>1811</v>
      </c>
      <c r="K208" s="749">
        <v>2</v>
      </c>
      <c r="L208" s="749">
        <v>5</v>
      </c>
      <c r="M208" s="749" t="s">
        <v>1811</v>
      </c>
      <c r="N208" s="749">
        <v>1</v>
      </c>
      <c r="O208" s="749">
        <v>0</v>
      </c>
      <c r="P208" s="749">
        <v>0</v>
      </c>
      <c r="Q208" s="749" t="s">
        <v>548</v>
      </c>
      <c r="R208" s="749">
        <v>3112</v>
      </c>
      <c r="S208" s="749">
        <v>311</v>
      </c>
      <c r="T208" s="749">
        <v>31</v>
      </c>
      <c r="U208" s="749">
        <v>3</v>
      </c>
      <c r="V208" s="749">
        <v>1</v>
      </c>
      <c r="W208" s="749">
        <v>2</v>
      </c>
      <c r="X208" s="749">
        <v>0</v>
      </c>
      <c r="Y208" s="749" t="s">
        <v>1810</v>
      </c>
      <c r="AA208" s="749">
        <v>0</v>
      </c>
      <c r="AB208" s="749">
        <v>1700000</v>
      </c>
      <c r="AC208" s="749">
        <v>849999.5</v>
      </c>
      <c r="AD208" s="749">
        <v>0</v>
      </c>
      <c r="AE208" s="749">
        <v>849999.5</v>
      </c>
      <c r="AF208" s="749">
        <v>0</v>
      </c>
      <c r="AG208" s="749">
        <v>1700000</v>
      </c>
      <c r="AH208" s="671"/>
      <c r="BS208" s="749">
        <v>31121</v>
      </c>
    </row>
    <row r="209" spans="1:71">
      <c r="A209" s="749">
        <v>2</v>
      </c>
      <c r="B209" s="749" t="s">
        <v>1806</v>
      </c>
      <c r="C209" s="749">
        <v>2</v>
      </c>
      <c r="D209" s="749" t="s">
        <v>1807</v>
      </c>
      <c r="E209" s="749">
        <v>14</v>
      </c>
      <c r="F209" s="749" t="s">
        <v>526</v>
      </c>
      <c r="G209" s="749">
        <v>222166</v>
      </c>
      <c r="H209" s="749">
        <v>222</v>
      </c>
      <c r="I209" s="749" t="s">
        <v>394</v>
      </c>
      <c r="J209" s="749" t="s">
        <v>1811</v>
      </c>
      <c r="K209" s="749">
        <v>2</v>
      </c>
      <c r="L209" s="749">
        <v>5</v>
      </c>
      <c r="M209" s="749" t="s">
        <v>1811</v>
      </c>
      <c r="N209" s="749">
        <v>1</v>
      </c>
      <c r="O209" s="749">
        <v>0</v>
      </c>
      <c r="P209" s="749">
        <v>0</v>
      </c>
      <c r="Q209" s="749" t="s">
        <v>548</v>
      </c>
      <c r="R209" s="749">
        <v>3321</v>
      </c>
      <c r="S209" s="749">
        <v>332</v>
      </c>
      <c r="T209" s="749">
        <v>33</v>
      </c>
      <c r="U209" s="749">
        <v>3</v>
      </c>
      <c r="V209" s="749">
        <v>1</v>
      </c>
      <c r="W209" s="749">
        <v>1</v>
      </c>
      <c r="X209" s="749">
        <v>0</v>
      </c>
      <c r="Y209" s="749" t="s">
        <v>1810</v>
      </c>
      <c r="AA209" s="749">
        <v>2000000</v>
      </c>
      <c r="AB209" s="749">
        <v>0</v>
      </c>
      <c r="AC209" s="749">
        <v>0</v>
      </c>
      <c r="AD209" s="749">
        <v>0</v>
      </c>
      <c r="AE209" s="749">
        <v>0</v>
      </c>
      <c r="AF209" s="749">
        <v>0</v>
      </c>
      <c r="AG209" s="749">
        <v>0</v>
      </c>
      <c r="AH209" s="671"/>
      <c r="BS209" s="749">
        <v>33211</v>
      </c>
    </row>
    <row r="210" spans="1:71">
      <c r="A210" s="749">
        <v>2</v>
      </c>
      <c r="B210" s="749" t="s">
        <v>1806</v>
      </c>
      <c r="C210" s="749">
        <v>2</v>
      </c>
      <c r="D210" s="749" t="s">
        <v>1807</v>
      </c>
      <c r="E210" s="749">
        <v>14</v>
      </c>
      <c r="F210" s="749" t="s">
        <v>526</v>
      </c>
      <c r="G210" s="749">
        <v>222166</v>
      </c>
      <c r="H210" s="749">
        <v>222</v>
      </c>
      <c r="I210" s="749" t="s">
        <v>394</v>
      </c>
      <c r="J210" s="749" t="s">
        <v>1811</v>
      </c>
      <c r="K210" s="749">
        <v>2</v>
      </c>
      <c r="L210" s="749">
        <v>5</v>
      </c>
      <c r="M210" s="749" t="s">
        <v>1811</v>
      </c>
      <c r="N210" s="749">
        <v>1</v>
      </c>
      <c r="O210" s="749">
        <v>0</v>
      </c>
      <c r="P210" s="749">
        <v>0</v>
      </c>
      <c r="Q210" s="749" t="s">
        <v>548</v>
      </c>
      <c r="R210" s="749">
        <v>3331</v>
      </c>
      <c r="S210" s="749">
        <v>333</v>
      </c>
      <c r="T210" s="749">
        <v>33</v>
      </c>
      <c r="U210" s="749">
        <v>3</v>
      </c>
      <c r="V210" s="749">
        <v>1</v>
      </c>
      <c r="W210" s="749">
        <v>1</v>
      </c>
      <c r="X210" s="749">
        <v>0</v>
      </c>
      <c r="Y210" s="749" t="s">
        <v>1810</v>
      </c>
      <c r="AA210" s="749">
        <v>700000</v>
      </c>
      <c r="AB210" s="749">
        <v>0</v>
      </c>
      <c r="AC210" s="749">
        <v>0</v>
      </c>
      <c r="AD210" s="749">
        <v>0</v>
      </c>
      <c r="AE210" s="749">
        <v>0</v>
      </c>
      <c r="AF210" s="749">
        <v>0</v>
      </c>
      <c r="AG210" s="749">
        <v>0</v>
      </c>
      <c r="AH210" s="671"/>
      <c r="BS210" s="749">
        <v>33311</v>
      </c>
    </row>
    <row r="211" spans="1:71">
      <c r="A211" s="749">
        <v>2</v>
      </c>
      <c r="B211" s="749" t="s">
        <v>1806</v>
      </c>
      <c r="C211" s="749">
        <v>2</v>
      </c>
      <c r="D211" s="749" t="s">
        <v>1807</v>
      </c>
      <c r="E211" s="749">
        <v>14</v>
      </c>
      <c r="F211" s="749" t="s">
        <v>526</v>
      </c>
      <c r="G211" s="749">
        <v>222166</v>
      </c>
      <c r="H211" s="749">
        <v>222</v>
      </c>
      <c r="I211" s="749" t="s">
        <v>394</v>
      </c>
      <c r="J211" s="749" t="s">
        <v>1811</v>
      </c>
      <c r="K211" s="749">
        <v>2</v>
      </c>
      <c r="L211" s="749">
        <v>5</v>
      </c>
      <c r="M211" s="749" t="s">
        <v>1811</v>
      </c>
      <c r="N211" s="749">
        <v>1</v>
      </c>
      <c r="O211" s="749">
        <v>0</v>
      </c>
      <c r="P211" s="749">
        <v>0</v>
      </c>
      <c r="Q211" s="749" t="s">
        <v>548</v>
      </c>
      <c r="R211" s="749">
        <v>3552</v>
      </c>
      <c r="S211" s="749">
        <v>355</v>
      </c>
      <c r="T211" s="749">
        <v>35</v>
      </c>
      <c r="U211" s="749">
        <v>3</v>
      </c>
      <c r="V211" s="749">
        <v>1</v>
      </c>
      <c r="W211" s="749">
        <v>1</v>
      </c>
      <c r="X211" s="749">
        <v>0</v>
      </c>
      <c r="Y211" s="749" t="s">
        <v>1810</v>
      </c>
      <c r="AA211" s="749">
        <v>0</v>
      </c>
      <c r="AB211" s="749">
        <v>700000</v>
      </c>
      <c r="AC211" s="749">
        <v>310000</v>
      </c>
      <c r="AD211" s="749">
        <v>0</v>
      </c>
      <c r="AE211" s="749">
        <v>310000</v>
      </c>
      <c r="AF211" s="749">
        <v>0</v>
      </c>
      <c r="AG211" s="749">
        <v>700000</v>
      </c>
      <c r="AH211" s="671"/>
      <c r="BS211" s="749">
        <v>35521</v>
      </c>
    </row>
    <row r="212" spans="1:71">
      <c r="A212" s="749">
        <v>2</v>
      </c>
      <c r="B212" s="749" t="s">
        <v>1806</v>
      </c>
      <c r="C212" s="749">
        <v>2</v>
      </c>
      <c r="D212" s="749" t="s">
        <v>1807</v>
      </c>
      <c r="E212" s="749">
        <v>14</v>
      </c>
      <c r="F212" s="749" t="s">
        <v>526</v>
      </c>
      <c r="G212" s="749">
        <v>222166</v>
      </c>
      <c r="H212" s="749">
        <v>222</v>
      </c>
      <c r="I212" s="749" t="s">
        <v>394</v>
      </c>
      <c r="J212" s="749" t="s">
        <v>1811</v>
      </c>
      <c r="K212" s="749">
        <v>2</v>
      </c>
      <c r="L212" s="749">
        <v>5</v>
      </c>
      <c r="M212" s="749" t="s">
        <v>1811</v>
      </c>
      <c r="N212" s="749">
        <v>1</v>
      </c>
      <c r="O212" s="749">
        <v>0</v>
      </c>
      <c r="P212" s="749">
        <v>0</v>
      </c>
      <c r="Q212" s="749" t="s">
        <v>548</v>
      </c>
      <c r="R212" s="749">
        <v>3553</v>
      </c>
      <c r="S212" s="749">
        <v>355</v>
      </c>
      <c r="T212" s="749">
        <v>35</v>
      </c>
      <c r="U212" s="749">
        <v>3</v>
      </c>
      <c r="V212" s="749">
        <v>1</v>
      </c>
      <c r="W212" s="749">
        <v>1</v>
      </c>
      <c r="X212" s="749">
        <v>0</v>
      </c>
      <c r="Y212" s="749" t="s">
        <v>1810</v>
      </c>
      <c r="AA212" s="749">
        <v>0</v>
      </c>
      <c r="AB212" s="749">
        <v>300000</v>
      </c>
      <c r="AC212" s="749">
        <v>190000.5</v>
      </c>
      <c r="AD212" s="749">
        <v>0</v>
      </c>
      <c r="AE212" s="749">
        <v>190000.5</v>
      </c>
      <c r="AF212" s="749">
        <v>0</v>
      </c>
      <c r="AG212" s="749">
        <v>300000</v>
      </c>
      <c r="AH212" s="671"/>
      <c r="BS212" s="749">
        <v>35531</v>
      </c>
    </row>
    <row r="213" spans="1:71">
      <c r="A213" s="749">
        <v>2</v>
      </c>
      <c r="B213" s="749" t="s">
        <v>1806</v>
      </c>
      <c r="C213" s="749">
        <v>2</v>
      </c>
      <c r="D213" s="749" t="s">
        <v>1807</v>
      </c>
      <c r="E213" s="749">
        <v>14</v>
      </c>
      <c r="F213" s="749" t="s">
        <v>526</v>
      </c>
      <c r="G213" s="749">
        <v>222166</v>
      </c>
      <c r="H213" s="749">
        <v>222</v>
      </c>
      <c r="I213" s="749" t="s">
        <v>394</v>
      </c>
      <c r="J213" s="749" t="s">
        <v>1811</v>
      </c>
      <c r="K213" s="749">
        <v>2</v>
      </c>
      <c r="L213" s="749">
        <v>5</v>
      </c>
      <c r="M213" s="749" t="s">
        <v>1811</v>
      </c>
      <c r="N213" s="749">
        <v>1</v>
      </c>
      <c r="O213" s="749">
        <v>0</v>
      </c>
      <c r="P213" s="749">
        <v>0</v>
      </c>
      <c r="Q213" s="749" t="s">
        <v>548</v>
      </c>
      <c r="R213" s="749">
        <v>3722</v>
      </c>
      <c r="S213" s="749">
        <v>372</v>
      </c>
      <c r="T213" s="749">
        <v>37</v>
      </c>
      <c r="U213" s="749">
        <v>3</v>
      </c>
      <c r="V213" s="749">
        <v>1</v>
      </c>
      <c r="W213" s="749">
        <v>1</v>
      </c>
      <c r="X213" s="749">
        <v>0</v>
      </c>
      <c r="Y213" s="749" t="s">
        <v>1810</v>
      </c>
      <c r="AA213" s="749">
        <v>7300000</v>
      </c>
      <c r="AB213" s="749">
        <v>7300000</v>
      </c>
      <c r="AC213" s="749">
        <v>3692073</v>
      </c>
      <c r="AD213" s="749">
        <v>1962331</v>
      </c>
      <c r="AE213" s="749">
        <v>1729742</v>
      </c>
      <c r="AF213" s="749">
        <v>5337669</v>
      </c>
      <c r="AG213" s="749">
        <v>0</v>
      </c>
      <c r="AH213" s="671">
        <v>18000</v>
      </c>
      <c r="BS213" s="749">
        <v>37221</v>
      </c>
    </row>
    <row r="214" spans="1:71">
      <c r="A214" s="749">
        <v>2</v>
      </c>
      <c r="B214" s="749" t="s">
        <v>1806</v>
      </c>
      <c r="C214" s="749">
        <v>2</v>
      </c>
      <c r="D214" s="749" t="s">
        <v>1807</v>
      </c>
      <c r="E214" s="749">
        <v>14</v>
      </c>
      <c r="F214" s="749" t="s">
        <v>484</v>
      </c>
      <c r="G214" s="749">
        <v>223081</v>
      </c>
      <c r="H214" s="749">
        <v>223</v>
      </c>
      <c r="I214" s="749" t="s">
        <v>396</v>
      </c>
      <c r="J214" s="749" t="s">
        <v>1818</v>
      </c>
      <c r="K214" s="749">
        <v>1</v>
      </c>
      <c r="L214" s="749">
        <v>5</v>
      </c>
      <c r="M214" s="749" t="s">
        <v>1809</v>
      </c>
      <c r="N214" s="749">
        <v>2</v>
      </c>
      <c r="O214" s="749">
        <v>0</v>
      </c>
      <c r="P214" s="749">
        <v>0</v>
      </c>
      <c r="Q214" s="749" t="s">
        <v>546</v>
      </c>
      <c r="R214" s="749">
        <v>2611</v>
      </c>
      <c r="S214" s="749">
        <v>261</v>
      </c>
      <c r="T214" s="749">
        <v>26</v>
      </c>
      <c r="U214" s="749">
        <v>2</v>
      </c>
      <c r="V214" s="749">
        <v>1</v>
      </c>
      <c r="W214" s="749">
        <v>2</v>
      </c>
      <c r="X214" s="749">
        <v>0</v>
      </c>
      <c r="Y214" s="749" t="s">
        <v>1810</v>
      </c>
      <c r="AA214" s="749">
        <v>8439881</v>
      </c>
      <c r="AB214" s="749">
        <v>8439881</v>
      </c>
      <c r="AC214" s="749">
        <v>3375952</v>
      </c>
      <c r="AD214" s="749">
        <v>3375952</v>
      </c>
      <c r="AE214" s="749">
        <v>0</v>
      </c>
      <c r="AF214" s="749">
        <v>594865.52</v>
      </c>
      <c r="AG214" s="749">
        <v>4469063.4800000004</v>
      </c>
      <c r="AH214" s="671"/>
      <c r="BS214" s="749">
        <v>26111</v>
      </c>
    </row>
    <row r="215" spans="1:71">
      <c r="A215" s="749">
        <v>2</v>
      </c>
      <c r="B215" s="749" t="s">
        <v>1806</v>
      </c>
      <c r="C215" s="749">
        <v>2</v>
      </c>
      <c r="D215" s="749" t="s">
        <v>1807</v>
      </c>
      <c r="E215" s="749">
        <v>14</v>
      </c>
      <c r="F215" s="749" t="s">
        <v>484</v>
      </c>
      <c r="G215" s="749">
        <v>223081</v>
      </c>
      <c r="H215" s="749">
        <v>223</v>
      </c>
      <c r="I215" s="749" t="s">
        <v>396</v>
      </c>
      <c r="J215" s="749" t="s">
        <v>1818</v>
      </c>
      <c r="K215" s="749">
        <v>2</v>
      </c>
      <c r="L215" s="749">
        <v>5</v>
      </c>
      <c r="M215" s="749" t="s">
        <v>1811</v>
      </c>
      <c r="N215" s="749">
        <v>1</v>
      </c>
      <c r="O215" s="749">
        <v>0</v>
      </c>
      <c r="P215" s="749">
        <v>0</v>
      </c>
      <c r="Q215" s="749" t="s">
        <v>548</v>
      </c>
      <c r="R215" s="749">
        <v>2111</v>
      </c>
      <c r="S215" s="749">
        <v>211</v>
      </c>
      <c r="T215" s="749">
        <v>21</v>
      </c>
      <c r="U215" s="749">
        <v>2</v>
      </c>
      <c r="V215" s="749">
        <v>1</v>
      </c>
      <c r="W215" s="749">
        <v>2</v>
      </c>
      <c r="X215" s="749">
        <v>0</v>
      </c>
      <c r="Y215" s="749" t="s">
        <v>1810</v>
      </c>
      <c r="AA215" s="749">
        <v>563484</v>
      </c>
      <c r="AB215" s="749">
        <v>563484</v>
      </c>
      <c r="AC215" s="749">
        <v>225396</v>
      </c>
      <c r="AD215" s="749">
        <v>56349</v>
      </c>
      <c r="AE215" s="749">
        <v>169047</v>
      </c>
      <c r="AF215" s="749">
        <v>0</v>
      </c>
      <c r="AG215" s="749">
        <v>507135</v>
      </c>
      <c r="AH215" s="671"/>
      <c r="BS215" s="749">
        <v>21111</v>
      </c>
    </row>
    <row r="216" spans="1:71">
      <c r="A216" s="749">
        <v>2</v>
      </c>
      <c r="B216" s="749" t="s">
        <v>1806</v>
      </c>
      <c r="C216" s="749">
        <v>2</v>
      </c>
      <c r="D216" s="749" t="s">
        <v>1807</v>
      </c>
      <c r="E216" s="749">
        <v>14</v>
      </c>
      <c r="F216" s="749" t="s">
        <v>484</v>
      </c>
      <c r="G216" s="749">
        <v>223081</v>
      </c>
      <c r="H216" s="749">
        <v>223</v>
      </c>
      <c r="I216" s="749" t="s">
        <v>396</v>
      </c>
      <c r="J216" s="749" t="s">
        <v>1818</v>
      </c>
      <c r="K216" s="749">
        <v>2</v>
      </c>
      <c r="L216" s="749">
        <v>5</v>
      </c>
      <c r="M216" s="749" t="s">
        <v>1811</v>
      </c>
      <c r="N216" s="749">
        <v>1</v>
      </c>
      <c r="O216" s="749">
        <v>0</v>
      </c>
      <c r="P216" s="749">
        <v>0</v>
      </c>
      <c r="Q216" s="749" t="s">
        <v>548</v>
      </c>
      <c r="R216" s="749">
        <v>2131</v>
      </c>
      <c r="S216" s="749">
        <v>213</v>
      </c>
      <c r="T216" s="749">
        <v>21</v>
      </c>
      <c r="U216" s="749">
        <v>2</v>
      </c>
      <c r="V216" s="749">
        <v>1</v>
      </c>
      <c r="W216" s="749">
        <v>1</v>
      </c>
      <c r="X216" s="749">
        <v>0</v>
      </c>
      <c r="Y216" s="749" t="s">
        <v>1810</v>
      </c>
      <c r="AA216" s="749">
        <v>120000</v>
      </c>
      <c r="AB216" s="749">
        <v>0</v>
      </c>
      <c r="AC216" s="749">
        <v>0</v>
      </c>
      <c r="AD216" s="749">
        <v>0</v>
      </c>
      <c r="AE216" s="749">
        <v>0</v>
      </c>
      <c r="AF216" s="749">
        <v>0</v>
      </c>
      <c r="AG216" s="749">
        <v>0</v>
      </c>
      <c r="AH216" s="671"/>
      <c r="BS216" s="749">
        <v>21311</v>
      </c>
    </row>
    <row r="217" spans="1:71">
      <c r="A217" s="749">
        <v>2</v>
      </c>
      <c r="B217" s="749" t="s">
        <v>1806</v>
      </c>
      <c r="C217" s="749">
        <v>2</v>
      </c>
      <c r="D217" s="749" t="s">
        <v>1807</v>
      </c>
      <c r="E217" s="749">
        <v>14</v>
      </c>
      <c r="F217" s="749" t="s">
        <v>484</v>
      </c>
      <c r="G217" s="749">
        <v>223081</v>
      </c>
      <c r="H217" s="749">
        <v>223</v>
      </c>
      <c r="I217" s="749" t="s">
        <v>396</v>
      </c>
      <c r="J217" s="749" t="s">
        <v>1818</v>
      </c>
      <c r="K217" s="749">
        <v>2</v>
      </c>
      <c r="L217" s="749">
        <v>5</v>
      </c>
      <c r="M217" s="749" t="s">
        <v>1811</v>
      </c>
      <c r="N217" s="749">
        <v>1</v>
      </c>
      <c r="O217" s="749">
        <v>0</v>
      </c>
      <c r="P217" s="749">
        <v>0</v>
      </c>
      <c r="Q217" s="749" t="s">
        <v>548</v>
      </c>
      <c r="R217" s="749">
        <v>2141</v>
      </c>
      <c r="S217" s="749">
        <v>214</v>
      </c>
      <c r="T217" s="749">
        <v>21</v>
      </c>
      <c r="U217" s="749">
        <v>2</v>
      </c>
      <c r="V217" s="749">
        <v>1</v>
      </c>
      <c r="W217" s="749">
        <v>1</v>
      </c>
      <c r="X217" s="749">
        <v>0</v>
      </c>
      <c r="Y217" s="749" t="s">
        <v>1810</v>
      </c>
      <c r="AA217" s="749">
        <v>21800</v>
      </c>
      <c r="AB217" s="749">
        <v>21800</v>
      </c>
      <c r="AC217" s="749">
        <v>8720</v>
      </c>
      <c r="AD217" s="749">
        <v>0</v>
      </c>
      <c r="AE217" s="749">
        <v>8720</v>
      </c>
      <c r="AF217" s="749">
        <v>0</v>
      </c>
      <c r="AG217" s="749">
        <v>21800</v>
      </c>
      <c r="AH217" s="671"/>
      <c r="BS217" s="749">
        <v>21411</v>
      </c>
    </row>
    <row r="218" spans="1:71">
      <c r="A218" s="749">
        <v>2</v>
      </c>
      <c r="B218" s="749" t="s">
        <v>1806</v>
      </c>
      <c r="C218" s="749">
        <v>2</v>
      </c>
      <c r="D218" s="749" t="s">
        <v>1807</v>
      </c>
      <c r="E218" s="749">
        <v>14</v>
      </c>
      <c r="F218" s="749" t="s">
        <v>484</v>
      </c>
      <c r="G218" s="749">
        <v>223081</v>
      </c>
      <c r="H218" s="749">
        <v>223</v>
      </c>
      <c r="I218" s="749" t="s">
        <v>396</v>
      </c>
      <c r="J218" s="749" t="s">
        <v>1818</v>
      </c>
      <c r="K218" s="749">
        <v>2</v>
      </c>
      <c r="L218" s="749">
        <v>5</v>
      </c>
      <c r="M218" s="749" t="s">
        <v>1811</v>
      </c>
      <c r="N218" s="749">
        <v>1</v>
      </c>
      <c r="O218" s="749">
        <v>0</v>
      </c>
      <c r="P218" s="749">
        <v>0</v>
      </c>
      <c r="Q218" s="749" t="s">
        <v>548</v>
      </c>
      <c r="R218" s="749">
        <v>2151</v>
      </c>
      <c r="S218" s="749">
        <v>215</v>
      </c>
      <c r="T218" s="749">
        <v>21</v>
      </c>
      <c r="U218" s="749">
        <v>2</v>
      </c>
      <c r="V218" s="749">
        <v>1</v>
      </c>
      <c r="W218" s="749">
        <v>1</v>
      </c>
      <c r="X218" s="749">
        <v>0</v>
      </c>
      <c r="Y218" s="749" t="s">
        <v>1810</v>
      </c>
      <c r="AA218" s="749">
        <v>211835</v>
      </c>
      <c r="AB218" s="749">
        <v>0</v>
      </c>
      <c r="AC218" s="749">
        <v>0</v>
      </c>
      <c r="AD218" s="749">
        <v>0</v>
      </c>
      <c r="AE218" s="749">
        <v>0</v>
      </c>
      <c r="AF218" s="749">
        <v>0</v>
      </c>
      <c r="AG218" s="749">
        <v>0</v>
      </c>
      <c r="AH218" s="671">
        <v>60962391.460000001</v>
      </c>
      <c r="BS218" s="749">
        <v>21511</v>
      </c>
    </row>
    <row r="219" spans="1:71">
      <c r="A219" s="749">
        <v>2</v>
      </c>
      <c r="B219" s="749" t="s">
        <v>1806</v>
      </c>
      <c r="C219" s="749">
        <v>2</v>
      </c>
      <c r="D219" s="749" t="s">
        <v>1807</v>
      </c>
      <c r="E219" s="749">
        <v>14</v>
      </c>
      <c r="F219" s="749" t="s">
        <v>484</v>
      </c>
      <c r="G219" s="749">
        <v>223081</v>
      </c>
      <c r="H219" s="749">
        <v>223</v>
      </c>
      <c r="I219" s="749" t="s">
        <v>396</v>
      </c>
      <c r="J219" s="749" t="s">
        <v>1818</v>
      </c>
      <c r="K219" s="749">
        <v>2</v>
      </c>
      <c r="L219" s="749">
        <v>5</v>
      </c>
      <c r="M219" s="749" t="s">
        <v>1811</v>
      </c>
      <c r="N219" s="749">
        <v>1</v>
      </c>
      <c r="O219" s="749">
        <v>0</v>
      </c>
      <c r="P219" s="749">
        <v>0</v>
      </c>
      <c r="Q219" s="749" t="s">
        <v>548</v>
      </c>
      <c r="R219" s="749">
        <v>2161</v>
      </c>
      <c r="S219" s="749">
        <v>216</v>
      </c>
      <c r="T219" s="749">
        <v>21</v>
      </c>
      <c r="U219" s="749">
        <v>2</v>
      </c>
      <c r="V219" s="749">
        <v>1</v>
      </c>
      <c r="W219" s="749">
        <v>1</v>
      </c>
      <c r="X219" s="749">
        <v>0</v>
      </c>
      <c r="Y219" s="749" t="s">
        <v>1810</v>
      </c>
      <c r="AA219" s="749">
        <v>20100</v>
      </c>
      <c r="AB219" s="749">
        <v>20100</v>
      </c>
      <c r="AC219" s="749">
        <v>8040</v>
      </c>
      <c r="AD219" s="749">
        <v>8040</v>
      </c>
      <c r="AE219" s="749">
        <v>0</v>
      </c>
      <c r="AF219" s="749">
        <v>6351</v>
      </c>
      <c r="AG219" s="749">
        <v>5709</v>
      </c>
      <c r="AH219" s="671">
        <v>17375820.369999997</v>
      </c>
      <c r="BS219" s="749">
        <v>21611</v>
      </c>
    </row>
    <row r="220" spans="1:71">
      <c r="A220" s="749">
        <v>2</v>
      </c>
      <c r="B220" s="749" t="s">
        <v>1806</v>
      </c>
      <c r="C220" s="749">
        <v>2</v>
      </c>
      <c r="D220" s="749" t="s">
        <v>1807</v>
      </c>
      <c r="E220" s="749">
        <v>14</v>
      </c>
      <c r="F220" s="749" t="s">
        <v>484</v>
      </c>
      <c r="G220" s="749">
        <v>223081</v>
      </c>
      <c r="H220" s="749">
        <v>223</v>
      </c>
      <c r="I220" s="749" t="s">
        <v>396</v>
      </c>
      <c r="J220" s="749" t="s">
        <v>1818</v>
      </c>
      <c r="K220" s="749">
        <v>2</v>
      </c>
      <c r="L220" s="749">
        <v>5</v>
      </c>
      <c r="M220" s="749" t="s">
        <v>1811</v>
      </c>
      <c r="N220" s="749">
        <v>1</v>
      </c>
      <c r="O220" s="749">
        <v>0</v>
      </c>
      <c r="P220" s="749">
        <v>0</v>
      </c>
      <c r="Q220" s="749" t="s">
        <v>548</v>
      </c>
      <c r="R220" s="749">
        <v>2211</v>
      </c>
      <c r="S220" s="749">
        <v>221</v>
      </c>
      <c r="T220" s="749">
        <v>22</v>
      </c>
      <c r="U220" s="749">
        <v>2</v>
      </c>
      <c r="V220" s="749">
        <v>1</v>
      </c>
      <c r="W220" s="749">
        <v>1</v>
      </c>
      <c r="X220" s="749">
        <v>0</v>
      </c>
      <c r="Y220" s="749" t="s">
        <v>1810</v>
      </c>
      <c r="AA220" s="749">
        <v>179560</v>
      </c>
      <c r="AB220" s="749">
        <v>179560</v>
      </c>
      <c r="AC220" s="749">
        <v>71824</v>
      </c>
      <c r="AD220" s="749">
        <v>0</v>
      </c>
      <c r="AE220" s="749">
        <v>71824</v>
      </c>
      <c r="AF220" s="749">
        <v>0</v>
      </c>
      <c r="AG220" s="749">
        <v>179560</v>
      </c>
      <c r="AH220" s="671"/>
      <c r="BS220" s="749">
        <v>22111</v>
      </c>
    </row>
    <row r="221" spans="1:71">
      <c r="A221" s="749">
        <v>2</v>
      </c>
      <c r="B221" s="749" t="s">
        <v>1806</v>
      </c>
      <c r="C221" s="749">
        <v>2</v>
      </c>
      <c r="D221" s="749" t="s">
        <v>1807</v>
      </c>
      <c r="E221" s="749">
        <v>14</v>
      </c>
      <c r="F221" s="749" t="s">
        <v>484</v>
      </c>
      <c r="G221" s="749">
        <v>223081</v>
      </c>
      <c r="H221" s="749">
        <v>223</v>
      </c>
      <c r="I221" s="749" t="s">
        <v>396</v>
      </c>
      <c r="J221" s="749" t="s">
        <v>1818</v>
      </c>
      <c r="K221" s="749">
        <v>2</v>
      </c>
      <c r="L221" s="749">
        <v>5</v>
      </c>
      <c r="M221" s="749" t="s">
        <v>1811</v>
      </c>
      <c r="N221" s="749">
        <v>1</v>
      </c>
      <c r="O221" s="749">
        <v>0</v>
      </c>
      <c r="P221" s="749">
        <v>0</v>
      </c>
      <c r="Q221" s="749" t="s">
        <v>548</v>
      </c>
      <c r="R221" s="749">
        <v>2231</v>
      </c>
      <c r="S221" s="749">
        <v>223</v>
      </c>
      <c r="T221" s="749">
        <v>22</v>
      </c>
      <c r="U221" s="749">
        <v>2</v>
      </c>
      <c r="V221" s="749">
        <v>1</v>
      </c>
      <c r="W221" s="749">
        <v>1</v>
      </c>
      <c r="X221" s="749">
        <v>0</v>
      </c>
      <c r="Y221" s="749" t="s">
        <v>1810</v>
      </c>
      <c r="AA221" s="749">
        <v>26550</v>
      </c>
      <c r="AB221" s="749">
        <v>26550</v>
      </c>
      <c r="AC221" s="749">
        <v>10620</v>
      </c>
      <c r="AD221" s="749">
        <v>0</v>
      </c>
      <c r="AE221" s="749">
        <v>10620</v>
      </c>
      <c r="AF221" s="749">
        <v>0</v>
      </c>
      <c r="AG221" s="749">
        <v>26550</v>
      </c>
      <c r="AH221" s="671"/>
      <c r="BS221" s="749">
        <v>22311</v>
      </c>
    </row>
    <row r="222" spans="1:71">
      <c r="A222" s="749">
        <v>2</v>
      </c>
      <c r="B222" s="749" t="s">
        <v>1806</v>
      </c>
      <c r="C222" s="749">
        <v>2</v>
      </c>
      <c r="D222" s="749" t="s">
        <v>1807</v>
      </c>
      <c r="E222" s="749">
        <v>14</v>
      </c>
      <c r="F222" s="749" t="s">
        <v>484</v>
      </c>
      <c r="G222" s="749">
        <v>223081</v>
      </c>
      <c r="H222" s="749">
        <v>223</v>
      </c>
      <c r="I222" s="749" t="s">
        <v>396</v>
      </c>
      <c r="J222" s="749" t="s">
        <v>1818</v>
      </c>
      <c r="K222" s="749">
        <v>2</v>
      </c>
      <c r="L222" s="749">
        <v>5</v>
      </c>
      <c r="M222" s="749" t="s">
        <v>1811</v>
      </c>
      <c r="N222" s="749">
        <v>1</v>
      </c>
      <c r="O222" s="749">
        <v>0</v>
      </c>
      <c r="P222" s="749">
        <v>0</v>
      </c>
      <c r="Q222" s="749" t="s">
        <v>548</v>
      </c>
      <c r="R222" s="749">
        <v>2391</v>
      </c>
      <c r="S222" s="749">
        <v>239</v>
      </c>
      <c r="T222" s="749">
        <v>23</v>
      </c>
      <c r="U222" s="749">
        <v>2</v>
      </c>
      <c r="V222" s="749">
        <v>1</v>
      </c>
      <c r="W222" s="749">
        <v>1</v>
      </c>
      <c r="X222" s="749">
        <v>0</v>
      </c>
      <c r="Y222" s="749" t="s">
        <v>1810</v>
      </c>
      <c r="AA222" s="749">
        <v>52850</v>
      </c>
      <c r="AB222" s="749">
        <v>0</v>
      </c>
      <c r="AC222" s="749">
        <v>0</v>
      </c>
      <c r="AD222" s="749">
        <v>0</v>
      </c>
      <c r="AE222" s="749">
        <v>0</v>
      </c>
      <c r="AF222" s="749">
        <v>0</v>
      </c>
      <c r="AG222" s="749">
        <v>0</v>
      </c>
      <c r="AH222" s="671"/>
      <c r="BS222" s="749">
        <v>23911</v>
      </c>
    </row>
    <row r="223" spans="1:71">
      <c r="A223" s="749">
        <v>2</v>
      </c>
      <c r="B223" s="749" t="s">
        <v>1806</v>
      </c>
      <c r="C223" s="749">
        <v>2</v>
      </c>
      <c r="D223" s="749" t="s">
        <v>1807</v>
      </c>
      <c r="E223" s="749">
        <v>14</v>
      </c>
      <c r="F223" s="749" t="s">
        <v>484</v>
      </c>
      <c r="G223" s="749">
        <v>223081</v>
      </c>
      <c r="H223" s="749">
        <v>223</v>
      </c>
      <c r="I223" s="749" t="s">
        <v>396</v>
      </c>
      <c r="J223" s="749" t="s">
        <v>1818</v>
      </c>
      <c r="K223" s="749">
        <v>2</v>
      </c>
      <c r="L223" s="749">
        <v>5</v>
      </c>
      <c r="M223" s="749" t="s">
        <v>1811</v>
      </c>
      <c r="N223" s="749">
        <v>1</v>
      </c>
      <c r="O223" s="749">
        <v>0</v>
      </c>
      <c r="P223" s="749">
        <v>0</v>
      </c>
      <c r="Q223" s="749" t="s">
        <v>548</v>
      </c>
      <c r="R223" s="749">
        <v>2461</v>
      </c>
      <c r="S223" s="749">
        <v>246</v>
      </c>
      <c r="T223" s="749">
        <v>24</v>
      </c>
      <c r="U223" s="749">
        <v>2</v>
      </c>
      <c r="V223" s="749">
        <v>1</v>
      </c>
      <c r="W223" s="749">
        <v>1</v>
      </c>
      <c r="X223" s="749">
        <v>0</v>
      </c>
      <c r="Y223" s="749" t="s">
        <v>1810</v>
      </c>
      <c r="AA223" s="749">
        <v>22000</v>
      </c>
      <c r="AB223" s="749">
        <v>22000</v>
      </c>
      <c r="AC223" s="749">
        <v>8800</v>
      </c>
      <c r="AD223" s="749">
        <v>0</v>
      </c>
      <c r="AE223" s="749">
        <v>8800</v>
      </c>
      <c r="AF223" s="749">
        <v>0</v>
      </c>
      <c r="AG223" s="749">
        <v>22000</v>
      </c>
      <c r="AH223" s="671"/>
      <c r="BS223" s="749">
        <v>24611</v>
      </c>
    </row>
    <row r="224" spans="1:71">
      <c r="A224" s="749">
        <v>2</v>
      </c>
      <c r="B224" s="749" t="s">
        <v>1806</v>
      </c>
      <c r="C224" s="749">
        <v>2</v>
      </c>
      <c r="D224" s="749" t="s">
        <v>1807</v>
      </c>
      <c r="E224" s="749">
        <v>14</v>
      </c>
      <c r="F224" s="749" t="s">
        <v>484</v>
      </c>
      <c r="G224" s="749">
        <v>223081</v>
      </c>
      <c r="H224" s="749">
        <v>223</v>
      </c>
      <c r="I224" s="749" t="s">
        <v>396</v>
      </c>
      <c r="J224" s="749" t="s">
        <v>1818</v>
      </c>
      <c r="K224" s="749">
        <v>2</v>
      </c>
      <c r="L224" s="749">
        <v>5</v>
      </c>
      <c r="M224" s="749" t="s">
        <v>1811</v>
      </c>
      <c r="N224" s="749">
        <v>1</v>
      </c>
      <c r="O224" s="749">
        <v>0</v>
      </c>
      <c r="P224" s="749">
        <v>0</v>
      </c>
      <c r="Q224" s="749" t="s">
        <v>548</v>
      </c>
      <c r="R224" s="749">
        <v>2531</v>
      </c>
      <c r="S224" s="749">
        <v>253</v>
      </c>
      <c r="T224" s="749">
        <v>25</v>
      </c>
      <c r="U224" s="749">
        <v>2</v>
      </c>
      <c r="V224" s="749">
        <v>1</v>
      </c>
      <c r="W224" s="749">
        <v>1</v>
      </c>
      <c r="X224" s="749">
        <v>0</v>
      </c>
      <c r="Y224" s="749" t="s">
        <v>1810</v>
      </c>
      <c r="AA224" s="749">
        <v>49300</v>
      </c>
      <c r="AB224" s="749">
        <v>49300</v>
      </c>
      <c r="AC224" s="749">
        <v>19720</v>
      </c>
      <c r="AD224" s="749">
        <v>0</v>
      </c>
      <c r="AE224" s="749">
        <v>19720</v>
      </c>
      <c r="AF224" s="749">
        <v>0</v>
      </c>
      <c r="AG224" s="749">
        <v>49300</v>
      </c>
      <c r="AH224" s="671"/>
      <c r="BS224" s="749">
        <v>25311</v>
      </c>
    </row>
    <row r="225" spans="1:71">
      <c r="A225" s="749">
        <v>2</v>
      </c>
      <c r="B225" s="749" t="s">
        <v>1806</v>
      </c>
      <c r="C225" s="749">
        <v>2</v>
      </c>
      <c r="D225" s="749" t="s">
        <v>1807</v>
      </c>
      <c r="E225" s="749">
        <v>14</v>
      </c>
      <c r="F225" s="749" t="s">
        <v>484</v>
      </c>
      <c r="G225" s="749">
        <v>223081</v>
      </c>
      <c r="H225" s="749">
        <v>223</v>
      </c>
      <c r="I225" s="749" t="s">
        <v>396</v>
      </c>
      <c r="J225" s="749" t="s">
        <v>1818</v>
      </c>
      <c r="K225" s="749">
        <v>2</v>
      </c>
      <c r="L225" s="749">
        <v>5</v>
      </c>
      <c r="M225" s="749" t="s">
        <v>1811</v>
      </c>
      <c r="N225" s="749">
        <v>1</v>
      </c>
      <c r="O225" s="749">
        <v>0</v>
      </c>
      <c r="P225" s="749">
        <v>0</v>
      </c>
      <c r="Q225" s="749" t="s">
        <v>548</v>
      </c>
      <c r="R225" s="749">
        <v>2541</v>
      </c>
      <c r="S225" s="749">
        <v>254</v>
      </c>
      <c r="T225" s="749">
        <v>25</v>
      </c>
      <c r="U225" s="749">
        <v>2</v>
      </c>
      <c r="V225" s="749">
        <v>1</v>
      </c>
      <c r="W225" s="749">
        <v>1</v>
      </c>
      <c r="X225" s="749">
        <v>0</v>
      </c>
      <c r="Y225" s="749" t="s">
        <v>1810</v>
      </c>
      <c r="AA225" s="749">
        <v>31000</v>
      </c>
      <c r="AB225" s="749">
        <v>31000</v>
      </c>
      <c r="AC225" s="749">
        <v>12400</v>
      </c>
      <c r="AD225" s="749">
        <v>0</v>
      </c>
      <c r="AE225" s="749">
        <v>12400</v>
      </c>
      <c r="AF225" s="749">
        <v>0</v>
      </c>
      <c r="AG225" s="749">
        <v>31000</v>
      </c>
      <c r="AH225" s="671"/>
      <c r="BS225" s="749">
        <v>25411</v>
      </c>
    </row>
    <row r="226" spans="1:71">
      <c r="A226" s="749">
        <v>2</v>
      </c>
      <c r="B226" s="749" t="s">
        <v>1806</v>
      </c>
      <c r="C226" s="749">
        <v>2</v>
      </c>
      <c r="D226" s="749" t="s">
        <v>1807</v>
      </c>
      <c r="E226" s="749">
        <v>14</v>
      </c>
      <c r="F226" s="749" t="s">
        <v>484</v>
      </c>
      <c r="G226" s="749">
        <v>223081</v>
      </c>
      <c r="H226" s="749">
        <v>223</v>
      </c>
      <c r="I226" s="749" t="s">
        <v>396</v>
      </c>
      <c r="J226" s="749" t="s">
        <v>1818</v>
      </c>
      <c r="K226" s="749">
        <v>2</v>
      </c>
      <c r="L226" s="749">
        <v>5</v>
      </c>
      <c r="M226" s="749" t="s">
        <v>1811</v>
      </c>
      <c r="N226" s="749">
        <v>1</v>
      </c>
      <c r="O226" s="749">
        <v>0</v>
      </c>
      <c r="P226" s="749">
        <v>0</v>
      </c>
      <c r="Q226" s="749" t="s">
        <v>548</v>
      </c>
      <c r="R226" s="749">
        <v>2611</v>
      </c>
      <c r="S226" s="749">
        <v>261</v>
      </c>
      <c r="T226" s="749">
        <v>26</v>
      </c>
      <c r="U226" s="749">
        <v>2</v>
      </c>
      <c r="V226" s="749">
        <v>1</v>
      </c>
      <c r="W226" s="749">
        <v>2</v>
      </c>
      <c r="X226" s="749">
        <v>0</v>
      </c>
      <c r="Y226" s="749" t="s">
        <v>1810</v>
      </c>
      <c r="AA226" s="749">
        <v>876000</v>
      </c>
      <c r="AB226" s="749">
        <v>876000</v>
      </c>
      <c r="AC226" s="749">
        <v>350400</v>
      </c>
      <c r="AD226" s="749">
        <v>0</v>
      </c>
      <c r="AE226" s="749">
        <v>350400</v>
      </c>
      <c r="AF226" s="749">
        <v>0</v>
      </c>
      <c r="AG226" s="749">
        <v>876000</v>
      </c>
      <c r="AH226" s="671"/>
      <c r="BS226" s="749">
        <v>26111</v>
      </c>
    </row>
    <row r="227" spans="1:71">
      <c r="A227" s="749">
        <v>2</v>
      </c>
      <c r="B227" s="749" t="s">
        <v>1806</v>
      </c>
      <c r="C227" s="749">
        <v>2</v>
      </c>
      <c r="D227" s="749" t="s">
        <v>1807</v>
      </c>
      <c r="E227" s="749">
        <v>14</v>
      </c>
      <c r="F227" s="749" t="s">
        <v>484</v>
      </c>
      <c r="G227" s="749">
        <v>223081</v>
      </c>
      <c r="H227" s="749">
        <v>223</v>
      </c>
      <c r="I227" s="749" t="s">
        <v>396</v>
      </c>
      <c r="J227" s="749" t="s">
        <v>1818</v>
      </c>
      <c r="K227" s="749">
        <v>2</v>
      </c>
      <c r="L227" s="749">
        <v>5</v>
      </c>
      <c r="M227" s="749" t="s">
        <v>1811</v>
      </c>
      <c r="N227" s="749">
        <v>1</v>
      </c>
      <c r="O227" s="749">
        <v>0</v>
      </c>
      <c r="P227" s="749">
        <v>0</v>
      </c>
      <c r="Q227" s="749" t="s">
        <v>548</v>
      </c>
      <c r="R227" s="749">
        <v>2721</v>
      </c>
      <c r="S227" s="749">
        <v>272</v>
      </c>
      <c r="T227" s="749">
        <v>27</v>
      </c>
      <c r="U227" s="749">
        <v>2</v>
      </c>
      <c r="V227" s="749">
        <v>1</v>
      </c>
      <c r="W227" s="749">
        <v>2</v>
      </c>
      <c r="X227" s="749">
        <v>0</v>
      </c>
      <c r="Y227" s="749" t="s">
        <v>1810</v>
      </c>
      <c r="AA227" s="749">
        <v>275290</v>
      </c>
      <c r="AB227" s="749">
        <v>275290</v>
      </c>
      <c r="AC227" s="749">
        <v>110116</v>
      </c>
      <c r="AD227" s="749">
        <v>0</v>
      </c>
      <c r="AE227" s="749">
        <v>110116</v>
      </c>
      <c r="AF227" s="749">
        <v>275290</v>
      </c>
      <c r="AG227" s="749">
        <v>0</v>
      </c>
      <c r="AH227" s="671"/>
      <c r="BS227" s="749">
        <v>27211</v>
      </c>
    </row>
    <row r="228" spans="1:71">
      <c r="A228" s="749">
        <v>2</v>
      </c>
      <c r="B228" s="749" t="s">
        <v>1806</v>
      </c>
      <c r="C228" s="749">
        <v>2</v>
      </c>
      <c r="D228" s="749" t="s">
        <v>1807</v>
      </c>
      <c r="E228" s="749">
        <v>14</v>
      </c>
      <c r="F228" s="749" t="s">
        <v>484</v>
      </c>
      <c r="G228" s="749">
        <v>223081</v>
      </c>
      <c r="H228" s="749">
        <v>223</v>
      </c>
      <c r="I228" s="749" t="s">
        <v>396</v>
      </c>
      <c r="J228" s="749" t="s">
        <v>1818</v>
      </c>
      <c r="K228" s="749">
        <v>2</v>
      </c>
      <c r="L228" s="749">
        <v>5</v>
      </c>
      <c r="M228" s="749" t="s">
        <v>1811</v>
      </c>
      <c r="N228" s="749">
        <v>1</v>
      </c>
      <c r="O228" s="749">
        <v>0</v>
      </c>
      <c r="P228" s="749">
        <v>0</v>
      </c>
      <c r="Q228" s="749" t="s">
        <v>548</v>
      </c>
      <c r="R228" s="749">
        <v>2911</v>
      </c>
      <c r="S228" s="749">
        <v>291</v>
      </c>
      <c r="T228" s="749">
        <v>29</v>
      </c>
      <c r="U228" s="749">
        <v>2</v>
      </c>
      <c r="V228" s="749">
        <v>1</v>
      </c>
      <c r="W228" s="749">
        <v>1</v>
      </c>
      <c r="X228" s="749">
        <v>0</v>
      </c>
      <c r="Y228" s="749" t="s">
        <v>1810</v>
      </c>
      <c r="AA228" s="749">
        <v>525365</v>
      </c>
      <c r="AB228" s="749">
        <v>525365</v>
      </c>
      <c r="AC228" s="749">
        <v>210148</v>
      </c>
      <c r="AD228" s="749">
        <v>0</v>
      </c>
      <c r="AE228" s="749">
        <v>210148</v>
      </c>
      <c r="AF228" s="749">
        <v>0</v>
      </c>
      <c r="AG228" s="749">
        <v>525365</v>
      </c>
      <c r="AH228" s="671"/>
      <c r="BS228" s="749">
        <v>29111</v>
      </c>
    </row>
    <row r="229" spans="1:71">
      <c r="A229" s="749">
        <v>2</v>
      </c>
      <c r="B229" s="749" t="s">
        <v>1806</v>
      </c>
      <c r="C229" s="749">
        <v>2</v>
      </c>
      <c r="D229" s="749" t="s">
        <v>1807</v>
      </c>
      <c r="E229" s="749">
        <v>14</v>
      </c>
      <c r="F229" s="749" t="s">
        <v>484</v>
      </c>
      <c r="G229" s="749">
        <v>223081</v>
      </c>
      <c r="H229" s="749">
        <v>223</v>
      </c>
      <c r="I229" s="749" t="s">
        <v>396</v>
      </c>
      <c r="J229" s="749" t="s">
        <v>1818</v>
      </c>
      <c r="K229" s="749">
        <v>2</v>
      </c>
      <c r="L229" s="749">
        <v>5</v>
      </c>
      <c r="M229" s="749" t="s">
        <v>1811</v>
      </c>
      <c r="N229" s="749">
        <v>1</v>
      </c>
      <c r="O229" s="749">
        <v>0</v>
      </c>
      <c r="P229" s="749">
        <v>0</v>
      </c>
      <c r="Q229" s="749" t="s">
        <v>548</v>
      </c>
      <c r="R229" s="749">
        <v>2941</v>
      </c>
      <c r="S229" s="749">
        <v>294</v>
      </c>
      <c r="T229" s="749">
        <v>29</v>
      </c>
      <c r="U229" s="749">
        <v>2</v>
      </c>
      <c r="V229" s="749">
        <v>1</v>
      </c>
      <c r="W229" s="749">
        <v>1</v>
      </c>
      <c r="X229" s="749">
        <v>0</v>
      </c>
      <c r="Y229" s="749" t="s">
        <v>1810</v>
      </c>
      <c r="AA229" s="749">
        <v>72000</v>
      </c>
      <c r="AB229" s="749">
        <v>72000</v>
      </c>
      <c r="AC229" s="749">
        <v>28800</v>
      </c>
      <c r="AD229" s="749">
        <v>0</v>
      </c>
      <c r="AE229" s="749">
        <v>28800</v>
      </c>
      <c r="AF229" s="749">
        <v>0</v>
      </c>
      <c r="AG229" s="749">
        <v>72000</v>
      </c>
      <c r="AH229" s="671"/>
      <c r="BS229" s="749">
        <v>29411</v>
      </c>
    </row>
    <row r="230" spans="1:71">
      <c r="A230" s="749">
        <v>2</v>
      </c>
      <c r="B230" s="749" t="s">
        <v>1806</v>
      </c>
      <c r="C230" s="749">
        <v>2</v>
      </c>
      <c r="D230" s="749" t="s">
        <v>1807</v>
      </c>
      <c r="E230" s="749">
        <v>14</v>
      </c>
      <c r="F230" s="749" t="s">
        <v>484</v>
      </c>
      <c r="G230" s="749">
        <v>223081</v>
      </c>
      <c r="H230" s="749">
        <v>223</v>
      </c>
      <c r="I230" s="749" t="s">
        <v>396</v>
      </c>
      <c r="J230" s="749" t="s">
        <v>1818</v>
      </c>
      <c r="K230" s="749">
        <v>2</v>
      </c>
      <c r="L230" s="749">
        <v>5</v>
      </c>
      <c r="M230" s="749" t="s">
        <v>1811</v>
      </c>
      <c r="N230" s="749">
        <v>1</v>
      </c>
      <c r="O230" s="749">
        <v>0</v>
      </c>
      <c r="P230" s="749">
        <v>0</v>
      </c>
      <c r="Q230" s="749" t="s">
        <v>548</v>
      </c>
      <c r="R230" s="749">
        <v>2961</v>
      </c>
      <c r="S230" s="749">
        <v>296</v>
      </c>
      <c r="T230" s="749">
        <v>29</v>
      </c>
      <c r="U230" s="749">
        <v>2</v>
      </c>
      <c r="V230" s="749">
        <v>1</v>
      </c>
      <c r="W230" s="749">
        <v>1</v>
      </c>
      <c r="X230" s="749">
        <v>0</v>
      </c>
      <c r="Y230" s="749" t="s">
        <v>1810</v>
      </c>
      <c r="AA230" s="749">
        <v>120000</v>
      </c>
      <c r="AB230" s="749">
        <v>120000</v>
      </c>
      <c r="AC230" s="749">
        <v>48000</v>
      </c>
      <c r="AD230" s="749">
        <v>48000</v>
      </c>
      <c r="AE230" s="749">
        <v>0</v>
      </c>
      <c r="AF230" s="749">
        <v>72000</v>
      </c>
      <c r="AG230" s="749">
        <v>0</v>
      </c>
      <c r="AH230" s="671"/>
      <c r="BS230" s="749">
        <v>29611</v>
      </c>
    </row>
    <row r="231" spans="1:71">
      <c r="A231" s="749">
        <v>2</v>
      </c>
      <c r="B231" s="749" t="s">
        <v>1806</v>
      </c>
      <c r="C231" s="749">
        <v>2</v>
      </c>
      <c r="D231" s="749" t="s">
        <v>1807</v>
      </c>
      <c r="E231" s="749">
        <v>14</v>
      </c>
      <c r="F231" s="749" t="s">
        <v>484</v>
      </c>
      <c r="G231" s="749">
        <v>223081</v>
      </c>
      <c r="H231" s="749">
        <v>223</v>
      </c>
      <c r="I231" s="749" t="s">
        <v>396</v>
      </c>
      <c r="J231" s="749" t="s">
        <v>1818</v>
      </c>
      <c r="K231" s="749">
        <v>2</v>
      </c>
      <c r="L231" s="749">
        <v>5</v>
      </c>
      <c r="M231" s="749" t="s">
        <v>1811</v>
      </c>
      <c r="N231" s="749">
        <v>1</v>
      </c>
      <c r="O231" s="749">
        <v>0</v>
      </c>
      <c r="P231" s="749">
        <v>0</v>
      </c>
      <c r="Q231" s="749" t="s">
        <v>548</v>
      </c>
      <c r="R231" s="749">
        <v>3112</v>
      </c>
      <c r="S231" s="749">
        <v>311</v>
      </c>
      <c r="T231" s="749">
        <v>31</v>
      </c>
      <c r="U231" s="749">
        <v>3</v>
      </c>
      <c r="V231" s="749">
        <v>1</v>
      </c>
      <c r="W231" s="749">
        <v>2</v>
      </c>
      <c r="X231" s="749">
        <v>0</v>
      </c>
      <c r="Y231" s="749" t="s">
        <v>1810</v>
      </c>
      <c r="AA231" s="749">
        <v>0</v>
      </c>
      <c r="AB231" s="749">
        <v>2334685</v>
      </c>
      <c r="AC231" s="749">
        <v>1215876</v>
      </c>
      <c r="AD231" s="749">
        <v>0</v>
      </c>
      <c r="AE231" s="749">
        <v>1215876</v>
      </c>
      <c r="AF231" s="749">
        <v>0</v>
      </c>
      <c r="AG231" s="749">
        <v>2334685</v>
      </c>
      <c r="AH231" s="671">
        <v>311657.32</v>
      </c>
      <c r="BS231" s="749">
        <v>31121</v>
      </c>
    </row>
    <row r="232" spans="1:71">
      <c r="A232" s="749">
        <v>2</v>
      </c>
      <c r="B232" s="749" t="s">
        <v>1806</v>
      </c>
      <c r="C232" s="749">
        <v>2</v>
      </c>
      <c r="D232" s="749" t="s">
        <v>1807</v>
      </c>
      <c r="E232" s="749">
        <v>14</v>
      </c>
      <c r="F232" s="749" t="s">
        <v>484</v>
      </c>
      <c r="G232" s="749">
        <v>223081</v>
      </c>
      <c r="H232" s="749">
        <v>223</v>
      </c>
      <c r="I232" s="749" t="s">
        <v>396</v>
      </c>
      <c r="J232" s="749" t="s">
        <v>1818</v>
      </c>
      <c r="K232" s="749">
        <v>2</v>
      </c>
      <c r="L232" s="749">
        <v>5</v>
      </c>
      <c r="M232" s="749" t="s">
        <v>1811</v>
      </c>
      <c r="N232" s="749">
        <v>1</v>
      </c>
      <c r="O232" s="749">
        <v>0</v>
      </c>
      <c r="P232" s="749">
        <v>0</v>
      </c>
      <c r="Q232" s="749" t="s">
        <v>548</v>
      </c>
      <c r="R232" s="749">
        <v>3241</v>
      </c>
      <c r="S232" s="749">
        <v>324</v>
      </c>
      <c r="T232" s="749">
        <v>32</v>
      </c>
      <c r="U232" s="749">
        <v>3</v>
      </c>
      <c r="V232" s="749">
        <v>1</v>
      </c>
      <c r="W232" s="749">
        <v>1</v>
      </c>
      <c r="X232" s="749">
        <v>0</v>
      </c>
      <c r="Y232" s="749" t="s">
        <v>1810</v>
      </c>
      <c r="AA232" s="749">
        <v>300000</v>
      </c>
      <c r="AB232" s="749">
        <v>0</v>
      </c>
      <c r="AC232" s="749">
        <v>0</v>
      </c>
      <c r="AD232" s="749">
        <v>0</v>
      </c>
      <c r="AE232" s="749">
        <v>0</v>
      </c>
      <c r="AF232" s="749">
        <v>0</v>
      </c>
      <c r="AG232" s="749">
        <v>0</v>
      </c>
      <c r="AH232" s="671"/>
      <c r="BS232" s="749">
        <v>32411</v>
      </c>
    </row>
    <row r="233" spans="1:71">
      <c r="A233" s="749">
        <v>2</v>
      </c>
      <c r="B233" s="749" t="s">
        <v>1806</v>
      </c>
      <c r="C233" s="749">
        <v>2</v>
      </c>
      <c r="D233" s="749" t="s">
        <v>1807</v>
      </c>
      <c r="E233" s="749">
        <v>14</v>
      </c>
      <c r="F233" s="749" t="s">
        <v>484</v>
      </c>
      <c r="G233" s="749">
        <v>223081</v>
      </c>
      <c r="H233" s="749">
        <v>223</v>
      </c>
      <c r="I233" s="749" t="s">
        <v>396</v>
      </c>
      <c r="J233" s="749" t="s">
        <v>1818</v>
      </c>
      <c r="K233" s="749">
        <v>2</v>
      </c>
      <c r="L233" s="749">
        <v>5</v>
      </c>
      <c r="M233" s="749" t="s">
        <v>1811</v>
      </c>
      <c r="N233" s="749">
        <v>1</v>
      </c>
      <c r="O233" s="749">
        <v>0</v>
      </c>
      <c r="P233" s="749">
        <v>0</v>
      </c>
      <c r="Q233" s="749" t="s">
        <v>548</v>
      </c>
      <c r="R233" s="749">
        <v>3252</v>
      </c>
      <c r="S233" s="749">
        <v>325</v>
      </c>
      <c r="T233" s="749">
        <v>32</v>
      </c>
      <c r="U233" s="749">
        <v>3</v>
      </c>
      <c r="V233" s="749">
        <v>1</v>
      </c>
      <c r="W233" s="749">
        <v>1</v>
      </c>
      <c r="X233" s="749">
        <v>0</v>
      </c>
      <c r="Y233" s="749" t="s">
        <v>1810</v>
      </c>
      <c r="AA233" s="749">
        <v>0</v>
      </c>
      <c r="AB233" s="749">
        <v>4000000</v>
      </c>
      <c r="AC233" s="749">
        <v>1000000</v>
      </c>
      <c r="AD233" s="749">
        <v>0</v>
      </c>
      <c r="AE233" s="749">
        <v>1000000</v>
      </c>
      <c r="AF233" s="749">
        <v>4000000</v>
      </c>
      <c r="AG233" s="749">
        <v>0</v>
      </c>
      <c r="AH233" s="671"/>
      <c r="BS233" s="749">
        <v>32521</v>
      </c>
    </row>
    <row r="234" spans="1:71">
      <c r="A234" s="749">
        <v>2</v>
      </c>
      <c r="B234" s="749" t="s">
        <v>1806</v>
      </c>
      <c r="C234" s="749">
        <v>2</v>
      </c>
      <c r="D234" s="749" t="s">
        <v>1807</v>
      </c>
      <c r="E234" s="749">
        <v>14</v>
      </c>
      <c r="F234" s="749" t="s">
        <v>484</v>
      </c>
      <c r="G234" s="749">
        <v>223081</v>
      </c>
      <c r="H234" s="749">
        <v>223</v>
      </c>
      <c r="I234" s="749" t="s">
        <v>396</v>
      </c>
      <c r="J234" s="749" t="s">
        <v>1818</v>
      </c>
      <c r="K234" s="749">
        <v>2</v>
      </c>
      <c r="L234" s="749">
        <v>5</v>
      </c>
      <c r="M234" s="749" t="s">
        <v>1811</v>
      </c>
      <c r="N234" s="749">
        <v>1</v>
      </c>
      <c r="O234" s="749">
        <v>0</v>
      </c>
      <c r="P234" s="749">
        <v>0</v>
      </c>
      <c r="Q234" s="749" t="s">
        <v>548</v>
      </c>
      <c r="R234" s="749">
        <v>3253</v>
      </c>
      <c r="S234" s="749">
        <v>325</v>
      </c>
      <c r="T234" s="749">
        <v>32</v>
      </c>
      <c r="U234" s="749">
        <v>3</v>
      </c>
      <c r="V234" s="749">
        <v>1</v>
      </c>
      <c r="W234" s="749">
        <v>1</v>
      </c>
      <c r="X234" s="749">
        <v>0</v>
      </c>
      <c r="Y234" s="749" t="s">
        <v>1810</v>
      </c>
      <c r="AA234" s="749">
        <v>5000000</v>
      </c>
      <c r="AB234" s="749">
        <v>0</v>
      </c>
      <c r="AC234" s="749">
        <v>0</v>
      </c>
      <c r="AD234" s="749">
        <v>0</v>
      </c>
      <c r="AE234" s="749">
        <v>0</v>
      </c>
      <c r="AF234" s="749">
        <v>0</v>
      </c>
      <c r="AG234" s="749">
        <v>0</v>
      </c>
      <c r="AH234" s="671"/>
      <c r="BS234" s="749">
        <v>32531</v>
      </c>
    </row>
    <row r="235" spans="1:71">
      <c r="A235" s="749">
        <v>2</v>
      </c>
      <c r="B235" s="749" t="s">
        <v>1806</v>
      </c>
      <c r="C235" s="749">
        <v>2</v>
      </c>
      <c r="D235" s="749" t="s">
        <v>1807</v>
      </c>
      <c r="E235" s="749">
        <v>14</v>
      </c>
      <c r="F235" s="749" t="s">
        <v>484</v>
      </c>
      <c r="G235" s="749">
        <v>223081</v>
      </c>
      <c r="H235" s="749">
        <v>223</v>
      </c>
      <c r="I235" s="749" t="s">
        <v>396</v>
      </c>
      <c r="J235" s="749" t="s">
        <v>1818</v>
      </c>
      <c r="K235" s="749">
        <v>2</v>
      </c>
      <c r="L235" s="749">
        <v>5</v>
      </c>
      <c r="M235" s="749" t="s">
        <v>1811</v>
      </c>
      <c r="N235" s="749">
        <v>1</v>
      </c>
      <c r="O235" s="749">
        <v>0</v>
      </c>
      <c r="P235" s="749">
        <v>0</v>
      </c>
      <c r="Q235" s="749" t="s">
        <v>548</v>
      </c>
      <c r="R235" s="749">
        <v>3261</v>
      </c>
      <c r="S235" s="749">
        <v>326</v>
      </c>
      <c r="T235" s="749">
        <v>32</v>
      </c>
      <c r="U235" s="749">
        <v>3</v>
      </c>
      <c r="V235" s="749">
        <v>1</v>
      </c>
      <c r="W235" s="749">
        <v>1</v>
      </c>
      <c r="X235" s="749">
        <v>0</v>
      </c>
      <c r="Y235" s="749" t="s">
        <v>1810</v>
      </c>
      <c r="AA235" s="749">
        <v>1300000</v>
      </c>
      <c r="AB235" s="749">
        <v>0</v>
      </c>
      <c r="AC235" s="749">
        <v>0</v>
      </c>
      <c r="AD235" s="749">
        <v>0</v>
      </c>
      <c r="AE235" s="749">
        <v>0</v>
      </c>
      <c r="AF235" s="749">
        <v>0</v>
      </c>
      <c r="AG235" s="749">
        <v>0</v>
      </c>
      <c r="AH235" s="671"/>
      <c r="BS235" s="749">
        <v>32611</v>
      </c>
    </row>
    <row r="236" spans="1:71">
      <c r="A236" s="749">
        <v>2</v>
      </c>
      <c r="B236" s="749" t="s">
        <v>1806</v>
      </c>
      <c r="C236" s="749">
        <v>2</v>
      </c>
      <c r="D236" s="749" t="s">
        <v>1807</v>
      </c>
      <c r="E236" s="749">
        <v>14</v>
      </c>
      <c r="F236" s="749" t="s">
        <v>484</v>
      </c>
      <c r="G236" s="749">
        <v>223081</v>
      </c>
      <c r="H236" s="749">
        <v>223</v>
      </c>
      <c r="I236" s="749" t="s">
        <v>396</v>
      </c>
      <c r="J236" s="749" t="s">
        <v>1818</v>
      </c>
      <c r="K236" s="749">
        <v>2</v>
      </c>
      <c r="L236" s="749">
        <v>5</v>
      </c>
      <c r="M236" s="749" t="s">
        <v>1811</v>
      </c>
      <c r="N236" s="749">
        <v>1</v>
      </c>
      <c r="O236" s="749">
        <v>0</v>
      </c>
      <c r="P236" s="749">
        <v>0</v>
      </c>
      <c r="Q236" s="749" t="s">
        <v>548</v>
      </c>
      <c r="R236" s="749">
        <v>3331</v>
      </c>
      <c r="S236" s="749">
        <v>333</v>
      </c>
      <c r="T236" s="749">
        <v>33</v>
      </c>
      <c r="U236" s="749">
        <v>3</v>
      </c>
      <c r="V236" s="749">
        <v>1</v>
      </c>
      <c r="W236" s="749">
        <v>1</v>
      </c>
      <c r="X236" s="749">
        <v>0</v>
      </c>
      <c r="Y236" s="749" t="s">
        <v>1810</v>
      </c>
      <c r="AA236" s="749">
        <v>5850000</v>
      </c>
      <c r="AB236" s="749">
        <v>0</v>
      </c>
      <c r="AC236" s="749">
        <v>0</v>
      </c>
      <c r="AD236" s="749">
        <v>0</v>
      </c>
      <c r="AE236" s="749">
        <v>0</v>
      </c>
      <c r="AF236" s="749">
        <v>0</v>
      </c>
      <c r="AG236" s="749">
        <v>0</v>
      </c>
      <c r="AH236" s="671"/>
      <c r="BS236" s="749">
        <v>33311</v>
      </c>
    </row>
    <row r="237" spans="1:71">
      <c r="A237" s="749">
        <v>2</v>
      </c>
      <c r="B237" s="749" t="s">
        <v>1806</v>
      </c>
      <c r="C237" s="749">
        <v>2</v>
      </c>
      <c r="D237" s="749" t="s">
        <v>1807</v>
      </c>
      <c r="E237" s="749">
        <v>14</v>
      </c>
      <c r="F237" s="749" t="s">
        <v>484</v>
      </c>
      <c r="G237" s="749">
        <v>223081</v>
      </c>
      <c r="H237" s="749">
        <v>223</v>
      </c>
      <c r="I237" s="749" t="s">
        <v>396</v>
      </c>
      <c r="J237" s="749" t="s">
        <v>1818</v>
      </c>
      <c r="K237" s="749">
        <v>2</v>
      </c>
      <c r="L237" s="749">
        <v>5</v>
      </c>
      <c r="M237" s="749" t="s">
        <v>1811</v>
      </c>
      <c r="N237" s="749">
        <v>1</v>
      </c>
      <c r="O237" s="749">
        <v>0</v>
      </c>
      <c r="P237" s="749">
        <v>0</v>
      </c>
      <c r="Q237" s="749" t="s">
        <v>548</v>
      </c>
      <c r="R237" s="749">
        <v>3552</v>
      </c>
      <c r="S237" s="749">
        <v>355</v>
      </c>
      <c r="T237" s="749">
        <v>35</v>
      </c>
      <c r="U237" s="749">
        <v>3</v>
      </c>
      <c r="V237" s="749">
        <v>1</v>
      </c>
      <c r="W237" s="749">
        <v>1</v>
      </c>
      <c r="X237" s="749">
        <v>0</v>
      </c>
      <c r="Y237" s="749" t="s">
        <v>1810</v>
      </c>
      <c r="AA237" s="749">
        <v>0</v>
      </c>
      <c r="AB237" s="749">
        <v>6500000</v>
      </c>
      <c r="AC237" s="749">
        <v>2990000</v>
      </c>
      <c r="AD237" s="749">
        <v>0</v>
      </c>
      <c r="AE237" s="749">
        <v>2990000</v>
      </c>
      <c r="AF237" s="749">
        <v>0</v>
      </c>
      <c r="AG237" s="749">
        <v>6500000</v>
      </c>
      <c r="AH237" s="671"/>
      <c r="BS237" s="749">
        <v>35521</v>
      </c>
    </row>
    <row r="238" spans="1:71">
      <c r="A238" s="749">
        <v>2</v>
      </c>
      <c r="B238" s="749" t="s">
        <v>1806</v>
      </c>
      <c r="C238" s="749">
        <v>2</v>
      </c>
      <c r="D238" s="749" t="s">
        <v>1807</v>
      </c>
      <c r="E238" s="749">
        <v>14</v>
      </c>
      <c r="F238" s="749" t="s">
        <v>484</v>
      </c>
      <c r="G238" s="749">
        <v>223081</v>
      </c>
      <c r="H238" s="749">
        <v>223</v>
      </c>
      <c r="I238" s="749" t="s">
        <v>396</v>
      </c>
      <c r="J238" s="749" t="s">
        <v>1818</v>
      </c>
      <c r="K238" s="749">
        <v>2</v>
      </c>
      <c r="L238" s="749">
        <v>5</v>
      </c>
      <c r="M238" s="749" t="s">
        <v>1811</v>
      </c>
      <c r="N238" s="749">
        <v>1</v>
      </c>
      <c r="O238" s="749">
        <v>0</v>
      </c>
      <c r="P238" s="749">
        <v>0</v>
      </c>
      <c r="Q238" s="749" t="s">
        <v>548</v>
      </c>
      <c r="R238" s="749">
        <v>3722</v>
      </c>
      <c r="S238" s="749">
        <v>372</v>
      </c>
      <c r="T238" s="749">
        <v>37</v>
      </c>
      <c r="U238" s="749">
        <v>3</v>
      </c>
      <c r="V238" s="749">
        <v>1</v>
      </c>
      <c r="W238" s="749">
        <v>1</v>
      </c>
      <c r="X238" s="749">
        <v>0</v>
      </c>
      <c r="Y238" s="749" t="s">
        <v>1810</v>
      </c>
      <c r="AA238" s="749">
        <v>651600</v>
      </c>
      <c r="AB238" s="749">
        <v>651600</v>
      </c>
      <c r="AC238" s="749">
        <v>260640</v>
      </c>
      <c r="AD238" s="749">
        <v>65160</v>
      </c>
      <c r="AE238" s="749">
        <v>195480</v>
      </c>
      <c r="AF238" s="749">
        <v>586440</v>
      </c>
      <c r="AG238" s="749">
        <v>0</v>
      </c>
      <c r="AH238" s="671"/>
      <c r="BS238" s="749">
        <v>37221</v>
      </c>
    </row>
    <row r="239" spans="1:71">
      <c r="A239" s="749">
        <v>2</v>
      </c>
      <c r="B239" s="749" t="s">
        <v>1806</v>
      </c>
      <c r="C239" s="749">
        <v>2</v>
      </c>
      <c r="D239" s="749" t="s">
        <v>1807</v>
      </c>
      <c r="E239" s="749">
        <v>14</v>
      </c>
      <c r="F239" s="749" t="s">
        <v>498</v>
      </c>
      <c r="G239" s="749">
        <v>223089</v>
      </c>
      <c r="H239" s="749">
        <v>223</v>
      </c>
      <c r="I239" s="749" t="s">
        <v>332</v>
      </c>
      <c r="J239" s="749" t="s">
        <v>1808</v>
      </c>
      <c r="K239" s="749">
        <v>1</v>
      </c>
      <c r="L239" s="749">
        <v>5</v>
      </c>
      <c r="M239" s="749" t="s">
        <v>1809</v>
      </c>
      <c r="N239" s="749">
        <v>3</v>
      </c>
      <c r="O239" s="749">
        <v>0</v>
      </c>
      <c r="P239" s="749">
        <v>0</v>
      </c>
      <c r="Q239" s="749" t="s">
        <v>552</v>
      </c>
      <c r="R239" s="749">
        <v>5111</v>
      </c>
      <c r="S239" s="749">
        <v>511</v>
      </c>
      <c r="T239" s="749">
        <v>51</v>
      </c>
      <c r="U239" s="749">
        <v>5</v>
      </c>
      <c r="V239" s="749">
        <v>2</v>
      </c>
      <c r="W239" s="749">
        <v>1</v>
      </c>
      <c r="X239" s="749">
        <v>0</v>
      </c>
      <c r="Y239" s="749" t="s">
        <v>1812</v>
      </c>
      <c r="Z239" s="749" t="s">
        <v>799</v>
      </c>
      <c r="AA239" s="749">
        <v>50000</v>
      </c>
      <c r="AB239" s="749">
        <v>50000</v>
      </c>
      <c r="AC239" s="749">
        <v>20000</v>
      </c>
      <c r="AD239" s="749">
        <v>0</v>
      </c>
      <c r="AE239" s="749">
        <v>20000</v>
      </c>
      <c r="AF239" s="749">
        <v>0</v>
      </c>
      <c r="AG239" s="749">
        <v>50000</v>
      </c>
      <c r="AH239" s="671"/>
      <c r="BS239" s="749">
        <v>51112</v>
      </c>
    </row>
    <row r="240" spans="1:71">
      <c r="A240" s="749">
        <v>2</v>
      </c>
      <c r="B240" s="749" t="s">
        <v>1806</v>
      </c>
      <c r="C240" s="749">
        <v>2</v>
      </c>
      <c r="D240" s="749" t="s">
        <v>1807</v>
      </c>
      <c r="E240" s="749">
        <v>14</v>
      </c>
      <c r="F240" s="749" t="s">
        <v>498</v>
      </c>
      <c r="G240" s="749">
        <v>223089</v>
      </c>
      <c r="H240" s="749">
        <v>223</v>
      </c>
      <c r="I240" s="749" t="s">
        <v>332</v>
      </c>
      <c r="J240" s="749" t="s">
        <v>1808</v>
      </c>
      <c r="K240" s="749">
        <v>1</v>
      </c>
      <c r="L240" s="749">
        <v>5</v>
      </c>
      <c r="M240" s="749" t="s">
        <v>1809</v>
      </c>
      <c r="N240" s="749">
        <v>3</v>
      </c>
      <c r="O240" s="749">
        <v>0</v>
      </c>
      <c r="P240" s="749">
        <v>0</v>
      </c>
      <c r="Q240" s="749" t="s">
        <v>552</v>
      </c>
      <c r="R240" s="749">
        <v>5151</v>
      </c>
      <c r="S240" s="749">
        <v>515</v>
      </c>
      <c r="T240" s="749">
        <v>51</v>
      </c>
      <c r="U240" s="749">
        <v>5</v>
      </c>
      <c r="V240" s="749">
        <v>2</v>
      </c>
      <c r="W240" s="749">
        <v>1</v>
      </c>
      <c r="X240" s="749">
        <v>0</v>
      </c>
      <c r="Y240" s="749" t="s">
        <v>1812</v>
      </c>
      <c r="Z240" s="749" t="s">
        <v>799</v>
      </c>
      <c r="AA240" s="749">
        <v>50000</v>
      </c>
      <c r="AB240" s="749">
        <v>50000</v>
      </c>
      <c r="AC240" s="749">
        <v>20000</v>
      </c>
      <c r="AD240" s="749">
        <v>0</v>
      </c>
      <c r="AE240" s="749">
        <v>20000</v>
      </c>
      <c r="AF240" s="749">
        <v>0</v>
      </c>
      <c r="AG240" s="749">
        <v>50000</v>
      </c>
      <c r="AH240" s="671"/>
      <c r="BS240" s="749">
        <v>51512</v>
      </c>
    </row>
    <row r="241" spans="1:71">
      <c r="A241" s="749">
        <v>2</v>
      </c>
      <c r="B241" s="749" t="s">
        <v>1806</v>
      </c>
      <c r="C241" s="749">
        <v>2</v>
      </c>
      <c r="D241" s="749" t="s">
        <v>1807</v>
      </c>
      <c r="E241" s="749">
        <v>14</v>
      </c>
      <c r="F241" s="749" t="s">
        <v>498</v>
      </c>
      <c r="G241" s="749">
        <v>223089</v>
      </c>
      <c r="H241" s="749">
        <v>223</v>
      </c>
      <c r="I241" s="749" t="s">
        <v>332</v>
      </c>
      <c r="J241" s="749" t="s">
        <v>1808</v>
      </c>
      <c r="K241" s="749">
        <v>1</v>
      </c>
      <c r="L241" s="749">
        <v>5</v>
      </c>
      <c r="M241" s="749" t="s">
        <v>1809</v>
      </c>
      <c r="N241" s="749">
        <v>3</v>
      </c>
      <c r="O241" s="749">
        <v>0</v>
      </c>
      <c r="P241" s="749">
        <v>0</v>
      </c>
      <c r="Q241" s="749" t="s">
        <v>552</v>
      </c>
      <c r="R241" s="749">
        <v>5311</v>
      </c>
      <c r="S241" s="749">
        <v>531</v>
      </c>
      <c r="T241" s="749">
        <v>53</v>
      </c>
      <c r="U241" s="749">
        <v>5</v>
      </c>
      <c r="V241" s="749">
        <v>2</v>
      </c>
      <c r="W241" s="749">
        <v>1</v>
      </c>
      <c r="X241" s="749">
        <v>0</v>
      </c>
      <c r="Y241" s="749" t="s">
        <v>1812</v>
      </c>
      <c r="Z241" s="749" t="s">
        <v>799</v>
      </c>
      <c r="AA241" s="749">
        <v>611000</v>
      </c>
      <c r="AB241" s="749">
        <v>0</v>
      </c>
      <c r="AC241" s="749">
        <v>0</v>
      </c>
      <c r="AD241" s="749">
        <v>0</v>
      </c>
      <c r="AE241" s="749">
        <v>0</v>
      </c>
      <c r="AF241" s="749">
        <v>0</v>
      </c>
      <c r="AG241" s="749">
        <v>0</v>
      </c>
      <c r="AH241" s="671"/>
      <c r="BS241" s="749">
        <v>53112</v>
      </c>
    </row>
    <row r="242" spans="1:71">
      <c r="A242" s="749">
        <v>2</v>
      </c>
      <c r="B242" s="749" t="s">
        <v>1806</v>
      </c>
      <c r="C242" s="749">
        <v>2</v>
      </c>
      <c r="D242" s="749" t="s">
        <v>1807</v>
      </c>
      <c r="E242" s="749">
        <v>14</v>
      </c>
      <c r="F242" s="749" t="s">
        <v>498</v>
      </c>
      <c r="G242" s="749">
        <v>223089</v>
      </c>
      <c r="H242" s="749">
        <v>223</v>
      </c>
      <c r="I242" s="749" t="s">
        <v>332</v>
      </c>
      <c r="J242" s="749" t="s">
        <v>1808</v>
      </c>
      <c r="K242" s="749">
        <v>1</v>
      </c>
      <c r="L242" s="749">
        <v>5</v>
      </c>
      <c r="M242" s="749" t="s">
        <v>1809</v>
      </c>
      <c r="N242" s="749">
        <v>3</v>
      </c>
      <c r="O242" s="749">
        <v>0</v>
      </c>
      <c r="P242" s="749">
        <v>0</v>
      </c>
      <c r="Q242" s="749" t="s">
        <v>552</v>
      </c>
      <c r="R242" s="749">
        <v>5321</v>
      </c>
      <c r="S242" s="749">
        <v>532</v>
      </c>
      <c r="T242" s="749">
        <v>53</v>
      </c>
      <c r="U242" s="749">
        <v>5</v>
      </c>
      <c r="V242" s="749">
        <v>2</v>
      </c>
      <c r="W242" s="749">
        <v>1</v>
      </c>
      <c r="X242" s="749">
        <v>0</v>
      </c>
      <c r="Y242" s="749" t="s">
        <v>1812</v>
      </c>
      <c r="Z242" s="749" t="s">
        <v>799</v>
      </c>
      <c r="AA242" s="749">
        <v>100000</v>
      </c>
      <c r="AB242" s="749">
        <v>100000</v>
      </c>
      <c r="AC242" s="749">
        <v>40000</v>
      </c>
      <c r="AD242" s="749">
        <v>0</v>
      </c>
      <c r="AE242" s="749">
        <v>40000</v>
      </c>
      <c r="AF242" s="749">
        <v>0</v>
      </c>
      <c r="AG242" s="749">
        <v>100000</v>
      </c>
      <c r="AH242" s="671"/>
      <c r="BS242" s="749">
        <v>53212</v>
      </c>
    </row>
    <row r="243" spans="1:71">
      <c r="A243" s="749">
        <v>2</v>
      </c>
      <c r="B243" s="749" t="s">
        <v>1806</v>
      </c>
      <c r="C243" s="749">
        <v>2</v>
      </c>
      <c r="D243" s="749" t="s">
        <v>1807</v>
      </c>
      <c r="E243" s="749">
        <v>14</v>
      </c>
      <c r="F243" s="749" t="s">
        <v>498</v>
      </c>
      <c r="G243" s="749">
        <v>223089</v>
      </c>
      <c r="H243" s="749">
        <v>223</v>
      </c>
      <c r="I243" s="749" t="s">
        <v>332</v>
      </c>
      <c r="J243" s="749" t="s">
        <v>1808</v>
      </c>
      <c r="K243" s="749">
        <v>1</v>
      </c>
      <c r="L243" s="749">
        <v>5</v>
      </c>
      <c r="M243" s="749" t="s">
        <v>1809</v>
      </c>
      <c r="N243" s="749">
        <v>3</v>
      </c>
      <c r="O243" s="749">
        <v>0</v>
      </c>
      <c r="P243" s="749">
        <v>0</v>
      </c>
      <c r="Q243" s="749" t="s">
        <v>552</v>
      </c>
      <c r="R243" s="749">
        <v>5621</v>
      </c>
      <c r="S243" s="749">
        <v>562</v>
      </c>
      <c r="T243" s="749">
        <v>56</v>
      </c>
      <c r="U243" s="749">
        <v>5</v>
      </c>
      <c r="V243" s="749">
        <v>2</v>
      </c>
      <c r="W243" s="749">
        <v>1</v>
      </c>
      <c r="X243" s="749">
        <v>0</v>
      </c>
      <c r="Y243" s="749" t="s">
        <v>1812</v>
      </c>
      <c r="Z243" s="749" t="s">
        <v>799</v>
      </c>
      <c r="AA243" s="749">
        <v>30000</v>
      </c>
      <c r="AB243" s="749">
        <v>30000</v>
      </c>
      <c r="AC243" s="749">
        <v>12000</v>
      </c>
      <c r="AD243" s="749">
        <v>0</v>
      </c>
      <c r="AE243" s="749">
        <v>12000</v>
      </c>
      <c r="AF243" s="749">
        <v>0</v>
      </c>
      <c r="AG243" s="749">
        <v>30000</v>
      </c>
      <c r="AH243" s="671"/>
      <c r="BS243" s="749">
        <v>56212</v>
      </c>
    </row>
    <row r="244" spans="1:71">
      <c r="A244" s="749">
        <v>2</v>
      </c>
      <c r="B244" s="749" t="s">
        <v>1806</v>
      </c>
      <c r="C244" s="749">
        <v>2</v>
      </c>
      <c r="D244" s="749" t="s">
        <v>1807</v>
      </c>
      <c r="E244" s="749">
        <v>14</v>
      </c>
      <c r="F244" s="749" t="s">
        <v>498</v>
      </c>
      <c r="G244" s="749">
        <v>223089</v>
      </c>
      <c r="H244" s="749">
        <v>223</v>
      </c>
      <c r="I244" s="749" t="s">
        <v>332</v>
      </c>
      <c r="J244" s="749" t="s">
        <v>1808</v>
      </c>
      <c r="K244" s="749">
        <v>2</v>
      </c>
      <c r="L244" s="749">
        <v>5</v>
      </c>
      <c r="M244" s="749" t="s">
        <v>1811</v>
      </c>
      <c r="N244" s="749">
        <v>1</v>
      </c>
      <c r="O244" s="749">
        <v>0</v>
      </c>
      <c r="P244" s="749">
        <v>0</v>
      </c>
      <c r="Q244" s="749" t="s">
        <v>548</v>
      </c>
      <c r="R244" s="749">
        <v>2221</v>
      </c>
      <c r="S244" s="749">
        <v>222</v>
      </c>
      <c r="T244" s="749">
        <v>22</v>
      </c>
      <c r="U244" s="749">
        <v>2</v>
      </c>
      <c r="V244" s="749">
        <v>1</v>
      </c>
      <c r="W244" s="749">
        <v>1</v>
      </c>
      <c r="X244" s="749">
        <v>0</v>
      </c>
      <c r="Y244" s="749" t="s">
        <v>1810</v>
      </c>
      <c r="AA244" s="749">
        <v>60000</v>
      </c>
      <c r="AB244" s="749">
        <v>60000</v>
      </c>
      <c r="AC244" s="749">
        <v>24000</v>
      </c>
      <c r="AD244" s="749">
        <v>18000</v>
      </c>
      <c r="AE244" s="749">
        <v>6000</v>
      </c>
      <c r="AF244" s="749">
        <v>38529.699999999997</v>
      </c>
      <c r="AG244" s="749">
        <v>3470.3</v>
      </c>
      <c r="AH244" s="671"/>
      <c r="BS244" s="749">
        <v>22211</v>
      </c>
    </row>
    <row r="245" spans="1:71">
      <c r="A245" s="749">
        <v>2</v>
      </c>
      <c r="B245" s="749" t="s">
        <v>1806</v>
      </c>
      <c r="C245" s="749">
        <v>2</v>
      </c>
      <c r="D245" s="749" t="s">
        <v>1807</v>
      </c>
      <c r="E245" s="749">
        <v>14</v>
      </c>
      <c r="F245" s="749" t="s">
        <v>498</v>
      </c>
      <c r="G245" s="749">
        <v>223089</v>
      </c>
      <c r="H245" s="749">
        <v>223</v>
      </c>
      <c r="I245" s="749" t="s">
        <v>332</v>
      </c>
      <c r="J245" s="749" t="s">
        <v>1808</v>
      </c>
      <c r="K245" s="749">
        <v>2</v>
      </c>
      <c r="L245" s="749">
        <v>5</v>
      </c>
      <c r="M245" s="749" t="s">
        <v>1811</v>
      </c>
      <c r="N245" s="749">
        <v>1</v>
      </c>
      <c r="O245" s="749">
        <v>0</v>
      </c>
      <c r="P245" s="749">
        <v>0</v>
      </c>
      <c r="Q245" s="749" t="s">
        <v>548</v>
      </c>
      <c r="R245" s="749">
        <v>2531</v>
      </c>
      <c r="S245" s="749">
        <v>253</v>
      </c>
      <c r="T245" s="749">
        <v>25</v>
      </c>
      <c r="U245" s="749">
        <v>2</v>
      </c>
      <c r="V245" s="749">
        <v>1</v>
      </c>
      <c r="W245" s="749">
        <v>1</v>
      </c>
      <c r="X245" s="749">
        <v>0</v>
      </c>
      <c r="Y245" s="749" t="s">
        <v>1810</v>
      </c>
      <c r="AA245" s="749">
        <v>1500000</v>
      </c>
      <c r="AB245" s="749">
        <v>1500000</v>
      </c>
      <c r="AC245" s="749">
        <v>600000</v>
      </c>
      <c r="AD245" s="749">
        <v>0</v>
      </c>
      <c r="AE245" s="749">
        <v>600000</v>
      </c>
      <c r="AF245" s="749">
        <v>0</v>
      </c>
      <c r="AG245" s="749">
        <v>1500000</v>
      </c>
      <c r="AH245" s="671"/>
      <c r="BS245" s="749">
        <v>25311</v>
      </c>
    </row>
    <row r="246" spans="1:71">
      <c r="A246" s="749">
        <v>2</v>
      </c>
      <c r="B246" s="749" t="s">
        <v>1806</v>
      </c>
      <c r="C246" s="749">
        <v>2</v>
      </c>
      <c r="D246" s="749" t="s">
        <v>1807</v>
      </c>
      <c r="E246" s="749">
        <v>14</v>
      </c>
      <c r="F246" s="749" t="s">
        <v>498</v>
      </c>
      <c r="G246" s="749">
        <v>223089</v>
      </c>
      <c r="H246" s="749">
        <v>223</v>
      </c>
      <c r="I246" s="749" t="s">
        <v>332</v>
      </c>
      <c r="J246" s="749" t="s">
        <v>1808</v>
      </c>
      <c r="K246" s="749">
        <v>2</v>
      </c>
      <c r="L246" s="749">
        <v>5</v>
      </c>
      <c r="M246" s="749" t="s">
        <v>1811</v>
      </c>
      <c r="N246" s="749">
        <v>1</v>
      </c>
      <c r="O246" s="749">
        <v>0</v>
      </c>
      <c r="P246" s="749">
        <v>0</v>
      </c>
      <c r="Q246" s="749" t="s">
        <v>548</v>
      </c>
      <c r="R246" s="749">
        <v>2541</v>
      </c>
      <c r="S246" s="749">
        <v>254</v>
      </c>
      <c r="T246" s="749">
        <v>25</v>
      </c>
      <c r="U246" s="749">
        <v>2</v>
      </c>
      <c r="V246" s="749">
        <v>1</v>
      </c>
      <c r="W246" s="749">
        <v>1</v>
      </c>
      <c r="X246" s="749">
        <v>0</v>
      </c>
      <c r="Y246" s="749" t="s">
        <v>1810</v>
      </c>
      <c r="AA246" s="749">
        <v>1500000</v>
      </c>
      <c r="AB246" s="749">
        <v>1500000</v>
      </c>
      <c r="AC246" s="749">
        <v>600000</v>
      </c>
      <c r="AD246" s="749">
        <v>0</v>
      </c>
      <c r="AE246" s="749">
        <v>600000</v>
      </c>
      <c r="AF246" s="749">
        <v>0</v>
      </c>
      <c r="AG246" s="749">
        <v>1500000</v>
      </c>
      <c r="AH246" s="671"/>
      <c r="BS246" s="749">
        <v>25411</v>
      </c>
    </row>
    <row r="247" spans="1:71">
      <c r="A247" s="749">
        <v>2</v>
      </c>
      <c r="B247" s="749" t="s">
        <v>1806</v>
      </c>
      <c r="C247" s="749">
        <v>2</v>
      </c>
      <c r="D247" s="749" t="s">
        <v>1807</v>
      </c>
      <c r="E247" s="749">
        <v>14</v>
      </c>
      <c r="F247" s="749" t="s">
        <v>499</v>
      </c>
      <c r="G247" s="749">
        <v>223089</v>
      </c>
      <c r="H247" s="749">
        <v>223</v>
      </c>
      <c r="I247" s="749" t="s">
        <v>334</v>
      </c>
      <c r="J247" s="749" t="s">
        <v>1787</v>
      </c>
      <c r="K247" s="749">
        <v>1</v>
      </c>
      <c r="L247" s="749">
        <v>1</v>
      </c>
      <c r="M247" s="749">
        <v>1</v>
      </c>
      <c r="N247" s="749">
        <v>1</v>
      </c>
      <c r="O247" s="749">
        <v>0</v>
      </c>
      <c r="P247" s="749">
        <v>0</v>
      </c>
      <c r="Q247" s="749">
        <v>111100</v>
      </c>
      <c r="R247" s="749">
        <v>4412</v>
      </c>
      <c r="S247" s="749">
        <v>441</v>
      </c>
      <c r="T247" s="749">
        <v>44</v>
      </c>
      <c r="U247" s="749">
        <v>4</v>
      </c>
      <c r="V247" s="749">
        <v>1</v>
      </c>
      <c r="W247" s="749">
        <v>1</v>
      </c>
      <c r="X247" s="749">
        <v>77</v>
      </c>
      <c r="Y247" s="749" t="s">
        <v>1810</v>
      </c>
      <c r="AA247" s="749">
        <v>275777</v>
      </c>
      <c r="AB247" s="749">
        <v>0</v>
      </c>
      <c r="AC247" s="749">
        <v>0</v>
      </c>
      <c r="AD247" s="749">
        <v>0</v>
      </c>
      <c r="AE247" s="749">
        <v>0</v>
      </c>
      <c r="AF247" s="749">
        <v>0</v>
      </c>
      <c r="AG247" s="749">
        <v>0</v>
      </c>
      <c r="AH247" s="671"/>
      <c r="BS247" s="749">
        <v>44121</v>
      </c>
    </row>
    <row r="248" spans="1:71">
      <c r="A248" s="749">
        <v>2</v>
      </c>
      <c r="B248" s="749" t="s">
        <v>1806</v>
      </c>
      <c r="C248" s="749">
        <v>2</v>
      </c>
      <c r="D248" s="749" t="s">
        <v>1807</v>
      </c>
      <c r="E248" s="749">
        <v>14</v>
      </c>
      <c r="F248" s="749" t="s">
        <v>499</v>
      </c>
      <c r="G248" s="749">
        <v>223089</v>
      </c>
      <c r="H248" s="749">
        <v>223</v>
      </c>
      <c r="I248" s="749" t="s">
        <v>334</v>
      </c>
      <c r="J248" s="749" t="s">
        <v>1787</v>
      </c>
      <c r="K248" s="749">
        <v>1</v>
      </c>
      <c r="L248" s="749">
        <v>5</v>
      </c>
      <c r="M248" s="749" t="s">
        <v>1809</v>
      </c>
      <c r="N248" s="749">
        <v>3</v>
      </c>
      <c r="O248" s="749">
        <v>0</v>
      </c>
      <c r="P248" s="749">
        <v>0</v>
      </c>
      <c r="Q248" s="749" t="s">
        <v>552</v>
      </c>
      <c r="R248" s="749">
        <v>4412</v>
      </c>
      <c r="S248" s="749">
        <v>441</v>
      </c>
      <c r="T248" s="749">
        <v>44</v>
      </c>
      <c r="U248" s="749">
        <v>4</v>
      </c>
      <c r="V248" s="749">
        <v>1</v>
      </c>
      <c r="W248" s="749">
        <v>1</v>
      </c>
      <c r="X248" s="749">
        <v>77</v>
      </c>
      <c r="Y248" s="749" t="s">
        <v>1810</v>
      </c>
      <c r="AA248" s="749">
        <v>2724223</v>
      </c>
      <c r="AB248" s="749">
        <v>1707750</v>
      </c>
      <c r="AC248" s="749">
        <v>1089688</v>
      </c>
      <c r="AD248" s="749">
        <v>776240</v>
      </c>
      <c r="AE248" s="749">
        <v>313448</v>
      </c>
      <c r="AF248" s="749">
        <v>931510</v>
      </c>
      <c r="AG248" s="749">
        <v>0</v>
      </c>
      <c r="AH248" s="671"/>
      <c r="BS248" s="749">
        <v>44121</v>
      </c>
    </row>
    <row r="249" spans="1:71">
      <c r="A249" s="749">
        <v>2</v>
      </c>
      <c r="B249" s="749" t="s">
        <v>1806</v>
      </c>
      <c r="C249" s="749">
        <v>2</v>
      </c>
      <c r="D249" s="749" t="s">
        <v>1807</v>
      </c>
      <c r="E249" s="749">
        <v>14</v>
      </c>
      <c r="F249" s="749" t="s">
        <v>485</v>
      </c>
      <c r="G249" s="749">
        <v>223200</v>
      </c>
      <c r="H249" s="749">
        <v>223</v>
      </c>
      <c r="I249" s="749" t="s">
        <v>399</v>
      </c>
      <c r="J249" s="749" t="s">
        <v>1817</v>
      </c>
      <c r="K249" s="749">
        <v>1</v>
      </c>
      <c r="L249" s="749">
        <v>5</v>
      </c>
      <c r="M249" s="749" t="s">
        <v>1809</v>
      </c>
      <c r="N249" s="749">
        <v>2</v>
      </c>
      <c r="O249" s="749">
        <v>0</v>
      </c>
      <c r="P249" s="749">
        <v>0</v>
      </c>
      <c r="Q249" s="749" t="s">
        <v>546</v>
      </c>
      <c r="R249" s="749">
        <v>3191</v>
      </c>
      <c r="S249" s="749">
        <v>319</v>
      </c>
      <c r="T249" s="749">
        <v>31</v>
      </c>
      <c r="U249" s="749">
        <v>3</v>
      </c>
      <c r="V249" s="749">
        <v>1</v>
      </c>
      <c r="W249" s="749">
        <v>2</v>
      </c>
      <c r="X249" s="749">
        <v>0</v>
      </c>
      <c r="Y249" s="749" t="s">
        <v>1810</v>
      </c>
      <c r="AA249" s="749">
        <v>583333</v>
      </c>
      <c r="AB249" s="749">
        <v>583333</v>
      </c>
      <c r="AC249" s="749">
        <v>291666</v>
      </c>
      <c r="AD249" s="749">
        <v>0</v>
      </c>
      <c r="AE249" s="749">
        <v>291666</v>
      </c>
      <c r="AF249" s="749">
        <v>0</v>
      </c>
      <c r="AG249" s="749">
        <v>583333</v>
      </c>
      <c r="AH249" s="671"/>
      <c r="BS249" s="749">
        <v>31911</v>
      </c>
    </row>
    <row r="250" spans="1:71">
      <c r="A250" s="749">
        <v>2</v>
      </c>
      <c r="B250" s="749" t="s">
        <v>1806</v>
      </c>
      <c r="C250" s="749">
        <v>2</v>
      </c>
      <c r="D250" s="749" t="s">
        <v>1807</v>
      </c>
      <c r="E250" s="749">
        <v>14</v>
      </c>
      <c r="F250" s="749" t="s">
        <v>485</v>
      </c>
      <c r="G250" s="749">
        <v>223200</v>
      </c>
      <c r="H250" s="749">
        <v>223</v>
      </c>
      <c r="I250" s="749" t="s">
        <v>399</v>
      </c>
      <c r="J250" s="749" t="s">
        <v>1817</v>
      </c>
      <c r="K250" s="749">
        <v>1</v>
      </c>
      <c r="L250" s="749">
        <v>5</v>
      </c>
      <c r="M250" s="749" t="s">
        <v>1809</v>
      </c>
      <c r="N250" s="749">
        <v>3</v>
      </c>
      <c r="O250" s="749">
        <v>0</v>
      </c>
      <c r="P250" s="749">
        <v>0</v>
      </c>
      <c r="Q250" s="749" t="s">
        <v>552</v>
      </c>
      <c r="R250" s="749">
        <v>4419</v>
      </c>
      <c r="S250" s="749">
        <v>441</v>
      </c>
      <c r="T250" s="749">
        <v>44</v>
      </c>
      <c r="U250" s="749">
        <v>4</v>
      </c>
      <c r="V250" s="749">
        <v>1</v>
      </c>
      <c r="W250" s="749">
        <v>1</v>
      </c>
      <c r="X250" s="749">
        <v>0</v>
      </c>
      <c r="Y250" s="749" t="s">
        <v>1810</v>
      </c>
      <c r="AA250" s="749">
        <v>8300000</v>
      </c>
      <c r="AB250" s="749">
        <v>8000000</v>
      </c>
      <c r="AC250" s="749">
        <v>2766666</v>
      </c>
      <c r="AD250" s="749">
        <v>2756000</v>
      </c>
      <c r="AE250" s="749">
        <v>10666</v>
      </c>
      <c r="AF250" s="749">
        <v>5244000</v>
      </c>
      <c r="AG250" s="749">
        <v>0</v>
      </c>
      <c r="AH250" s="671"/>
      <c r="BS250" s="749">
        <v>44191</v>
      </c>
    </row>
    <row r="251" spans="1:71">
      <c r="A251" s="749">
        <v>2</v>
      </c>
      <c r="B251" s="749" t="s">
        <v>1806</v>
      </c>
      <c r="C251" s="749">
        <v>2</v>
      </c>
      <c r="D251" s="749" t="s">
        <v>1807</v>
      </c>
      <c r="E251" s="749">
        <v>14</v>
      </c>
      <c r="F251" s="749" t="s">
        <v>485</v>
      </c>
      <c r="G251" s="749">
        <v>223200</v>
      </c>
      <c r="H251" s="749">
        <v>223</v>
      </c>
      <c r="I251" s="749" t="s">
        <v>399</v>
      </c>
      <c r="J251" s="749" t="s">
        <v>1817</v>
      </c>
      <c r="K251" s="749">
        <v>2</v>
      </c>
      <c r="L251" s="749">
        <v>5</v>
      </c>
      <c r="M251" s="749" t="s">
        <v>1811</v>
      </c>
      <c r="N251" s="749">
        <v>1</v>
      </c>
      <c r="O251" s="749">
        <v>0</v>
      </c>
      <c r="P251" s="749">
        <v>0</v>
      </c>
      <c r="Q251" s="749" t="s">
        <v>548</v>
      </c>
      <c r="R251" s="749">
        <v>3252</v>
      </c>
      <c r="S251" s="749">
        <v>325</v>
      </c>
      <c r="T251" s="749">
        <v>32</v>
      </c>
      <c r="U251" s="749">
        <v>3</v>
      </c>
      <c r="V251" s="749">
        <v>1</v>
      </c>
      <c r="W251" s="749">
        <v>1</v>
      </c>
      <c r="X251" s="749">
        <v>0</v>
      </c>
      <c r="Y251" s="749" t="s">
        <v>1810</v>
      </c>
      <c r="AA251" s="749">
        <v>132720917</v>
      </c>
      <c r="AB251" s="749">
        <v>132720917</v>
      </c>
      <c r="AC251" s="749">
        <v>65100000</v>
      </c>
      <c r="AD251" s="749">
        <v>60962391.460000001</v>
      </c>
      <c r="AE251" s="749">
        <v>4137608.54</v>
      </c>
      <c r="AF251" s="749">
        <v>71758525.540000007</v>
      </c>
      <c r="AG251" s="749">
        <v>0</v>
      </c>
      <c r="AH251" s="671"/>
      <c r="BS251" s="749">
        <v>32521</v>
      </c>
    </row>
    <row r="252" spans="1:71">
      <c r="A252" s="749">
        <v>2</v>
      </c>
      <c r="B252" s="749" t="s">
        <v>1806</v>
      </c>
      <c r="C252" s="749">
        <v>2</v>
      </c>
      <c r="D252" s="749" t="s">
        <v>1807</v>
      </c>
      <c r="E252" s="749">
        <v>14</v>
      </c>
      <c r="F252" s="749" t="s">
        <v>485</v>
      </c>
      <c r="G252" s="749">
        <v>223200</v>
      </c>
      <c r="H252" s="749">
        <v>223</v>
      </c>
      <c r="I252" s="749" t="s">
        <v>399</v>
      </c>
      <c r="J252" s="749" t="s">
        <v>1817</v>
      </c>
      <c r="K252" s="749">
        <v>2</v>
      </c>
      <c r="L252" s="749">
        <v>5</v>
      </c>
      <c r="M252" s="749" t="s">
        <v>1811</v>
      </c>
      <c r="N252" s="749">
        <v>1</v>
      </c>
      <c r="O252" s="749">
        <v>0</v>
      </c>
      <c r="P252" s="749">
        <v>0</v>
      </c>
      <c r="Q252" s="749" t="s">
        <v>548</v>
      </c>
      <c r="R252" s="749">
        <v>3252</v>
      </c>
      <c r="S252" s="749">
        <v>325</v>
      </c>
      <c r="T252" s="749">
        <v>32</v>
      </c>
      <c r="U252" s="749">
        <v>3</v>
      </c>
      <c r="V252" s="749">
        <v>2</v>
      </c>
      <c r="W252" s="749">
        <v>1</v>
      </c>
      <c r="X252" s="749">
        <v>0</v>
      </c>
      <c r="Y252" s="749" t="s">
        <v>1812</v>
      </c>
      <c r="AA252" s="749">
        <v>19956748</v>
      </c>
      <c r="AB252" s="749">
        <v>19956748</v>
      </c>
      <c r="AC252" s="749">
        <v>19956748</v>
      </c>
      <c r="AD252" s="749">
        <v>17375820.370000001</v>
      </c>
      <c r="AE252" s="749">
        <v>2580927.63</v>
      </c>
      <c r="AF252" s="749">
        <v>2580927.63</v>
      </c>
      <c r="AG252" s="749">
        <v>0</v>
      </c>
      <c r="AH252" s="671"/>
      <c r="BS252" s="749">
        <v>32522</v>
      </c>
    </row>
    <row r="253" spans="1:71">
      <c r="A253" s="749">
        <v>2</v>
      </c>
      <c r="B253" s="749" t="s">
        <v>1806</v>
      </c>
      <c r="C253" s="749">
        <v>2</v>
      </c>
      <c r="D253" s="749" t="s">
        <v>1807</v>
      </c>
      <c r="E253" s="749">
        <v>14</v>
      </c>
      <c r="F253" s="749" t="s">
        <v>486</v>
      </c>
      <c r="G253" s="749">
        <v>223202</v>
      </c>
      <c r="H253" s="749">
        <v>223</v>
      </c>
      <c r="I253" s="749" t="s">
        <v>399</v>
      </c>
      <c r="J253" s="749" t="s">
        <v>1817</v>
      </c>
      <c r="K253" s="749">
        <v>1</v>
      </c>
      <c r="L253" s="749">
        <v>5</v>
      </c>
      <c r="M253" s="749" t="s">
        <v>1809</v>
      </c>
      <c r="N253" s="749">
        <v>3</v>
      </c>
      <c r="O253" s="749">
        <v>0</v>
      </c>
      <c r="P253" s="749">
        <v>0</v>
      </c>
      <c r="Q253" s="749" t="s">
        <v>552</v>
      </c>
      <c r="R253" s="749">
        <v>2151</v>
      </c>
      <c r="S253" s="749">
        <v>215</v>
      </c>
      <c r="T253" s="749">
        <v>21</v>
      </c>
      <c r="U253" s="749">
        <v>2</v>
      </c>
      <c r="V253" s="749">
        <v>2</v>
      </c>
      <c r="W253" s="749">
        <v>1</v>
      </c>
      <c r="X253" s="749">
        <v>0</v>
      </c>
      <c r="Y253" s="749" t="s">
        <v>1812</v>
      </c>
      <c r="AA253" s="749">
        <v>60000</v>
      </c>
      <c r="AB253" s="749">
        <v>60000</v>
      </c>
      <c r="AC253" s="749">
        <v>20001</v>
      </c>
      <c r="AD253" s="749">
        <v>0</v>
      </c>
      <c r="AE253" s="749">
        <v>20001</v>
      </c>
      <c r="AF253" s="749">
        <v>0</v>
      </c>
      <c r="AG253" s="749">
        <v>60000</v>
      </c>
      <c r="AH253" s="671"/>
      <c r="BS253" s="749">
        <v>21512</v>
      </c>
    </row>
    <row r="254" spans="1:71">
      <c r="A254" s="749">
        <v>2</v>
      </c>
      <c r="B254" s="749" t="s">
        <v>1806</v>
      </c>
      <c r="C254" s="749">
        <v>2</v>
      </c>
      <c r="D254" s="749" t="s">
        <v>1807</v>
      </c>
      <c r="E254" s="749">
        <v>14</v>
      </c>
      <c r="F254" s="749" t="s">
        <v>486</v>
      </c>
      <c r="G254" s="749">
        <v>223202</v>
      </c>
      <c r="H254" s="749">
        <v>223</v>
      </c>
      <c r="I254" s="749" t="s">
        <v>399</v>
      </c>
      <c r="J254" s="749" t="s">
        <v>1817</v>
      </c>
      <c r="K254" s="749">
        <v>1</v>
      </c>
      <c r="L254" s="749">
        <v>5</v>
      </c>
      <c r="M254" s="749" t="s">
        <v>1809</v>
      </c>
      <c r="N254" s="749">
        <v>3</v>
      </c>
      <c r="O254" s="749">
        <v>0</v>
      </c>
      <c r="P254" s="749">
        <v>0</v>
      </c>
      <c r="Q254" s="749" t="s">
        <v>552</v>
      </c>
      <c r="R254" s="749">
        <v>2419</v>
      </c>
      <c r="S254" s="749">
        <v>241</v>
      </c>
      <c r="T254" s="749">
        <v>24</v>
      </c>
      <c r="U254" s="749">
        <v>2</v>
      </c>
      <c r="V254" s="749">
        <v>2</v>
      </c>
      <c r="W254" s="749">
        <v>1</v>
      </c>
      <c r="X254" s="749">
        <v>0</v>
      </c>
      <c r="Y254" s="749" t="s">
        <v>1812</v>
      </c>
      <c r="AA254" s="749">
        <v>223066</v>
      </c>
      <c r="AB254" s="749">
        <v>223066</v>
      </c>
      <c r="AC254" s="749">
        <v>74355</v>
      </c>
      <c r="AD254" s="749">
        <v>0</v>
      </c>
      <c r="AE254" s="749">
        <v>74355</v>
      </c>
      <c r="AF254" s="749">
        <v>0</v>
      </c>
      <c r="AG254" s="749">
        <v>223066</v>
      </c>
      <c r="AH254" s="671"/>
      <c r="BS254" s="749">
        <v>24192</v>
      </c>
    </row>
    <row r="255" spans="1:71">
      <c r="A255" s="749">
        <v>2</v>
      </c>
      <c r="B255" s="749" t="s">
        <v>1806</v>
      </c>
      <c r="C255" s="749">
        <v>2</v>
      </c>
      <c r="D255" s="749" t="s">
        <v>1807</v>
      </c>
      <c r="E255" s="749">
        <v>14</v>
      </c>
      <c r="F255" s="749" t="s">
        <v>486</v>
      </c>
      <c r="G255" s="749">
        <v>223202</v>
      </c>
      <c r="H255" s="749">
        <v>223</v>
      </c>
      <c r="I255" s="749" t="s">
        <v>399</v>
      </c>
      <c r="J255" s="749" t="s">
        <v>1817</v>
      </c>
      <c r="K255" s="749">
        <v>1</v>
      </c>
      <c r="L255" s="749">
        <v>5</v>
      </c>
      <c r="M255" s="749" t="s">
        <v>1809</v>
      </c>
      <c r="N255" s="749">
        <v>3</v>
      </c>
      <c r="O255" s="749">
        <v>0</v>
      </c>
      <c r="P255" s="749">
        <v>0</v>
      </c>
      <c r="Q255" s="749" t="s">
        <v>552</v>
      </c>
      <c r="R255" s="749">
        <v>2421</v>
      </c>
      <c r="S255" s="749">
        <v>242</v>
      </c>
      <c r="T255" s="749">
        <v>24</v>
      </c>
      <c r="U255" s="749">
        <v>2</v>
      </c>
      <c r="V255" s="749">
        <v>2</v>
      </c>
      <c r="W255" s="749">
        <v>1</v>
      </c>
      <c r="X255" s="749">
        <v>0</v>
      </c>
      <c r="Y255" s="749" t="s">
        <v>1812</v>
      </c>
      <c r="AA255" s="749">
        <v>1015250</v>
      </c>
      <c r="AB255" s="749">
        <v>1015250</v>
      </c>
      <c r="AC255" s="749">
        <v>338418</v>
      </c>
      <c r="AD255" s="749">
        <v>0</v>
      </c>
      <c r="AE255" s="749">
        <v>338418</v>
      </c>
      <c r="AF255" s="749">
        <v>0</v>
      </c>
      <c r="AG255" s="749">
        <v>1015250</v>
      </c>
      <c r="AH255" s="671"/>
      <c r="BS255" s="749">
        <v>24212</v>
      </c>
    </row>
    <row r="256" spans="1:71">
      <c r="A256" s="749">
        <v>2</v>
      </c>
      <c r="B256" s="749" t="s">
        <v>1806</v>
      </c>
      <c r="C256" s="749">
        <v>2</v>
      </c>
      <c r="D256" s="749" t="s">
        <v>1807</v>
      </c>
      <c r="E256" s="749">
        <v>14</v>
      </c>
      <c r="F256" s="749" t="s">
        <v>486</v>
      </c>
      <c r="G256" s="749">
        <v>223202</v>
      </c>
      <c r="H256" s="749">
        <v>223</v>
      </c>
      <c r="I256" s="749" t="s">
        <v>399</v>
      </c>
      <c r="J256" s="749" t="s">
        <v>1817</v>
      </c>
      <c r="K256" s="749">
        <v>1</v>
      </c>
      <c r="L256" s="749">
        <v>5</v>
      </c>
      <c r="M256" s="749" t="s">
        <v>1809</v>
      </c>
      <c r="N256" s="749">
        <v>3</v>
      </c>
      <c r="O256" s="749">
        <v>0</v>
      </c>
      <c r="P256" s="749">
        <v>0</v>
      </c>
      <c r="Q256" s="749" t="s">
        <v>552</v>
      </c>
      <c r="R256" s="749">
        <v>2441</v>
      </c>
      <c r="S256" s="749">
        <v>244</v>
      </c>
      <c r="T256" s="749">
        <v>24</v>
      </c>
      <c r="U256" s="749">
        <v>2</v>
      </c>
      <c r="V256" s="749">
        <v>2</v>
      </c>
      <c r="W256" s="749">
        <v>1</v>
      </c>
      <c r="X256" s="749">
        <v>0</v>
      </c>
      <c r="Y256" s="749" t="s">
        <v>1812</v>
      </c>
      <c r="AA256" s="749">
        <v>42750</v>
      </c>
      <c r="AB256" s="749">
        <v>42750</v>
      </c>
      <c r="AC256" s="749">
        <v>42750</v>
      </c>
      <c r="AD256" s="749">
        <v>0</v>
      </c>
      <c r="AE256" s="749">
        <v>42750</v>
      </c>
      <c r="AF256" s="749">
        <v>0</v>
      </c>
      <c r="AG256" s="749">
        <v>42750</v>
      </c>
      <c r="AH256" s="671"/>
      <c r="BS256" s="749">
        <v>24412</v>
      </c>
    </row>
    <row r="257" spans="1:71">
      <c r="A257" s="749">
        <v>2</v>
      </c>
      <c r="B257" s="749" t="s">
        <v>1806</v>
      </c>
      <c r="C257" s="749">
        <v>2</v>
      </c>
      <c r="D257" s="749" t="s">
        <v>1807</v>
      </c>
      <c r="E257" s="749">
        <v>14</v>
      </c>
      <c r="F257" s="749" t="s">
        <v>486</v>
      </c>
      <c r="G257" s="749">
        <v>223202</v>
      </c>
      <c r="H257" s="749">
        <v>223</v>
      </c>
      <c r="I257" s="749" t="s">
        <v>399</v>
      </c>
      <c r="J257" s="749" t="s">
        <v>1817</v>
      </c>
      <c r="K257" s="749">
        <v>1</v>
      </c>
      <c r="L257" s="749">
        <v>5</v>
      </c>
      <c r="M257" s="749" t="s">
        <v>1809</v>
      </c>
      <c r="N257" s="749">
        <v>3</v>
      </c>
      <c r="O257" s="749">
        <v>0</v>
      </c>
      <c r="P257" s="749">
        <v>0</v>
      </c>
      <c r="Q257" s="749" t="s">
        <v>552</v>
      </c>
      <c r="R257" s="749">
        <v>2471</v>
      </c>
      <c r="S257" s="749">
        <v>247</v>
      </c>
      <c r="T257" s="749">
        <v>24</v>
      </c>
      <c r="U257" s="749">
        <v>2</v>
      </c>
      <c r="V257" s="749">
        <v>2</v>
      </c>
      <c r="W257" s="749">
        <v>1</v>
      </c>
      <c r="X257" s="749">
        <v>0</v>
      </c>
      <c r="Y257" s="749" t="s">
        <v>1812</v>
      </c>
      <c r="AA257" s="749">
        <v>2544004</v>
      </c>
      <c r="AB257" s="749">
        <v>1544004</v>
      </c>
      <c r="AC257" s="749">
        <v>525000</v>
      </c>
      <c r="AD257" s="749">
        <v>0</v>
      </c>
      <c r="AE257" s="749">
        <v>525000</v>
      </c>
      <c r="AF257" s="749">
        <v>0</v>
      </c>
      <c r="AG257" s="749">
        <v>1544004</v>
      </c>
      <c r="AH257" s="671"/>
      <c r="BS257" s="749">
        <v>24712</v>
      </c>
    </row>
    <row r="258" spans="1:71">
      <c r="A258" s="749">
        <v>2</v>
      </c>
      <c r="B258" s="749" t="s">
        <v>1806</v>
      </c>
      <c r="C258" s="749">
        <v>2</v>
      </c>
      <c r="D258" s="749" t="s">
        <v>1807</v>
      </c>
      <c r="E258" s="749">
        <v>14</v>
      </c>
      <c r="F258" s="749" t="s">
        <v>486</v>
      </c>
      <c r="G258" s="749">
        <v>223202</v>
      </c>
      <c r="H258" s="749">
        <v>223</v>
      </c>
      <c r="I258" s="749" t="s">
        <v>399</v>
      </c>
      <c r="J258" s="749" t="s">
        <v>1817</v>
      </c>
      <c r="K258" s="749">
        <v>1</v>
      </c>
      <c r="L258" s="749">
        <v>5</v>
      </c>
      <c r="M258" s="749" t="s">
        <v>1809</v>
      </c>
      <c r="N258" s="749">
        <v>3</v>
      </c>
      <c r="O258" s="749">
        <v>0</v>
      </c>
      <c r="P258" s="749">
        <v>0</v>
      </c>
      <c r="Q258" s="749" t="s">
        <v>552</v>
      </c>
      <c r="R258" s="749">
        <v>2561</v>
      </c>
      <c r="S258" s="749">
        <v>256</v>
      </c>
      <c r="T258" s="749">
        <v>25</v>
      </c>
      <c r="U258" s="749">
        <v>2</v>
      </c>
      <c r="V258" s="749">
        <v>2</v>
      </c>
      <c r="W258" s="749">
        <v>1</v>
      </c>
      <c r="X258" s="749">
        <v>0</v>
      </c>
      <c r="Y258" s="749" t="s">
        <v>1812</v>
      </c>
      <c r="AA258" s="749">
        <v>3971000</v>
      </c>
      <c r="AB258" s="749">
        <v>3971000</v>
      </c>
      <c r="AC258" s="749">
        <v>1323666</v>
      </c>
      <c r="AD258" s="749">
        <v>201608</v>
      </c>
      <c r="AE258" s="749">
        <v>1122058</v>
      </c>
      <c r="AF258" s="749">
        <v>201608</v>
      </c>
      <c r="AG258" s="749">
        <v>3567784</v>
      </c>
      <c r="AH258" s="671"/>
      <c r="BS258" s="749">
        <v>25612</v>
      </c>
    </row>
    <row r="259" spans="1:71">
      <c r="A259" s="749">
        <v>2</v>
      </c>
      <c r="B259" s="749" t="s">
        <v>1806</v>
      </c>
      <c r="C259" s="749">
        <v>2</v>
      </c>
      <c r="D259" s="749" t="s">
        <v>1807</v>
      </c>
      <c r="E259" s="749">
        <v>14</v>
      </c>
      <c r="F259" s="749" t="s">
        <v>486</v>
      </c>
      <c r="G259" s="749">
        <v>223202</v>
      </c>
      <c r="H259" s="749">
        <v>223</v>
      </c>
      <c r="I259" s="749" t="s">
        <v>399</v>
      </c>
      <c r="J259" s="749" t="s">
        <v>1817</v>
      </c>
      <c r="K259" s="749">
        <v>1</v>
      </c>
      <c r="L259" s="749">
        <v>5</v>
      </c>
      <c r="M259" s="749" t="s">
        <v>1809</v>
      </c>
      <c r="N259" s="749">
        <v>3</v>
      </c>
      <c r="O259" s="749">
        <v>0</v>
      </c>
      <c r="P259" s="749">
        <v>0</v>
      </c>
      <c r="Q259" s="749" t="s">
        <v>552</v>
      </c>
      <c r="R259" s="749">
        <v>2911</v>
      </c>
      <c r="S259" s="749">
        <v>291</v>
      </c>
      <c r="T259" s="749">
        <v>29</v>
      </c>
      <c r="U259" s="749">
        <v>2</v>
      </c>
      <c r="V259" s="749">
        <v>2</v>
      </c>
      <c r="W259" s="749">
        <v>1</v>
      </c>
      <c r="X259" s="749">
        <v>0</v>
      </c>
      <c r="Y259" s="749" t="s">
        <v>1812</v>
      </c>
      <c r="AA259" s="749">
        <v>539700</v>
      </c>
      <c r="AB259" s="749">
        <v>539700</v>
      </c>
      <c r="AC259" s="749">
        <v>179901</v>
      </c>
      <c r="AD259" s="749">
        <v>0</v>
      </c>
      <c r="AE259" s="749">
        <v>179901</v>
      </c>
      <c r="AF259" s="749">
        <v>0</v>
      </c>
      <c r="AG259" s="749">
        <v>539700</v>
      </c>
      <c r="AH259" s="671"/>
      <c r="BS259" s="749">
        <v>29112</v>
      </c>
    </row>
    <row r="260" spans="1:71">
      <c r="A260" s="749">
        <v>2</v>
      </c>
      <c r="B260" s="749" t="s">
        <v>1806</v>
      </c>
      <c r="C260" s="749">
        <v>2</v>
      </c>
      <c r="D260" s="749" t="s">
        <v>1807</v>
      </c>
      <c r="E260" s="749">
        <v>14</v>
      </c>
      <c r="F260" s="749" t="s">
        <v>486</v>
      </c>
      <c r="G260" s="749">
        <v>223202</v>
      </c>
      <c r="H260" s="749">
        <v>223</v>
      </c>
      <c r="I260" s="749" t="s">
        <v>399</v>
      </c>
      <c r="J260" s="749" t="s">
        <v>1817</v>
      </c>
      <c r="K260" s="749">
        <v>1</v>
      </c>
      <c r="L260" s="749">
        <v>5</v>
      </c>
      <c r="M260" s="749" t="s">
        <v>1809</v>
      </c>
      <c r="N260" s="749">
        <v>3</v>
      </c>
      <c r="O260" s="749">
        <v>0</v>
      </c>
      <c r="P260" s="749">
        <v>0</v>
      </c>
      <c r="Q260" s="749" t="s">
        <v>552</v>
      </c>
      <c r="R260" s="749">
        <v>2961</v>
      </c>
      <c r="S260" s="749">
        <v>296</v>
      </c>
      <c r="T260" s="749">
        <v>29</v>
      </c>
      <c r="U260" s="749">
        <v>2</v>
      </c>
      <c r="V260" s="749">
        <v>2</v>
      </c>
      <c r="W260" s="749">
        <v>1</v>
      </c>
      <c r="X260" s="749">
        <v>0</v>
      </c>
      <c r="Y260" s="749" t="s">
        <v>1812</v>
      </c>
      <c r="AA260" s="749">
        <v>1013250</v>
      </c>
      <c r="AB260" s="749">
        <v>1013250</v>
      </c>
      <c r="AC260" s="749">
        <v>337749</v>
      </c>
      <c r="AD260" s="749">
        <v>337749</v>
      </c>
      <c r="AE260" s="749">
        <v>0</v>
      </c>
      <c r="AF260" s="749">
        <v>675501</v>
      </c>
      <c r="AG260" s="749">
        <v>0</v>
      </c>
      <c r="AH260" s="671"/>
      <c r="BS260" s="749">
        <v>29612</v>
      </c>
    </row>
    <row r="261" spans="1:71">
      <c r="A261" s="749">
        <v>2</v>
      </c>
      <c r="B261" s="749" t="s">
        <v>1806</v>
      </c>
      <c r="C261" s="749">
        <v>2</v>
      </c>
      <c r="D261" s="749" t="s">
        <v>1807</v>
      </c>
      <c r="E261" s="749">
        <v>14</v>
      </c>
      <c r="F261" s="749" t="s">
        <v>486</v>
      </c>
      <c r="G261" s="749">
        <v>223202</v>
      </c>
      <c r="H261" s="749">
        <v>223</v>
      </c>
      <c r="I261" s="749" t="s">
        <v>399</v>
      </c>
      <c r="J261" s="749" t="s">
        <v>1817</v>
      </c>
      <c r="K261" s="749">
        <v>1</v>
      </c>
      <c r="L261" s="749">
        <v>5</v>
      </c>
      <c r="M261" s="749" t="s">
        <v>1809</v>
      </c>
      <c r="N261" s="749">
        <v>3</v>
      </c>
      <c r="O261" s="749">
        <v>0</v>
      </c>
      <c r="P261" s="749">
        <v>0</v>
      </c>
      <c r="Q261" s="749" t="s">
        <v>552</v>
      </c>
      <c r="R261" s="749">
        <v>2981</v>
      </c>
      <c r="S261" s="749">
        <v>298</v>
      </c>
      <c r="T261" s="749">
        <v>29</v>
      </c>
      <c r="U261" s="749">
        <v>2</v>
      </c>
      <c r="V261" s="749">
        <v>2</v>
      </c>
      <c r="W261" s="749">
        <v>1</v>
      </c>
      <c r="X261" s="749">
        <v>0</v>
      </c>
      <c r="Y261" s="749" t="s">
        <v>1812</v>
      </c>
      <c r="AA261" s="749">
        <v>1124600</v>
      </c>
      <c r="AB261" s="749">
        <v>124600</v>
      </c>
      <c r="AC261" s="749">
        <v>0</v>
      </c>
      <c r="AD261" s="749">
        <v>0</v>
      </c>
      <c r="AE261" s="749">
        <v>0</v>
      </c>
      <c r="AF261" s="749">
        <v>0</v>
      </c>
      <c r="AG261" s="749">
        <v>124600</v>
      </c>
      <c r="AH261" s="671"/>
      <c r="BS261" s="749">
        <v>29812</v>
      </c>
    </row>
    <row r="262" spans="1:71">
      <c r="A262" s="749">
        <v>2</v>
      </c>
      <c r="B262" s="749" t="s">
        <v>1806</v>
      </c>
      <c r="C262" s="749">
        <v>2</v>
      </c>
      <c r="D262" s="749" t="s">
        <v>1807</v>
      </c>
      <c r="E262" s="749">
        <v>14</v>
      </c>
      <c r="F262" s="749" t="s">
        <v>486</v>
      </c>
      <c r="G262" s="749">
        <v>223202</v>
      </c>
      <c r="H262" s="749">
        <v>223</v>
      </c>
      <c r="I262" s="749" t="s">
        <v>399</v>
      </c>
      <c r="J262" s="749" t="s">
        <v>1817</v>
      </c>
      <c r="K262" s="749">
        <v>1</v>
      </c>
      <c r="L262" s="749">
        <v>5</v>
      </c>
      <c r="M262" s="749" t="s">
        <v>1809</v>
      </c>
      <c r="N262" s="749">
        <v>3</v>
      </c>
      <c r="O262" s="749">
        <v>0</v>
      </c>
      <c r="P262" s="749">
        <v>0</v>
      </c>
      <c r="Q262" s="749" t="s">
        <v>552</v>
      </c>
      <c r="R262" s="749">
        <v>3552</v>
      </c>
      <c r="S262" s="749">
        <v>355</v>
      </c>
      <c r="T262" s="749">
        <v>35</v>
      </c>
      <c r="U262" s="749">
        <v>3</v>
      </c>
      <c r="V262" s="749">
        <v>1</v>
      </c>
      <c r="W262" s="749">
        <v>1</v>
      </c>
      <c r="X262" s="749">
        <v>0</v>
      </c>
      <c r="Y262" s="749" t="s">
        <v>1810</v>
      </c>
      <c r="AA262" s="749">
        <v>0</v>
      </c>
      <c r="AB262" s="749">
        <v>2000000</v>
      </c>
      <c r="AC262" s="749">
        <v>697869</v>
      </c>
      <c r="AD262" s="749">
        <v>0</v>
      </c>
      <c r="AE262" s="749">
        <v>697869</v>
      </c>
      <c r="AF262" s="749">
        <v>0</v>
      </c>
      <c r="AG262" s="749">
        <v>2000000</v>
      </c>
      <c r="AH262" s="671"/>
      <c r="BS262" s="749">
        <v>35521</v>
      </c>
    </row>
    <row r="263" spans="1:71">
      <c r="A263" s="749">
        <v>2</v>
      </c>
      <c r="B263" s="749" t="s">
        <v>1806</v>
      </c>
      <c r="C263" s="749">
        <v>2</v>
      </c>
      <c r="D263" s="749" t="s">
        <v>1807</v>
      </c>
      <c r="E263" s="749">
        <v>14</v>
      </c>
      <c r="F263" s="749" t="s">
        <v>486</v>
      </c>
      <c r="G263" s="749">
        <v>223202</v>
      </c>
      <c r="H263" s="749">
        <v>223</v>
      </c>
      <c r="I263" s="749" t="s">
        <v>399</v>
      </c>
      <c r="J263" s="749" t="s">
        <v>1817</v>
      </c>
      <c r="K263" s="749">
        <v>1</v>
      </c>
      <c r="L263" s="749">
        <v>5</v>
      </c>
      <c r="M263" s="749" t="s">
        <v>1809</v>
      </c>
      <c r="N263" s="749">
        <v>3</v>
      </c>
      <c r="O263" s="749">
        <v>0</v>
      </c>
      <c r="P263" s="749">
        <v>0</v>
      </c>
      <c r="Q263" s="749" t="s">
        <v>552</v>
      </c>
      <c r="R263" s="749">
        <v>5111</v>
      </c>
      <c r="S263" s="749">
        <v>511</v>
      </c>
      <c r="T263" s="749">
        <v>51</v>
      </c>
      <c r="U263" s="749">
        <v>5</v>
      </c>
      <c r="V263" s="749">
        <v>2</v>
      </c>
      <c r="W263" s="749">
        <v>1</v>
      </c>
      <c r="X263" s="749">
        <v>0</v>
      </c>
      <c r="Y263" s="749" t="s">
        <v>1812</v>
      </c>
      <c r="Z263" s="749" t="s">
        <v>824</v>
      </c>
      <c r="AA263" s="749">
        <v>28918</v>
      </c>
      <c r="AB263" s="749">
        <v>28918</v>
      </c>
      <c r="AC263" s="749">
        <v>9639</v>
      </c>
      <c r="AD263" s="749">
        <v>0</v>
      </c>
      <c r="AE263" s="749">
        <v>9639</v>
      </c>
      <c r="AF263" s="749">
        <v>0</v>
      </c>
      <c r="AG263" s="749">
        <v>28918</v>
      </c>
      <c r="AH263" s="671"/>
      <c r="BS263" s="749">
        <v>51112</v>
      </c>
    </row>
    <row r="264" spans="1:71">
      <c r="A264" s="749">
        <v>2</v>
      </c>
      <c r="B264" s="749" t="s">
        <v>1806</v>
      </c>
      <c r="C264" s="749">
        <v>2</v>
      </c>
      <c r="D264" s="749" t="s">
        <v>1807</v>
      </c>
      <c r="E264" s="749">
        <v>14</v>
      </c>
      <c r="F264" s="749" t="s">
        <v>486</v>
      </c>
      <c r="G264" s="749">
        <v>223202</v>
      </c>
      <c r="H264" s="749">
        <v>223</v>
      </c>
      <c r="I264" s="749" t="s">
        <v>399</v>
      </c>
      <c r="J264" s="749" t="s">
        <v>1817</v>
      </c>
      <c r="K264" s="749">
        <v>1</v>
      </c>
      <c r="L264" s="749">
        <v>5</v>
      </c>
      <c r="M264" s="749" t="s">
        <v>1809</v>
      </c>
      <c r="N264" s="749">
        <v>3</v>
      </c>
      <c r="O264" s="749">
        <v>0</v>
      </c>
      <c r="P264" s="749">
        <v>0</v>
      </c>
      <c r="Q264" s="749" t="s">
        <v>552</v>
      </c>
      <c r="R264" s="749">
        <v>5412</v>
      </c>
      <c r="S264" s="749">
        <v>541</v>
      </c>
      <c r="T264" s="749">
        <v>54</v>
      </c>
      <c r="U264" s="749">
        <v>5</v>
      </c>
      <c r="V264" s="749">
        <v>2</v>
      </c>
      <c r="W264" s="749">
        <v>2</v>
      </c>
      <c r="X264" s="749">
        <v>0</v>
      </c>
      <c r="Y264" s="749" t="s">
        <v>1812</v>
      </c>
      <c r="Z264" s="749" t="s">
        <v>826</v>
      </c>
      <c r="AA264" s="749">
        <v>4200000</v>
      </c>
      <c r="AB264" s="749">
        <v>4200000</v>
      </c>
      <c r="AC264" s="749">
        <v>1400001</v>
      </c>
      <c r="AD264" s="749">
        <v>0</v>
      </c>
      <c r="AE264" s="749">
        <v>1400001</v>
      </c>
      <c r="AF264" s="749">
        <v>0</v>
      </c>
      <c r="AG264" s="749">
        <v>4200000</v>
      </c>
      <c r="AH264" s="671"/>
      <c r="BS264" s="749">
        <v>54122</v>
      </c>
    </row>
    <row r="265" spans="1:71">
      <c r="A265" s="749">
        <v>2</v>
      </c>
      <c r="B265" s="749" t="s">
        <v>1806</v>
      </c>
      <c r="C265" s="749">
        <v>2</v>
      </c>
      <c r="D265" s="749" t="s">
        <v>1807</v>
      </c>
      <c r="E265" s="749">
        <v>14</v>
      </c>
      <c r="F265" s="749" t="s">
        <v>486</v>
      </c>
      <c r="G265" s="749">
        <v>223202</v>
      </c>
      <c r="H265" s="749">
        <v>223</v>
      </c>
      <c r="I265" s="749" t="s">
        <v>399</v>
      </c>
      <c r="J265" s="749" t="s">
        <v>1817</v>
      </c>
      <c r="K265" s="749">
        <v>1</v>
      </c>
      <c r="L265" s="749">
        <v>5</v>
      </c>
      <c r="M265" s="749" t="s">
        <v>1809</v>
      </c>
      <c r="N265" s="749">
        <v>3</v>
      </c>
      <c r="O265" s="749">
        <v>0</v>
      </c>
      <c r="P265" s="749">
        <v>0</v>
      </c>
      <c r="Q265" s="749" t="s">
        <v>552</v>
      </c>
      <c r="R265" s="749">
        <v>5621</v>
      </c>
      <c r="S265" s="749">
        <v>562</v>
      </c>
      <c r="T265" s="749">
        <v>56</v>
      </c>
      <c r="U265" s="749">
        <v>5</v>
      </c>
      <c r="V265" s="749">
        <v>2</v>
      </c>
      <c r="W265" s="749">
        <v>1</v>
      </c>
      <c r="X265" s="749">
        <v>0</v>
      </c>
      <c r="Y265" s="749" t="s">
        <v>1812</v>
      </c>
      <c r="Z265" s="749" t="s">
        <v>828</v>
      </c>
      <c r="AA265" s="749">
        <v>48000</v>
      </c>
      <c r="AB265" s="749">
        <v>48000</v>
      </c>
      <c r="AC265" s="749">
        <v>15999</v>
      </c>
      <c r="AD265" s="749">
        <v>0</v>
      </c>
      <c r="AE265" s="749">
        <v>15999</v>
      </c>
      <c r="AF265" s="749">
        <v>0</v>
      </c>
      <c r="AG265" s="749">
        <v>48000</v>
      </c>
      <c r="AH265" s="671"/>
      <c r="BS265" s="749">
        <v>56212</v>
      </c>
    </row>
    <row r="266" spans="1:71">
      <c r="A266" s="749">
        <v>2</v>
      </c>
      <c r="B266" s="749" t="s">
        <v>1806</v>
      </c>
      <c r="C266" s="749">
        <v>2</v>
      </c>
      <c r="D266" s="749" t="s">
        <v>1807</v>
      </c>
      <c r="E266" s="749">
        <v>14</v>
      </c>
      <c r="F266" s="749" t="s">
        <v>486</v>
      </c>
      <c r="G266" s="749">
        <v>223202</v>
      </c>
      <c r="H266" s="749">
        <v>223</v>
      </c>
      <c r="I266" s="749" t="s">
        <v>399</v>
      </c>
      <c r="J266" s="749" t="s">
        <v>1817</v>
      </c>
      <c r="K266" s="749">
        <v>1</v>
      </c>
      <c r="L266" s="749">
        <v>5</v>
      </c>
      <c r="M266" s="749" t="s">
        <v>1809</v>
      </c>
      <c r="N266" s="749">
        <v>3</v>
      </c>
      <c r="O266" s="749">
        <v>0</v>
      </c>
      <c r="P266" s="749">
        <v>0</v>
      </c>
      <c r="Q266" s="749" t="s">
        <v>552</v>
      </c>
      <c r="R266" s="749">
        <v>5631</v>
      </c>
      <c r="S266" s="749">
        <v>563</v>
      </c>
      <c r="T266" s="749">
        <v>56</v>
      </c>
      <c r="U266" s="749">
        <v>5</v>
      </c>
      <c r="V266" s="749">
        <v>2</v>
      </c>
      <c r="W266" s="749">
        <v>1</v>
      </c>
      <c r="X266" s="749">
        <v>0</v>
      </c>
      <c r="Y266" s="749" t="s">
        <v>1812</v>
      </c>
      <c r="Z266" s="749" t="s">
        <v>828</v>
      </c>
      <c r="AA266" s="749">
        <v>133000</v>
      </c>
      <c r="AB266" s="749">
        <v>133000</v>
      </c>
      <c r="AC266" s="749">
        <v>44334</v>
      </c>
      <c r="AD266" s="749">
        <v>0</v>
      </c>
      <c r="AE266" s="749">
        <v>44334</v>
      </c>
      <c r="AF266" s="749">
        <v>0</v>
      </c>
      <c r="AG266" s="749">
        <v>133000</v>
      </c>
      <c r="AH266" s="671"/>
      <c r="BS266" s="749">
        <v>56312</v>
      </c>
    </row>
    <row r="267" spans="1:71">
      <c r="A267" s="749">
        <v>2</v>
      </c>
      <c r="B267" s="749" t="s">
        <v>1806</v>
      </c>
      <c r="C267" s="749">
        <v>2</v>
      </c>
      <c r="D267" s="749" t="s">
        <v>1807</v>
      </c>
      <c r="E267" s="749">
        <v>14</v>
      </c>
      <c r="F267" s="749" t="s">
        <v>486</v>
      </c>
      <c r="G267" s="749">
        <v>223202</v>
      </c>
      <c r="H267" s="749">
        <v>223</v>
      </c>
      <c r="I267" s="749" t="s">
        <v>399</v>
      </c>
      <c r="J267" s="749" t="s">
        <v>1817</v>
      </c>
      <c r="K267" s="749">
        <v>1</v>
      </c>
      <c r="L267" s="749">
        <v>5</v>
      </c>
      <c r="M267" s="749" t="s">
        <v>1809</v>
      </c>
      <c r="N267" s="749">
        <v>3</v>
      </c>
      <c r="O267" s="749">
        <v>0</v>
      </c>
      <c r="P267" s="749">
        <v>0</v>
      </c>
      <c r="Q267" s="749" t="s">
        <v>552</v>
      </c>
      <c r="R267" s="749">
        <v>5661</v>
      </c>
      <c r="S267" s="749">
        <v>566</v>
      </c>
      <c r="T267" s="749">
        <v>56</v>
      </c>
      <c r="U267" s="749">
        <v>5</v>
      </c>
      <c r="V267" s="749">
        <v>2</v>
      </c>
      <c r="W267" s="749">
        <v>1</v>
      </c>
      <c r="X267" s="749">
        <v>0</v>
      </c>
      <c r="Y267" s="749" t="s">
        <v>1812</v>
      </c>
      <c r="Z267" s="749" t="s">
        <v>828</v>
      </c>
      <c r="AA267" s="749">
        <v>85000</v>
      </c>
      <c r="AB267" s="749">
        <v>85000</v>
      </c>
      <c r="AC267" s="749">
        <v>28332</v>
      </c>
      <c r="AD267" s="749">
        <v>0</v>
      </c>
      <c r="AE267" s="749">
        <v>28332</v>
      </c>
      <c r="AF267" s="749">
        <v>0</v>
      </c>
      <c r="AG267" s="749">
        <v>85000</v>
      </c>
      <c r="AH267" s="671"/>
      <c r="BS267" s="749">
        <v>56612</v>
      </c>
    </row>
    <row r="268" spans="1:71">
      <c r="A268" s="749">
        <v>2</v>
      </c>
      <c r="B268" s="749" t="s">
        <v>1806</v>
      </c>
      <c r="C268" s="749">
        <v>2</v>
      </c>
      <c r="D268" s="749" t="s">
        <v>1807</v>
      </c>
      <c r="E268" s="749">
        <v>14</v>
      </c>
      <c r="F268" s="749" t="s">
        <v>486</v>
      </c>
      <c r="G268" s="749">
        <v>223202</v>
      </c>
      <c r="H268" s="749">
        <v>223</v>
      </c>
      <c r="I268" s="749" t="s">
        <v>399</v>
      </c>
      <c r="J268" s="749" t="s">
        <v>1817</v>
      </c>
      <c r="K268" s="749">
        <v>1</v>
      </c>
      <c r="L268" s="749">
        <v>5</v>
      </c>
      <c r="M268" s="749" t="s">
        <v>1809</v>
      </c>
      <c r="N268" s="749">
        <v>6</v>
      </c>
      <c r="O268" s="749">
        <v>0</v>
      </c>
      <c r="P268" s="749">
        <v>0</v>
      </c>
      <c r="Q268" s="749" t="s">
        <v>672</v>
      </c>
      <c r="R268" s="749">
        <v>6141</v>
      </c>
      <c r="S268" s="749">
        <v>614</v>
      </c>
      <c r="T268" s="749">
        <v>61</v>
      </c>
      <c r="U268" s="749">
        <v>6</v>
      </c>
      <c r="V268" s="749">
        <v>2</v>
      </c>
      <c r="W268" s="749">
        <v>1</v>
      </c>
      <c r="X268" s="749">
        <v>0</v>
      </c>
      <c r="Y268" s="749" t="s">
        <v>1812</v>
      </c>
      <c r="Z268" s="749" t="s">
        <v>832</v>
      </c>
      <c r="AA268" s="749">
        <v>11293878</v>
      </c>
      <c r="AB268" s="749">
        <v>11293878</v>
      </c>
      <c r="AC268" s="749">
        <v>3764625</v>
      </c>
      <c r="AD268" s="749">
        <v>0</v>
      </c>
      <c r="AE268" s="749">
        <v>3764625</v>
      </c>
      <c r="AF268" s="749">
        <v>0</v>
      </c>
      <c r="AG268" s="749">
        <v>11293878</v>
      </c>
      <c r="AH268" s="671"/>
      <c r="BS268" s="749">
        <v>61412</v>
      </c>
    </row>
    <row r="269" spans="1:71">
      <c r="A269" s="749">
        <v>2</v>
      </c>
      <c r="B269" s="749" t="s">
        <v>1806</v>
      </c>
      <c r="C269" s="749">
        <v>2</v>
      </c>
      <c r="D269" s="749" t="s">
        <v>1807</v>
      </c>
      <c r="E269" s="749">
        <v>14</v>
      </c>
      <c r="F269" s="749" t="s">
        <v>486</v>
      </c>
      <c r="G269" s="749">
        <v>223202</v>
      </c>
      <c r="H269" s="749">
        <v>223</v>
      </c>
      <c r="I269" s="749" t="s">
        <v>399</v>
      </c>
      <c r="J269" s="749" t="s">
        <v>1817</v>
      </c>
      <c r="K269" s="749">
        <v>1</v>
      </c>
      <c r="L269" s="749">
        <v>5</v>
      </c>
      <c r="M269" s="749" t="s">
        <v>1809</v>
      </c>
      <c r="N269" s="749" t="s">
        <v>1810</v>
      </c>
      <c r="O269" s="749">
        <v>0</v>
      </c>
      <c r="P269" s="749">
        <v>0</v>
      </c>
      <c r="Q269" s="749" t="s">
        <v>834</v>
      </c>
      <c r="R269" s="749">
        <v>6141</v>
      </c>
      <c r="S269" s="749">
        <v>614</v>
      </c>
      <c r="T269" s="749">
        <v>61</v>
      </c>
      <c r="U269" s="749">
        <v>6</v>
      </c>
      <c r="V269" s="749">
        <v>2</v>
      </c>
      <c r="W269" s="749">
        <v>1</v>
      </c>
      <c r="X269" s="749">
        <v>0</v>
      </c>
      <c r="Y269" s="749" t="s">
        <v>1812</v>
      </c>
      <c r="Z269" s="749" t="s">
        <v>832</v>
      </c>
      <c r="AA269" s="749">
        <v>11890416</v>
      </c>
      <c r="AB269" s="749">
        <v>11890416</v>
      </c>
      <c r="AC269" s="749">
        <v>3963471</v>
      </c>
      <c r="AD269" s="749">
        <v>0</v>
      </c>
      <c r="AE269" s="749">
        <v>3963471</v>
      </c>
      <c r="AF269" s="749">
        <v>0</v>
      </c>
      <c r="AG269" s="749">
        <v>11890416</v>
      </c>
      <c r="AH269" s="671"/>
      <c r="BS269" s="749">
        <v>61412</v>
      </c>
    </row>
    <row r="270" spans="1:71">
      <c r="A270" s="749">
        <v>2</v>
      </c>
      <c r="B270" s="749" t="s">
        <v>1806</v>
      </c>
      <c r="C270" s="749">
        <v>2</v>
      </c>
      <c r="D270" s="749" t="s">
        <v>1807</v>
      </c>
      <c r="E270" s="749">
        <v>14</v>
      </c>
      <c r="F270" s="749" t="s">
        <v>486</v>
      </c>
      <c r="G270" s="749">
        <v>223202</v>
      </c>
      <c r="H270" s="749">
        <v>223</v>
      </c>
      <c r="I270" s="749" t="s">
        <v>399</v>
      </c>
      <c r="J270" s="749" t="s">
        <v>1817</v>
      </c>
      <c r="K270" s="749">
        <v>2</v>
      </c>
      <c r="L270" s="749">
        <v>5</v>
      </c>
      <c r="M270" s="749" t="s">
        <v>1811</v>
      </c>
      <c r="N270" s="749">
        <v>1</v>
      </c>
      <c r="O270" s="749">
        <v>0</v>
      </c>
      <c r="P270" s="749">
        <v>0</v>
      </c>
      <c r="Q270" s="749" t="s">
        <v>548</v>
      </c>
      <c r="R270" s="749">
        <v>3112</v>
      </c>
      <c r="S270" s="749">
        <v>311</v>
      </c>
      <c r="T270" s="749">
        <v>31</v>
      </c>
      <c r="U270" s="749">
        <v>3</v>
      </c>
      <c r="V270" s="749">
        <v>1</v>
      </c>
      <c r="W270" s="749">
        <v>2</v>
      </c>
      <c r="X270" s="749">
        <v>0</v>
      </c>
      <c r="Y270" s="749" t="s">
        <v>1810</v>
      </c>
      <c r="AA270" s="749">
        <v>0</v>
      </c>
      <c r="AB270" s="749">
        <v>1495000</v>
      </c>
      <c r="AC270" s="749">
        <v>496668</v>
      </c>
      <c r="AD270" s="749">
        <v>0</v>
      </c>
      <c r="AE270" s="749">
        <v>496668</v>
      </c>
      <c r="AF270" s="749">
        <v>0</v>
      </c>
      <c r="AG270" s="749">
        <v>1495000</v>
      </c>
      <c r="AH270" s="671"/>
      <c r="BS270" s="749">
        <v>31121</v>
      </c>
    </row>
    <row r="271" spans="1:71">
      <c r="A271" s="749">
        <v>2</v>
      </c>
      <c r="B271" s="749" t="s">
        <v>1806</v>
      </c>
      <c r="C271" s="749">
        <v>2</v>
      </c>
      <c r="D271" s="749" t="s">
        <v>1807</v>
      </c>
      <c r="E271" s="749">
        <v>14</v>
      </c>
      <c r="F271" s="749" t="s">
        <v>486</v>
      </c>
      <c r="G271" s="749">
        <v>223202</v>
      </c>
      <c r="H271" s="749">
        <v>223</v>
      </c>
      <c r="I271" s="749" t="s">
        <v>399</v>
      </c>
      <c r="J271" s="749" t="s">
        <v>1817</v>
      </c>
      <c r="K271" s="749">
        <v>2</v>
      </c>
      <c r="L271" s="749">
        <v>5</v>
      </c>
      <c r="M271" s="749" t="s">
        <v>1811</v>
      </c>
      <c r="N271" s="749">
        <v>1</v>
      </c>
      <c r="O271" s="749">
        <v>0</v>
      </c>
      <c r="P271" s="749">
        <v>0</v>
      </c>
      <c r="Q271" s="749" t="s">
        <v>548</v>
      </c>
      <c r="R271" s="749">
        <v>3261</v>
      </c>
      <c r="S271" s="749">
        <v>326</v>
      </c>
      <c r="T271" s="749">
        <v>32</v>
      </c>
      <c r="U271" s="749">
        <v>3</v>
      </c>
      <c r="V271" s="749">
        <v>1</v>
      </c>
      <c r="W271" s="749">
        <v>1</v>
      </c>
      <c r="X271" s="749">
        <v>0</v>
      </c>
      <c r="Y271" s="749" t="s">
        <v>1810</v>
      </c>
      <c r="AA271" s="749">
        <v>2600000</v>
      </c>
      <c r="AB271" s="749">
        <v>0</v>
      </c>
      <c r="AC271" s="749">
        <v>0</v>
      </c>
      <c r="AD271" s="749">
        <v>0</v>
      </c>
      <c r="AE271" s="749">
        <v>0</v>
      </c>
      <c r="AF271" s="749">
        <v>0</v>
      </c>
      <c r="AG271" s="749">
        <v>0</v>
      </c>
      <c r="AH271" s="671"/>
      <c r="BS271" s="749">
        <v>32611</v>
      </c>
    </row>
    <row r="272" spans="1:71">
      <c r="A272" s="749">
        <v>2</v>
      </c>
      <c r="B272" s="749" t="s">
        <v>1806</v>
      </c>
      <c r="C272" s="749">
        <v>2</v>
      </c>
      <c r="D272" s="749" t="s">
        <v>1807</v>
      </c>
      <c r="E272" s="749">
        <v>14</v>
      </c>
      <c r="F272" s="749" t="s">
        <v>486</v>
      </c>
      <c r="G272" s="749">
        <v>223202</v>
      </c>
      <c r="H272" s="749">
        <v>223</v>
      </c>
      <c r="I272" s="749" t="s">
        <v>399</v>
      </c>
      <c r="J272" s="749" t="s">
        <v>1817</v>
      </c>
      <c r="K272" s="749">
        <v>2</v>
      </c>
      <c r="L272" s="749">
        <v>5</v>
      </c>
      <c r="M272" s="749" t="s">
        <v>1811</v>
      </c>
      <c r="N272" s="749">
        <v>1</v>
      </c>
      <c r="O272" s="749">
        <v>0</v>
      </c>
      <c r="P272" s="749">
        <v>0</v>
      </c>
      <c r="Q272" s="749" t="s">
        <v>548</v>
      </c>
      <c r="R272" s="749">
        <v>3331</v>
      </c>
      <c r="S272" s="749">
        <v>333</v>
      </c>
      <c r="T272" s="749">
        <v>33</v>
      </c>
      <c r="U272" s="749">
        <v>3</v>
      </c>
      <c r="V272" s="749">
        <v>2</v>
      </c>
      <c r="W272" s="749">
        <v>1</v>
      </c>
      <c r="X272" s="749">
        <v>0</v>
      </c>
      <c r="Y272" s="749" t="s">
        <v>1812</v>
      </c>
      <c r="AA272" s="749">
        <v>195000</v>
      </c>
      <c r="AB272" s="749">
        <v>0</v>
      </c>
      <c r="AC272" s="749">
        <v>0</v>
      </c>
      <c r="AD272" s="749">
        <v>0</v>
      </c>
      <c r="AE272" s="749">
        <v>0</v>
      </c>
      <c r="AF272" s="749">
        <v>0</v>
      </c>
      <c r="AG272" s="749">
        <v>0</v>
      </c>
      <c r="AH272" s="671"/>
      <c r="BS272" s="749">
        <v>33312</v>
      </c>
    </row>
    <row r="273" spans="1:71">
      <c r="A273" s="749">
        <v>2</v>
      </c>
      <c r="B273" s="749" t="s">
        <v>1806</v>
      </c>
      <c r="C273" s="749">
        <v>2</v>
      </c>
      <c r="D273" s="749" t="s">
        <v>1807</v>
      </c>
      <c r="E273" s="749">
        <v>14</v>
      </c>
      <c r="F273" s="749" t="s">
        <v>486</v>
      </c>
      <c r="G273" s="749">
        <v>223202</v>
      </c>
      <c r="H273" s="749">
        <v>223</v>
      </c>
      <c r="I273" s="749" t="s">
        <v>399</v>
      </c>
      <c r="J273" s="749" t="s">
        <v>1817</v>
      </c>
      <c r="K273" s="749">
        <v>2</v>
      </c>
      <c r="L273" s="749">
        <v>5</v>
      </c>
      <c r="M273" s="749" t="s">
        <v>1811</v>
      </c>
      <c r="N273" s="749">
        <v>1</v>
      </c>
      <c r="O273" s="749">
        <v>0</v>
      </c>
      <c r="P273" s="749">
        <v>0</v>
      </c>
      <c r="Q273" s="749" t="s">
        <v>548</v>
      </c>
      <c r="R273" s="749">
        <v>3552</v>
      </c>
      <c r="S273" s="749">
        <v>355</v>
      </c>
      <c r="T273" s="749">
        <v>35</v>
      </c>
      <c r="U273" s="749">
        <v>3</v>
      </c>
      <c r="V273" s="749">
        <v>1</v>
      </c>
      <c r="W273" s="749">
        <v>1</v>
      </c>
      <c r="X273" s="749">
        <v>0</v>
      </c>
      <c r="Y273" s="749" t="s">
        <v>1810</v>
      </c>
      <c r="AA273" s="749">
        <v>0</v>
      </c>
      <c r="AB273" s="749">
        <v>1300000</v>
      </c>
      <c r="AC273" s="749">
        <v>435000</v>
      </c>
      <c r="AD273" s="749">
        <v>0</v>
      </c>
      <c r="AE273" s="749">
        <v>435000</v>
      </c>
      <c r="AF273" s="749">
        <v>0</v>
      </c>
      <c r="AG273" s="749">
        <v>1300000</v>
      </c>
      <c r="AH273" s="671"/>
      <c r="BS273" s="749">
        <v>35521</v>
      </c>
    </row>
    <row r="274" spans="1:71">
      <c r="A274" s="749">
        <v>2</v>
      </c>
      <c r="B274" s="749" t="s">
        <v>1806</v>
      </c>
      <c r="C274" s="749">
        <v>2</v>
      </c>
      <c r="D274" s="749" t="s">
        <v>1807</v>
      </c>
      <c r="E274" s="749">
        <v>14</v>
      </c>
      <c r="F274" s="749" t="s">
        <v>486</v>
      </c>
      <c r="G274" s="749">
        <v>223202</v>
      </c>
      <c r="H274" s="749">
        <v>223</v>
      </c>
      <c r="I274" s="749" t="s">
        <v>399</v>
      </c>
      <c r="J274" s="749" t="s">
        <v>1817</v>
      </c>
      <c r="K274" s="749">
        <v>2</v>
      </c>
      <c r="L274" s="749">
        <v>5</v>
      </c>
      <c r="M274" s="749" t="s">
        <v>1811</v>
      </c>
      <c r="N274" s="749">
        <v>1</v>
      </c>
      <c r="O274" s="749">
        <v>0</v>
      </c>
      <c r="P274" s="749">
        <v>0</v>
      </c>
      <c r="Q274" s="749" t="s">
        <v>548</v>
      </c>
      <c r="R274" s="749">
        <v>3571</v>
      </c>
      <c r="S274" s="749">
        <v>357</v>
      </c>
      <c r="T274" s="749">
        <v>35</v>
      </c>
      <c r="U274" s="749">
        <v>3</v>
      </c>
      <c r="V274" s="749">
        <v>2</v>
      </c>
      <c r="W274" s="749">
        <v>1</v>
      </c>
      <c r="X274" s="749">
        <v>0</v>
      </c>
      <c r="Y274" s="749" t="s">
        <v>1812</v>
      </c>
      <c r="AA274" s="749">
        <v>4000000</v>
      </c>
      <c r="AB274" s="749">
        <v>4000000</v>
      </c>
      <c r="AC274" s="749">
        <v>1900000</v>
      </c>
      <c r="AD274" s="749">
        <v>0</v>
      </c>
      <c r="AE274" s="749">
        <v>1900000</v>
      </c>
      <c r="AF274" s="749">
        <v>0</v>
      </c>
      <c r="AG274" s="749">
        <v>4000000</v>
      </c>
      <c r="AH274" s="671"/>
      <c r="BS274" s="749">
        <v>35712</v>
      </c>
    </row>
    <row r="275" spans="1:71">
      <c r="A275" s="749">
        <v>2</v>
      </c>
      <c r="B275" s="749" t="s">
        <v>1806</v>
      </c>
      <c r="C275" s="749">
        <v>2</v>
      </c>
      <c r="D275" s="749" t="s">
        <v>1807</v>
      </c>
      <c r="E275" s="749">
        <v>14</v>
      </c>
      <c r="F275" s="749" t="s">
        <v>486</v>
      </c>
      <c r="G275" s="749">
        <v>223202</v>
      </c>
      <c r="H275" s="749">
        <v>223</v>
      </c>
      <c r="I275" s="749" t="s">
        <v>399</v>
      </c>
      <c r="J275" s="749" t="s">
        <v>1817</v>
      </c>
      <c r="K275" s="749">
        <v>2</v>
      </c>
      <c r="L275" s="749">
        <v>5</v>
      </c>
      <c r="M275" s="749" t="s">
        <v>1811</v>
      </c>
      <c r="N275" s="749">
        <v>1</v>
      </c>
      <c r="O275" s="749">
        <v>0</v>
      </c>
      <c r="P275" s="749">
        <v>0</v>
      </c>
      <c r="Q275" s="749" t="s">
        <v>548</v>
      </c>
      <c r="R275" s="749">
        <v>6141</v>
      </c>
      <c r="S275" s="749">
        <v>614</v>
      </c>
      <c r="T275" s="749">
        <v>61</v>
      </c>
      <c r="U275" s="749">
        <v>6</v>
      </c>
      <c r="V275" s="749">
        <v>2</v>
      </c>
      <c r="W275" s="749">
        <v>1</v>
      </c>
      <c r="X275" s="749">
        <v>0</v>
      </c>
      <c r="Y275" s="749" t="s">
        <v>1812</v>
      </c>
      <c r="Z275" s="749" t="s">
        <v>832</v>
      </c>
      <c r="AA275" s="749">
        <v>10899757</v>
      </c>
      <c r="AB275" s="749">
        <v>10899757</v>
      </c>
      <c r="AC275" s="749">
        <v>3633252</v>
      </c>
      <c r="AD275" s="749">
        <v>0</v>
      </c>
      <c r="AE275" s="749">
        <v>3633252</v>
      </c>
      <c r="AF275" s="749">
        <v>0</v>
      </c>
      <c r="AG275" s="749">
        <v>10899757</v>
      </c>
      <c r="AH275" s="671"/>
      <c r="BS275" s="749">
        <v>61412</v>
      </c>
    </row>
    <row r="276" spans="1:71">
      <c r="A276" s="749">
        <v>2</v>
      </c>
      <c r="B276" s="749" t="s">
        <v>1806</v>
      </c>
      <c r="C276" s="749">
        <v>2</v>
      </c>
      <c r="D276" s="749" t="s">
        <v>1807</v>
      </c>
      <c r="E276" s="749">
        <v>14</v>
      </c>
      <c r="F276" s="749" t="s">
        <v>486</v>
      </c>
      <c r="G276" s="749">
        <v>223202</v>
      </c>
      <c r="H276" s="749">
        <v>223</v>
      </c>
      <c r="I276" s="749" t="s">
        <v>399</v>
      </c>
      <c r="J276" s="749" t="s">
        <v>1817</v>
      </c>
      <c r="K276" s="749">
        <v>2</v>
      </c>
      <c r="L276" s="749">
        <v>5</v>
      </c>
      <c r="M276" s="749" t="s">
        <v>1811</v>
      </c>
      <c r="N276" s="749">
        <v>1</v>
      </c>
      <c r="O276" s="749">
        <v>0</v>
      </c>
      <c r="P276" s="749">
        <v>0</v>
      </c>
      <c r="Q276" s="749" t="s">
        <v>548</v>
      </c>
      <c r="R276" s="749">
        <v>6141</v>
      </c>
      <c r="S276" s="749">
        <v>614</v>
      </c>
      <c r="T276" s="749">
        <v>61</v>
      </c>
      <c r="U276" s="749">
        <v>6</v>
      </c>
      <c r="V276" s="749">
        <v>2</v>
      </c>
      <c r="W276" s="749">
        <v>1</v>
      </c>
      <c r="X276" s="749">
        <v>0</v>
      </c>
      <c r="Y276" s="749" t="s">
        <v>1812</v>
      </c>
      <c r="Z276" s="749" t="s">
        <v>841</v>
      </c>
      <c r="AA276" s="749">
        <v>2021641</v>
      </c>
      <c r="AB276" s="749">
        <v>2021641</v>
      </c>
      <c r="AC276" s="749">
        <v>673881</v>
      </c>
      <c r="AD276" s="749">
        <v>0</v>
      </c>
      <c r="AE276" s="749">
        <v>673881</v>
      </c>
      <c r="AF276" s="749">
        <v>0</v>
      </c>
      <c r="AG276" s="749">
        <v>2021641</v>
      </c>
      <c r="AH276" s="671"/>
      <c r="BS276" s="749">
        <v>61412</v>
      </c>
    </row>
    <row r="277" spans="1:71">
      <c r="A277" s="749">
        <v>2</v>
      </c>
      <c r="B277" s="749" t="s">
        <v>1806</v>
      </c>
      <c r="C277" s="749">
        <v>2</v>
      </c>
      <c r="D277" s="749" t="s">
        <v>1807</v>
      </c>
      <c r="E277" s="749">
        <v>14</v>
      </c>
      <c r="F277" s="749" t="s">
        <v>486</v>
      </c>
      <c r="G277" s="749">
        <v>223202</v>
      </c>
      <c r="H277" s="749">
        <v>223</v>
      </c>
      <c r="I277" s="749" t="s">
        <v>399</v>
      </c>
      <c r="J277" s="749" t="s">
        <v>1817</v>
      </c>
      <c r="K277" s="749">
        <v>2</v>
      </c>
      <c r="L277" s="749">
        <v>5</v>
      </c>
      <c r="M277" s="749" t="s">
        <v>1811</v>
      </c>
      <c r="N277" s="749">
        <v>1</v>
      </c>
      <c r="O277" s="749">
        <v>0</v>
      </c>
      <c r="P277" s="749">
        <v>0</v>
      </c>
      <c r="Q277" s="749" t="s">
        <v>548</v>
      </c>
      <c r="R277" s="749">
        <v>6141</v>
      </c>
      <c r="S277" s="749">
        <v>614</v>
      </c>
      <c r="T277" s="749">
        <v>61</v>
      </c>
      <c r="U277" s="749">
        <v>6</v>
      </c>
      <c r="V277" s="749">
        <v>2</v>
      </c>
      <c r="W277" s="749">
        <v>1</v>
      </c>
      <c r="X277" s="749">
        <v>0</v>
      </c>
      <c r="Y277" s="749" t="s">
        <v>1812</v>
      </c>
      <c r="Z277" s="749" t="s">
        <v>843</v>
      </c>
      <c r="AA277" s="749">
        <v>27777842</v>
      </c>
      <c r="AB277" s="749">
        <v>27777842</v>
      </c>
      <c r="AC277" s="749">
        <v>9259281</v>
      </c>
      <c r="AD277" s="749">
        <v>0</v>
      </c>
      <c r="AE277" s="749">
        <v>9259281</v>
      </c>
      <c r="AF277" s="749">
        <v>0</v>
      </c>
      <c r="AG277" s="749">
        <v>27777842</v>
      </c>
      <c r="AH277" s="671"/>
      <c r="BS277" s="749">
        <v>61412</v>
      </c>
    </row>
    <row r="278" spans="1:71">
      <c r="A278" s="749">
        <v>2</v>
      </c>
      <c r="B278" s="749" t="s">
        <v>1806</v>
      </c>
      <c r="C278" s="749">
        <v>2</v>
      </c>
      <c r="D278" s="749" t="s">
        <v>1807</v>
      </c>
      <c r="E278" s="749">
        <v>14</v>
      </c>
      <c r="F278" s="749" t="s">
        <v>486</v>
      </c>
      <c r="G278" s="749">
        <v>223202</v>
      </c>
      <c r="H278" s="749">
        <v>223</v>
      </c>
      <c r="I278" s="749" t="s">
        <v>399</v>
      </c>
      <c r="J278" s="749" t="s">
        <v>1817</v>
      </c>
      <c r="K278" s="749">
        <v>2</v>
      </c>
      <c r="L278" s="749">
        <v>5</v>
      </c>
      <c r="M278" s="749" t="s">
        <v>1811</v>
      </c>
      <c r="N278" s="749">
        <v>1</v>
      </c>
      <c r="O278" s="749">
        <v>0</v>
      </c>
      <c r="P278" s="749">
        <v>0</v>
      </c>
      <c r="Q278" s="749" t="s">
        <v>548</v>
      </c>
      <c r="R278" s="749">
        <v>6141</v>
      </c>
      <c r="S278" s="749">
        <v>614</v>
      </c>
      <c r="T278" s="749">
        <v>61</v>
      </c>
      <c r="U278" s="749">
        <v>6</v>
      </c>
      <c r="V278" s="749">
        <v>2</v>
      </c>
      <c r="W278" s="749">
        <v>1</v>
      </c>
      <c r="X278" s="749">
        <v>0</v>
      </c>
      <c r="Y278" s="749" t="s">
        <v>1812</v>
      </c>
      <c r="Z278" s="749" t="s">
        <v>845</v>
      </c>
      <c r="AA278" s="749">
        <v>18826889</v>
      </c>
      <c r="AB278" s="749">
        <v>18826889</v>
      </c>
      <c r="AC278" s="749">
        <v>6275631</v>
      </c>
      <c r="AD278" s="749">
        <v>0</v>
      </c>
      <c r="AE278" s="749">
        <v>6275631</v>
      </c>
      <c r="AF278" s="749">
        <v>0</v>
      </c>
      <c r="AG278" s="749">
        <v>18826889</v>
      </c>
      <c r="AH278" s="671"/>
      <c r="BS278" s="749">
        <v>61412</v>
      </c>
    </row>
    <row r="279" spans="1:71">
      <c r="A279" s="749">
        <v>2</v>
      </c>
      <c r="B279" s="749" t="s">
        <v>1806</v>
      </c>
      <c r="C279" s="749">
        <v>2</v>
      </c>
      <c r="D279" s="749" t="s">
        <v>1807</v>
      </c>
      <c r="E279" s="749">
        <v>14</v>
      </c>
      <c r="F279" s="749" t="s">
        <v>486</v>
      </c>
      <c r="G279" s="749">
        <v>223202</v>
      </c>
      <c r="H279" s="749">
        <v>223</v>
      </c>
      <c r="I279" s="749" t="s">
        <v>399</v>
      </c>
      <c r="J279" s="749" t="s">
        <v>1817</v>
      </c>
      <c r="K279" s="749">
        <v>2</v>
      </c>
      <c r="L279" s="749">
        <v>5</v>
      </c>
      <c r="M279" s="749" t="s">
        <v>1811</v>
      </c>
      <c r="N279" s="749">
        <v>1</v>
      </c>
      <c r="O279" s="749">
        <v>0</v>
      </c>
      <c r="P279" s="749">
        <v>0</v>
      </c>
      <c r="Q279" s="749" t="s">
        <v>548</v>
      </c>
      <c r="R279" s="749">
        <v>6141</v>
      </c>
      <c r="S279" s="749">
        <v>614</v>
      </c>
      <c r="T279" s="749">
        <v>61</v>
      </c>
      <c r="U279" s="749">
        <v>6</v>
      </c>
      <c r="V279" s="749">
        <v>2</v>
      </c>
      <c r="W279" s="749">
        <v>1</v>
      </c>
      <c r="X279" s="749">
        <v>0</v>
      </c>
      <c r="Y279" s="749" t="s">
        <v>1812</v>
      </c>
      <c r="Z279" s="749" t="s">
        <v>847</v>
      </c>
      <c r="AA279" s="749">
        <v>1045305</v>
      </c>
      <c r="AB279" s="749">
        <v>1045305</v>
      </c>
      <c r="AC279" s="749">
        <v>348435</v>
      </c>
      <c r="AD279" s="749">
        <v>0</v>
      </c>
      <c r="AE279" s="749">
        <v>348435</v>
      </c>
      <c r="AF279" s="749">
        <v>0</v>
      </c>
      <c r="AG279" s="749">
        <v>1045305</v>
      </c>
      <c r="AH279" s="671"/>
      <c r="BS279" s="749">
        <v>61412</v>
      </c>
    </row>
    <row r="280" spans="1:71">
      <c r="A280" s="749">
        <v>2</v>
      </c>
      <c r="B280" s="749" t="s">
        <v>1806</v>
      </c>
      <c r="C280" s="749">
        <v>2</v>
      </c>
      <c r="D280" s="749" t="s">
        <v>1807</v>
      </c>
      <c r="E280" s="749">
        <v>14</v>
      </c>
      <c r="F280" s="749" t="s">
        <v>486</v>
      </c>
      <c r="G280" s="749">
        <v>223202</v>
      </c>
      <c r="H280" s="749">
        <v>223</v>
      </c>
      <c r="I280" s="749" t="s">
        <v>399</v>
      </c>
      <c r="J280" s="749" t="s">
        <v>1817</v>
      </c>
      <c r="K280" s="749">
        <v>2</v>
      </c>
      <c r="L280" s="749">
        <v>5</v>
      </c>
      <c r="M280" s="749" t="s">
        <v>1811</v>
      </c>
      <c r="N280" s="749">
        <v>6</v>
      </c>
      <c r="O280" s="749">
        <v>0</v>
      </c>
      <c r="P280" s="749">
        <v>0</v>
      </c>
      <c r="Q280" s="749" t="s">
        <v>732</v>
      </c>
      <c r="R280" s="749">
        <v>3391</v>
      </c>
      <c r="S280" s="749">
        <v>339</v>
      </c>
      <c r="T280" s="749">
        <v>33</v>
      </c>
      <c r="U280" s="749">
        <v>3</v>
      </c>
      <c r="V280" s="749">
        <v>2</v>
      </c>
      <c r="W280" s="749">
        <v>1</v>
      </c>
      <c r="X280" s="749">
        <v>0</v>
      </c>
      <c r="Y280" s="749" t="s">
        <v>1812</v>
      </c>
      <c r="AA280" s="749">
        <v>2805000</v>
      </c>
      <c r="AB280" s="749">
        <v>2805000</v>
      </c>
      <c r="AC280" s="749">
        <v>935001</v>
      </c>
      <c r="AD280" s="749">
        <v>0</v>
      </c>
      <c r="AE280" s="749">
        <v>935001</v>
      </c>
      <c r="AF280" s="749">
        <v>358000</v>
      </c>
      <c r="AG280" s="749">
        <v>2447000</v>
      </c>
      <c r="AH280" s="671"/>
      <c r="BS280" s="749">
        <v>33912</v>
      </c>
    </row>
    <row r="281" spans="1:71">
      <c r="A281" s="749">
        <v>2</v>
      </c>
      <c r="B281" s="749" t="s">
        <v>1806</v>
      </c>
      <c r="C281" s="749">
        <v>2</v>
      </c>
      <c r="D281" s="749" t="s">
        <v>1807</v>
      </c>
      <c r="E281" s="749">
        <v>14</v>
      </c>
      <c r="F281" s="749" t="s">
        <v>486</v>
      </c>
      <c r="G281" s="749">
        <v>223202</v>
      </c>
      <c r="H281" s="749">
        <v>223</v>
      </c>
      <c r="I281" s="749" t="s">
        <v>399</v>
      </c>
      <c r="J281" s="749" t="s">
        <v>1817</v>
      </c>
      <c r="K281" s="749">
        <v>2</v>
      </c>
      <c r="L281" s="749">
        <v>5</v>
      </c>
      <c r="M281" s="749" t="s">
        <v>1811</v>
      </c>
      <c r="N281" s="749">
        <v>6</v>
      </c>
      <c r="O281" s="749">
        <v>0</v>
      </c>
      <c r="P281" s="749">
        <v>0</v>
      </c>
      <c r="Q281" s="749" t="s">
        <v>732</v>
      </c>
      <c r="R281" s="749">
        <v>6141</v>
      </c>
      <c r="S281" s="749">
        <v>614</v>
      </c>
      <c r="T281" s="749">
        <v>61</v>
      </c>
      <c r="U281" s="749">
        <v>6</v>
      </c>
      <c r="V281" s="749">
        <v>2</v>
      </c>
      <c r="W281" s="749">
        <v>1</v>
      </c>
      <c r="X281" s="749">
        <v>0</v>
      </c>
      <c r="Y281" s="749" t="s">
        <v>1812</v>
      </c>
      <c r="Z281" s="749" t="s">
        <v>847</v>
      </c>
      <c r="AA281" s="749">
        <v>23954695</v>
      </c>
      <c r="AB281" s="749">
        <v>23954695</v>
      </c>
      <c r="AC281" s="749">
        <v>7984899</v>
      </c>
      <c r="AD281" s="749">
        <v>0</v>
      </c>
      <c r="AE281" s="749">
        <v>7984899</v>
      </c>
      <c r="AF281" s="749">
        <v>0</v>
      </c>
      <c r="AG281" s="749">
        <v>23954695</v>
      </c>
      <c r="AH281" s="671"/>
      <c r="BS281" s="749">
        <v>61412</v>
      </c>
    </row>
    <row r="282" spans="1:71">
      <c r="A282" s="749">
        <v>3</v>
      </c>
      <c r="B282" s="749" t="s">
        <v>1806</v>
      </c>
      <c r="C282" s="749">
        <v>2</v>
      </c>
      <c r="D282" s="749" t="s">
        <v>1807</v>
      </c>
      <c r="E282" s="749">
        <v>14</v>
      </c>
      <c r="F282" s="749" t="s">
        <v>487</v>
      </c>
      <c r="G282" s="749">
        <v>223202</v>
      </c>
      <c r="H282" s="749">
        <v>223</v>
      </c>
      <c r="I282" s="749" t="s">
        <v>403</v>
      </c>
      <c r="J282" s="749" t="s">
        <v>1817</v>
      </c>
      <c r="K282" s="749">
        <v>1</v>
      </c>
      <c r="L282" s="749">
        <v>5</v>
      </c>
      <c r="M282" s="749" t="s">
        <v>1809</v>
      </c>
      <c r="N282" s="749">
        <v>3</v>
      </c>
      <c r="O282" s="749">
        <v>0</v>
      </c>
      <c r="P282" s="749">
        <v>0</v>
      </c>
      <c r="Q282" s="749" t="s">
        <v>552</v>
      </c>
      <c r="R282" s="749">
        <v>2419</v>
      </c>
      <c r="S282" s="749">
        <v>241</v>
      </c>
      <c r="T282" s="749">
        <v>24</v>
      </c>
      <c r="U282" s="749">
        <v>2</v>
      </c>
      <c r="V282" s="749">
        <v>2</v>
      </c>
      <c r="W282" s="749">
        <v>1</v>
      </c>
      <c r="X282" s="749">
        <v>0</v>
      </c>
      <c r="Y282" s="749" t="s">
        <v>1812</v>
      </c>
      <c r="AA282" s="749">
        <v>267500</v>
      </c>
      <c r="AB282" s="749">
        <v>267500</v>
      </c>
      <c r="AC282" s="749">
        <v>89166</v>
      </c>
      <c r="AD282" s="749">
        <v>0</v>
      </c>
      <c r="AE282" s="749">
        <v>89166</v>
      </c>
      <c r="AF282" s="749">
        <v>0</v>
      </c>
      <c r="AG282" s="749">
        <v>267500</v>
      </c>
      <c r="AH282" s="671"/>
      <c r="BS282" s="749">
        <v>24192</v>
      </c>
    </row>
    <row r="283" spans="1:71">
      <c r="A283" s="749">
        <v>3</v>
      </c>
      <c r="B283" s="749" t="s">
        <v>1806</v>
      </c>
      <c r="C283" s="749">
        <v>2</v>
      </c>
      <c r="D283" s="749" t="s">
        <v>1807</v>
      </c>
      <c r="E283" s="749">
        <v>14</v>
      </c>
      <c r="F283" s="749" t="s">
        <v>487</v>
      </c>
      <c r="G283" s="749">
        <v>223202</v>
      </c>
      <c r="H283" s="749">
        <v>223</v>
      </c>
      <c r="I283" s="749" t="s">
        <v>403</v>
      </c>
      <c r="J283" s="749" t="s">
        <v>1817</v>
      </c>
      <c r="K283" s="749">
        <v>1</v>
      </c>
      <c r="L283" s="749">
        <v>5</v>
      </c>
      <c r="M283" s="749" t="s">
        <v>1809</v>
      </c>
      <c r="N283" s="749">
        <v>3</v>
      </c>
      <c r="O283" s="749">
        <v>0</v>
      </c>
      <c r="P283" s="749">
        <v>0</v>
      </c>
      <c r="Q283" s="749" t="s">
        <v>552</v>
      </c>
      <c r="R283" s="749">
        <v>2421</v>
      </c>
      <c r="S283" s="749">
        <v>242</v>
      </c>
      <c r="T283" s="749">
        <v>24</v>
      </c>
      <c r="U283" s="749">
        <v>2</v>
      </c>
      <c r="V283" s="749">
        <v>2</v>
      </c>
      <c r="W283" s="749">
        <v>1</v>
      </c>
      <c r="X283" s="749">
        <v>0</v>
      </c>
      <c r="Y283" s="749" t="s">
        <v>1812</v>
      </c>
      <c r="AA283" s="749">
        <v>283624</v>
      </c>
      <c r="AB283" s="749">
        <v>283624</v>
      </c>
      <c r="AC283" s="749">
        <v>94542</v>
      </c>
      <c r="AD283" s="749">
        <v>0</v>
      </c>
      <c r="AE283" s="749">
        <v>94542</v>
      </c>
      <c r="AF283" s="749">
        <v>0</v>
      </c>
      <c r="AG283" s="749">
        <v>283624</v>
      </c>
      <c r="AH283" s="671"/>
      <c r="BS283" s="749">
        <v>24212</v>
      </c>
    </row>
    <row r="284" spans="1:71">
      <c r="A284" s="749">
        <v>3</v>
      </c>
      <c r="B284" s="749" t="s">
        <v>1806</v>
      </c>
      <c r="C284" s="749">
        <v>2</v>
      </c>
      <c r="D284" s="749" t="s">
        <v>1807</v>
      </c>
      <c r="E284" s="749">
        <v>14</v>
      </c>
      <c r="F284" s="749" t="s">
        <v>487</v>
      </c>
      <c r="G284" s="749">
        <v>223202</v>
      </c>
      <c r="H284" s="749">
        <v>223</v>
      </c>
      <c r="I284" s="749" t="s">
        <v>403</v>
      </c>
      <c r="J284" s="749" t="s">
        <v>1817</v>
      </c>
      <c r="K284" s="749">
        <v>1</v>
      </c>
      <c r="L284" s="749">
        <v>5</v>
      </c>
      <c r="M284" s="749" t="s">
        <v>1809</v>
      </c>
      <c r="N284" s="749">
        <v>3</v>
      </c>
      <c r="O284" s="749">
        <v>0</v>
      </c>
      <c r="P284" s="749">
        <v>0</v>
      </c>
      <c r="Q284" s="749" t="s">
        <v>552</v>
      </c>
      <c r="R284" s="749">
        <v>2441</v>
      </c>
      <c r="S284" s="749">
        <v>244</v>
      </c>
      <c r="T284" s="749">
        <v>24</v>
      </c>
      <c r="U284" s="749">
        <v>2</v>
      </c>
      <c r="V284" s="749">
        <v>2</v>
      </c>
      <c r="W284" s="749">
        <v>1</v>
      </c>
      <c r="X284" s="749">
        <v>0</v>
      </c>
      <c r="Y284" s="749" t="s">
        <v>1812</v>
      </c>
      <c r="AA284" s="749">
        <v>48120</v>
      </c>
      <c r="AB284" s="749">
        <v>48120</v>
      </c>
      <c r="AC284" s="749">
        <v>48120</v>
      </c>
      <c r="AD284" s="749">
        <v>0</v>
      </c>
      <c r="AE284" s="749">
        <v>48120</v>
      </c>
      <c r="AF284" s="749">
        <v>0</v>
      </c>
      <c r="AG284" s="749">
        <v>48120</v>
      </c>
      <c r="AH284" s="671"/>
      <c r="BS284" s="749">
        <v>24412</v>
      </c>
    </row>
    <row r="285" spans="1:71">
      <c r="A285" s="749">
        <v>3</v>
      </c>
      <c r="B285" s="749" t="s">
        <v>1806</v>
      </c>
      <c r="C285" s="749">
        <v>2</v>
      </c>
      <c r="D285" s="749" t="s">
        <v>1807</v>
      </c>
      <c r="E285" s="749">
        <v>14</v>
      </c>
      <c r="F285" s="749" t="s">
        <v>487</v>
      </c>
      <c r="G285" s="749">
        <v>223202</v>
      </c>
      <c r="H285" s="749">
        <v>223</v>
      </c>
      <c r="I285" s="749" t="s">
        <v>403</v>
      </c>
      <c r="J285" s="749" t="s">
        <v>1817</v>
      </c>
      <c r="K285" s="749">
        <v>1</v>
      </c>
      <c r="L285" s="749">
        <v>5</v>
      </c>
      <c r="M285" s="749" t="s">
        <v>1809</v>
      </c>
      <c r="N285" s="749">
        <v>3</v>
      </c>
      <c r="O285" s="749">
        <v>0</v>
      </c>
      <c r="P285" s="749">
        <v>0</v>
      </c>
      <c r="Q285" s="749" t="s">
        <v>552</v>
      </c>
      <c r="R285" s="749">
        <v>2471</v>
      </c>
      <c r="S285" s="749">
        <v>247</v>
      </c>
      <c r="T285" s="749">
        <v>24</v>
      </c>
      <c r="U285" s="749">
        <v>2</v>
      </c>
      <c r="V285" s="749">
        <v>2</v>
      </c>
      <c r="W285" s="749">
        <v>1</v>
      </c>
      <c r="X285" s="749">
        <v>0</v>
      </c>
      <c r="Y285" s="749" t="s">
        <v>1812</v>
      </c>
      <c r="AA285" s="749">
        <v>5728176</v>
      </c>
      <c r="AB285" s="749">
        <v>5728176</v>
      </c>
      <c r="AC285" s="749">
        <v>1909392</v>
      </c>
      <c r="AD285" s="749">
        <v>0</v>
      </c>
      <c r="AE285" s="749">
        <v>1909392</v>
      </c>
      <c r="AF285" s="749">
        <v>0</v>
      </c>
      <c r="AG285" s="749">
        <v>5728176</v>
      </c>
      <c r="AH285" s="671"/>
      <c r="BS285" s="749">
        <v>24712</v>
      </c>
    </row>
    <row r="286" spans="1:71">
      <c r="A286" s="749">
        <v>3</v>
      </c>
      <c r="B286" s="749" t="s">
        <v>1806</v>
      </c>
      <c r="C286" s="749">
        <v>2</v>
      </c>
      <c r="D286" s="749" t="s">
        <v>1807</v>
      </c>
      <c r="E286" s="749">
        <v>14</v>
      </c>
      <c r="F286" s="749" t="s">
        <v>487</v>
      </c>
      <c r="G286" s="749">
        <v>223202</v>
      </c>
      <c r="H286" s="749">
        <v>223</v>
      </c>
      <c r="I286" s="749" t="s">
        <v>403</v>
      </c>
      <c r="J286" s="749" t="s">
        <v>1817</v>
      </c>
      <c r="K286" s="749">
        <v>1</v>
      </c>
      <c r="L286" s="749">
        <v>5</v>
      </c>
      <c r="M286" s="749" t="s">
        <v>1809</v>
      </c>
      <c r="N286" s="749">
        <v>3</v>
      </c>
      <c r="O286" s="749">
        <v>0</v>
      </c>
      <c r="P286" s="749">
        <v>0</v>
      </c>
      <c r="Q286" s="749" t="s">
        <v>552</v>
      </c>
      <c r="R286" s="749">
        <v>2561</v>
      </c>
      <c r="S286" s="749">
        <v>256</v>
      </c>
      <c r="T286" s="749">
        <v>25</v>
      </c>
      <c r="U286" s="749">
        <v>2</v>
      </c>
      <c r="V286" s="749">
        <v>2</v>
      </c>
      <c r="W286" s="749">
        <v>1</v>
      </c>
      <c r="X286" s="749">
        <v>0</v>
      </c>
      <c r="Y286" s="749" t="s">
        <v>1812</v>
      </c>
      <c r="AA286" s="749">
        <v>2266411</v>
      </c>
      <c r="AB286" s="749">
        <v>2266411</v>
      </c>
      <c r="AC286" s="749">
        <v>755469</v>
      </c>
      <c r="AD286" s="749">
        <v>0</v>
      </c>
      <c r="AE286" s="749">
        <v>755469</v>
      </c>
      <c r="AF286" s="749">
        <v>0</v>
      </c>
      <c r="AG286" s="749">
        <v>2266411</v>
      </c>
      <c r="AH286" s="671"/>
      <c r="BS286" s="749">
        <v>25612</v>
      </c>
    </row>
    <row r="287" spans="1:71">
      <c r="A287" s="749">
        <v>3</v>
      </c>
      <c r="B287" s="749" t="s">
        <v>1806</v>
      </c>
      <c r="C287" s="749">
        <v>2</v>
      </c>
      <c r="D287" s="749" t="s">
        <v>1807</v>
      </c>
      <c r="E287" s="749">
        <v>14</v>
      </c>
      <c r="F287" s="749" t="s">
        <v>487</v>
      </c>
      <c r="G287" s="749">
        <v>223202</v>
      </c>
      <c r="H287" s="749">
        <v>223</v>
      </c>
      <c r="I287" s="749" t="s">
        <v>403</v>
      </c>
      <c r="J287" s="749" t="s">
        <v>1817</v>
      </c>
      <c r="K287" s="749">
        <v>1</v>
      </c>
      <c r="L287" s="749">
        <v>5</v>
      </c>
      <c r="M287" s="749" t="s">
        <v>1809</v>
      </c>
      <c r="N287" s="749">
        <v>3</v>
      </c>
      <c r="O287" s="749">
        <v>0</v>
      </c>
      <c r="P287" s="749">
        <v>0</v>
      </c>
      <c r="Q287" s="749" t="s">
        <v>552</v>
      </c>
      <c r="R287" s="749">
        <v>2911</v>
      </c>
      <c r="S287" s="749">
        <v>291</v>
      </c>
      <c r="T287" s="749">
        <v>29</v>
      </c>
      <c r="U287" s="749">
        <v>2</v>
      </c>
      <c r="V287" s="749">
        <v>2</v>
      </c>
      <c r="W287" s="749">
        <v>1</v>
      </c>
      <c r="X287" s="749">
        <v>0</v>
      </c>
      <c r="Y287" s="749" t="s">
        <v>1812</v>
      </c>
      <c r="AA287" s="749">
        <v>1102047</v>
      </c>
      <c r="AB287" s="749">
        <v>1102047</v>
      </c>
      <c r="AC287" s="749">
        <v>367350</v>
      </c>
      <c r="AD287" s="749">
        <v>0</v>
      </c>
      <c r="AE287" s="749">
        <v>367350</v>
      </c>
      <c r="AF287" s="749">
        <v>0</v>
      </c>
      <c r="AG287" s="749">
        <v>1102047</v>
      </c>
      <c r="AH287" s="671"/>
      <c r="BS287" s="749">
        <v>29112</v>
      </c>
    </row>
    <row r="288" spans="1:71">
      <c r="A288" s="749">
        <v>3</v>
      </c>
      <c r="B288" s="749" t="s">
        <v>1806</v>
      </c>
      <c r="C288" s="749">
        <v>2</v>
      </c>
      <c r="D288" s="749" t="s">
        <v>1807</v>
      </c>
      <c r="E288" s="749">
        <v>14</v>
      </c>
      <c r="F288" s="749" t="s">
        <v>487</v>
      </c>
      <c r="G288" s="749">
        <v>223202</v>
      </c>
      <c r="H288" s="749">
        <v>223</v>
      </c>
      <c r="I288" s="749" t="s">
        <v>403</v>
      </c>
      <c r="J288" s="749" t="s">
        <v>1817</v>
      </c>
      <c r="K288" s="749">
        <v>1</v>
      </c>
      <c r="L288" s="749">
        <v>5</v>
      </c>
      <c r="M288" s="749" t="s">
        <v>1809</v>
      </c>
      <c r="N288" s="749">
        <v>3</v>
      </c>
      <c r="O288" s="749">
        <v>0</v>
      </c>
      <c r="P288" s="749">
        <v>0</v>
      </c>
      <c r="Q288" s="749" t="s">
        <v>552</v>
      </c>
      <c r="R288" s="749">
        <v>2981</v>
      </c>
      <c r="S288" s="749">
        <v>298</v>
      </c>
      <c r="T288" s="749">
        <v>29</v>
      </c>
      <c r="U288" s="749">
        <v>2</v>
      </c>
      <c r="V288" s="749">
        <v>2</v>
      </c>
      <c r="W288" s="749">
        <v>1</v>
      </c>
      <c r="X288" s="749">
        <v>0</v>
      </c>
      <c r="Y288" s="749" t="s">
        <v>1812</v>
      </c>
      <c r="AA288" s="749">
        <v>1867300</v>
      </c>
      <c r="AB288" s="749">
        <v>867300</v>
      </c>
      <c r="AC288" s="749">
        <v>300000</v>
      </c>
      <c r="AD288" s="749">
        <v>0</v>
      </c>
      <c r="AE288" s="749">
        <v>300000</v>
      </c>
      <c r="AF288" s="749">
        <v>0</v>
      </c>
      <c r="AG288" s="749">
        <v>867300</v>
      </c>
      <c r="AH288" s="671"/>
      <c r="BS288" s="749">
        <v>29812</v>
      </c>
    </row>
    <row r="289" spans="1:71">
      <c r="A289" s="749">
        <v>3</v>
      </c>
      <c r="B289" s="749" t="s">
        <v>1806</v>
      </c>
      <c r="C289" s="749">
        <v>2</v>
      </c>
      <c r="D289" s="749" t="s">
        <v>1807</v>
      </c>
      <c r="E289" s="749">
        <v>14</v>
      </c>
      <c r="F289" s="749" t="s">
        <v>487</v>
      </c>
      <c r="G289" s="749">
        <v>223202</v>
      </c>
      <c r="H289" s="749">
        <v>223</v>
      </c>
      <c r="I289" s="749" t="s">
        <v>403</v>
      </c>
      <c r="J289" s="749" t="s">
        <v>1817</v>
      </c>
      <c r="K289" s="749">
        <v>1</v>
      </c>
      <c r="L289" s="749">
        <v>5</v>
      </c>
      <c r="M289" s="749" t="s">
        <v>1809</v>
      </c>
      <c r="N289" s="749">
        <v>3</v>
      </c>
      <c r="O289" s="749">
        <v>0</v>
      </c>
      <c r="P289" s="749">
        <v>0</v>
      </c>
      <c r="Q289" s="749" t="s">
        <v>552</v>
      </c>
      <c r="R289" s="749">
        <v>2991</v>
      </c>
      <c r="S289" s="749">
        <v>299</v>
      </c>
      <c r="T289" s="749">
        <v>29</v>
      </c>
      <c r="U289" s="749">
        <v>2</v>
      </c>
      <c r="V289" s="749">
        <v>2</v>
      </c>
      <c r="W289" s="749">
        <v>1</v>
      </c>
      <c r="X289" s="749">
        <v>87</v>
      </c>
      <c r="Y289" s="749" t="s">
        <v>1812</v>
      </c>
      <c r="AA289" s="749">
        <v>0</v>
      </c>
      <c r="AB289" s="749">
        <v>2062214.66</v>
      </c>
      <c r="AC289" s="749">
        <v>555556</v>
      </c>
      <c r="AD289" s="749">
        <v>0</v>
      </c>
      <c r="AE289" s="749">
        <v>555556</v>
      </c>
      <c r="AF289" s="749">
        <v>2062214.36</v>
      </c>
      <c r="AG289" s="749">
        <v>0.3</v>
      </c>
      <c r="AH289" s="671"/>
      <c r="BS289" s="749">
        <v>29912</v>
      </c>
    </row>
    <row r="290" spans="1:71">
      <c r="A290" s="749">
        <v>3</v>
      </c>
      <c r="B290" s="749" t="s">
        <v>1806</v>
      </c>
      <c r="C290" s="749">
        <v>2</v>
      </c>
      <c r="D290" s="749" t="s">
        <v>1807</v>
      </c>
      <c r="E290" s="749">
        <v>14</v>
      </c>
      <c r="F290" s="749" t="s">
        <v>487</v>
      </c>
      <c r="G290" s="749">
        <v>223202</v>
      </c>
      <c r="H290" s="749">
        <v>223</v>
      </c>
      <c r="I290" s="749" t="s">
        <v>403</v>
      </c>
      <c r="J290" s="749" t="s">
        <v>1817</v>
      </c>
      <c r="K290" s="749">
        <v>1</v>
      </c>
      <c r="L290" s="749">
        <v>5</v>
      </c>
      <c r="M290" s="749" t="s">
        <v>1809</v>
      </c>
      <c r="N290" s="749">
        <v>3</v>
      </c>
      <c r="O290" s="749">
        <v>0</v>
      </c>
      <c r="P290" s="749">
        <v>0</v>
      </c>
      <c r="Q290" s="749" t="s">
        <v>552</v>
      </c>
      <c r="R290" s="749">
        <v>3291</v>
      </c>
      <c r="S290" s="749">
        <v>329</v>
      </c>
      <c r="T290" s="749">
        <v>32</v>
      </c>
      <c r="U290" s="749">
        <v>3</v>
      </c>
      <c r="V290" s="749">
        <v>1</v>
      </c>
      <c r="W290" s="749">
        <v>1</v>
      </c>
      <c r="X290" s="749">
        <v>0</v>
      </c>
      <c r="Y290" s="749" t="s">
        <v>1810</v>
      </c>
      <c r="AA290" s="749">
        <v>0</v>
      </c>
      <c r="AB290" s="749">
        <v>5000000</v>
      </c>
      <c r="AC290" s="749">
        <v>1663428</v>
      </c>
      <c r="AD290" s="749">
        <v>0</v>
      </c>
      <c r="AE290" s="749">
        <v>1663428</v>
      </c>
      <c r="AF290" s="749">
        <v>0</v>
      </c>
      <c r="AG290" s="749">
        <v>5000000</v>
      </c>
      <c r="AH290" s="671"/>
      <c r="BS290" s="749">
        <v>32911</v>
      </c>
    </row>
    <row r="291" spans="1:71">
      <c r="A291" s="749">
        <v>3</v>
      </c>
      <c r="B291" s="749" t="s">
        <v>1806</v>
      </c>
      <c r="C291" s="749">
        <v>2</v>
      </c>
      <c r="D291" s="749" t="s">
        <v>1807</v>
      </c>
      <c r="E291" s="749">
        <v>14</v>
      </c>
      <c r="F291" s="749" t="s">
        <v>487</v>
      </c>
      <c r="G291" s="749">
        <v>223202</v>
      </c>
      <c r="H291" s="749">
        <v>223</v>
      </c>
      <c r="I291" s="749" t="s">
        <v>403</v>
      </c>
      <c r="J291" s="749" t="s">
        <v>1817</v>
      </c>
      <c r="K291" s="749">
        <v>1</v>
      </c>
      <c r="L291" s="749">
        <v>5</v>
      </c>
      <c r="M291" s="749" t="s">
        <v>1809</v>
      </c>
      <c r="N291" s="749">
        <v>3</v>
      </c>
      <c r="O291" s="749">
        <v>0</v>
      </c>
      <c r="P291" s="749">
        <v>0</v>
      </c>
      <c r="Q291" s="749" t="s">
        <v>552</v>
      </c>
      <c r="R291" s="749">
        <v>3291</v>
      </c>
      <c r="S291" s="749">
        <v>329</v>
      </c>
      <c r="T291" s="749">
        <v>32</v>
      </c>
      <c r="U291" s="749">
        <v>3</v>
      </c>
      <c r="V291" s="749">
        <v>1</v>
      </c>
      <c r="W291" s="749">
        <v>1</v>
      </c>
      <c r="X291" s="749">
        <v>87</v>
      </c>
      <c r="Y291" s="749" t="s">
        <v>1810</v>
      </c>
      <c r="AA291" s="749">
        <v>0</v>
      </c>
      <c r="AB291" s="749">
        <v>3579120</v>
      </c>
      <c r="AC291" s="749">
        <v>578000</v>
      </c>
      <c r="AD291" s="749">
        <v>0</v>
      </c>
      <c r="AE291" s="749">
        <v>578000</v>
      </c>
      <c r="AF291" s="749">
        <v>3579120</v>
      </c>
      <c r="AG291" s="749">
        <v>0</v>
      </c>
      <c r="AH291" s="671"/>
      <c r="BS291" s="749">
        <v>32911</v>
      </c>
    </row>
    <row r="292" spans="1:71">
      <c r="A292" s="749">
        <v>3</v>
      </c>
      <c r="B292" s="749" t="s">
        <v>1806</v>
      </c>
      <c r="C292" s="749">
        <v>2</v>
      </c>
      <c r="D292" s="749" t="s">
        <v>1807</v>
      </c>
      <c r="E292" s="749">
        <v>14</v>
      </c>
      <c r="F292" s="749" t="s">
        <v>487</v>
      </c>
      <c r="G292" s="749">
        <v>223202</v>
      </c>
      <c r="H292" s="749">
        <v>223</v>
      </c>
      <c r="I292" s="749" t="s">
        <v>403</v>
      </c>
      <c r="J292" s="749" t="s">
        <v>1817</v>
      </c>
      <c r="K292" s="749">
        <v>1</v>
      </c>
      <c r="L292" s="749">
        <v>5</v>
      </c>
      <c r="M292" s="749" t="s">
        <v>1809</v>
      </c>
      <c r="N292" s="749">
        <v>3</v>
      </c>
      <c r="O292" s="749">
        <v>0</v>
      </c>
      <c r="P292" s="749">
        <v>0</v>
      </c>
      <c r="Q292" s="749" t="s">
        <v>552</v>
      </c>
      <c r="R292" s="749">
        <v>3552</v>
      </c>
      <c r="S292" s="749">
        <v>355</v>
      </c>
      <c r="T292" s="749">
        <v>35</v>
      </c>
      <c r="U292" s="749">
        <v>3</v>
      </c>
      <c r="V292" s="749">
        <v>1</v>
      </c>
      <c r="W292" s="749">
        <v>1</v>
      </c>
      <c r="X292" s="749">
        <v>0</v>
      </c>
      <c r="Y292" s="749" t="s">
        <v>1810</v>
      </c>
      <c r="AA292" s="749">
        <v>0</v>
      </c>
      <c r="AB292" s="749">
        <v>1000000</v>
      </c>
      <c r="AC292" s="749">
        <v>322434</v>
      </c>
      <c r="AD292" s="749">
        <v>0</v>
      </c>
      <c r="AE292" s="749">
        <v>322434</v>
      </c>
      <c r="AF292" s="749">
        <v>0</v>
      </c>
      <c r="AG292" s="749">
        <v>1000000</v>
      </c>
      <c r="AH292" s="671"/>
      <c r="BS292" s="749">
        <v>35521</v>
      </c>
    </row>
    <row r="293" spans="1:71">
      <c r="A293" s="749">
        <v>3</v>
      </c>
      <c r="B293" s="749" t="s">
        <v>1806</v>
      </c>
      <c r="C293" s="749">
        <v>2</v>
      </c>
      <c r="D293" s="749" t="s">
        <v>1807</v>
      </c>
      <c r="E293" s="749">
        <v>14</v>
      </c>
      <c r="F293" s="749" t="s">
        <v>487</v>
      </c>
      <c r="G293" s="749">
        <v>223202</v>
      </c>
      <c r="H293" s="749">
        <v>223</v>
      </c>
      <c r="I293" s="749" t="s">
        <v>403</v>
      </c>
      <c r="J293" s="749" t="s">
        <v>1817</v>
      </c>
      <c r="K293" s="749">
        <v>1</v>
      </c>
      <c r="L293" s="749">
        <v>5</v>
      </c>
      <c r="M293" s="749" t="s">
        <v>1809</v>
      </c>
      <c r="N293" s="749">
        <v>3</v>
      </c>
      <c r="O293" s="749">
        <v>0</v>
      </c>
      <c r="P293" s="749">
        <v>0</v>
      </c>
      <c r="Q293" s="749" t="s">
        <v>552</v>
      </c>
      <c r="R293" s="749">
        <v>5151</v>
      </c>
      <c r="S293" s="749">
        <v>515</v>
      </c>
      <c r="T293" s="749">
        <v>51</v>
      </c>
      <c r="U293" s="749">
        <v>5</v>
      </c>
      <c r="V293" s="749">
        <v>2</v>
      </c>
      <c r="W293" s="749">
        <v>1</v>
      </c>
      <c r="X293" s="749">
        <v>0</v>
      </c>
      <c r="Y293" s="749" t="s">
        <v>1812</v>
      </c>
      <c r="Z293" s="749" t="s">
        <v>862</v>
      </c>
      <c r="AA293" s="749">
        <v>52431</v>
      </c>
      <c r="AB293" s="749">
        <v>52431</v>
      </c>
      <c r="AC293" s="749">
        <v>17478</v>
      </c>
      <c r="AD293" s="749">
        <v>0</v>
      </c>
      <c r="AE293" s="749">
        <v>17478</v>
      </c>
      <c r="AF293" s="749">
        <v>0</v>
      </c>
      <c r="AG293" s="749">
        <v>52431</v>
      </c>
      <c r="AH293" s="671">
        <v>204545</v>
      </c>
      <c r="BS293" s="749">
        <v>51512</v>
      </c>
    </row>
    <row r="294" spans="1:71">
      <c r="A294" s="749">
        <v>3</v>
      </c>
      <c r="B294" s="749" t="s">
        <v>1806</v>
      </c>
      <c r="C294" s="749">
        <v>2</v>
      </c>
      <c r="D294" s="749" t="s">
        <v>1807</v>
      </c>
      <c r="E294" s="749">
        <v>14</v>
      </c>
      <c r="F294" s="749" t="s">
        <v>487</v>
      </c>
      <c r="G294" s="749">
        <v>223202</v>
      </c>
      <c r="H294" s="749">
        <v>223</v>
      </c>
      <c r="I294" s="749" t="s">
        <v>403</v>
      </c>
      <c r="J294" s="749" t="s">
        <v>1817</v>
      </c>
      <c r="K294" s="749">
        <v>1</v>
      </c>
      <c r="L294" s="749">
        <v>5</v>
      </c>
      <c r="M294" s="749" t="s">
        <v>1809</v>
      </c>
      <c r="N294" s="749">
        <v>3</v>
      </c>
      <c r="O294" s="749">
        <v>0</v>
      </c>
      <c r="P294" s="749">
        <v>0</v>
      </c>
      <c r="Q294" s="749" t="s">
        <v>552</v>
      </c>
      <c r="R294" s="749">
        <v>5412</v>
      </c>
      <c r="S294" s="749">
        <v>541</v>
      </c>
      <c r="T294" s="749">
        <v>54</v>
      </c>
      <c r="U294" s="749">
        <v>5</v>
      </c>
      <c r="V294" s="749">
        <v>2</v>
      </c>
      <c r="W294" s="749">
        <v>2</v>
      </c>
      <c r="X294" s="749">
        <v>0</v>
      </c>
      <c r="Y294" s="749" t="s">
        <v>1812</v>
      </c>
      <c r="Z294" s="749" t="s">
        <v>864</v>
      </c>
      <c r="AA294" s="749">
        <v>5000000</v>
      </c>
      <c r="AB294" s="749">
        <v>2222220</v>
      </c>
      <c r="AC294" s="749">
        <v>1111112</v>
      </c>
      <c r="AD294" s="749">
        <v>0</v>
      </c>
      <c r="AE294" s="749">
        <v>1111112</v>
      </c>
      <c r="AF294" s="749">
        <v>0</v>
      </c>
      <c r="AG294" s="749">
        <v>2222220</v>
      </c>
      <c r="AH294" s="671">
        <v>7859</v>
      </c>
      <c r="BS294" s="749">
        <v>54122</v>
      </c>
    </row>
    <row r="295" spans="1:71">
      <c r="A295" s="749">
        <v>3</v>
      </c>
      <c r="B295" s="749" t="s">
        <v>1806</v>
      </c>
      <c r="C295" s="749">
        <v>2</v>
      </c>
      <c r="D295" s="749" t="s">
        <v>1807</v>
      </c>
      <c r="E295" s="749">
        <v>14</v>
      </c>
      <c r="F295" s="749" t="s">
        <v>487</v>
      </c>
      <c r="G295" s="749">
        <v>223202</v>
      </c>
      <c r="H295" s="749">
        <v>223</v>
      </c>
      <c r="I295" s="749" t="s">
        <v>403</v>
      </c>
      <c r="J295" s="749" t="s">
        <v>1817</v>
      </c>
      <c r="K295" s="749">
        <v>1</v>
      </c>
      <c r="L295" s="749">
        <v>5</v>
      </c>
      <c r="M295" s="749" t="s">
        <v>1809</v>
      </c>
      <c r="N295" s="749">
        <v>3</v>
      </c>
      <c r="O295" s="749">
        <v>0</v>
      </c>
      <c r="P295" s="749">
        <v>0</v>
      </c>
      <c r="Q295" s="749" t="s">
        <v>552</v>
      </c>
      <c r="R295" s="749">
        <v>5412</v>
      </c>
      <c r="S295" s="749">
        <v>541</v>
      </c>
      <c r="T295" s="749">
        <v>54</v>
      </c>
      <c r="U295" s="749">
        <v>5</v>
      </c>
      <c r="V295" s="749">
        <v>2</v>
      </c>
      <c r="W295" s="749">
        <v>2</v>
      </c>
      <c r="X295" s="749">
        <v>0</v>
      </c>
      <c r="Y295" s="749" t="s">
        <v>1812</v>
      </c>
      <c r="Z295" s="749" t="s">
        <v>866</v>
      </c>
      <c r="AA295" s="749">
        <v>5202000</v>
      </c>
      <c r="AB295" s="749">
        <v>2338445.34</v>
      </c>
      <c r="AC295" s="749">
        <v>1156000</v>
      </c>
      <c r="AD295" s="749">
        <v>0</v>
      </c>
      <c r="AE295" s="749">
        <v>1156000</v>
      </c>
      <c r="AF295" s="749">
        <v>0</v>
      </c>
      <c r="AG295" s="749">
        <v>2338445.34</v>
      </c>
      <c r="AH295" s="671">
        <v>5338195.83</v>
      </c>
      <c r="BS295" s="749">
        <v>54122</v>
      </c>
    </row>
    <row r="296" spans="1:71">
      <c r="A296" s="749">
        <v>3</v>
      </c>
      <c r="B296" s="749" t="s">
        <v>1806</v>
      </c>
      <c r="C296" s="749">
        <v>2</v>
      </c>
      <c r="D296" s="749" t="s">
        <v>1807</v>
      </c>
      <c r="E296" s="749">
        <v>14</v>
      </c>
      <c r="F296" s="749" t="s">
        <v>487</v>
      </c>
      <c r="G296" s="749">
        <v>223202</v>
      </c>
      <c r="H296" s="749">
        <v>223</v>
      </c>
      <c r="I296" s="749" t="s">
        <v>403</v>
      </c>
      <c r="J296" s="749" t="s">
        <v>1817</v>
      </c>
      <c r="K296" s="749">
        <v>1</v>
      </c>
      <c r="L296" s="749">
        <v>5</v>
      </c>
      <c r="M296" s="749" t="s">
        <v>1809</v>
      </c>
      <c r="N296" s="749">
        <v>3</v>
      </c>
      <c r="O296" s="749">
        <v>0</v>
      </c>
      <c r="P296" s="749">
        <v>0</v>
      </c>
      <c r="Q296" s="749" t="s">
        <v>552</v>
      </c>
      <c r="R296" s="749">
        <v>5621</v>
      </c>
      <c r="S296" s="749">
        <v>562</v>
      </c>
      <c r="T296" s="749">
        <v>56</v>
      </c>
      <c r="U296" s="749">
        <v>5</v>
      </c>
      <c r="V296" s="749">
        <v>2</v>
      </c>
      <c r="W296" s="749">
        <v>1</v>
      </c>
      <c r="X296" s="749">
        <v>0</v>
      </c>
      <c r="Y296" s="749" t="s">
        <v>1812</v>
      </c>
      <c r="Z296" s="749" t="s">
        <v>868</v>
      </c>
      <c r="AA296" s="749">
        <v>324400</v>
      </c>
      <c r="AB296" s="749">
        <v>324400</v>
      </c>
      <c r="AC296" s="749">
        <v>108132</v>
      </c>
      <c r="AD296" s="749">
        <v>0</v>
      </c>
      <c r="AE296" s="749">
        <v>108132</v>
      </c>
      <c r="AF296" s="749">
        <v>0</v>
      </c>
      <c r="AG296" s="749">
        <v>324400</v>
      </c>
      <c r="AH296" s="671">
        <v>214936.29000000004</v>
      </c>
      <c r="BS296" s="749">
        <v>56212</v>
      </c>
    </row>
    <row r="297" spans="1:71">
      <c r="A297" s="749">
        <v>3</v>
      </c>
      <c r="B297" s="749" t="s">
        <v>1806</v>
      </c>
      <c r="C297" s="749">
        <v>2</v>
      </c>
      <c r="D297" s="749" t="s">
        <v>1807</v>
      </c>
      <c r="E297" s="749">
        <v>14</v>
      </c>
      <c r="F297" s="749" t="s">
        <v>487</v>
      </c>
      <c r="G297" s="749">
        <v>223202</v>
      </c>
      <c r="H297" s="749">
        <v>223</v>
      </c>
      <c r="I297" s="749" t="s">
        <v>403</v>
      </c>
      <c r="J297" s="749" t="s">
        <v>1817</v>
      </c>
      <c r="K297" s="749">
        <v>1</v>
      </c>
      <c r="L297" s="749">
        <v>5</v>
      </c>
      <c r="M297" s="749" t="s">
        <v>1809</v>
      </c>
      <c r="N297" s="749">
        <v>3</v>
      </c>
      <c r="O297" s="749">
        <v>0</v>
      </c>
      <c r="P297" s="749">
        <v>0</v>
      </c>
      <c r="Q297" s="749" t="s">
        <v>552</v>
      </c>
      <c r="R297" s="749">
        <v>5631</v>
      </c>
      <c r="S297" s="749">
        <v>563</v>
      </c>
      <c r="T297" s="749">
        <v>56</v>
      </c>
      <c r="U297" s="749">
        <v>5</v>
      </c>
      <c r="V297" s="749">
        <v>2</v>
      </c>
      <c r="W297" s="749">
        <v>1</v>
      </c>
      <c r="X297" s="749">
        <v>0</v>
      </c>
      <c r="Y297" s="749" t="s">
        <v>1812</v>
      </c>
      <c r="Z297" s="749" t="s">
        <v>868</v>
      </c>
      <c r="AA297" s="749">
        <v>1057887</v>
      </c>
      <c r="AB297" s="749">
        <v>1057887</v>
      </c>
      <c r="AC297" s="749">
        <v>352629</v>
      </c>
      <c r="AD297" s="749">
        <v>0</v>
      </c>
      <c r="AE297" s="749">
        <v>352629</v>
      </c>
      <c r="AF297" s="749">
        <v>0</v>
      </c>
      <c r="AG297" s="749">
        <v>1057887</v>
      </c>
      <c r="AH297" s="671">
        <v>107000</v>
      </c>
      <c r="BS297" s="749">
        <v>56312</v>
      </c>
    </row>
    <row r="298" spans="1:71">
      <c r="A298" s="749">
        <v>3</v>
      </c>
      <c r="B298" s="749" t="s">
        <v>1806</v>
      </c>
      <c r="C298" s="749">
        <v>2</v>
      </c>
      <c r="D298" s="749" t="s">
        <v>1807</v>
      </c>
      <c r="E298" s="749">
        <v>14</v>
      </c>
      <c r="F298" s="749" t="s">
        <v>487</v>
      </c>
      <c r="G298" s="749">
        <v>223202</v>
      </c>
      <c r="H298" s="749">
        <v>223</v>
      </c>
      <c r="I298" s="749" t="s">
        <v>403</v>
      </c>
      <c r="J298" s="749" t="s">
        <v>1817</v>
      </c>
      <c r="K298" s="749">
        <v>1</v>
      </c>
      <c r="L298" s="749">
        <v>5</v>
      </c>
      <c r="M298" s="749" t="s">
        <v>1809</v>
      </c>
      <c r="N298" s="749">
        <v>3</v>
      </c>
      <c r="O298" s="749">
        <v>0</v>
      </c>
      <c r="P298" s="749">
        <v>0</v>
      </c>
      <c r="Q298" s="749" t="s">
        <v>552</v>
      </c>
      <c r="R298" s="749">
        <v>5661</v>
      </c>
      <c r="S298" s="749">
        <v>566</v>
      </c>
      <c r="T298" s="749">
        <v>56</v>
      </c>
      <c r="U298" s="749">
        <v>5</v>
      </c>
      <c r="V298" s="749">
        <v>2</v>
      </c>
      <c r="W298" s="749">
        <v>1</v>
      </c>
      <c r="X298" s="749">
        <v>0</v>
      </c>
      <c r="Y298" s="749" t="s">
        <v>1812</v>
      </c>
      <c r="Z298" s="749" t="s">
        <v>868</v>
      </c>
      <c r="AA298" s="749">
        <v>299000</v>
      </c>
      <c r="AB298" s="749">
        <v>299000</v>
      </c>
      <c r="AC298" s="749">
        <v>99666</v>
      </c>
      <c r="AD298" s="749">
        <v>0</v>
      </c>
      <c r="AE298" s="749">
        <v>99666</v>
      </c>
      <c r="AF298" s="749">
        <v>0</v>
      </c>
      <c r="AG298" s="749">
        <v>299000</v>
      </c>
      <c r="AH298" s="671">
        <v>17096843.43</v>
      </c>
      <c r="BS298" s="749">
        <v>56612</v>
      </c>
    </row>
    <row r="299" spans="1:71">
      <c r="A299" s="749">
        <v>3</v>
      </c>
      <c r="B299" s="749" t="s">
        <v>1806</v>
      </c>
      <c r="C299" s="749">
        <v>2</v>
      </c>
      <c r="D299" s="749" t="s">
        <v>1807</v>
      </c>
      <c r="E299" s="749">
        <v>14</v>
      </c>
      <c r="F299" s="749" t="s">
        <v>487</v>
      </c>
      <c r="G299" s="749">
        <v>223202</v>
      </c>
      <c r="H299" s="749">
        <v>223</v>
      </c>
      <c r="I299" s="749" t="s">
        <v>403</v>
      </c>
      <c r="J299" s="749" t="s">
        <v>1817</v>
      </c>
      <c r="K299" s="749">
        <v>1</v>
      </c>
      <c r="L299" s="749">
        <v>5</v>
      </c>
      <c r="M299" s="749" t="s">
        <v>1809</v>
      </c>
      <c r="N299" s="749">
        <v>3</v>
      </c>
      <c r="O299" s="749">
        <v>0</v>
      </c>
      <c r="P299" s="749">
        <v>0</v>
      </c>
      <c r="Q299" s="749" t="s">
        <v>552</v>
      </c>
      <c r="R299" s="749">
        <v>5671</v>
      </c>
      <c r="S299" s="749">
        <v>567</v>
      </c>
      <c r="T299" s="749">
        <v>56</v>
      </c>
      <c r="U299" s="749">
        <v>5</v>
      </c>
      <c r="V299" s="749">
        <v>2</v>
      </c>
      <c r="W299" s="749">
        <v>1</v>
      </c>
      <c r="X299" s="749">
        <v>0</v>
      </c>
      <c r="Y299" s="749" t="s">
        <v>1812</v>
      </c>
      <c r="Z299" s="749" t="s">
        <v>868</v>
      </c>
      <c r="AA299" s="749">
        <v>7465282</v>
      </c>
      <c r="AB299" s="749">
        <v>2465282</v>
      </c>
      <c r="AC299" s="749">
        <v>825000</v>
      </c>
      <c r="AD299" s="749">
        <v>0</v>
      </c>
      <c r="AE299" s="749">
        <v>825000</v>
      </c>
      <c r="AF299" s="749">
        <v>0</v>
      </c>
      <c r="AG299" s="749">
        <v>2465282</v>
      </c>
      <c r="AH299" s="671">
        <v>11591139</v>
      </c>
      <c r="BS299" s="749">
        <v>56712</v>
      </c>
    </row>
    <row r="300" spans="1:71">
      <c r="A300" s="749">
        <v>3</v>
      </c>
      <c r="B300" s="749" t="s">
        <v>1806</v>
      </c>
      <c r="C300" s="749">
        <v>2</v>
      </c>
      <c r="D300" s="749" t="s">
        <v>1807</v>
      </c>
      <c r="E300" s="749">
        <v>14</v>
      </c>
      <c r="F300" s="749" t="s">
        <v>487</v>
      </c>
      <c r="G300" s="749">
        <v>223202</v>
      </c>
      <c r="H300" s="749">
        <v>223</v>
      </c>
      <c r="I300" s="749" t="s">
        <v>403</v>
      </c>
      <c r="J300" s="749" t="s">
        <v>1817</v>
      </c>
      <c r="K300" s="749">
        <v>1</v>
      </c>
      <c r="L300" s="749">
        <v>5</v>
      </c>
      <c r="M300" s="749" t="s">
        <v>1809</v>
      </c>
      <c r="N300" s="749">
        <v>3</v>
      </c>
      <c r="O300" s="749">
        <v>0</v>
      </c>
      <c r="P300" s="749">
        <v>0</v>
      </c>
      <c r="Q300" s="749" t="s">
        <v>552</v>
      </c>
      <c r="R300" s="749">
        <v>6141</v>
      </c>
      <c r="S300" s="749">
        <v>614</v>
      </c>
      <c r="T300" s="749">
        <v>61</v>
      </c>
      <c r="U300" s="749">
        <v>6</v>
      </c>
      <c r="V300" s="749">
        <v>2</v>
      </c>
      <c r="W300" s="749">
        <v>1</v>
      </c>
      <c r="X300" s="749">
        <v>0</v>
      </c>
      <c r="Y300" s="749" t="s">
        <v>1812</v>
      </c>
      <c r="Z300" s="749" t="s">
        <v>873</v>
      </c>
      <c r="AA300" s="749">
        <v>40000000</v>
      </c>
      <c r="AB300" s="749">
        <v>40000000</v>
      </c>
      <c r="AC300" s="749">
        <v>8888888</v>
      </c>
      <c r="AD300" s="749">
        <v>0</v>
      </c>
      <c r="AE300" s="749">
        <v>8888888</v>
      </c>
      <c r="AF300" s="749">
        <v>0</v>
      </c>
      <c r="AG300" s="749">
        <v>40000000</v>
      </c>
      <c r="AH300" s="671"/>
      <c r="BS300" s="749">
        <v>61412</v>
      </c>
    </row>
    <row r="301" spans="1:71">
      <c r="A301" s="749">
        <v>3</v>
      </c>
      <c r="B301" s="749" t="s">
        <v>1806</v>
      </c>
      <c r="C301" s="749">
        <v>2</v>
      </c>
      <c r="D301" s="749" t="s">
        <v>1807</v>
      </c>
      <c r="E301" s="749">
        <v>14</v>
      </c>
      <c r="F301" s="749" t="s">
        <v>487</v>
      </c>
      <c r="G301" s="749">
        <v>223202</v>
      </c>
      <c r="H301" s="749">
        <v>223</v>
      </c>
      <c r="I301" s="749" t="s">
        <v>403</v>
      </c>
      <c r="J301" s="749" t="s">
        <v>1817</v>
      </c>
      <c r="K301" s="749">
        <v>2</v>
      </c>
      <c r="L301" s="749">
        <v>5</v>
      </c>
      <c r="M301" s="749" t="s">
        <v>1811</v>
      </c>
      <c r="N301" s="749">
        <v>1</v>
      </c>
      <c r="O301" s="749">
        <v>0</v>
      </c>
      <c r="P301" s="749">
        <v>0</v>
      </c>
      <c r="Q301" s="749" t="s">
        <v>548</v>
      </c>
      <c r="R301" s="749">
        <v>2471</v>
      </c>
      <c r="S301" s="749">
        <v>247</v>
      </c>
      <c r="T301" s="749">
        <v>24</v>
      </c>
      <c r="U301" s="749">
        <v>2</v>
      </c>
      <c r="V301" s="749">
        <v>2</v>
      </c>
      <c r="W301" s="749">
        <v>1</v>
      </c>
      <c r="X301" s="749">
        <v>0</v>
      </c>
      <c r="Y301" s="749" t="s">
        <v>1812</v>
      </c>
      <c r="AA301" s="749">
        <v>2580053</v>
      </c>
      <c r="AB301" s="749">
        <v>609474.52</v>
      </c>
      <c r="AC301" s="749">
        <v>0</v>
      </c>
      <c r="AD301" s="749">
        <v>0</v>
      </c>
      <c r="AE301" s="749">
        <v>0</v>
      </c>
      <c r="AF301" s="749">
        <v>474990.4</v>
      </c>
      <c r="AG301" s="749">
        <v>134484.12</v>
      </c>
      <c r="AH301" s="671">
        <v>5700</v>
      </c>
      <c r="BS301" s="749">
        <v>24712</v>
      </c>
    </row>
    <row r="302" spans="1:71">
      <c r="A302" s="749">
        <v>3</v>
      </c>
      <c r="B302" s="749" t="s">
        <v>1806</v>
      </c>
      <c r="C302" s="749">
        <v>2</v>
      </c>
      <c r="D302" s="749" t="s">
        <v>1807</v>
      </c>
      <c r="E302" s="749">
        <v>14</v>
      </c>
      <c r="F302" s="749" t="s">
        <v>487</v>
      </c>
      <c r="G302" s="749">
        <v>223202</v>
      </c>
      <c r="H302" s="749">
        <v>223</v>
      </c>
      <c r="I302" s="749" t="s">
        <v>403</v>
      </c>
      <c r="J302" s="749" t="s">
        <v>1817</v>
      </c>
      <c r="K302" s="749">
        <v>2</v>
      </c>
      <c r="L302" s="749">
        <v>5</v>
      </c>
      <c r="M302" s="749" t="s">
        <v>1811</v>
      </c>
      <c r="N302" s="749">
        <v>1</v>
      </c>
      <c r="O302" s="749">
        <v>0</v>
      </c>
      <c r="P302" s="749">
        <v>0</v>
      </c>
      <c r="Q302" s="749" t="s">
        <v>548</v>
      </c>
      <c r="R302" s="749">
        <v>3131</v>
      </c>
      <c r="S302" s="749">
        <v>313</v>
      </c>
      <c r="T302" s="749">
        <v>31</v>
      </c>
      <c r="U302" s="749">
        <v>3</v>
      </c>
      <c r="V302" s="749">
        <v>1</v>
      </c>
      <c r="W302" s="749">
        <v>2</v>
      </c>
      <c r="X302" s="749">
        <v>0</v>
      </c>
      <c r="Y302" s="749" t="s">
        <v>1810</v>
      </c>
      <c r="AA302" s="749">
        <v>3434469</v>
      </c>
      <c r="AB302" s="749">
        <v>3434469</v>
      </c>
      <c r="AC302" s="749">
        <v>2029467</v>
      </c>
      <c r="AD302" s="749">
        <v>1795297</v>
      </c>
      <c r="AE302" s="749">
        <v>234170</v>
      </c>
      <c r="AF302" s="749">
        <v>0</v>
      </c>
      <c r="AG302" s="749">
        <v>1639172</v>
      </c>
      <c r="AH302" s="671">
        <v>18432360.719999999</v>
      </c>
      <c r="BS302" s="749">
        <v>31311</v>
      </c>
    </row>
    <row r="303" spans="1:71">
      <c r="A303" s="749">
        <v>3</v>
      </c>
      <c r="B303" s="749" t="s">
        <v>1806</v>
      </c>
      <c r="C303" s="749">
        <v>2</v>
      </c>
      <c r="D303" s="749" t="s">
        <v>1807</v>
      </c>
      <c r="E303" s="749">
        <v>14</v>
      </c>
      <c r="F303" s="749" t="s">
        <v>487</v>
      </c>
      <c r="G303" s="749">
        <v>223202</v>
      </c>
      <c r="H303" s="749">
        <v>223</v>
      </c>
      <c r="I303" s="749" t="s">
        <v>403</v>
      </c>
      <c r="J303" s="749" t="s">
        <v>1817</v>
      </c>
      <c r="K303" s="749">
        <v>2</v>
      </c>
      <c r="L303" s="749">
        <v>5</v>
      </c>
      <c r="M303" s="749" t="s">
        <v>1811</v>
      </c>
      <c r="N303" s="749">
        <v>1</v>
      </c>
      <c r="O303" s="749">
        <v>0</v>
      </c>
      <c r="P303" s="749">
        <v>0</v>
      </c>
      <c r="Q303" s="749" t="s">
        <v>548</v>
      </c>
      <c r="R303" s="749">
        <v>3552</v>
      </c>
      <c r="S303" s="749">
        <v>355</v>
      </c>
      <c r="T303" s="749">
        <v>35</v>
      </c>
      <c r="U303" s="749">
        <v>3</v>
      </c>
      <c r="V303" s="749">
        <v>1</v>
      </c>
      <c r="W303" s="749">
        <v>1</v>
      </c>
      <c r="X303" s="749">
        <v>0</v>
      </c>
      <c r="Y303" s="749" t="s">
        <v>1810</v>
      </c>
      <c r="AA303" s="749">
        <v>0</v>
      </c>
      <c r="AB303" s="749">
        <v>938302.48</v>
      </c>
      <c r="AC303" s="749">
        <v>527019</v>
      </c>
      <c r="AD303" s="749">
        <v>0</v>
      </c>
      <c r="AE303" s="749">
        <v>527019</v>
      </c>
      <c r="AF303" s="749">
        <v>0</v>
      </c>
      <c r="AG303" s="749">
        <v>938302.48</v>
      </c>
      <c r="AH303" s="671">
        <v>67194</v>
      </c>
      <c r="BS303" s="749">
        <v>35521</v>
      </c>
    </row>
    <row r="304" spans="1:71">
      <c r="A304" s="749">
        <v>3</v>
      </c>
      <c r="B304" s="749" t="s">
        <v>1806</v>
      </c>
      <c r="C304" s="749">
        <v>2</v>
      </c>
      <c r="D304" s="749" t="s">
        <v>1807</v>
      </c>
      <c r="E304" s="749">
        <v>14</v>
      </c>
      <c r="F304" s="749" t="s">
        <v>487</v>
      </c>
      <c r="G304" s="749">
        <v>223202</v>
      </c>
      <c r="H304" s="749">
        <v>223</v>
      </c>
      <c r="I304" s="749" t="s">
        <v>403</v>
      </c>
      <c r="J304" s="749" t="s">
        <v>1817</v>
      </c>
      <c r="K304" s="749">
        <v>2</v>
      </c>
      <c r="L304" s="749">
        <v>5</v>
      </c>
      <c r="M304" s="749" t="s">
        <v>1811</v>
      </c>
      <c r="N304" s="749">
        <v>1</v>
      </c>
      <c r="O304" s="749">
        <v>0</v>
      </c>
      <c r="P304" s="749">
        <v>0</v>
      </c>
      <c r="Q304" s="749" t="s">
        <v>548</v>
      </c>
      <c r="R304" s="749">
        <v>3571</v>
      </c>
      <c r="S304" s="749">
        <v>357</v>
      </c>
      <c r="T304" s="749">
        <v>35</v>
      </c>
      <c r="U304" s="749">
        <v>3</v>
      </c>
      <c r="V304" s="749">
        <v>1</v>
      </c>
      <c r="W304" s="749">
        <v>1</v>
      </c>
      <c r="X304" s="749">
        <v>0</v>
      </c>
      <c r="Y304" s="749" t="s">
        <v>1810</v>
      </c>
      <c r="AA304" s="749">
        <v>0</v>
      </c>
      <c r="AB304" s="749">
        <v>1032276</v>
      </c>
      <c r="AC304" s="749">
        <v>333000</v>
      </c>
      <c r="AD304" s="749">
        <v>0</v>
      </c>
      <c r="AE304" s="749">
        <v>333000</v>
      </c>
      <c r="AF304" s="749">
        <v>0</v>
      </c>
      <c r="AG304" s="749">
        <v>1032276</v>
      </c>
      <c r="AH304" s="671">
        <v>5599.5</v>
      </c>
      <c r="BS304" s="749">
        <v>35711</v>
      </c>
    </row>
    <row r="305" spans="1:71">
      <c r="A305" s="749">
        <v>3</v>
      </c>
      <c r="B305" s="749" t="s">
        <v>1806</v>
      </c>
      <c r="C305" s="749">
        <v>2</v>
      </c>
      <c r="D305" s="749" t="s">
        <v>1807</v>
      </c>
      <c r="E305" s="749">
        <v>14</v>
      </c>
      <c r="F305" s="749" t="s">
        <v>488</v>
      </c>
      <c r="G305" s="749">
        <v>224012</v>
      </c>
      <c r="H305" s="749">
        <v>224</v>
      </c>
      <c r="I305" s="749" t="s">
        <v>403</v>
      </c>
      <c r="J305" s="749" t="s">
        <v>1817</v>
      </c>
      <c r="K305" s="749">
        <v>2</v>
      </c>
      <c r="L305" s="749">
        <v>5</v>
      </c>
      <c r="M305" s="749" t="s">
        <v>1811</v>
      </c>
      <c r="N305" s="749">
        <v>1</v>
      </c>
      <c r="O305" s="749">
        <v>0</v>
      </c>
      <c r="P305" s="749">
        <v>0</v>
      </c>
      <c r="Q305" s="749" t="s">
        <v>548</v>
      </c>
      <c r="R305" s="749">
        <v>2461</v>
      </c>
      <c r="S305" s="749">
        <v>246</v>
      </c>
      <c r="T305" s="749">
        <v>24</v>
      </c>
      <c r="U305" s="749">
        <v>2</v>
      </c>
      <c r="V305" s="749">
        <v>1</v>
      </c>
      <c r="W305" s="749">
        <v>1</v>
      </c>
      <c r="X305" s="749">
        <v>0</v>
      </c>
      <c r="Y305" s="749" t="s">
        <v>1810</v>
      </c>
      <c r="AA305" s="749">
        <v>4003901</v>
      </c>
      <c r="AB305" s="749">
        <v>4003901</v>
      </c>
      <c r="AC305" s="749">
        <v>1601560</v>
      </c>
      <c r="AD305" s="749">
        <v>0</v>
      </c>
      <c r="AE305" s="749">
        <v>1601560</v>
      </c>
      <c r="AF305" s="749">
        <v>356305.6</v>
      </c>
      <c r="AG305" s="749">
        <v>3647595.4</v>
      </c>
      <c r="AH305" s="671">
        <v>22800</v>
      </c>
      <c r="BS305" s="749">
        <v>24611</v>
      </c>
    </row>
    <row r="306" spans="1:71">
      <c r="A306" s="749">
        <v>3</v>
      </c>
      <c r="B306" s="749" t="s">
        <v>1806</v>
      </c>
      <c r="C306" s="749">
        <v>2</v>
      </c>
      <c r="D306" s="749" t="s">
        <v>1807</v>
      </c>
      <c r="E306" s="749">
        <v>14</v>
      </c>
      <c r="F306" s="749" t="s">
        <v>488</v>
      </c>
      <c r="G306" s="749">
        <v>224012</v>
      </c>
      <c r="H306" s="749">
        <v>224</v>
      </c>
      <c r="I306" s="749" t="s">
        <v>403</v>
      </c>
      <c r="J306" s="749" t="s">
        <v>1817</v>
      </c>
      <c r="K306" s="749">
        <v>2</v>
      </c>
      <c r="L306" s="749">
        <v>5</v>
      </c>
      <c r="M306" s="749" t="s">
        <v>1811</v>
      </c>
      <c r="N306" s="749">
        <v>1</v>
      </c>
      <c r="O306" s="749">
        <v>0</v>
      </c>
      <c r="P306" s="749">
        <v>0</v>
      </c>
      <c r="Q306" s="749" t="s">
        <v>548</v>
      </c>
      <c r="R306" s="749">
        <v>2471</v>
      </c>
      <c r="S306" s="749">
        <v>247</v>
      </c>
      <c r="T306" s="749">
        <v>24</v>
      </c>
      <c r="U306" s="749">
        <v>2</v>
      </c>
      <c r="V306" s="749">
        <v>1</v>
      </c>
      <c r="W306" s="749">
        <v>1</v>
      </c>
      <c r="X306" s="749">
        <v>0</v>
      </c>
      <c r="Y306" s="749" t="s">
        <v>1810</v>
      </c>
      <c r="AA306" s="749">
        <v>660000</v>
      </c>
      <c r="AB306" s="749">
        <v>660000</v>
      </c>
      <c r="AC306" s="749">
        <v>264000</v>
      </c>
      <c r="AD306" s="749">
        <v>0</v>
      </c>
      <c r="AE306" s="749">
        <v>264000</v>
      </c>
      <c r="AF306" s="749">
        <v>0</v>
      </c>
      <c r="AG306" s="749">
        <v>660000</v>
      </c>
      <c r="AH306" s="671">
        <v>41400</v>
      </c>
      <c r="BS306" s="749">
        <v>24711</v>
      </c>
    </row>
    <row r="307" spans="1:71">
      <c r="A307" s="749">
        <v>3</v>
      </c>
      <c r="B307" s="749" t="s">
        <v>1806</v>
      </c>
      <c r="C307" s="749">
        <v>2</v>
      </c>
      <c r="D307" s="749" t="s">
        <v>1807</v>
      </c>
      <c r="E307" s="749">
        <v>14</v>
      </c>
      <c r="F307" s="749" t="s">
        <v>488</v>
      </c>
      <c r="G307" s="749">
        <v>224012</v>
      </c>
      <c r="H307" s="749">
        <v>224</v>
      </c>
      <c r="I307" s="749" t="s">
        <v>403</v>
      </c>
      <c r="J307" s="749" t="s">
        <v>1817</v>
      </c>
      <c r="K307" s="749">
        <v>2</v>
      </c>
      <c r="L307" s="749">
        <v>5</v>
      </c>
      <c r="M307" s="749" t="s">
        <v>1811</v>
      </c>
      <c r="N307" s="749">
        <v>1</v>
      </c>
      <c r="O307" s="749">
        <v>0</v>
      </c>
      <c r="P307" s="749">
        <v>0</v>
      </c>
      <c r="Q307" s="749" t="s">
        <v>548</v>
      </c>
      <c r="R307" s="749">
        <v>2911</v>
      </c>
      <c r="S307" s="749">
        <v>291</v>
      </c>
      <c r="T307" s="749">
        <v>29</v>
      </c>
      <c r="U307" s="749">
        <v>2</v>
      </c>
      <c r="V307" s="749">
        <v>1</v>
      </c>
      <c r="W307" s="749">
        <v>1</v>
      </c>
      <c r="X307" s="749">
        <v>0</v>
      </c>
      <c r="Y307" s="749" t="s">
        <v>1810</v>
      </c>
      <c r="AA307" s="749">
        <v>350000</v>
      </c>
      <c r="AB307" s="749">
        <v>0</v>
      </c>
      <c r="AC307" s="749">
        <v>0</v>
      </c>
      <c r="AD307" s="749">
        <v>0</v>
      </c>
      <c r="AE307" s="749">
        <v>0</v>
      </c>
      <c r="AF307" s="749">
        <v>0</v>
      </c>
      <c r="AG307" s="749">
        <v>0</v>
      </c>
      <c r="AH307" s="671"/>
      <c r="BS307" s="749">
        <v>29111</v>
      </c>
    </row>
    <row r="308" spans="1:71">
      <c r="A308" s="749">
        <v>3</v>
      </c>
      <c r="B308" s="749" t="s">
        <v>1806</v>
      </c>
      <c r="C308" s="749">
        <v>2</v>
      </c>
      <c r="D308" s="749" t="s">
        <v>1807</v>
      </c>
      <c r="E308" s="749">
        <v>14</v>
      </c>
      <c r="F308" s="749" t="s">
        <v>488</v>
      </c>
      <c r="G308" s="749">
        <v>224012</v>
      </c>
      <c r="H308" s="749">
        <v>224</v>
      </c>
      <c r="I308" s="749" t="s">
        <v>403</v>
      </c>
      <c r="J308" s="749" t="s">
        <v>1817</v>
      </c>
      <c r="K308" s="749">
        <v>2</v>
      </c>
      <c r="L308" s="749">
        <v>5</v>
      </c>
      <c r="M308" s="749" t="s">
        <v>1811</v>
      </c>
      <c r="N308" s="749">
        <v>1</v>
      </c>
      <c r="O308" s="749">
        <v>0</v>
      </c>
      <c r="P308" s="749">
        <v>0</v>
      </c>
      <c r="Q308" s="749" t="s">
        <v>548</v>
      </c>
      <c r="R308" s="749">
        <v>3112</v>
      </c>
      <c r="S308" s="749">
        <v>311</v>
      </c>
      <c r="T308" s="749">
        <v>31</v>
      </c>
      <c r="U308" s="749">
        <v>3</v>
      </c>
      <c r="V308" s="749">
        <v>1</v>
      </c>
      <c r="W308" s="749">
        <v>2</v>
      </c>
      <c r="X308" s="749">
        <v>0</v>
      </c>
      <c r="Y308" s="749" t="s">
        <v>1810</v>
      </c>
      <c r="AA308" s="749">
        <v>0</v>
      </c>
      <c r="AB308" s="749">
        <v>350000</v>
      </c>
      <c r="AC308" s="749">
        <v>140000</v>
      </c>
      <c r="AD308" s="749">
        <v>0</v>
      </c>
      <c r="AE308" s="749">
        <v>140000</v>
      </c>
      <c r="AF308" s="749">
        <v>0</v>
      </c>
      <c r="AG308" s="749">
        <v>350000</v>
      </c>
      <c r="AH308" s="671">
        <v>35158</v>
      </c>
      <c r="BS308" s="749">
        <v>31121</v>
      </c>
    </row>
    <row r="309" spans="1:71">
      <c r="A309" s="749">
        <v>2</v>
      </c>
      <c r="B309" s="749" t="s">
        <v>1806</v>
      </c>
      <c r="C309" s="749">
        <v>2</v>
      </c>
      <c r="D309" s="749" t="s">
        <v>1807</v>
      </c>
      <c r="E309" s="749">
        <v>14</v>
      </c>
      <c r="F309" s="749" t="s">
        <v>522</v>
      </c>
      <c r="G309" s="749">
        <v>225104</v>
      </c>
      <c r="H309" s="749">
        <v>225</v>
      </c>
      <c r="I309" s="749" t="s">
        <v>450</v>
      </c>
      <c r="J309" s="749" t="s">
        <v>1813</v>
      </c>
      <c r="K309" s="749">
        <v>1</v>
      </c>
      <c r="L309" s="749">
        <v>5</v>
      </c>
      <c r="M309" s="749" t="s">
        <v>1809</v>
      </c>
      <c r="N309" s="749">
        <v>3</v>
      </c>
      <c r="O309" s="749">
        <v>0</v>
      </c>
      <c r="P309" s="749">
        <v>0</v>
      </c>
      <c r="Q309" s="749" t="s">
        <v>552</v>
      </c>
      <c r="R309" s="749">
        <v>3291</v>
      </c>
      <c r="S309" s="749">
        <v>329</v>
      </c>
      <c r="T309" s="749">
        <v>32</v>
      </c>
      <c r="U309" s="749">
        <v>3</v>
      </c>
      <c r="V309" s="749">
        <v>1</v>
      </c>
      <c r="W309" s="749">
        <v>1</v>
      </c>
      <c r="X309" s="749">
        <v>0</v>
      </c>
      <c r="Y309" s="749" t="s">
        <v>1810</v>
      </c>
      <c r="AA309" s="749">
        <v>0</v>
      </c>
      <c r="AB309" s="749">
        <v>1296242.48</v>
      </c>
      <c r="AC309" s="749">
        <v>904040</v>
      </c>
      <c r="AD309" s="749">
        <v>0</v>
      </c>
      <c r="AE309" s="749">
        <v>904040</v>
      </c>
      <c r="AF309" s="749">
        <v>0</v>
      </c>
      <c r="AG309" s="749">
        <v>1296242.48</v>
      </c>
      <c r="AH309" s="671"/>
      <c r="BS309" s="749">
        <v>32911</v>
      </c>
    </row>
    <row r="310" spans="1:71">
      <c r="A310" s="749">
        <v>2</v>
      </c>
      <c r="B310" s="749" t="s">
        <v>1806</v>
      </c>
      <c r="C310" s="749">
        <v>2</v>
      </c>
      <c r="D310" s="749" t="s">
        <v>1807</v>
      </c>
      <c r="E310" s="749">
        <v>14</v>
      </c>
      <c r="F310" s="749" t="s">
        <v>522</v>
      </c>
      <c r="G310" s="749">
        <v>225104</v>
      </c>
      <c r="H310" s="749">
        <v>225</v>
      </c>
      <c r="I310" s="749" t="s">
        <v>450</v>
      </c>
      <c r="J310" s="749" t="s">
        <v>1813</v>
      </c>
      <c r="K310" s="749">
        <v>1</v>
      </c>
      <c r="L310" s="749">
        <v>5</v>
      </c>
      <c r="M310" s="749" t="s">
        <v>1809</v>
      </c>
      <c r="N310" s="749">
        <v>3</v>
      </c>
      <c r="O310" s="749">
        <v>0</v>
      </c>
      <c r="P310" s="749">
        <v>0</v>
      </c>
      <c r="Q310" s="749" t="s">
        <v>552</v>
      </c>
      <c r="R310" s="749">
        <v>3311</v>
      </c>
      <c r="S310" s="749">
        <v>331</v>
      </c>
      <c r="T310" s="749">
        <v>33</v>
      </c>
      <c r="U310" s="749">
        <v>3</v>
      </c>
      <c r="V310" s="749">
        <v>1</v>
      </c>
      <c r="W310" s="749">
        <v>1</v>
      </c>
      <c r="X310" s="749">
        <v>0</v>
      </c>
      <c r="Y310" s="749" t="s">
        <v>1810</v>
      </c>
      <c r="AA310" s="749">
        <v>0</v>
      </c>
      <c r="AB310" s="749">
        <v>1100</v>
      </c>
      <c r="AC310" s="749">
        <v>0</v>
      </c>
      <c r="AD310" s="749">
        <v>0</v>
      </c>
      <c r="AE310" s="749">
        <v>0</v>
      </c>
      <c r="AF310" s="749">
        <v>0</v>
      </c>
      <c r="AG310" s="749">
        <v>1100</v>
      </c>
      <c r="AH310" s="671"/>
      <c r="BS310" s="749">
        <v>33111</v>
      </c>
    </row>
    <row r="311" spans="1:71">
      <c r="A311" s="749">
        <v>2</v>
      </c>
      <c r="B311" s="749" t="s">
        <v>1806</v>
      </c>
      <c r="C311" s="749">
        <v>2</v>
      </c>
      <c r="D311" s="749" t="s">
        <v>1807</v>
      </c>
      <c r="E311" s="749">
        <v>14</v>
      </c>
      <c r="F311" s="749" t="s">
        <v>522</v>
      </c>
      <c r="G311" s="749">
        <v>225104</v>
      </c>
      <c r="H311" s="749">
        <v>225</v>
      </c>
      <c r="I311" s="749" t="s">
        <v>450</v>
      </c>
      <c r="J311" s="749" t="s">
        <v>1813</v>
      </c>
      <c r="K311" s="749">
        <v>1</v>
      </c>
      <c r="L311" s="749">
        <v>5</v>
      </c>
      <c r="M311" s="749" t="s">
        <v>1809</v>
      </c>
      <c r="N311" s="749">
        <v>3</v>
      </c>
      <c r="O311" s="749">
        <v>0</v>
      </c>
      <c r="P311" s="749">
        <v>0</v>
      </c>
      <c r="Q311" s="749" t="s">
        <v>552</v>
      </c>
      <c r="R311" s="749">
        <v>3362</v>
      </c>
      <c r="S311" s="749">
        <v>336</v>
      </c>
      <c r="T311" s="749">
        <v>33</v>
      </c>
      <c r="U311" s="749">
        <v>3</v>
      </c>
      <c r="V311" s="749">
        <v>1</v>
      </c>
      <c r="W311" s="749">
        <v>1</v>
      </c>
      <c r="X311" s="749">
        <v>0</v>
      </c>
      <c r="Y311" s="749" t="s">
        <v>1810</v>
      </c>
      <c r="AA311" s="749">
        <v>0</v>
      </c>
      <c r="AB311" s="749">
        <v>45960</v>
      </c>
      <c r="AC311" s="749">
        <v>45960</v>
      </c>
      <c r="AD311" s="749">
        <v>0</v>
      </c>
      <c r="AE311" s="749">
        <v>45960</v>
      </c>
      <c r="AF311" s="749">
        <v>0</v>
      </c>
      <c r="AG311" s="749">
        <v>45960</v>
      </c>
      <c r="AH311" s="671"/>
      <c r="BS311" s="749">
        <v>33621</v>
      </c>
    </row>
    <row r="312" spans="1:71">
      <c r="A312" s="749">
        <v>2</v>
      </c>
      <c r="B312" s="749" t="s">
        <v>1806</v>
      </c>
      <c r="C312" s="749">
        <v>2</v>
      </c>
      <c r="D312" s="749" t="s">
        <v>1807</v>
      </c>
      <c r="E312" s="749">
        <v>14</v>
      </c>
      <c r="F312" s="749" t="s">
        <v>522</v>
      </c>
      <c r="G312" s="749">
        <v>225104</v>
      </c>
      <c r="H312" s="749">
        <v>225</v>
      </c>
      <c r="I312" s="749" t="s">
        <v>450</v>
      </c>
      <c r="J312" s="749" t="s">
        <v>1813</v>
      </c>
      <c r="K312" s="749">
        <v>1</v>
      </c>
      <c r="L312" s="749">
        <v>5</v>
      </c>
      <c r="M312" s="749" t="s">
        <v>1809</v>
      </c>
      <c r="N312" s="749">
        <v>3</v>
      </c>
      <c r="O312" s="749">
        <v>0</v>
      </c>
      <c r="P312" s="749">
        <v>0</v>
      </c>
      <c r="Q312" s="749" t="s">
        <v>552</v>
      </c>
      <c r="R312" s="749">
        <v>3411</v>
      </c>
      <c r="S312" s="749">
        <v>341</v>
      </c>
      <c r="T312" s="749">
        <v>34</v>
      </c>
      <c r="U312" s="749">
        <v>3</v>
      </c>
      <c r="V312" s="749">
        <v>1</v>
      </c>
      <c r="W312" s="749">
        <v>1</v>
      </c>
      <c r="X312" s="749">
        <v>0</v>
      </c>
      <c r="Y312" s="749" t="s">
        <v>1810</v>
      </c>
      <c r="AA312" s="749">
        <v>0</v>
      </c>
      <c r="AB312" s="749">
        <v>50000</v>
      </c>
      <c r="AC312" s="749">
        <v>50000</v>
      </c>
      <c r="AD312" s="749">
        <v>0</v>
      </c>
      <c r="AE312" s="749">
        <v>50000</v>
      </c>
      <c r="AF312" s="749">
        <v>0</v>
      </c>
      <c r="AG312" s="749">
        <v>50000</v>
      </c>
      <c r="AH312" s="671"/>
      <c r="BS312" s="749">
        <v>34111</v>
      </c>
    </row>
    <row r="313" spans="1:71">
      <c r="A313" s="749">
        <v>2</v>
      </c>
      <c r="B313" s="749" t="s">
        <v>1806</v>
      </c>
      <c r="C313" s="749">
        <v>2</v>
      </c>
      <c r="D313" s="749" t="s">
        <v>1807</v>
      </c>
      <c r="E313" s="749">
        <v>14</v>
      </c>
      <c r="F313" s="749" t="s">
        <v>522</v>
      </c>
      <c r="G313" s="749">
        <v>225104</v>
      </c>
      <c r="H313" s="749">
        <v>225</v>
      </c>
      <c r="I313" s="749" t="s">
        <v>450</v>
      </c>
      <c r="J313" s="749" t="s">
        <v>1813</v>
      </c>
      <c r="K313" s="749">
        <v>1</v>
      </c>
      <c r="L313" s="749">
        <v>5</v>
      </c>
      <c r="M313" s="749" t="s">
        <v>1809</v>
      </c>
      <c r="N313" s="749">
        <v>3</v>
      </c>
      <c r="O313" s="749">
        <v>0</v>
      </c>
      <c r="P313" s="749">
        <v>0</v>
      </c>
      <c r="Q313" s="749" t="s">
        <v>552</v>
      </c>
      <c r="R313" s="749">
        <v>3552</v>
      </c>
      <c r="S313" s="749">
        <v>355</v>
      </c>
      <c r="T313" s="749">
        <v>35</v>
      </c>
      <c r="U313" s="749">
        <v>3</v>
      </c>
      <c r="V313" s="749">
        <v>1</v>
      </c>
      <c r="W313" s="749">
        <v>1</v>
      </c>
      <c r="X313" s="749">
        <v>0</v>
      </c>
      <c r="Y313" s="749" t="s">
        <v>1810</v>
      </c>
      <c r="AA313" s="749">
        <v>0</v>
      </c>
      <c r="AB313" s="749">
        <v>606697.52</v>
      </c>
      <c r="AC313" s="749">
        <v>0</v>
      </c>
      <c r="AD313" s="749">
        <v>0</v>
      </c>
      <c r="AE313" s="749">
        <v>0</v>
      </c>
      <c r="AF313" s="749">
        <v>0</v>
      </c>
      <c r="AG313" s="749">
        <v>606697.52</v>
      </c>
      <c r="AH313" s="671"/>
      <c r="BS313" s="749">
        <v>35521</v>
      </c>
    </row>
    <row r="314" spans="1:71">
      <c r="A314" s="749">
        <v>2</v>
      </c>
      <c r="B314" s="749" t="s">
        <v>1806</v>
      </c>
      <c r="C314" s="749">
        <v>2</v>
      </c>
      <c r="D314" s="749" t="s">
        <v>1807</v>
      </c>
      <c r="E314" s="749">
        <v>14</v>
      </c>
      <c r="F314" s="749" t="s">
        <v>522</v>
      </c>
      <c r="G314" s="749">
        <v>225104</v>
      </c>
      <c r="H314" s="749">
        <v>225</v>
      </c>
      <c r="I314" s="749" t="s">
        <v>450</v>
      </c>
      <c r="J314" s="749" t="s">
        <v>1813</v>
      </c>
      <c r="K314" s="749">
        <v>1</v>
      </c>
      <c r="L314" s="749">
        <v>5</v>
      </c>
      <c r="M314" s="749" t="s">
        <v>1809</v>
      </c>
      <c r="N314" s="749">
        <v>3</v>
      </c>
      <c r="O314" s="749">
        <v>0</v>
      </c>
      <c r="P314" s="749">
        <v>0</v>
      </c>
      <c r="Q314" s="749" t="s">
        <v>552</v>
      </c>
      <c r="R314" s="749">
        <v>5111</v>
      </c>
      <c r="S314" s="749">
        <v>511</v>
      </c>
      <c r="T314" s="749">
        <v>51</v>
      </c>
      <c r="U314" s="749">
        <v>5</v>
      </c>
      <c r="V314" s="749">
        <v>2</v>
      </c>
      <c r="W314" s="749">
        <v>1</v>
      </c>
      <c r="X314" s="749">
        <v>0</v>
      </c>
      <c r="Y314" s="749" t="s">
        <v>1812</v>
      </c>
      <c r="Z314" s="749" t="s">
        <v>887</v>
      </c>
      <c r="AA314" s="749">
        <v>3000000</v>
      </c>
      <c r="AB314" s="749">
        <v>1000000</v>
      </c>
      <c r="AC314" s="749">
        <v>0</v>
      </c>
      <c r="AD314" s="749">
        <v>0</v>
      </c>
      <c r="AE314" s="749">
        <v>0</v>
      </c>
      <c r="AF314" s="749">
        <v>0</v>
      </c>
      <c r="AG314" s="749">
        <v>1000000</v>
      </c>
      <c r="AH314" s="671"/>
      <c r="BS314" s="749">
        <v>51112</v>
      </c>
    </row>
    <row r="315" spans="1:71">
      <c r="A315" s="749">
        <v>2</v>
      </c>
      <c r="B315" s="749" t="s">
        <v>1806</v>
      </c>
      <c r="C315" s="749">
        <v>2</v>
      </c>
      <c r="D315" s="749" t="s">
        <v>1807</v>
      </c>
      <c r="E315" s="749">
        <v>14</v>
      </c>
      <c r="F315" s="749" t="s">
        <v>522</v>
      </c>
      <c r="G315" s="749">
        <v>225104</v>
      </c>
      <c r="H315" s="749">
        <v>225</v>
      </c>
      <c r="I315" s="749" t="s">
        <v>450</v>
      </c>
      <c r="J315" s="749" t="s">
        <v>1813</v>
      </c>
      <c r="K315" s="749">
        <v>1</v>
      </c>
      <c r="L315" s="749">
        <v>5</v>
      </c>
      <c r="M315" s="749" t="s">
        <v>1809</v>
      </c>
      <c r="N315" s="749">
        <v>3</v>
      </c>
      <c r="O315" s="749">
        <v>0</v>
      </c>
      <c r="P315" s="749">
        <v>0</v>
      </c>
      <c r="Q315" s="749" t="s">
        <v>552</v>
      </c>
      <c r="R315" s="749">
        <v>5151</v>
      </c>
      <c r="S315" s="749">
        <v>515</v>
      </c>
      <c r="T315" s="749">
        <v>51</v>
      </c>
      <c r="U315" s="749">
        <v>5</v>
      </c>
      <c r="V315" s="749">
        <v>2</v>
      </c>
      <c r="W315" s="749">
        <v>1</v>
      </c>
      <c r="X315" s="749">
        <v>0</v>
      </c>
      <c r="Y315" s="749" t="s">
        <v>1812</v>
      </c>
      <c r="Z315" s="749" t="s">
        <v>889</v>
      </c>
      <c r="AA315" s="749">
        <v>4500000</v>
      </c>
      <c r="AB315" s="749">
        <v>4500000</v>
      </c>
      <c r="AC315" s="749">
        <v>0</v>
      </c>
      <c r="AD315" s="749">
        <v>0</v>
      </c>
      <c r="AE315" s="749">
        <v>0</v>
      </c>
      <c r="AF315" s="749">
        <v>0</v>
      </c>
      <c r="AG315" s="749">
        <v>4500000</v>
      </c>
      <c r="AH315" s="671"/>
      <c r="BS315" s="749">
        <v>51512</v>
      </c>
    </row>
    <row r="316" spans="1:71">
      <c r="A316" s="749">
        <v>2</v>
      </c>
      <c r="B316" s="749" t="s">
        <v>1806</v>
      </c>
      <c r="C316" s="749">
        <v>2</v>
      </c>
      <c r="D316" s="749" t="s">
        <v>1807</v>
      </c>
      <c r="E316" s="749">
        <v>14</v>
      </c>
      <c r="F316" s="749" t="s">
        <v>522</v>
      </c>
      <c r="G316" s="749">
        <v>225104</v>
      </c>
      <c r="H316" s="749">
        <v>225</v>
      </c>
      <c r="I316" s="749" t="s">
        <v>450</v>
      </c>
      <c r="J316" s="749" t="s">
        <v>1813</v>
      </c>
      <c r="K316" s="749">
        <v>1</v>
      </c>
      <c r="L316" s="749">
        <v>5</v>
      </c>
      <c r="M316" s="749" t="s">
        <v>1809</v>
      </c>
      <c r="N316" s="749">
        <v>3</v>
      </c>
      <c r="O316" s="749">
        <v>0</v>
      </c>
      <c r="P316" s="749">
        <v>0</v>
      </c>
      <c r="Q316" s="749" t="s">
        <v>552</v>
      </c>
      <c r="R316" s="749">
        <v>5211</v>
      </c>
      <c r="S316" s="749">
        <v>521</v>
      </c>
      <c r="T316" s="749">
        <v>52</v>
      </c>
      <c r="U316" s="749">
        <v>5</v>
      </c>
      <c r="V316" s="749">
        <v>2</v>
      </c>
      <c r="W316" s="749">
        <v>1</v>
      </c>
      <c r="X316" s="749">
        <v>0</v>
      </c>
      <c r="Y316" s="749" t="s">
        <v>1812</v>
      </c>
      <c r="Z316" s="749" t="s">
        <v>891</v>
      </c>
      <c r="AA316" s="749">
        <v>157375</v>
      </c>
      <c r="AB316" s="749">
        <v>157375</v>
      </c>
      <c r="AC316" s="749">
        <v>157375</v>
      </c>
      <c r="AD316" s="749">
        <v>0</v>
      </c>
      <c r="AE316" s="749">
        <v>157375</v>
      </c>
      <c r="AF316" s="749">
        <v>0</v>
      </c>
      <c r="AG316" s="749">
        <v>157375</v>
      </c>
      <c r="AH316" s="671"/>
      <c r="BS316" s="749">
        <v>52112</v>
      </c>
    </row>
    <row r="317" spans="1:71">
      <c r="A317" s="749">
        <v>2</v>
      </c>
      <c r="B317" s="749" t="s">
        <v>1806</v>
      </c>
      <c r="C317" s="749">
        <v>2</v>
      </c>
      <c r="D317" s="749" t="s">
        <v>1807</v>
      </c>
      <c r="E317" s="749">
        <v>14</v>
      </c>
      <c r="F317" s="749" t="s">
        <v>522</v>
      </c>
      <c r="G317" s="749">
        <v>225104</v>
      </c>
      <c r="H317" s="749">
        <v>225</v>
      </c>
      <c r="I317" s="749" t="s">
        <v>450</v>
      </c>
      <c r="J317" s="749" t="s">
        <v>1813</v>
      </c>
      <c r="K317" s="749">
        <v>1</v>
      </c>
      <c r="L317" s="749">
        <v>5</v>
      </c>
      <c r="M317" s="749" t="s">
        <v>1809</v>
      </c>
      <c r="N317" s="749">
        <v>3</v>
      </c>
      <c r="O317" s="749">
        <v>0</v>
      </c>
      <c r="P317" s="749">
        <v>0</v>
      </c>
      <c r="Q317" s="749" t="s">
        <v>552</v>
      </c>
      <c r="R317" s="749">
        <v>5291</v>
      </c>
      <c r="S317" s="749">
        <v>529</v>
      </c>
      <c r="T317" s="749">
        <v>52</v>
      </c>
      <c r="U317" s="749">
        <v>5</v>
      </c>
      <c r="V317" s="749">
        <v>2</v>
      </c>
      <c r="W317" s="749">
        <v>1</v>
      </c>
      <c r="X317" s="749">
        <v>0</v>
      </c>
      <c r="Y317" s="749" t="s">
        <v>1812</v>
      </c>
      <c r="Z317" s="749" t="s">
        <v>891</v>
      </c>
      <c r="AA317" s="749">
        <v>121775</v>
      </c>
      <c r="AB317" s="749">
        <v>121775</v>
      </c>
      <c r="AC317" s="749">
        <v>121775</v>
      </c>
      <c r="AD317" s="749">
        <v>0</v>
      </c>
      <c r="AE317" s="749">
        <v>121775</v>
      </c>
      <c r="AF317" s="749">
        <v>0</v>
      </c>
      <c r="AG317" s="749">
        <v>121775</v>
      </c>
      <c r="AH317" s="671"/>
      <c r="BS317" s="749">
        <v>52912</v>
      </c>
    </row>
    <row r="318" spans="1:71">
      <c r="A318" s="749">
        <v>2</v>
      </c>
      <c r="B318" s="749" t="s">
        <v>1806</v>
      </c>
      <c r="C318" s="749">
        <v>2</v>
      </c>
      <c r="D318" s="749" t="s">
        <v>1807</v>
      </c>
      <c r="E318" s="749">
        <v>14</v>
      </c>
      <c r="F318" s="749" t="s">
        <v>522</v>
      </c>
      <c r="G318" s="749">
        <v>225104</v>
      </c>
      <c r="H318" s="749">
        <v>225</v>
      </c>
      <c r="I318" s="749" t="s">
        <v>450</v>
      </c>
      <c r="J318" s="749" t="s">
        <v>1813</v>
      </c>
      <c r="K318" s="749">
        <v>1</v>
      </c>
      <c r="L318" s="749">
        <v>5</v>
      </c>
      <c r="M318" s="749" t="s">
        <v>1809</v>
      </c>
      <c r="N318" s="749">
        <v>3</v>
      </c>
      <c r="O318" s="749">
        <v>0</v>
      </c>
      <c r="P318" s="749">
        <v>0</v>
      </c>
      <c r="Q318" s="749" t="s">
        <v>552</v>
      </c>
      <c r="R318" s="749">
        <v>5671</v>
      </c>
      <c r="S318" s="749">
        <v>567</v>
      </c>
      <c r="T318" s="749">
        <v>56</v>
      </c>
      <c r="U318" s="749">
        <v>5</v>
      </c>
      <c r="V318" s="749">
        <v>2</v>
      </c>
      <c r="W318" s="749">
        <v>1</v>
      </c>
      <c r="X318" s="749">
        <v>0</v>
      </c>
      <c r="Y318" s="749" t="s">
        <v>1812</v>
      </c>
      <c r="Z318" s="749" t="s">
        <v>894</v>
      </c>
      <c r="AA318" s="749">
        <v>360000</v>
      </c>
      <c r="AB318" s="749">
        <v>360000</v>
      </c>
      <c r="AC318" s="749">
        <v>360000</v>
      </c>
      <c r="AD318" s="749">
        <v>0</v>
      </c>
      <c r="AE318" s="749">
        <v>360000</v>
      </c>
      <c r="AF318" s="749">
        <v>0</v>
      </c>
      <c r="AG318" s="749">
        <v>360000</v>
      </c>
      <c r="AH318" s="671"/>
      <c r="BS318" s="749">
        <v>56712</v>
      </c>
    </row>
    <row r="319" spans="1:71">
      <c r="A319" s="749">
        <v>2</v>
      </c>
      <c r="B319" s="749" t="s">
        <v>1806</v>
      </c>
      <c r="C319" s="749">
        <v>2</v>
      </c>
      <c r="D319" s="749" t="s">
        <v>1807</v>
      </c>
      <c r="E319" s="749">
        <v>14</v>
      </c>
      <c r="F319" s="749" t="s">
        <v>522</v>
      </c>
      <c r="G319" s="749">
        <v>225104</v>
      </c>
      <c r="H319" s="749">
        <v>225</v>
      </c>
      <c r="I319" s="749" t="s">
        <v>450</v>
      </c>
      <c r="J319" s="749" t="s">
        <v>1813</v>
      </c>
      <c r="K319" s="749">
        <v>1</v>
      </c>
      <c r="L319" s="749">
        <v>5</v>
      </c>
      <c r="M319" s="749" t="s">
        <v>1809</v>
      </c>
      <c r="N319" s="749">
        <v>3</v>
      </c>
      <c r="O319" s="749">
        <v>0</v>
      </c>
      <c r="P319" s="749">
        <v>0</v>
      </c>
      <c r="Q319" s="749" t="s">
        <v>552</v>
      </c>
      <c r="R319" s="749">
        <v>5911</v>
      </c>
      <c r="S319" s="749">
        <v>591</v>
      </c>
      <c r="T319" s="749">
        <v>59</v>
      </c>
      <c r="U319" s="749">
        <v>5</v>
      </c>
      <c r="V319" s="749">
        <v>2</v>
      </c>
      <c r="W319" s="749">
        <v>1</v>
      </c>
      <c r="X319" s="749">
        <v>0</v>
      </c>
      <c r="Y319" s="749" t="s">
        <v>1812</v>
      </c>
      <c r="Z319" s="749" t="s">
        <v>891</v>
      </c>
      <c r="AA319" s="749">
        <v>104000</v>
      </c>
      <c r="AB319" s="749">
        <v>104000</v>
      </c>
      <c r="AC319" s="749">
        <v>104000</v>
      </c>
      <c r="AD319" s="749">
        <v>0</v>
      </c>
      <c r="AE319" s="749">
        <v>104000</v>
      </c>
      <c r="AF319" s="749">
        <v>0</v>
      </c>
      <c r="AG319" s="749">
        <v>104000</v>
      </c>
      <c r="AH319" s="671"/>
      <c r="BS319" s="749">
        <v>59112</v>
      </c>
    </row>
    <row r="320" spans="1:71">
      <c r="A320" s="749">
        <v>2</v>
      </c>
      <c r="B320" s="749" t="s">
        <v>1806</v>
      </c>
      <c r="C320" s="749">
        <v>2</v>
      </c>
      <c r="D320" s="749" t="s">
        <v>1807</v>
      </c>
      <c r="E320" s="749">
        <v>14</v>
      </c>
      <c r="F320" s="749" t="s">
        <v>527</v>
      </c>
      <c r="G320" s="749">
        <v>225243</v>
      </c>
      <c r="H320" s="749">
        <v>225</v>
      </c>
      <c r="I320" s="749" t="s">
        <v>406</v>
      </c>
      <c r="J320" s="749" t="s">
        <v>1808</v>
      </c>
      <c r="K320" s="749">
        <v>2</v>
      </c>
      <c r="L320" s="749">
        <v>5</v>
      </c>
      <c r="M320" s="749" t="s">
        <v>1811</v>
      </c>
      <c r="N320" s="749">
        <v>1</v>
      </c>
      <c r="O320" s="749">
        <v>0</v>
      </c>
      <c r="P320" s="749">
        <v>0</v>
      </c>
      <c r="Q320" s="749" t="s">
        <v>548</v>
      </c>
      <c r="R320" s="749">
        <v>3511</v>
      </c>
      <c r="S320" s="749">
        <v>351</v>
      </c>
      <c r="T320" s="749">
        <v>35</v>
      </c>
      <c r="U320" s="749">
        <v>3</v>
      </c>
      <c r="V320" s="749">
        <v>1</v>
      </c>
      <c r="W320" s="749">
        <v>1</v>
      </c>
      <c r="X320" s="749">
        <v>0</v>
      </c>
      <c r="Y320" s="749" t="s">
        <v>1810</v>
      </c>
      <c r="AA320" s="749">
        <v>450000</v>
      </c>
      <c r="AB320" s="749">
        <v>450000</v>
      </c>
      <c r="AC320" s="749">
        <v>204545</v>
      </c>
      <c r="AD320" s="749">
        <v>204545</v>
      </c>
      <c r="AE320" s="749">
        <v>0</v>
      </c>
      <c r="AF320" s="749">
        <v>245455</v>
      </c>
      <c r="AG320" s="749">
        <v>0</v>
      </c>
      <c r="AH320" s="671"/>
      <c r="BS320" s="749">
        <v>35111</v>
      </c>
    </row>
    <row r="321" spans="1:71">
      <c r="A321" s="749">
        <v>2</v>
      </c>
      <c r="B321" s="749" t="s">
        <v>1806</v>
      </c>
      <c r="C321" s="749">
        <v>2</v>
      </c>
      <c r="D321" s="749" t="s">
        <v>1807</v>
      </c>
      <c r="E321" s="749">
        <v>14</v>
      </c>
      <c r="F321" s="749" t="s">
        <v>523</v>
      </c>
      <c r="G321" s="749">
        <v>232104</v>
      </c>
      <c r="H321" s="749">
        <v>232</v>
      </c>
      <c r="I321" s="749" t="s">
        <v>450</v>
      </c>
      <c r="J321" s="749" t="s">
        <v>1813</v>
      </c>
      <c r="K321" s="749">
        <v>1</v>
      </c>
      <c r="L321" s="749">
        <v>5</v>
      </c>
      <c r="M321" s="749" t="s">
        <v>1809</v>
      </c>
      <c r="N321" s="749">
        <v>2</v>
      </c>
      <c r="O321" s="749">
        <v>0</v>
      </c>
      <c r="P321" s="749">
        <v>0</v>
      </c>
      <c r="Q321" s="749" t="s">
        <v>546</v>
      </c>
      <c r="R321" s="749">
        <v>1542</v>
      </c>
      <c r="S321" s="749">
        <v>154</v>
      </c>
      <c r="T321" s="749">
        <v>15</v>
      </c>
      <c r="U321" s="749">
        <v>1</v>
      </c>
      <c r="V321" s="749">
        <v>1</v>
      </c>
      <c r="W321" s="749">
        <v>1</v>
      </c>
      <c r="X321" s="749">
        <v>0</v>
      </c>
      <c r="Y321" s="749" t="s">
        <v>1810</v>
      </c>
      <c r="AA321" s="749">
        <v>194670</v>
      </c>
      <c r="AB321" s="749">
        <v>194670</v>
      </c>
      <c r="AC321" s="749">
        <v>144040</v>
      </c>
      <c r="AD321" s="749">
        <v>7859</v>
      </c>
      <c r="AE321" s="749">
        <v>136181</v>
      </c>
      <c r="AF321" s="749">
        <v>0</v>
      </c>
      <c r="AG321" s="749">
        <v>186811</v>
      </c>
      <c r="AH321" s="671"/>
      <c r="BS321" s="749">
        <v>15421</v>
      </c>
    </row>
    <row r="322" spans="1:71">
      <c r="A322" s="749">
        <v>2</v>
      </c>
      <c r="B322" s="749" t="s">
        <v>1806</v>
      </c>
      <c r="C322" s="749">
        <v>2</v>
      </c>
      <c r="D322" s="749" t="s">
        <v>1807</v>
      </c>
      <c r="E322" s="749">
        <v>14</v>
      </c>
      <c r="F322" s="749" t="s">
        <v>523</v>
      </c>
      <c r="G322" s="749">
        <v>232104</v>
      </c>
      <c r="H322" s="749">
        <v>232</v>
      </c>
      <c r="I322" s="749" t="s">
        <v>450</v>
      </c>
      <c r="J322" s="749" t="s">
        <v>1813</v>
      </c>
      <c r="K322" s="749">
        <v>1</v>
      </c>
      <c r="L322" s="749">
        <v>5</v>
      </c>
      <c r="M322" s="749" t="s">
        <v>1809</v>
      </c>
      <c r="N322" s="749">
        <v>2</v>
      </c>
      <c r="O322" s="749">
        <v>0</v>
      </c>
      <c r="P322" s="749">
        <v>0</v>
      </c>
      <c r="Q322" s="749" t="s">
        <v>546</v>
      </c>
      <c r="R322" s="749">
        <v>1542</v>
      </c>
      <c r="S322" s="749">
        <v>154</v>
      </c>
      <c r="T322" s="749">
        <v>15</v>
      </c>
      <c r="U322" s="749">
        <v>1</v>
      </c>
      <c r="V322" s="749">
        <v>2</v>
      </c>
      <c r="W322" s="749">
        <v>1</v>
      </c>
      <c r="X322" s="749">
        <v>0</v>
      </c>
      <c r="Y322" s="749" t="s">
        <v>1812</v>
      </c>
      <c r="AA322" s="749">
        <v>129780</v>
      </c>
      <c r="AB322" s="749">
        <v>129780</v>
      </c>
      <c r="AC322" s="749">
        <v>96026</v>
      </c>
      <c r="AD322" s="749">
        <v>85900.75</v>
      </c>
      <c r="AE322" s="749">
        <v>10125.25</v>
      </c>
      <c r="AF322" s="749">
        <v>0</v>
      </c>
      <c r="AG322" s="749">
        <v>43879.25</v>
      </c>
      <c r="AH322" s="671"/>
      <c r="BS322" s="749">
        <v>15422</v>
      </c>
    </row>
    <row r="323" spans="1:71">
      <c r="A323" s="749">
        <v>2</v>
      </c>
      <c r="B323" s="749" t="s">
        <v>1806</v>
      </c>
      <c r="C323" s="749">
        <v>2</v>
      </c>
      <c r="D323" s="749" t="s">
        <v>1807</v>
      </c>
      <c r="E323" s="749">
        <v>14</v>
      </c>
      <c r="F323" s="749" t="s">
        <v>523</v>
      </c>
      <c r="G323" s="749">
        <v>232104</v>
      </c>
      <c r="H323" s="749">
        <v>232</v>
      </c>
      <c r="I323" s="749" t="s">
        <v>450</v>
      </c>
      <c r="J323" s="749" t="s">
        <v>1813</v>
      </c>
      <c r="K323" s="749">
        <v>1</v>
      </c>
      <c r="L323" s="749">
        <v>5</v>
      </c>
      <c r="M323" s="749" t="s">
        <v>1809</v>
      </c>
      <c r="N323" s="749">
        <v>2</v>
      </c>
      <c r="O323" s="749">
        <v>0</v>
      </c>
      <c r="P323" s="749">
        <v>0</v>
      </c>
      <c r="Q323" s="749" t="s">
        <v>546</v>
      </c>
      <c r="R323" s="749">
        <v>1543</v>
      </c>
      <c r="S323" s="749">
        <v>154</v>
      </c>
      <c r="T323" s="749">
        <v>15</v>
      </c>
      <c r="U323" s="749">
        <v>1</v>
      </c>
      <c r="V323" s="749">
        <v>1</v>
      </c>
      <c r="W323" s="749">
        <v>2</v>
      </c>
      <c r="X323" s="749">
        <v>26</v>
      </c>
      <c r="Y323" s="749" t="s">
        <v>1810</v>
      </c>
      <c r="AA323" s="749">
        <v>240097</v>
      </c>
      <c r="AB323" s="749">
        <v>393957.85</v>
      </c>
      <c r="AC323" s="749">
        <v>393957.85</v>
      </c>
      <c r="AD323" s="749">
        <v>303044.5</v>
      </c>
      <c r="AE323" s="749">
        <v>90913.35</v>
      </c>
      <c r="AF323" s="749">
        <v>90913.35</v>
      </c>
      <c r="AG323" s="749">
        <v>0</v>
      </c>
      <c r="AH323" s="671"/>
      <c r="BS323" s="749">
        <v>15431</v>
      </c>
    </row>
    <row r="324" spans="1:71">
      <c r="A324" s="749">
        <v>2</v>
      </c>
      <c r="B324" s="749" t="s">
        <v>1806</v>
      </c>
      <c r="C324" s="749">
        <v>2</v>
      </c>
      <c r="D324" s="749" t="s">
        <v>1807</v>
      </c>
      <c r="E324" s="749">
        <v>14</v>
      </c>
      <c r="F324" s="749" t="s">
        <v>523</v>
      </c>
      <c r="G324" s="749">
        <v>232104</v>
      </c>
      <c r="H324" s="749">
        <v>232</v>
      </c>
      <c r="I324" s="749" t="s">
        <v>450</v>
      </c>
      <c r="J324" s="749" t="s">
        <v>1813</v>
      </c>
      <c r="K324" s="749">
        <v>1</v>
      </c>
      <c r="L324" s="749">
        <v>5</v>
      </c>
      <c r="M324" s="749" t="s">
        <v>1809</v>
      </c>
      <c r="N324" s="749">
        <v>2</v>
      </c>
      <c r="O324" s="749">
        <v>0</v>
      </c>
      <c r="P324" s="749">
        <v>0</v>
      </c>
      <c r="Q324" s="749" t="s">
        <v>546</v>
      </c>
      <c r="R324" s="749">
        <v>1544</v>
      </c>
      <c r="S324" s="749">
        <v>154</v>
      </c>
      <c r="T324" s="749">
        <v>15</v>
      </c>
      <c r="U324" s="749">
        <v>1</v>
      </c>
      <c r="V324" s="749">
        <v>1</v>
      </c>
      <c r="W324" s="749">
        <v>1</v>
      </c>
      <c r="X324" s="749">
        <v>0</v>
      </c>
      <c r="Y324" s="749" t="s">
        <v>1810</v>
      </c>
      <c r="AA324" s="749">
        <v>14031344</v>
      </c>
      <c r="AB324" s="749">
        <v>14031344</v>
      </c>
      <c r="AC324" s="749">
        <v>8033175</v>
      </c>
      <c r="AD324" s="749">
        <v>5804053.3099999996</v>
      </c>
      <c r="AE324" s="749">
        <v>2229121.69</v>
      </c>
      <c r="AF324" s="749">
        <v>0</v>
      </c>
      <c r="AG324" s="749">
        <v>8227290.6900000004</v>
      </c>
      <c r="AH324" s="671"/>
      <c r="BS324" s="749">
        <v>15441</v>
      </c>
    </row>
    <row r="325" spans="1:71">
      <c r="A325" s="749">
        <v>2</v>
      </c>
      <c r="B325" s="749" t="s">
        <v>1806</v>
      </c>
      <c r="C325" s="749">
        <v>2</v>
      </c>
      <c r="D325" s="749" t="s">
        <v>1807</v>
      </c>
      <c r="E325" s="749">
        <v>14</v>
      </c>
      <c r="F325" s="749" t="s">
        <v>523</v>
      </c>
      <c r="G325" s="749">
        <v>232104</v>
      </c>
      <c r="H325" s="749">
        <v>232</v>
      </c>
      <c r="I325" s="749" t="s">
        <v>450</v>
      </c>
      <c r="J325" s="749" t="s">
        <v>1813</v>
      </c>
      <c r="K325" s="749">
        <v>1</v>
      </c>
      <c r="L325" s="749">
        <v>5</v>
      </c>
      <c r="M325" s="749" t="s">
        <v>1809</v>
      </c>
      <c r="N325" s="749">
        <v>2</v>
      </c>
      <c r="O325" s="749">
        <v>0</v>
      </c>
      <c r="P325" s="749">
        <v>0</v>
      </c>
      <c r="Q325" s="749" t="s">
        <v>546</v>
      </c>
      <c r="R325" s="749">
        <v>1544</v>
      </c>
      <c r="S325" s="749">
        <v>154</v>
      </c>
      <c r="T325" s="749">
        <v>15</v>
      </c>
      <c r="U325" s="749">
        <v>1</v>
      </c>
      <c r="V325" s="749">
        <v>2</v>
      </c>
      <c r="W325" s="749">
        <v>1</v>
      </c>
      <c r="X325" s="749">
        <v>0</v>
      </c>
      <c r="Y325" s="749" t="s">
        <v>1812</v>
      </c>
      <c r="AA325" s="749">
        <v>9354230</v>
      </c>
      <c r="AB325" s="749">
        <v>9354230</v>
      </c>
      <c r="AC325" s="749">
        <v>5355448</v>
      </c>
      <c r="AD325" s="749">
        <v>5338195.83</v>
      </c>
      <c r="AE325" s="749">
        <v>17252.169999999998</v>
      </c>
      <c r="AF325" s="749">
        <v>0</v>
      </c>
      <c r="AG325" s="749">
        <v>4016034.17</v>
      </c>
      <c r="AH325" s="671"/>
      <c r="BS325" s="749">
        <v>15442</v>
      </c>
    </row>
    <row r="326" spans="1:71">
      <c r="A326" s="749">
        <v>2</v>
      </c>
      <c r="B326" s="749" t="s">
        <v>1806</v>
      </c>
      <c r="C326" s="749">
        <v>2</v>
      </c>
      <c r="D326" s="749" t="s">
        <v>1807</v>
      </c>
      <c r="E326" s="749">
        <v>14</v>
      </c>
      <c r="F326" s="749" t="s">
        <v>523</v>
      </c>
      <c r="G326" s="749">
        <v>232104</v>
      </c>
      <c r="H326" s="749">
        <v>232</v>
      </c>
      <c r="I326" s="749" t="s">
        <v>450</v>
      </c>
      <c r="J326" s="749" t="s">
        <v>1813</v>
      </c>
      <c r="K326" s="749">
        <v>1</v>
      </c>
      <c r="L326" s="749">
        <v>5</v>
      </c>
      <c r="M326" s="749" t="s">
        <v>1809</v>
      </c>
      <c r="N326" s="749">
        <v>2</v>
      </c>
      <c r="O326" s="749">
        <v>0</v>
      </c>
      <c r="P326" s="749">
        <v>0</v>
      </c>
      <c r="Q326" s="749" t="s">
        <v>546</v>
      </c>
      <c r="R326" s="749">
        <v>1545</v>
      </c>
      <c r="S326" s="749">
        <v>154</v>
      </c>
      <c r="T326" s="749">
        <v>15</v>
      </c>
      <c r="U326" s="749">
        <v>1</v>
      </c>
      <c r="V326" s="749">
        <v>1</v>
      </c>
      <c r="W326" s="749">
        <v>1</v>
      </c>
      <c r="X326" s="749">
        <v>0</v>
      </c>
      <c r="Y326" s="749" t="s">
        <v>1810</v>
      </c>
      <c r="AA326" s="749">
        <v>1832869</v>
      </c>
      <c r="AB326" s="749">
        <v>1832869</v>
      </c>
      <c r="AC326" s="749">
        <v>1027189</v>
      </c>
      <c r="AD326" s="749">
        <v>447489.93</v>
      </c>
      <c r="AE326" s="749">
        <v>579699.06999999995</v>
      </c>
      <c r="AF326" s="749">
        <v>0</v>
      </c>
      <c r="AG326" s="749">
        <v>1385379.07</v>
      </c>
      <c r="AH326" s="671"/>
      <c r="BS326" s="749">
        <v>15451</v>
      </c>
    </row>
    <row r="327" spans="1:71">
      <c r="A327" s="749">
        <v>2</v>
      </c>
      <c r="B327" s="749" t="s">
        <v>1806</v>
      </c>
      <c r="C327" s="749">
        <v>2</v>
      </c>
      <c r="D327" s="749" t="s">
        <v>1807</v>
      </c>
      <c r="E327" s="749">
        <v>14</v>
      </c>
      <c r="F327" s="749" t="s">
        <v>523</v>
      </c>
      <c r="G327" s="749">
        <v>232104</v>
      </c>
      <c r="H327" s="749">
        <v>232</v>
      </c>
      <c r="I327" s="749" t="s">
        <v>450</v>
      </c>
      <c r="J327" s="749" t="s">
        <v>1813</v>
      </c>
      <c r="K327" s="749">
        <v>1</v>
      </c>
      <c r="L327" s="749">
        <v>5</v>
      </c>
      <c r="M327" s="749" t="s">
        <v>1809</v>
      </c>
      <c r="N327" s="749">
        <v>2</v>
      </c>
      <c r="O327" s="749">
        <v>0</v>
      </c>
      <c r="P327" s="749">
        <v>0</v>
      </c>
      <c r="Q327" s="749" t="s">
        <v>546</v>
      </c>
      <c r="R327" s="749">
        <v>1545</v>
      </c>
      <c r="S327" s="749">
        <v>154</v>
      </c>
      <c r="T327" s="749">
        <v>15</v>
      </c>
      <c r="U327" s="749">
        <v>1</v>
      </c>
      <c r="V327" s="749">
        <v>1</v>
      </c>
      <c r="W327" s="749">
        <v>1</v>
      </c>
      <c r="X327" s="749">
        <v>8</v>
      </c>
      <c r="Y327" s="749" t="s">
        <v>1810</v>
      </c>
      <c r="AA327" s="749">
        <v>545189</v>
      </c>
      <c r="AB327" s="749">
        <v>545189</v>
      </c>
      <c r="AC327" s="749">
        <v>305051</v>
      </c>
      <c r="AD327" s="749">
        <v>73036.639999999999</v>
      </c>
      <c r="AE327" s="749">
        <v>232014.36</v>
      </c>
      <c r="AF327" s="749">
        <v>0</v>
      </c>
      <c r="AG327" s="749">
        <v>472152.36</v>
      </c>
      <c r="AH327" s="671"/>
      <c r="BS327" s="749">
        <v>15451</v>
      </c>
    </row>
    <row r="328" spans="1:71">
      <c r="A328" s="749">
        <v>2</v>
      </c>
      <c r="B328" s="749" t="s">
        <v>1806</v>
      </c>
      <c r="C328" s="749">
        <v>2</v>
      </c>
      <c r="D328" s="749" t="s">
        <v>1807</v>
      </c>
      <c r="E328" s="749">
        <v>14</v>
      </c>
      <c r="F328" s="749" t="s">
        <v>523</v>
      </c>
      <c r="G328" s="749">
        <v>232104</v>
      </c>
      <c r="H328" s="749">
        <v>232</v>
      </c>
      <c r="I328" s="749" t="s">
        <v>450</v>
      </c>
      <c r="J328" s="749" t="s">
        <v>1813</v>
      </c>
      <c r="K328" s="749">
        <v>1</v>
      </c>
      <c r="L328" s="749">
        <v>5</v>
      </c>
      <c r="M328" s="749" t="s">
        <v>1809</v>
      </c>
      <c r="N328" s="749">
        <v>2</v>
      </c>
      <c r="O328" s="749">
        <v>0</v>
      </c>
      <c r="P328" s="749">
        <v>0</v>
      </c>
      <c r="Q328" s="749" t="s">
        <v>546</v>
      </c>
      <c r="R328" s="749">
        <v>1545</v>
      </c>
      <c r="S328" s="749">
        <v>154</v>
      </c>
      <c r="T328" s="749">
        <v>15</v>
      </c>
      <c r="U328" s="749">
        <v>1</v>
      </c>
      <c r="V328" s="749">
        <v>1</v>
      </c>
      <c r="W328" s="749">
        <v>1</v>
      </c>
      <c r="X328" s="749">
        <v>9</v>
      </c>
      <c r="Y328" s="749" t="s">
        <v>1810</v>
      </c>
      <c r="AA328" s="749">
        <v>8702365</v>
      </c>
      <c r="AB328" s="749">
        <v>8702365</v>
      </c>
      <c r="AC328" s="749">
        <v>4856228</v>
      </c>
      <c r="AD328" s="749">
        <v>4832375.91</v>
      </c>
      <c r="AE328" s="749">
        <v>23852.09</v>
      </c>
      <c r="AF328" s="749">
        <v>0</v>
      </c>
      <c r="AG328" s="749">
        <v>3869989.09</v>
      </c>
      <c r="AH328" s="671"/>
      <c r="BS328" s="749">
        <v>15451</v>
      </c>
    </row>
    <row r="329" spans="1:71">
      <c r="A329" s="749">
        <v>2</v>
      </c>
      <c r="B329" s="749" t="s">
        <v>1806</v>
      </c>
      <c r="C329" s="749">
        <v>2</v>
      </c>
      <c r="D329" s="749" t="s">
        <v>1807</v>
      </c>
      <c r="E329" s="749">
        <v>14</v>
      </c>
      <c r="F329" s="749" t="s">
        <v>523</v>
      </c>
      <c r="G329" s="749">
        <v>232104</v>
      </c>
      <c r="H329" s="749">
        <v>232</v>
      </c>
      <c r="I329" s="749" t="s">
        <v>450</v>
      </c>
      <c r="J329" s="749" t="s">
        <v>1813</v>
      </c>
      <c r="K329" s="749">
        <v>1</v>
      </c>
      <c r="L329" s="749">
        <v>5</v>
      </c>
      <c r="M329" s="749" t="s">
        <v>1809</v>
      </c>
      <c r="N329" s="749">
        <v>2</v>
      </c>
      <c r="O329" s="749">
        <v>0</v>
      </c>
      <c r="P329" s="749">
        <v>0</v>
      </c>
      <c r="Q329" s="749" t="s">
        <v>546</v>
      </c>
      <c r="R329" s="749">
        <v>1545</v>
      </c>
      <c r="S329" s="749">
        <v>154</v>
      </c>
      <c r="T329" s="749">
        <v>15</v>
      </c>
      <c r="U329" s="749">
        <v>1</v>
      </c>
      <c r="V329" s="749">
        <v>1</v>
      </c>
      <c r="W329" s="749">
        <v>1</v>
      </c>
      <c r="X329" s="749">
        <v>10</v>
      </c>
      <c r="Y329" s="749" t="s">
        <v>1810</v>
      </c>
      <c r="AA329" s="749">
        <v>3733220</v>
      </c>
      <c r="AB329" s="749">
        <v>3733220</v>
      </c>
      <c r="AC329" s="749">
        <v>2020928</v>
      </c>
      <c r="AD329" s="749">
        <v>1756169.38</v>
      </c>
      <c r="AE329" s="749">
        <v>264758.62</v>
      </c>
      <c r="AF329" s="749">
        <v>0</v>
      </c>
      <c r="AG329" s="749">
        <v>1977050.62</v>
      </c>
      <c r="AH329" s="671"/>
      <c r="BS329" s="749">
        <v>15451</v>
      </c>
    </row>
    <row r="330" spans="1:71">
      <c r="A330" s="749">
        <v>2</v>
      </c>
      <c r="B330" s="749" t="s">
        <v>1806</v>
      </c>
      <c r="C330" s="749">
        <v>2</v>
      </c>
      <c r="D330" s="749" t="s">
        <v>1807</v>
      </c>
      <c r="E330" s="749">
        <v>14</v>
      </c>
      <c r="F330" s="749" t="s">
        <v>523</v>
      </c>
      <c r="G330" s="749">
        <v>232104</v>
      </c>
      <c r="H330" s="749">
        <v>232</v>
      </c>
      <c r="I330" s="749" t="s">
        <v>450</v>
      </c>
      <c r="J330" s="749" t="s">
        <v>1813</v>
      </c>
      <c r="K330" s="749">
        <v>1</v>
      </c>
      <c r="L330" s="749">
        <v>5</v>
      </c>
      <c r="M330" s="749" t="s">
        <v>1809</v>
      </c>
      <c r="N330" s="749">
        <v>2</v>
      </c>
      <c r="O330" s="749">
        <v>0</v>
      </c>
      <c r="P330" s="749">
        <v>0</v>
      </c>
      <c r="Q330" s="749" t="s">
        <v>546</v>
      </c>
      <c r="R330" s="749">
        <v>1545</v>
      </c>
      <c r="S330" s="749">
        <v>154</v>
      </c>
      <c r="T330" s="749">
        <v>15</v>
      </c>
      <c r="U330" s="749">
        <v>1</v>
      </c>
      <c r="V330" s="749">
        <v>2</v>
      </c>
      <c r="W330" s="749">
        <v>1</v>
      </c>
      <c r="X330" s="749">
        <v>0</v>
      </c>
      <c r="Y330" s="749" t="s">
        <v>1812</v>
      </c>
      <c r="AA330" s="749">
        <v>1221913</v>
      </c>
      <c r="AB330" s="749">
        <v>1221913</v>
      </c>
      <c r="AC330" s="749">
        <v>684795</v>
      </c>
      <c r="AD330" s="749">
        <v>684259.52</v>
      </c>
      <c r="AE330" s="749">
        <v>535.48</v>
      </c>
      <c r="AF330" s="749">
        <v>0</v>
      </c>
      <c r="AG330" s="749">
        <v>537653.48</v>
      </c>
      <c r="AH330" s="671"/>
      <c r="BS330" s="749">
        <v>15452</v>
      </c>
    </row>
    <row r="331" spans="1:71">
      <c r="A331" s="749">
        <v>2</v>
      </c>
      <c r="B331" s="749" t="s">
        <v>1806</v>
      </c>
      <c r="C331" s="749">
        <v>2</v>
      </c>
      <c r="D331" s="749" t="s">
        <v>1807</v>
      </c>
      <c r="E331" s="749">
        <v>14</v>
      </c>
      <c r="F331" s="749" t="s">
        <v>523</v>
      </c>
      <c r="G331" s="749">
        <v>232104</v>
      </c>
      <c r="H331" s="749">
        <v>232</v>
      </c>
      <c r="I331" s="749" t="s">
        <v>450</v>
      </c>
      <c r="J331" s="749" t="s">
        <v>1813</v>
      </c>
      <c r="K331" s="749">
        <v>1</v>
      </c>
      <c r="L331" s="749">
        <v>5</v>
      </c>
      <c r="M331" s="749" t="s">
        <v>1809</v>
      </c>
      <c r="N331" s="749">
        <v>2</v>
      </c>
      <c r="O331" s="749">
        <v>0</v>
      </c>
      <c r="P331" s="749">
        <v>0</v>
      </c>
      <c r="Q331" s="749" t="s">
        <v>546</v>
      </c>
      <c r="R331" s="749">
        <v>1545</v>
      </c>
      <c r="S331" s="749">
        <v>154</v>
      </c>
      <c r="T331" s="749">
        <v>15</v>
      </c>
      <c r="U331" s="749">
        <v>1</v>
      </c>
      <c r="V331" s="749">
        <v>2</v>
      </c>
      <c r="W331" s="749">
        <v>1</v>
      </c>
      <c r="X331" s="749">
        <v>8</v>
      </c>
      <c r="Y331" s="749" t="s">
        <v>1812</v>
      </c>
      <c r="AA331" s="749">
        <v>363459</v>
      </c>
      <c r="AB331" s="749">
        <v>363459</v>
      </c>
      <c r="AC331" s="749">
        <v>219185</v>
      </c>
      <c r="AD331" s="749">
        <v>214936.29</v>
      </c>
      <c r="AE331" s="749">
        <v>4248.71</v>
      </c>
      <c r="AF331" s="749">
        <v>0</v>
      </c>
      <c r="AG331" s="749">
        <v>148522.71</v>
      </c>
      <c r="AH331" s="671"/>
      <c r="BS331" s="749">
        <v>15452</v>
      </c>
    </row>
    <row r="332" spans="1:71">
      <c r="A332" s="749">
        <v>2</v>
      </c>
      <c r="B332" s="749" t="s">
        <v>1806</v>
      </c>
      <c r="C332" s="749">
        <v>2</v>
      </c>
      <c r="D332" s="749" t="s">
        <v>1807</v>
      </c>
      <c r="E332" s="749">
        <v>14</v>
      </c>
      <c r="F332" s="749" t="s">
        <v>523</v>
      </c>
      <c r="G332" s="749">
        <v>232104</v>
      </c>
      <c r="H332" s="749">
        <v>232</v>
      </c>
      <c r="I332" s="749" t="s">
        <v>450</v>
      </c>
      <c r="J332" s="749" t="s">
        <v>1813</v>
      </c>
      <c r="K332" s="749">
        <v>1</v>
      </c>
      <c r="L332" s="749">
        <v>5</v>
      </c>
      <c r="M332" s="749" t="s">
        <v>1809</v>
      </c>
      <c r="N332" s="749">
        <v>2</v>
      </c>
      <c r="O332" s="749">
        <v>0</v>
      </c>
      <c r="P332" s="749">
        <v>0</v>
      </c>
      <c r="Q332" s="749" t="s">
        <v>546</v>
      </c>
      <c r="R332" s="749">
        <v>1545</v>
      </c>
      <c r="S332" s="749">
        <v>154</v>
      </c>
      <c r="T332" s="749">
        <v>15</v>
      </c>
      <c r="U332" s="749">
        <v>1</v>
      </c>
      <c r="V332" s="749">
        <v>2</v>
      </c>
      <c r="W332" s="749">
        <v>1</v>
      </c>
      <c r="X332" s="749">
        <v>9</v>
      </c>
      <c r="Y332" s="749" t="s">
        <v>1812</v>
      </c>
      <c r="AA332" s="749">
        <v>5801576</v>
      </c>
      <c r="AB332" s="749">
        <v>5801576</v>
      </c>
      <c r="AC332" s="749">
        <v>3237488</v>
      </c>
      <c r="AD332" s="749">
        <v>1603951.25</v>
      </c>
      <c r="AE332" s="749">
        <v>1633536.75</v>
      </c>
      <c r="AF332" s="749">
        <v>288206.13</v>
      </c>
      <c r="AG332" s="749">
        <v>3909418.62</v>
      </c>
      <c r="AH332" s="671">
        <v>1275814.3999999999</v>
      </c>
      <c r="BS332" s="749">
        <v>15452</v>
      </c>
    </row>
    <row r="333" spans="1:71">
      <c r="A333" s="749">
        <v>2</v>
      </c>
      <c r="B333" s="749" t="s">
        <v>1806</v>
      </c>
      <c r="C333" s="749">
        <v>2</v>
      </c>
      <c r="D333" s="749" t="s">
        <v>1807</v>
      </c>
      <c r="E333" s="749">
        <v>14</v>
      </c>
      <c r="F333" s="749" t="s">
        <v>523</v>
      </c>
      <c r="G333" s="749">
        <v>232104</v>
      </c>
      <c r="H333" s="749">
        <v>232</v>
      </c>
      <c r="I333" s="749" t="s">
        <v>450</v>
      </c>
      <c r="J333" s="749" t="s">
        <v>1813</v>
      </c>
      <c r="K333" s="749">
        <v>1</v>
      </c>
      <c r="L333" s="749">
        <v>5</v>
      </c>
      <c r="M333" s="749" t="s">
        <v>1809</v>
      </c>
      <c r="N333" s="749">
        <v>2</v>
      </c>
      <c r="O333" s="749">
        <v>0</v>
      </c>
      <c r="P333" s="749">
        <v>0</v>
      </c>
      <c r="Q333" s="749" t="s">
        <v>546</v>
      </c>
      <c r="R333" s="749">
        <v>1545</v>
      </c>
      <c r="S333" s="749">
        <v>154</v>
      </c>
      <c r="T333" s="749">
        <v>15</v>
      </c>
      <c r="U333" s="749">
        <v>1</v>
      </c>
      <c r="V333" s="749">
        <v>2</v>
      </c>
      <c r="W333" s="749">
        <v>1</v>
      </c>
      <c r="X333" s="749">
        <v>10</v>
      </c>
      <c r="Y333" s="749" t="s">
        <v>1812</v>
      </c>
      <c r="AA333" s="749">
        <v>2488814</v>
      </c>
      <c r="AB333" s="749">
        <v>2488814</v>
      </c>
      <c r="AC333" s="749">
        <v>1347288</v>
      </c>
      <c r="AD333" s="749">
        <v>1347288</v>
      </c>
      <c r="AE333" s="749">
        <v>0</v>
      </c>
      <c r="AF333" s="749">
        <v>0</v>
      </c>
      <c r="AG333" s="749">
        <v>1141526</v>
      </c>
      <c r="AH333" s="671"/>
      <c r="BS333" s="749">
        <v>15452</v>
      </c>
    </row>
    <row r="334" spans="1:71">
      <c r="A334" s="749">
        <v>2</v>
      </c>
      <c r="B334" s="749" t="s">
        <v>1806</v>
      </c>
      <c r="C334" s="749">
        <v>2</v>
      </c>
      <c r="D334" s="749" t="s">
        <v>1807</v>
      </c>
      <c r="E334" s="749">
        <v>14</v>
      </c>
      <c r="F334" s="749" t="s">
        <v>523</v>
      </c>
      <c r="G334" s="749">
        <v>232104</v>
      </c>
      <c r="H334" s="749">
        <v>232</v>
      </c>
      <c r="I334" s="749" t="s">
        <v>450</v>
      </c>
      <c r="J334" s="749" t="s">
        <v>1813</v>
      </c>
      <c r="K334" s="749">
        <v>1</v>
      </c>
      <c r="L334" s="749">
        <v>5</v>
      </c>
      <c r="M334" s="749" t="s">
        <v>1809</v>
      </c>
      <c r="N334" s="749">
        <v>2</v>
      </c>
      <c r="O334" s="749">
        <v>0</v>
      </c>
      <c r="P334" s="749">
        <v>0</v>
      </c>
      <c r="Q334" s="749" t="s">
        <v>546</v>
      </c>
      <c r="R334" s="749">
        <v>1546</v>
      </c>
      <c r="S334" s="749">
        <v>154</v>
      </c>
      <c r="T334" s="749">
        <v>15</v>
      </c>
      <c r="U334" s="749">
        <v>1</v>
      </c>
      <c r="V334" s="749">
        <v>1</v>
      </c>
      <c r="W334" s="749">
        <v>1</v>
      </c>
      <c r="X334" s="749">
        <v>0</v>
      </c>
      <c r="Y334" s="749" t="s">
        <v>1810</v>
      </c>
      <c r="AA334" s="749">
        <v>3038650</v>
      </c>
      <c r="AB334" s="749">
        <v>3038650</v>
      </c>
      <c r="AC334" s="749">
        <v>1750275</v>
      </c>
      <c r="AD334" s="749">
        <v>1551967.22</v>
      </c>
      <c r="AE334" s="749">
        <v>198307.78</v>
      </c>
      <c r="AF334" s="749">
        <v>0</v>
      </c>
      <c r="AG334" s="749">
        <v>1486682.78</v>
      </c>
      <c r="AH334" s="671"/>
      <c r="BS334" s="749">
        <v>15461</v>
      </c>
    </row>
    <row r="335" spans="1:71">
      <c r="A335" s="749">
        <v>2</v>
      </c>
      <c r="B335" s="749" t="s">
        <v>1806</v>
      </c>
      <c r="C335" s="749">
        <v>2</v>
      </c>
      <c r="D335" s="749" t="s">
        <v>1807</v>
      </c>
      <c r="E335" s="749">
        <v>14</v>
      </c>
      <c r="F335" s="749" t="s">
        <v>523</v>
      </c>
      <c r="G335" s="749">
        <v>232104</v>
      </c>
      <c r="H335" s="749">
        <v>232</v>
      </c>
      <c r="I335" s="749" t="s">
        <v>450</v>
      </c>
      <c r="J335" s="749" t="s">
        <v>1813</v>
      </c>
      <c r="K335" s="749">
        <v>1</v>
      </c>
      <c r="L335" s="749">
        <v>5</v>
      </c>
      <c r="M335" s="749" t="s">
        <v>1809</v>
      </c>
      <c r="N335" s="749">
        <v>2</v>
      </c>
      <c r="O335" s="749">
        <v>0</v>
      </c>
      <c r="P335" s="749">
        <v>0</v>
      </c>
      <c r="Q335" s="749" t="s">
        <v>546</v>
      </c>
      <c r="R335" s="749">
        <v>1546</v>
      </c>
      <c r="S335" s="749">
        <v>154</v>
      </c>
      <c r="T335" s="749">
        <v>15</v>
      </c>
      <c r="U335" s="749">
        <v>1</v>
      </c>
      <c r="V335" s="749">
        <v>1</v>
      </c>
      <c r="W335" s="749">
        <v>1</v>
      </c>
      <c r="X335" s="749">
        <v>6</v>
      </c>
      <c r="Y335" s="749" t="s">
        <v>1810</v>
      </c>
      <c r="AA335" s="749">
        <v>74263</v>
      </c>
      <c r="AB335" s="749">
        <v>74263</v>
      </c>
      <c r="AC335" s="749">
        <v>74263</v>
      </c>
      <c r="AD335" s="749">
        <v>12500</v>
      </c>
      <c r="AE335" s="749">
        <v>61763</v>
      </c>
      <c r="AF335" s="749">
        <v>2500</v>
      </c>
      <c r="AG335" s="749">
        <v>59263</v>
      </c>
      <c r="AH335" s="671"/>
      <c r="BS335" s="749">
        <v>15461</v>
      </c>
    </row>
    <row r="336" spans="1:71">
      <c r="A336" s="749">
        <v>2</v>
      </c>
      <c r="B336" s="749" t="s">
        <v>1806</v>
      </c>
      <c r="C336" s="749">
        <v>2</v>
      </c>
      <c r="D336" s="749" t="s">
        <v>1807</v>
      </c>
      <c r="E336" s="749">
        <v>14</v>
      </c>
      <c r="F336" s="749" t="s">
        <v>523</v>
      </c>
      <c r="G336" s="749">
        <v>232104</v>
      </c>
      <c r="H336" s="749">
        <v>232</v>
      </c>
      <c r="I336" s="749" t="s">
        <v>450</v>
      </c>
      <c r="J336" s="749" t="s">
        <v>1813</v>
      </c>
      <c r="K336" s="749">
        <v>1</v>
      </c>
      <c r="L336" s="749">
        <v>5</v>
      </c>
      <c r="M336" s="749" t="s">
        <v>1809</v>
      </c>
      <c r="N336" s="749">
        <v>2</v>
      </c>
      <c r="O336" s="749">
        <v>0</v>
      </c>
      <c r="P336" s="749">
        <v>0</v>
      </c>
      <c r="Q336" s="749" t="s">
        <v>546</v>
      </c>
      <c r="R336" s="749">
        <v>1546</v>
      </c>
      <c r="S336" s="749">
        <v>154</v>
      </c>
      <c r="T336" s="749">
        <v>15</v>
      </c>
      <c r="U336" s="749">
        <v>1</v>
      </c>
      <c r="V336" s="749">
        <v>1</v>
      </c>
      <c r="W336" s="749">
        <v>1</v>
      </c>
      <c r="X336" s="749">
        <v>51</v>
      </c>
      <c r="Y336" s="749" t="s">
        <v>1810</v>
      </c>
      <c r="AA336" s="749">
        <v>18682009</v>
      </c>
      <c r="AB336" s="749">
        <v>18682009</v>
      </c>
      <c r="AC336" s="749">
        <v>10219989</v>
      </c>
      <c r="AD336" s="749">
        <v>7578000</v>
      </c>
      <c r="AE336" s="749">
        <v>2641989</v>
      </c>
      <c r="AF336" s="749">
        <v>0</v>
      </c>
      <c r="AG336" s="749">
        <v>11104009</v>
      </c>
      <c r="AH336" s="671"/>
      <c r="BS336" s="749">
        <v>15461</v>
      </c>
    </row>
    <row r="337" spans="1:71">
      <c r="A337" s="749">
        <v>2</v>
      </c>
      <c r="B337" s="749" t="s">
        <v>1806</v>
      </c>
      <c r="C337" s="749">
        <v>2</v>
      </c>
      <c r="D337" s="749" t="s">
        <v>1807</v>
      </c>
      <c r="E337" s="749">
        <v>14</v>
      </c>
      <c r="F337" s="749" t="s">
        <v>523</v>
      </c>
      <c r="G337" s="749">
        <v>232104</v>
      </c>
      <c r="H337" s="749">
        <v>232</v>
      </c>
      <c r="I337" s="749" t="s">
        <v>450</v>
      </c>
      <c r="J337" s="749" t="s">
        <v>1813</v>
      </c>
      <c r="K337" s="749">
        <v>1</v>
      </c>
      <c r="L337" s="749">
        <v>5</v>
      </c>
      <c r="M337" s="749" t="s">
        <v>1809</v>
      </c>
      <c r="N337" s="749">
        <v>2</v>
      </c>
      <c r="O337" s="749">
        <v>0</v>
      </c>
      <c r="P337" s="749">
        <v>0</v>
      </c>
      <c r="Q337" s="749" t="s">
        <v>546</v>
      </c>
      <c r="R337" s="749">
        <v>1546</v>
      </c>
      <c r="S337" s="749">
        <v>154</v>
      </c>
      <c r="T337" s="749">
        <v>15</v>
      </c>
      <c r="U337" s="749">
        <v>1</v>
      </c>
      <c r="V337" s="749">
        <v>2</v>
      </c>
      <c r="W337" s="749">
        <v>1</v>
      </c>
      <c r="X337" s="749">
        <v>0</v>
      </c>
      <c r="Y337" s="749" t="s">
        <v>1812</v>
      </c>
      <c r="AA337" s="749">
        <v>2025766</v>
      </c>
      <c r="AB337" s="749">
        <v>2025766</v>
      </c>
      <c r="AC337" s="749">
        <v>1166854</v>
      </c>
      <c r="AD337" s="749">
        <v>1165769.3999999999</v>
      </c>
      <c r="AE337" s="749">
        <v>1084.5999999999999</v>
      </c>
      <c r="AF337" s="749">
        <v>0</v>
      </c>
      <c r="AG337" s="749">
        <v>859996.6</v>
      </c>
      <c r="AH337" s="671"/>
      <c r="BS337" s="749">
        <v>15462</v>
      </c>
    </row>
    <row r="338" spans="1:71">
      <c r="A338" s="749">
        <v>2</v>
      </c>
      <c r="B338" s="749" t="s">
        <v>1806</v>
      </c>
      <c r="C338" s="749">
        <v>2</v>
      </c>
      <c r="D338" s="749" t="s">
        <v>1807</v>
      </c>
      <c r="E338" s="749">
        <v>14</v>
      </c>
      <c r="F338" s="749" t="s">
        <v>523</v>
      </c>
      <c r="G338" s="749">
        <v>232104</v>
      </c>
      <c r="H338" s="749">
        <v>232</v>
      </c>
      <c r="I338" s="749" t="s">
        <v>450</v>
      </c>
      <c r="J338" s="749" t="s">
        <v>1813</v>
      </c>
      <c r="K338" s="749">
        <v>1</v>
      </c>
      <c r="L338" s="749">
        <v>5</v>
      </c>
      <c r="M338" s="749" t="s">
        <v>1809</v>
      </c>
      <c r="N338" s="749">
        <v>2</v>
      </c>
      <c r="O338" s="749">
        <v>0</v>
      </c>
      <c r="P338" s="749">
        <v>0</v>
      </c>
      <c r="Q338" s="749" t="s">
        <v>546</v>
      </c>
      <c r="R338" s="749">
        <v>1546</v>
      </c>
      <c r="S338" s="749">
        <v>154</v>
      </c>
      <c r="T338" s="749">
        <v>15</v>
      </c>
      <c r="U338" s="749">
        <v>1</v>
      </c>
      <c r="V338" s="749">
        <v>2</v>
      </c>
      <c r="W338" s="749">
        <v>1</v>
      </c>
      <c r="X338" s="749">
        <v>51</v>
      </c>
      <c r="Y338" s="749" t="s">
        <v>1812</v>
      </c>
      <c r="AA338" s="749">
        <v>12454673</v>
      </c>
      <c r="AB338" s="749">
        <v>12454673</v>
      </c>
      <c r="AC338" s="749">
        <v>6813326</v>
      </c>
      <c r="AD338" s="749">
        <v>6806009.5</v>
      </c>
      <c r="AE338" s="749">
        <v>7316.5</v>
      </c>
      <c r="AF338" s="749">
        <v>0</v>
      </c>
      <c r="AG338" s="749">
        <v>5648663.5</v>
      </c>
      <c r="AH338" s="671"/>
      <c r="BS338" s="749">
        <v>15462</v>
      </c>
    </row>
    <row r="339" spans="1:71">
      <c r="A339" s="749">
        <v>2</v>
      </c>
      <c r="B339" s="749" t="s">
        <v>1806</v>
      </c>
      <c r="C339" s="749">
        <v>2</v>
      </c>
      <c r="D339" s="749" t="s">
        <v>1807</v>
      </c>
      <c r="E339" s="749">
        <v>14</v>
      </c>
      <c r="F339" s="749" t="s">
        <v>523</v>
      </c>
      <c r="G339" s="749">
        <v>232104</v>
      </c>
      <c r="H339" s="749">
        <v>232</v>
      </c>
      <c r="I339" s="749" t="s">
        <v>450</v>
      </c>
      <c r="J339" s="749" t="s">
        <v>1813</v>
      </c>
      <c r="K339" s="749">
        <v>1</v>
      </c>
      <c r="L339" s="749">
        <v>5</v>
      </c>
      <c r="M339" s="749" t="s">
        <v>1809</v>
      </c>
      <c r="N339" s="749">
        <v>2</v>
      </c>
      <c r="O339" s="749">
        <v>0</v>
      </c>
      <c r="P339" s="749">
        <v>0</v>
      </c>
      <c r="Q339" s="749" t="s">
        <v>546</v>
      </c>
      <c r="R339" s="749">
        <v>1547</v>
      </c>
      <c r="S339" s="749">
        <v>154</v>
      </c>
      <c r="T339" s="749">
        <v>15</v>
      </c>
      <c r="U339" s="749">
        <v>1</v>
      </c>
      <c r="V339" s="749">
        <v>1</v>
      </c>
      <c r="W339" s="749">
        <v>1</v>
      </c>
      <c r="X339" s="749">
        <v>0</v>
      </c>
      <c r="Y339" s="749" t="s">
        <v>1810</v>
      </c>
      <c r="AA339" s="749">
        <v>1072435</v>
      </c>
      <c r="AB339" s="749">
        <v>1072435</v>
      </c>
      <c r="AC339" s="749">
        <v>1072435</v>
      </c>
      <c r="AD339" s="749">
        <v>937185.2</v>
      </c>
      <c r="AE339" s="749">
        <v>135249.79999999999</v>
      </c>
      <c r="AF339" s="749">
        <v>0</v>
      </c>
      <c r="AG339" s="749">
        <v>135249.79999999999</v>
      </c>
      <c r="AH339" s="671"/>
      <c r="BS339" s="749">
        <v>15471</v>
      </c>
    </row>
    <row r="340" spans="1:71">
      <c r="A340" s="749">
        <v>2</v>
      </c>
      <c r="B340" s="749" t="s">
        <v>1806</v>
      </c>
      <c r="C340" s="749">
        <v>2</v>
      </c>
      <c r="D340" s="749" t="s">
        <v>1807</v>
      </c>
      <c r="E340" s="749">
        <v>14</v>
      </c>
      <c r="F340" s="749" t="s">
        <v>523</v>
      </c>
      <c r="G340" s="749">
        <v>232104</v>
      </c>
      <c r="H340" s="749">
        <v>232</v>
      </c>
      <c r="I340" s="749" t="s">
        <v>450</v>
      </c>
      <c r="J340" s="749" t="s">
        <v>1813</v>
      </c>
      <c r="K340" s="749">
        <v>1</v>
      </c>
      <c r="L340" s="749">
        <v>5</v>
      </c>
      <c r="M340" s="749" t="s">
        <v>1809</v>
      </c>
      <c r="N340" s="749">
        <v>2</v>
      </c>
      <c r="O340" s="749">
        <v>0</v>
      </c>
      <c r="P340" s="749">
        <v>0</v>
      </c>
      <c r="Q340" s="749" t="s">
        <v>546</v>
      </c>
      <c r="R340" s="749">
        <v>1547</v>
      </c>
      <c r="S340" s="749">
        <v>154</v>
      </c>
      <c r="T340" s="749">
        <v>15</v>
      </c>
      <c r="U340" s="749">
        <v>1</v>
      </c>
      <c r="V340" s="749">
        <v>1</v>
      </c>
      <c r="W340" s="749">
        <v>1</v>
      </c>
      <c r="X340" s="749">
        <v>8</v>
      </c>
      <c r="Y340" s="749" t="s">
        <v>1810</v>
      </c>
      <c r="AA340" s="749">
        <v>100000</v>
      </c>
      <c r="AB340" s="749">
        <v>107000</v>
      </c>
      <c r="AC340" s="749">
        <v>107000</v>
      </c>
      <c r="AD340" s="749">
        <v>107000</v>
      </c>
      <c r="AE340" s="749">
        <v>0</v>
      </c>
      <c r="AF340" s="749">
        <v>0</v>
      </c>
      <c r="AG340" s="749">
        <v>0</v>
      </c>
      <c r="AH340" s="671"/>
      <c r="BS340" s="749">
        <v>15471</v>
      </c>
    </row>
    <row r="341" spans="1:71">
      <c r="A341" s="749">
        <v>2</v>
      </c>
      <c r="B341" s="749" t="s">
        <v>1806</v>
      </c>
      <c r="C341" s="749">
        <v>2</v>
      </c>
      <c r="D341" s="749" t="s">
        <v>1807</v>
      </c>
      <c r="E341" s="749">
        <v>14</v>
      </c>
      <c r="F341" s="749" t="s">
        <v>523</v>
      </c>
      <c r="G341" s="749">
        <v>232104</v>
      </c>
      <c r="H341" s="749">
        <v>232</v>
      </c>
      <c r="I341" s="749" t="s">
        <v>450</v>
      </c>
      <c r="J341" s="749" t="s">
        <v>1813</v>
      </c>
      <c r="K341" s="749">
        <v>1</v>
      </c>
      <c r="L341" s="749">
        <v>5</v>
      </c>
      <c r="M341" s="749" t="s">
        <v>1809</v>
      </c>
      <c r="N341" s="749">
        <v>2</v>
      </c>
      <c r="O341" s="749">
        <v>0</v>
      </c>
      <c r="P341" s="749">
        <v>0</v>
      </c>
      <c r="Q341" s="749" t="s">
        <v>546</v>
      </c>
      <c r="R341" s="749">
        <v>1547</v>
      </c>
      <c r="S341" s="749">
        <v>154</v>
      </c>
      <c r="T341" s="749">
        <v>15</v>
      </c>
      <c r="U341" s="749">
        <v>1</v>
      </c>
      <c r="V341" s="749">
        <v>2</v>
      </c>
      <c r="W341" s="749">
        <v>1</v>
      </c>
      <c r="X341" s="749">
        <v>0</v>
      </c>
      <c r="Y341" s="749" t="s">
        <v>1812</v>
      </c>
      <c r="AA341" s="749">
        <v>714956</v>
      </c>
      <c r="AB341" s="749">
        <v>714956</v>
      </c>
      <c r="AC341" s="749">
        <v>714956</v>
      </c>
      <c r="AD341" s="749">
        <v>708500</v>
      </c>
      <c r="AE341" s="749">
        <v>6456</v>
      </c>
      <c r="AF341" s="749">
        <v>0</v>
      </c>
      <c r="AG341" s="749">
        <v>6456</v>
      </c>
      <c r="AH341" s="671"/>
      <c r="BS341" s="749">
        <v>15472</v>
      </c>
    </row>
    <row r="342" spans="1:71">
      <c r="A342" s="749">
        <v>2</v>
      </c>
      <c r="B342" s="749" t="s">
        <v>1806</v>
      </c>
      <c r="C342" s="749">
        <v>2</v>
      </c>
      <c r="D342" s="749" t="s">
        <v>1807</v>
      </c>
      <c r="E342" s="749">
        <v>14</v>
      </c>
      <c r="F342" s="749" t="s">
        <v>523</v>
      </c>
      <c r="G342" s="749">
        <v>232104</v>
      </c>
      <c r="H342" s="749">
        <v>232</v>
      </c>
      <c r="I342" s="749" t="s">
        <v>450</v>
      </c>
      <c r="J342" s="749" t="s">
        <v>1813</v>
      </c>
      <c r="K342" s="749">
        <v>1</v>
      </c>
      <c r="L342" s="749">
        <v>5</v>
      </c>
      <c r="M342" s="749" t="s">
        <v>1809</v>
      </c>
      <c r="N342" s="749">
        <v>2</v>
      </c>
      <c r="O342" s="749">
        <v>0</v>
      </c>
      <c r="P342" s="749">
        <v>0</v>
      </c>
      <c r="Q342" s="749" t="s">
        <v>546</v>
      </c>
      <c r="R342" s="749">
        <v>1548</v>
      </c>
      <c r="S342" s="749">
        <v>154</v>
      </c>
      <c r="T342" s="749">
        <v>15</v>
      </c>
      <c r="U342" s="749">
        <v>1</v>
      </c>
      <c r="V342" s="749">
        <v>1</v>
      </c>
      <c r="W342" s="749">
        <v>1</v>
      </c>
      <c r="X342" s="749">
        <v>0</v>
      </c>
      <c r="Y342" s="749" t="s">
        <v>1810</v>
      </c>
      <c r="AA342" s="749">
        <v>17386708</v>
      </c>
      <c r="AB342" s="749">
        <v>17386708</v>
      </c>
      <c r="AC342" s="749">
        <v>17386708</v>
      </c>
      <c r="AD342" s="749">
        <v>17096843.43</v>
      </c>
      <c r="AE342" s="749">
        <v>289864.57</v>
      </c>
      <c r="AF342" s="749">
        <v>0</v>
      </c>
      <c r="AG342" s="749">
        <v>289864.57</v>
      </c>
      <c r="AH342" s="671"/>
      <c r="BS342" s="749">
        <v>15481</v>
      </c>
    </row>
    <row r="343" spans="1:71">
      <c r="A343" s="749">
        <v>2</v>
      </c>
      <c r="B343" s="749" t="s">
        <v>1806</v>
      </c>
      <c r="C343" s="749">
        <v>2</v>
      </c>
      <c r="D343" s="749" t="s">
        <v>1807</v>
      </c>
      <c r="E343" s="749">
        <v>14</v>
      </c>
      <c r="F343" s="749" t="s">
        <v>523</v>
      </c>
      <c r="G343" s="749">
        <v>232104</v>
      </c>
      <c r="H343" s="749">
        <v>232</v>
      </c>
      <c r="I343" s="749" t="s">
        <v>450</v>
      </c>
      <c r="J343" s="749" t="s">
        <v>1813</v>
      </c>
      <c r="K343" s="749">
        <v>1</v>
      </c>
      <c r="L343" s="749">
        <v>5</v>
      </c>
      <c r="M343" s="749" t="s">
        <v>1809</v>
      </c>
      <c r="N343" s="749">
        <v>2</v>
      </c>
      <c r="O343" s="749">
        <v>0</v>
      </c>
      <c r="P343" s="749">
        <v>0</v>
      </c>
      <c r="Q343" s="749" t="s">
        <v>546</v>
      </c>
      <c r="R343" s="749">
        <v>1548</v>
      </c>
      <c r="S343" s="749">
        <v>154</v>
      </c>
      <c r="T343" s="749">
        <v>15</v>
      </c>
      <c r="U343" s="749">
        <v>1</v>
      </c>
      <c r="V343" s="749">
        <v>2</v>
      </c>
      <c r="W343" s="749">
        <v>1</v>
      </c>
      <c r="X343" s="749">
        <v>0</v>
      </c>
      <c r="Y343" s="749" t="s">
        <v>1812</v>
      </c>
      <c r="AA343" s="749">
        <v>11591139</v>
      </c>
      <c r="AB343" s="749">
        <v>11591139</v>
      </c>
      <c r="AC343" s="749">
        <v>11591139</v>
      </c>
      <c r="AD343" s="749">
        <v>11591139</v>
      </c>
      <c r="AE343" s="749">
        <v>0</v>
      </c>
      <c r="AF343" s="749">
        <v>0</v>
      </c>
      <c r="AG343" s="749">
        <v>0</v>
      </c>
      <c r="AH343" s="671"/>
      <c r="BS343" s="749">
        <v>15482</v>
      </c>
    </row>
    <row r="344" spans="1:71">
      <c r="A344" s="749">
        <v>2</v>
      </c>
      <c r="B344" s="749" t="s">
        <v>1806</v>
      </c>
      <c r="C344" s="749">
        <v>2</v>
      </c>
      <c r="D344" s="749" t="s">
        <v>1807</v>
      </c>
      <c r="E344" s="749">
        <v>14</v>
      </c>
      <c r="F344" s="749" t="s">
        <v>523</v>
      </c>
      <c r="G344" s="749">
        <v>232104</v>
      </c>
      <c r="H344" s="749">
        <v>232</v>
      </c>
      <c r="I344" s="749" t="s">
        <v>450</v>
      </c>
      <c r="J344" s="749" t="s">
        <v>1813</v>
      </c>
      <c r="K344" s="749">
        <v>1</v>
      </c>
      <c r="L344" s="749">
        <v>5</v>
      </c>
      <c r="M344" s="749" t="s">
        <v>1809</v>
      </c>
      <c r="N344" s="749">
        <v>2</v>
      </c>
      <c r="O344" s="749">
        <v>0</v>
      </c>
      <c r="P344" s="749">
        <v>0</v>
      </c>
      <c r="Q344" s="749" t="s">
        <v>546</v>
      </c>
      <c r="R344" s="749">
        <v>1549</v>
      </c>
      <c r="S344" s="749">
        <v>154</v>
      </c>
      <c r="T344" s="749">
        <v>15</v>
      </c>
      <c r="U344" s="749">
        <v>1</v>
      </c>
      <c r="V344" s="749">
        <v>1</v>
      </c>
      <c r="W344" s="749">
        <v>1</v>
      </c>
      <c r="X344" s="749">
        <v>6</v>
      </c>
      <c r="Y344" s="749" t="s">
        <v>1810</v>
      </c>
      <c r="AA344" s="749">
        <v>11124000</v>
      </c>
      <c r="AB344" s="749">
        <v>11124000</v>
      </c>
      <c r="AC344" s="749">
        <v>2088699</v>
      </c>
      <c r="AD344" s="749">
        <v>0</v>
      </c>
      <c r="AE344" s="749">
        <v>2088699</v>
      </c>
      <c r="AF344" s="749">
        <v>0</v>
      </c>
      <c r="AG344" s="749">
        <v>11124000</v>
      </c>
      <c r="AH344" s="671"/>
      <c r="BS344" s="749">
        <v>15491</v>
      </c>
    </row>
    <row r="345" spans="1:71">
      <c r="A345" s="749">
        <v>2</v>
      </c>
      <c r="B345" s="749" t="s">
        <v>1806</v>
      </c>
      <c r="C345" s="749">
        <v>2</v>
      </c>
      <c r="D345" s="749" t="s">
        <v>1807</v>
      </c>
      <c r="E345" s="749">
        <v>14</v>
      </c>
      <c r="F345" s="749" t="s">
        <v>523</v>
      </c>
      <c r="G345" s="749">
        <v>232104</v>
      </c>
      <c r="H345" s="749">
        <v>232</v>
      </c>
      <c r="I345" s="749" t="s">
        <v>450</v>
      </c>
      <c r="J345" s="749" t="s">
        <v>1813</v>
      </c>
      <c r="K345" s="749">
        <v>1</v>
      </c>
      <c r="L345" s="749">
        <v>5</v>
      </c>
      <c r="M345" s="749" t="s">
        <v>1809</v>
      </c>
      <c r="N345" s="749">
        <v>2</v>
      </c>
      <c r="O345" s="749">
        <v>0</v>
      </c>
      <c r="P345" s="749">
        <v>0</v>
      </c>
      <c r="Q345" s="749" t="s">
        <v>546</v>
      </c>
      <c r="R345" s="749">
        <v>1551</v>
      </c>
      <c r="S345" s="749">
        <v>155</v>
      </c>
      <c r="T345" s="749">
        <v>15</v>
      </c>
      <c r="U345" s="749">
        <v>1</v>
      </c>
      <c r="V345" s="749">
        <v>1</v>
      </c>
      <c r="W345" s="749">
        <v>1</v>
      </c>
      <c r="X345" s="749">
        <v>0</v>
      </c>
      <c r="Y345" s="749" t="s">
        <v>1810</v>
      </c>
      <c r="AA345" s="749">
        <v>36956</v>
      </c>
      <c r="AB345" s="749">
        <v>36956</v>
      </c>
      <c r="AC345" s="749">
        <v>36956</v>
      </c>
      <c r="AD345" s="749">
        <v>5700</v>
      </c>
      <c r="AE345" s="749">
        <v>31256</v>
      </c>
      <c r="AF345" s="749">
        <v>0.01</v>
      </c>
      <c r="AG345" s="749">
        <v>31255.99</v>
      </c>
      <c r="AH345" s="671"/>
      <c r="BS345" s="749">
        <v>15511</v>
      </c>
    </row>
    <row r="346" spans="1:71">
      <c r="A346" s="749">
        <v>2</v>
      </c>
      <c r="B346" s="749" t="s">
        <v>1806</v>
      </c>
      <c r="C346" s="749">
        <v>2</v>
      </c>
      <c r="D346" s="749" t="s">
        <v>1807</v>
      </c>
      <c r="E346" s="749">
        <v>14</v>
      </c>
      <c r="F346" s="749" t="s">
        <v>523</v>
      </c>
      <c r="G346" s="749">
        <v>232104</v>
      </c>
      <c r="H346" s="749">
        <v>232</v>
      </c>
      <c r="I346" s="749" t="s">
        <v>450</v>
      </c>
      <c r="J346" s="749" t="s">
        <v>1813</v>
      </c>
      <c r="K346" s="749">
        <v>1</v>
      </c>
      <c r="L346" s="749">
        <v>5</v>
      </c>
      <c r="M346" s="749" t="s">
        <v>1809</v>
      </c>
      <c r="N346" s="749">
        <v>2</v>
      </c>
      <c r="O346" s="749">
        <v>0</v>
      </c>
      <c r="P346" s="749">
        <v>0</v>
      </c>
      <c r="Q346" s="749" t="s">
        <v>546</v>
      </c>
      <c r="R346" s="749">
        <v>1551</v>
      </c>
      <c r="S346" s="749">
        <v>155</v>
      </c>
      <c r="T346" s="749">
        <v>15</v>
      </c>
      <c r="U346" s="749">
        <v>1</v>
      </c>
      <c r="V346" s="749">
        <v>2</v>
      </c>
      <c r="W346" s="749">
        <v>1</v>
      </c>
      <c r="X346" s="749">
        <v>0</v>
      </c>
      <c r="Y346" s="749" t="s">
        <v>1812</v>
      </c>
      <c r="AA346" s="749">
        <v>24638</v>
      </c>
      <c r="AB346" s="749">
        <v>24638</v>
      </c>
      <c r="AC346" s="749">
        <v>24638</v>
      </c>
      <c r="AD346" s="749">
        <v>19400</v>
      </c>
      <c r="AE346" s="749">
        <v>5238</v>
      </c>
      <c r="AF346" s="749">
        <v>0</v>
      </c>
      <c r="AG346" s="749">
        <v>5238</v>
      </c>
      <c r="AH346" s="671"/>
      <c r="BS346" s="749">
        <v>15512</v>
      </c>
    </row>
    <row r="347" spans="1:71">
      <c r="A347" s="749">
        <v>2</v>
      </c>
      <c r="B347" s="749" t="s">
        <v>1806</v>
      </c>
      <c r="C347" s="749">
        <v>2</v>
      </c>
      <c r="D347" s="749" t="s">
        <v>1807</v>
      </c>
      <c r="E347" s="749">
        <v>14</v>
      </c>
      <c r="F347" s="749" t="s">
        <v>523</v>
      </c>
      <c r="G347" s="749">
        <v>232104</v>
      </c>
      <c r="H347" s="749">
        <v>232</v>
      </c>
      <c r="I347" s="749" t="s">
        <v>450</v>
      </c>
      <c r="J347" s="749" t="s">
        <v>1813</v>
      </c>
      <c r="K347" s="749">
        <v>1</v>
      </c>
      <c r="L347" s="749">
        <v>5</v>
      </c>
      <c r="M347" s="749" t="s">
        <v>1809</v>
      </c>
      <c r="N347" s="749">
        <v>2</v>
      </c>
      <c r="O347" s="749">
        <v>0</v>
      </c>
      <c r="P347" s="749">
        <v>0</v>
      </c>
      <c r="Q347" s="749" t="s">
        <v>546</v>
      </c>
      <c r="R347" s="749">
        <v>1591</v>
      </c>
      <c r="S347" s="749">
        <v>159</v>
      </c>
      <c r="T347" s="749">
        <v>15</v>
      </c>
      <c r="U347" s="749">
        <v>1</v>
      </c>
      <c r="V347" s="749">
        <v>1</v>
      </c>
      <c r="W347" s="749">
        <v>1</v>
      </c>
      <c r="X347" s="749">
        <v>0</v>
      </c>
      <c r="Y347" s="749" t="s">
        <v>1810</v>
      </c>
      <c r="AA347" s="749">
        <v>49146548</v>
      </c>
      <c r="AB347" s="749">
        <v>48992687.149999999</v>
      </c>
      <c r="AC347" s="749">
        <v>23961672.149999999</v>
      </c>
      <c r="AD347" s="749">
        <v>21028904.670000002</v>
      </c>
      <c r="AE347" s="749">
        <v>2932767.48</v>
      </c>
      <c r="AF347" s="749">
        <v>0</v>
      </c>
      <c r="AG347" s="749">
        <v>27963782.48</v>
      </c>
      <c r="AH347" s="671"/>
      <c r="BS347" s="749">
        <v>15911</v>
      </c>
    </row>
    <row r="348" spans="1:71">
      <c r="A348" s="749">
        <v>2</v>
      </c>
      <c r="B348" s="749" t="s">
        <v>1806</v>
      </c>
      <c r="C348" s="749">
        <v>2</v>
      </c>
      <c r="D348" s="749" t="s">
        <v>1807</v>
      </c>
      <c r="E348" s="749">
        <v>14</v>
      </c>
      <c r="F348" s="749" t="s">
        <v>523</v>
      </c>
      <c r="G348" s="749">
        <v>232104</v>
      </c>
      <c r="H348" s="749">
        <v>232</v>
      </c>
      <c r="I348" s="749" t="s">
        <v>450</v>
      </c>
      <c r="J348" s="749" t="s">
        <v>1813</v>
      </c>
      <c r="K348" s="749">
        <v>1</v>
      </c>
      <c r="L348" s="749">
        <v>5</v>
      </c>
      <c r="M348" s="749" t="s">
        <v>1809</v>
      </c>
      <c r="N348" s="749">
        <v>2</v>
      </c>
      <c r="O348" s="749">
        <v>0</v>
      </c>
      <c r="P348" s="749">
        <v>0</v>
      </c>
      <c r="Q348" s="749" t="s">
        <v>546</v>
      </c>
      <c r="R348" s="749">
        <v>1591</v>
      </c>
      <c r="S348" s="749">
        <v>159</v>
      </c>
      <c r="T348" s="749">
        <v>15</v>
      </c>
      <c r="U348" s="749">
        <v>1</v>
      </c>
      <c r="V348" s="749">
        <v>2</v>
      </c>
      <c r="W348" s="749">
        <v>1</v>
      </c>
      <c r="X348" s="749">
        <v>0</v>
      </c>
      <c r="Y348" s="749" t="s">
        <v>1812</v>
      </c>
      <c r="AA348" s="749">
        <v>32764366</v>
      </c>
      <c r="AB348" s="749">
        <v>32764366</v>
      </c>
      <c r="AC348" s="749">
        <v>18545475</v>
      </c>
      <c r="AD348" s="749">
        <v>18432360.719999999</v>
      </c>
      <c r="AE348" s="749">
        <v>113114.28</v>
      </c>
      <c r="AF348" s="749">
        <v>0</v>
      </c>
      <c r="AG348" s="749">
        <v>14332005.279999999</v>
      </c>
      <c r="AH348" s="671"/>
      <c r="BS348" s="749">
        <v>15912</v>
      </c>
    </row>
    <row r="349" spans="1:71">
      <c r="A349" s="749">
        <v>2</v>
      </c>
      <c r="B349" s="749" t="s">
        <v>1806</v>
      </c>
      <c r="C349" s="749">
        <v>2</v>
      </c>
      <c r="D349" s="749" t="s">
        <v>1807</v>
      </c>
      <c r="E349" s="749">
        <v>14</v>
      </c>
      <c r="F349" s="749" t="s">
        <v>523</v>
      </c>
      <c r="G349" s="749">
        <v>232104</v>
      </c>
      <c r="H349" s="749">
        <v>232</v>
      </c>
      <c r="I349" s="749" t="s">
        <v>450</v>
      </c>
      <c r="J349" s="749" t="s">
        <v>1813</v>
      </c>
      <c r="K349" s="749">
        <v>1</v>
      </c>
      <c r="L349" s="749">
        <v>5</v>
      </c>
      <c r="M349" s="749" t="s">
        <v>1809</v>
      </c>
      <c r="N349" s="749">
        <v>2</v>
      </c>
      <c r="O349" s="749">
        <v>0</v>
      </c>
      <c r="P349" s="749">
        <v>0</v>
      </c>
      <c r="Q349" s="749" t="s">
        <v>546</v>
      </c>
      <c r="R349" s="749">
        <v>1593</v>
      </c>
      <c r="S349" s="749">
        <v>159</v>
      </c>
      <c r="T349" s="749">
        <v>15</v>
      </c>
      <c r="U349" s="749">
        <v>1</v>
      </c>
      <c r="V349" s="749">
        <v>1</v>
      </c>
      <c r="W349" s="749">
        <v>1</v>
      </c>
      <c r="X349" s="749">
        <v>0</v>
      </c>
      <c r="Y349" s="749" t="s">
        <v>1810</v>
      </c>
      <c r="AA349" s="749">
        <v>1132235</v>
      </c>
      <c r="AB349" s="749">
        <v>1132235</v>
      </c>
      <c r="AC349" s="749">
        <v>764921</v>
      </c>
      <c r="AD349" s="749">
        <v>452436.75</v>
      </c>
      <c r="AE349" s="749">
        <v>312484.25</v>
      </c>
      <c r="AF349" s="749">
        <v>0</v>
      </c>
      <c r="AG349" s="749">
        <v>679798.25</v>
      </c>
      <c r="AH349" s="671"/>
      <c r="BS349" s="749">
        <v>15931</v>
      </c>
    </row>
    <row r="350" spans="1:71">
      <c r="A350" s="749">
        <v>2</v>
      </c>
      <c r="B350" s="749" t="s">
        <v>1806</v>
      </c>
      <c r="C350" s="749">
        <v>2</v>
      </c>
      <c r="D350" s="749" t="s">
        <v>1807</v>
      </c>
      <c r="E350" s="749">
        <v>14</v>
      </c>
      <c r="F350" s="749" t="s">
        <v>523</v>
      </c>
      <c r="G350" s="749">
        <v>232104</v>
      </c>
      <c r="H350" s="749">
        <v>232</v>
      </c>
      <c r="I350" s="749" t="s">
        <v>450</v>
      </c>
      <c r="J350" s="749" t="s">
        <v>1813</v>
      </c>
      <c r="K350" s="749">
        <v>1</v>
      </c>
      <c r="L350" s="749">
        <v>5</v>
      </c>
      <c r="M350" s="749" t="s">
        <v>1809</v>
      </c>
      <c r="N350" s="749">
        <v>2</v>
      </c>
      <c r="O350" s="749">
        <v>0</v>
      </c>
      <c r="P350" s="749">
        <v>0</v>
      </c>
      <c r="Q350" s="749" t="s">
        <v>546</v>
      </c>
      <c r="R350" s="749">
        <v>1593</v>
      </c>
      <c r="S350" s="749">
        <v>159</v>
      </c>
      <c r="T350" s="749">
        <v>15</v>
      </c>
      <c r="U350" s="749">
        <v>1</v>
      </c>
      <c r="V350" s="749">
        <v>2</v>
      </c>
      <c r="W350" s="749">
        <v>1</v>
      </c>
      <c r="X350" s="749">
        <v>0</v>
      </c>
      <c r="Y350" s="749" t="s">
        <v>1812</v>
      </c>
      <c r="AA350" s="749">
        <v>754823</v>
      </c>
      <c r="AB350" s="749">
        <v>754823</v>
      </c>
      <c r="AC350" s="749">
        <v>509946</v>
      </c>
      <c r="AD350" s="749">
        <v>509391</v>
      </c>
      <c r="AE350" s="749">
        <v>555</v>
      </c>
      <c r="AF350" s="749">
        <v>0</v>
      </c>
      <c r="AG350" s="749">
        <v>245432</v>
      </c>
      <c r="AH350" s="671"/>
      <c r="BS350" s="749">
        <v>15932</v>
      </c>
    </row>
    <row r="351" spans="1:71">
      <c r="A351" s="749">
        <v>2</v>
      </c>
      <c r="B351" s="749" t="s">
        <v>1806</v>
      </c>
      <c r="C351" s="749">
        <v>2</v>
      </c>
      <c r="D351" s="749" t="s">
        <v>1807</v>
      </c>
      <c r="E351" s="749">
        <v>14</v>
      </c>
      <c r="F351" s="749" t="s">
        <v>523</v>
      </c>
      <c r="G351" s="749">
        <v>232104</v>
      </c>
      <c r="H351" s="749">
        <v>232</v>
      </c>
      <c r="I351" s="749" t="s">
        <v>450</v>
      </c>
      <c r="J351" s="749" t="s">
        <v>1813</v>
      </c>
      <c r="K351" s="749">
        <v>1</v>
      </c>
      <c r="L351" s="749">
        <v>5</v>
      </c>
      <c r="M351" s="749" t="s">
        <v>1809</v>
      </c>
      <c r="N351" s="749">
        <v>2</v>
      </c>
      <c r="O351" s="749">
        <v>0</v>
      </c>
      <c r="P351" s="749">
        <v>0</v>
      </c>
      <c r="Q351" s="749" t="s">
        <v>546</v>
      </c>
      <c r="R351" s="749">
        <v>1594</v>
      </c>
      <c r="S351" s="749">
        <v>159</v>
      </c>
      <c r="T351" s="749">
        <v>15</v>
      </c>
      <c r="U351" s="749">
        <v>1</v>
      </c>
      <c r="V351" s="749">
        <v>1</v>
      </c>
      <c r="W351" s="749">
        <v>1</v>
      </c>
      <c r="X351" s="749">
        <v>0</v>
      </c>
      <c r="Y351" s="749" t="s">
        <v>1810</v>
      </c>
      <c r="AA351" s="749">
        <v>245693</v>
      </c>
      <c r="AB351" s="749">
        <v>245693</v>
      </c>
      <c r="AC351" s="749">
        <v>245693</v>
      </c>
      <c r="AD351" s="749">
        <v>67194</v>
      </c>
      <c r="AE351" s="749">
        <v>178499</v>
      </c>
      <c r="AF351" s="749">
        <v>0</v>
      </c>
      <c r="AG351" s="749">
        <v>178499</v>
      </c>
      <c r="AH351" s="671"/>
      <c r="BS351" s="749">
        <v>15941</v>
      </c>
    </row>
    <row r="352" spans="1:71">
      <c r="A352" s="749">
        <v>2</v>
      </c>
      <c r="B352" s="749" t="s">
        <v>1806</v>
      </c>
      <c r="C352" s="749">
        <v>2</v>
      </c>
      <c r="D352" s="749" t="s">
        <v>1807</v>
      </c>
      <c r="E352" s="749">
        <v>14</v>
      </c>
      <c r="F352" s="749" t="s">
        <v>523</v>
      </c>
      <c r="G352" s="749">
        <v>232104</v>
      </c>
      <c r="H352" s="749">
        <v>232</v>
      </c>
      <c r="I352" s="749" t="s">
        <v>450</v>
      </c>
      <c r="J352" s="749" t="s">
        <v>1813</v>
      </c>
      <c r="K352" s="749">
        <v>1</v>
      </c>
      <c r="L352" s="749">
        <v>5</v>
      </c>
      <c r="M352" s="749" t="s">
        <v>1809</v>
      </c>
      <c r="N352" s="749">
        <v>2</v>
      </c>
      <c r="O352" s="749">
        <v>0</v>
      </c>
      <c r="P352" s="749">
        <v>0</v>
      </c>
      <c r="Q352" s="749" t="s">
        <v>546</v>
      </c>
      <c r="R352" s="749">
        <v>1594</v>
      </c>
      <c r="S352" s="749">
        <v>159</v>
      </c>
      <c r="T352" s="749">
        <v>15</v>
      </c>
      <c r="U352" s="749">
        <v>1</v>
      </c>
      <c r="V352" s="749">
        <v>2</v>
      </c>
      <c r="W352" s="749">
        <v>1</v>
      </c>
      <c r="X352" s="749">
        <v>0</v>
      </c>
      <c r="Y352" s="749" t="s">
        <v>1812</v>
      </c>
      <c r="AA352" s="749">
        <v>163796</v>
      </c>
      <c r="AB352" s="749">
        <v>163796</v>
      </c>
      <c r="AC352" s="749">
        <v>163796</v>
      </c>
      <c r="AD352" s="749">
        <v>5599.5</v>
      </c>
      <c r="AE352" s="749">
        <v>158196.5</v>
      </c>
      <c r="AF352" s="749">
        <v>0</v>
      </c>
      <c r="AG352" s="749">
        <v>158196.5</v>
      </c>
      <c r="AH352" s="671">
        <v>899385.82</v>
      </c>
      <c r="BS352" s="749">
        <v>15942</v>
      </c>
    </row>
    <row r="353" spans="1:71">
      <c r="A353" s="749">
        <v>2</v>
      </c>
      <c r="B353" s="749" t="s">
        <v>1806</v>
      </c>
      <c r="C353" s="749">
        <v>2</v>
      </c>
      <c r="D353" s="749" t="s">
        <v>1807</v>
      </c>
      <c r="E353" s="749">
        <v>14</v>
      </c>
      <c r="F353" s="749" t="s">
        <v>523</v>
      </c>
      <c r="G353" s="749">
        <v>232104</v>
      </c>
      <c r="H353" s="749">
        <v>232</v>
      </c>
      <c r="I353" s="749" t="s">
        <v>450</v>
      </c>
      <c r="J353" s="749" t="s">
        <v>1813</v>
      </c>
      <c r="K353" s="749">
        <v>1</v>
      </c>
      <c r="L353" s="749">
        <v>5</v>
      </c>
      <c r="M353" s="749" t="s">
        <v>1809</v>
      </c>
      <c r="N353" s="749">
        <v>2</v>
      </c>
      <c r="O353" s="749">
        <v>0</v>
      </c>
      <c r="P353" s="749">
        <v>0</v>
      </c>
      <c r="Q353" s="749" t="s">
        <v>546</v>
      </c>
      <c r="R353" s="749">
        <v>1711</v>
      </c>
      <c r="S353" s="749">
        <v>171</v>
      </c>
      <c r="T353" s="749">
        <v>17</v>
      </c>
      <c r="U353" s="749">
        <v>1</v>
      </c>
      <c r="V353" s="749">
        <v>1</v>
      </c>
      <c r="W353" s="749">
        <v>1</v>
      </c>
      <c r="X353" s="749">
        <v>0</v>
      </c>
      <c r="Y353" s="749" t="s">
        <v>1810</v>
      </c>
      <c r="AA353" s="749">
        <v>246559</v>
      </c>
      <c r="AB353" s="749">
        <v>246559</v>
      </c>
      <c r="AC353" s="749">
        <v>84000</v>
      </c>
      <c r="AD353" s="749">
        <v>22800</v>
      </c>
      <c r="AE353" s="749">
        <v>61200</v>
      </c>
      <c r="AF353" s="749">
        <v>0</v>
      </c>
      <c r="AG353" s="749">
        <v>223759</v>
      </c>
      <c r="AH353" s="671"/>
      <c r="BS353" s="749">
        <v>17111</v>
      </c>
    </row>
    <row r="354" spans="1:71">
      <c r="A354" s="749">
        <v>2</v>
      </c>
      <c r="B354" s="749" t="s">
        <v>1806</v>
      </c>
      <c r="C354" s="749">
        <v>2</v>
      </c>
      <c r="D354" s="749" t="s">
        <v>1807</v>
      </c>
      <c r="E354" s="749">
        <v>14</v>
      </c>
      <c r="F354" s="749" t="s">
        <v>523</v>
      </c>
      <c r="G354" s="749">
        <v>232104</v>
      </c>
      <c r="H354" s="749">
        <v>232</v>
      </c>
      <c r="I354" s="749" t="s">
        <v>450</v>
      </c>
      <c r="J354" s="749" t="s">
        <v>1813</v>
      </c>
      <c r="K354" s="749">
        <v>1</v>
      </c>
      <c r="L354" s="749">
        <v>5</v>
      </c>
      <c r="M354" s="749" t="s">
        <v>1809</v>
      </c>
      <c r="N354" s="749">
        <v>2</v>
      </c>
      <c r="O354" s="749">
        <v>0</v>
      </c>
      <c r="P354" s="749">
        <v>0</v>
      </c>
      <c r="Q354" s="749" t="s">
        <v>546</v>
      </c>
      <c r="R354" s="749">
        <v>1711</v>
      </c>
      <c r="S354" s="749">
        <v>171</v>
      </c>
      <c r="T354" s="749">
        <v>17</v>
      </c>
      <c r="U354" s="749">
        <v>1</v>
      </c>
      <c r="V354" s="749">
        <v>2</v>
      </c>
      <c r="W354" s="749">
        <v>1</v>
      </c>
      <c r="X354" s="749">
        <v>0</v>
      </c>
      <c r="Y354" s="749" t="s">
        <v>1812</v>
      </c>
      <c r="AA354" s="749">
        <v>164372</v>
      </c>
      <c r="AB354" s="749">
        <v>164372</v>
      </c>
      <c r="AC354" s="749">
        <v>56000</v>
      </c>
      <c r="AD354" s="749">
        <v>41400</v>
      </c>
      <c r="AE354" s="749">
        <v>14600</v>
      </c>
      <c r="AF354" s="749">
        <v>0</v>
      </c>
      <c r="AG354" s="749">
        <v>122972</v>
      </c>
      <c r="AH354" s="671"/>
      <c r="BS354" s="749">
        <v>17112</v>
      </c>
    </row>
    <row r="355" spans="1:71">
      <c r="A355" s="749">
        <v>2</v>
      </c>
      <c r="B355" s="749" t="s">
        <v>1806</v>
      </c>
      <c r="C355" s="749">
        <v>2</v>
      </c>
      <c r="D355" s="749" t="s">
        <v>1807</v>
      </c>
      <c r="E355" s="749">
        <v>14</v>
      </c>
      <c r="F355" s="749" t="s">
        <v>523</v>
      </c>
      <c r="G355" s="749">
        <v>232104</v>
      </c>
      <c r="H355" s="749">
        <v>232</v>
      </c>
      <c r="I355" s="749" t="s">
        <v>450</v>
      </c>
      <c r="J355" s="749" t="s">
        <v>1813</v>
      </c>
      <c r="K355" s="749">
        <v>1</v>
      </c>
      <c r="L355" s="749">
        <v>5</v>
      </c>
      <c r="M355" s="749" t="s">
        <v>1809</v>
      </c>
      <c r="N355" s="749">
        <v>2</v>
      </c>
      <c r="O355" s="749">
        <v>0</v>
      </c>
      <c r="P355" s="749">
        <v>0</v>
      </c>
      <c r="Q355" s="749" t="s">
        <v>546</v>
      </c>
      <c r="R355" s="749">
        <v>1713</v>
      </c>
      <c r="S355" s="749">
        <v>171</v>
      </c>
      <c r="T355" s="749">
        <v>17</v>
      </c>
      <c r="U355" s="749">
        <v>1</v>
      </c>
      <c r="V355" s="749">
        <v>1</v>
      </c>
      <c r="W355" s="749">
        <v>1</v>
      </c>
      <c r="X355" s="749">
        <v>0</v>
      </c>
      <c r="Y355" s="749" t="s">
        <v>1810</v>
      </c>
      <c r="AA355" s="749">
        <v>2048780</v>
      </c>
      <c r="AB355" s="749">
        <v>2048780</v>
      </c>
      <c r="AC355" s="749">
        <v>0</v>
      </c>
      <c r="AD355" s="749">
        <v>0</v>
      </c>
      <c r="AE355" s="749">
        <v>0</v>
      </c>
      <c r="AF355" s="749">
        <v>0</v>
      </c>
      <c r="AG355" s="749">
        <v>2048780</v>
      </c>
      <c r="AH355" s="671"/>
      <c r="BS355" s="749">
        <v>17131</v>
      </c>
    </row>
    <row r="356" spans="1:71">
      <c r="A356" s="749">
        <v>2</v>
      </c>
      <c r="B356" s="749" t="s">
        <v>1806</v>
      </c>
      <c r="C356" s="749">
        <v>2</v>
      </c>
      <c r="D356" s="749" t="s">
        <v>1807</v>
      </c>
      <c r="E356" s="749">
        <v>14</v>
      </c>
      <c r="F356" s="749" t="s">
        <v>523</v>
      </c>
      <c r="G356" s="749">
        <v>232104</v>
      </c>
      <c r="H356" s="749">
        <v>232</v>
      </c>
      <c r="I356" s="749" t="s">
        <v>450</v>
      </c>
      <c r="J356" s="749" t="s">
        <v>1813</v>
      </c>
      <c r="K356" s="749">
        <v>1</v>
      </c>
      <c r="L356" s="749">
        <v>5</v>
      </c>
      <c r="M356" s="749" t="s">
        <v>1809</v>
      </c>
      <c r="N356" s="749">
        <v>2</v>
      </c>
      <c r="O356" s="749">
        <v>0</v>
      </c>
      <c r="P356" s="749">
        <v>0</v>
      </c>
      <c r="Q356" s="749" t="s">
        <v>546</v>
      </c>
      <c r="R356" s="749">
        <v>1713</v>
      </c>
      <c r="S356" s="749">
        <v>171</v>
      </c>
      <c r="T356" s="749">
        <v>17</v>
      </c>
      <c r="U356" s="749">
        <v>1</v>
      </c>
      <c r="V356" s="749">
        <v>2</v>
      </c>
      <c r="W356" s="749">
        <v>1</v>
      </c>
      <c r="X356" s="749">
        <v>0</v>
      </c>
      <c r="Y356" s="749" t="s">
        <v>1812</v>
      </c>
      <c r="AA356" s="749">
        <v>1365853</v>
      </c>
      <c r="AB356" s="749">
        <v>1365853</v>
      </c>
      <c r="AC356" s="749">
        <v>365853</v>
      </c>
      <c r="AD356" s="749">
        <v>35158</v>
      </c>
      <c r="AE356" s="749">
        <v>330695</v>
      </c>
      <c r="AF356" s="749">
        <v>0</v>
      </c>
      <c r="AG356" s="749">
        <v>1330695</v>
      </c>
      <c r="AH356" s="671"/>
      <c r="BS356" s="749">
        <v>17132</v>
      </c>
    </row>
    <row r="357" spans="1:71">
      <c r="A357" s="749">
        <v>2</v>
      </c>
      <c r="B357" s="749" t="s">
        <v>1806</v>
      </c>
      <c r="C357" s="749">
        <v>2</v>
      </c>
      <c r="D357" s="749" t="s">
        <v>1807</v>
      </c>
      <c r="E357" s="749">
        <v>14</v>
      </c>
      <c r="F357" s="749" t="s">
        <v>523</v>
      </c>
      <c r="G357" s="749">
        <v>232104</v>
      </c>
      <c r="H357" s="749">
        <v>232</v>
      </c>
      <c r="I357" s="749" t="s">
        <v>450</v>
      </c>
      <c r="J357" s="749" t="s">
        <v>1813</v>
      </c>
      <c r="K357" s="749">
        <v>1</v>
      </c>
      <c r="L357" s="749">
        <v>5</v>
      </c>
      <c r="M357" s="749" t="s">
        <v>1809</v>
      </c>
      <c r="N357" s="749">
        <v>2</v>
      </c>
      <c r="O357" s="749">
        <v>0</v>
      </c>
      <c r="P357" s="749">
        <v>0</v>
      </c>
      <c r="Q357" s="749" t="s">
        <v>546</v>
      </c>
      <c r="R357" s="749">
        <v>1714</v>
      </c>
      <c r="S357" s="749">
        <v>171</v>
      </c>
      <c r="T357" s="749">
        <v>17</v>
      </c>
      <c r="U357" s="749">
        <v>1</v>
      </c>
      <c r="V357" s="749">
        <v>1</v>
      </c>
      <c r="W357" s="749">
        <v>1</v>
      </c>
      <c r="X357" s="749">
        <v>0</v>
      </c>
      <c r="Y357" s="749" t="s">
        <v>1810</v>
      </c>
      <c r="AA357" s="749">
        <v>11187863</v>
      </c>
      <c r="AB357" s="749">
        <v>11187863</v>
      </c>
      <c r="AC357" s="749">
        <v>4992949</v>
      </c>
      <c r="AD357" s="749">
        <v>3378027.45</v>
      </c>
      <c r="AE357" s="749">
        <v>1614921.55</v>
      </c>
      <c r="AF357" s="749">
        <v>0</v>
      </c>
      <c r="AG357" s="749">
        <v>7809835.5499999998</v>
      </c>
      <c r="AH357" s="671"/>
      <c r="BS357" s="749">
        <v>17141</v>
      </c>
    </row>
    <row r="358" spans="1:71">
      <c r="A358" s="749">
        <v>2</v>
      </c>
      <c r="B358" s="749" t="s">
        <v>1806</v>
      </c>
      <c r="C358" s="749">
        <v>2</v>
      </c>
      <c r="D358" s="749" t="s">
        <v>1807</v>
      </c>
      <c r="E358" s="749">
        <v>14</v>
      </c>
      <c r="F358" s="749" t="s">
        <v>523</v>
      </c>
      <c r="G358" s="749">
        <v>232104</v>
      </c>
      <c r="H358" s="749">
        <v>232</v>
      </c>
      <c r="I358" s="749" t="s">
        <v>450</v>
      </c>
      <c r="J358" s="749" t="s">
        <v>1813</v>
      </c>
      <c r="K358" s="749">
        <v>1</v>
      </c>
      <c r="L358" s="749">
        <v>5</v>
      </c>
      <c r="M358" s="749" t="s">
        <v>1809</v>
      </c>
      <c r="N358" s="749">
        <v>2</v>
      </c>
      <c r="O358" s="749">
        <v>0</v>
      </c>
      <c r="P358" s="749">
        <v>0</v>
      </c>
      <c r="Q358" s="749" t="s">
        <v>546</v>
      </c>
      <c r="R358" s="749">
        <v>1714</v>
      </c>
      <c r="S358" s="749">
        <v>171</v>
      </c>
      <c r="T358" s="749">
        <v>17</v>
      </c>
      <c r="U358" s="749">
        <v>1</v>
      </c>
      <c r="V358" s="749">
        <v>2</v>
      </c>
      <c r="W358" s="749">
        <v>1</v>
      </c>
      <c r="X358" s="749">
        <v>0</v>
      </c>
      <c r="Y358" s="749" t="s">
        <v>1812</v>
      </c>
      <c r="AA358" s="749">
        <v>7458576</v>
      </c>
      <c r="AB358" s="749">
        <v>7458576</v>
      </c>
      <c r="AC358" s="749">
        <v>3328633</v>
      </c>
      <c r="AD358" s="749">
        <v>3209369.65</v>
      </c>
      <c r="AE358" s="749">
        <v>119263.35</v>
      </c>
      <c r="AF358" s="749">
        <v>0</v>
      </c>
      <c r="AG358" s="749">
        <v>4249206.3499999996</v>
      </c>
      <c r="AH358" s="671">
        <v>18792</v>
      </c>
      <c r="BS358" s="749">
        <v>17142</v>
      </c>
    </row>
    <row r="359" spans="1:71">
      <c r="A359" s="749">
        <v>2</v>
      </c>
      <c r="B359" s="749" t="s">
        <v>1806</v>
      </c>
      <c r="C359" s="749">
        <v>2</v>
      </c>
      <c r="D359" s="749" t="s">
        <v>1807</v>
      </c>
      <c r="E359" s="749">
        <v>14</v>
      </c>
      <c r="F359" s="749" t="s">
        <v>523</v>
      </c>
      <c r="G359" s="749">
        <v>232104</v>
      </c>
      <c r="H359" s="749">
        <v>232</v>
      </c>
      <c r="I359" s="749" t="s">
        <v>450</v>
      </c>
      <c r="J359" s="749" t="s">
        <v>1813</v>
      </c>
      <c r="K359" s="749">
        <v>1</v>
      </c>
      <c r="L359" s="749">
        <v>5</v>
      </c>
      <c r="M359" s="749" t="s">
        <v>1809</v>
      </c>
      <c r="N359" s="749">
        <v>2</v>
      </c>
      <c r="O359" s="749">
        <v>0</v>
      </c>
      <c r="P359" s="749">
        <v>0</v>
      </c>
      <c r="Q359" s="749" t="s">
        <v>546</v>
      </c>
      <c r="R359" s="749">
        <v>1719</v>
      </c>
      <c r="S359" s="749">
        <v>171</v>
      </c>
      <c r="T359" s="749">
        <v>17</v>
      </c>
      <c r="U359" s="749">
        <v>1</v>
      </c>
      <c r="V359" s="749">
        <v>1</v>
      </c>
      <c r="W359" s="749">
        <v>1</v>
      </c>
      <c r="X359" s="749">
        <v>6</v>
      </c>
      <c r="Y359" s="749" t="s">
        <v>1810</v>
      </c>
      <c r="AA359" s="749">
        <v>50368</v>
      </c>
      <c r="AB359" s="749">
        <v>50368</v>
      </c>
      <c r="AC359" s="749">
        <v>50368</v>
      </c>
      <c r="AD359" s="749">
        <v>7500</v>
      </c>
      <c r="AE359" s="749">
        <v>42868</v>
      </c>
      <c r="AF359" s="749">
        <v>0</v>
      </c>
      <c r="AG359" s="749">
        <v>42868</v>
      </c>
      <c r="AH359" s="671"/>
      <c r="BS359" s="749">
        <v>17191</v>
      </c>
    </row>
    <row r="360" spans="1:71">
      <c r="A360" s="749">
        <v>2</v>
      </c>
      <c r="B360" s="749" t="s">
        <v>1806</v>
      </c>
      <c r="C360" s="749">
        <v>2</v>
      </c>
      <c r="D360" s="749" t="s">
        <v>1807</v>
      </c>
      <c r="E360" s="749">
        <v>14</v>
      </c>
      <c r="F360" s="749" t="s">
        <v>1182</v>
      </c>
      <c r="G360" s="749">
        <v>233104</v>
      </c>
      <c r="H360" s="749">
        <v>233</v>
      </c>
      <c r="I360" s="749" t="s">
        <v>450</v>
      </c>
      <c r="J360" s="749" t="s">
        <v>1813</v>
      </c>
      <c r="K360" s="749">
        <v>1</v>
      </c>
      <c r="L360" s="749">
        <v>5</v>
      </c>
      <c r="M360" s="749" t="s">
        <v>1809</v>
      </c>
      <c r="N360" s="749">
        <v>2</v>
      </c>
      <c r="O360" s="749">
        <v>0</v>
      </c>
      <c r="P360" s="749">
        <v>0</v>
      </c>
      <c r="Q360" s="749" t="s">
        <v>546</v>
      </c>
      <c r="R360" s="749">
        <v>1132</v>
      </c>
      <c r="S360" s="749">
        <v>113</v>
      </c>
      <c r="T360" s="749">
        <v>11</v>
      </c>
      <c r="U360" s="749">
        <v>1</v>
      </c>
      <c r="V360" s="749">
        <v>1</v>
      </c>
      <c r="W360" s="749">
        <v>1</v>
      </c>
      <c r="X360" s="749">
        <v>0</v>
      </c>
      <c r="Y360" s="749" t="s">
        <v>1810</v>
      </c>
      <c r="AA360" s="749">
        <v>123421700</v>
      </c>
      <c r="AB360" s="749">
        <v>123421700</v>
      </c>
      <c r="AC360" s="749">
        <v>72105616.640000001</v>
      </c>
      <c r="AD360" s="749">
        <v>53285287.979999997</v>
      </c>
      <c r="AE360" s="749">
        <v>18820328.66</v>
      </c>
      <c r="AF360" s="749">
        <v>0</v>
      </c>
      <c r="AG360" s="749">
        <v>70136412.019999996</v>
      </c>
      <c r="AH360" s="671"/>
      <c r="BS360" s="749">
        <v>11321</v>
      </c>
    </row>
    <row r="361" spans="1:71">
      <c r="A361" s="749">
        <v>2</v>
      </c>
      <c r="B361" s="749" t="s">
        <v>1806</v>
      </c>
      <c r="C361" s="749">
        <v>2</v>
      </c>
      <c r="D361" s="749" t="s">
        <v>1807</v>
      </c>
      <c r="E361" s="749">
        <v>14</v>
      </c>
      <c r="F361" s="749" t="s">
        <v>1182</v>
      </c>
      <c r="G361" s="749">
        <v>233104</v>
      </c>
      <c r="H361" s="749">
        <v>233</v>
      </c>
      <c r="I361" s="749" t="s">
        <v>450</v>
      </c>
      <c r="J361" s="749" t="s">
        <v>1813</v>
      </c>
      <c r="K361" s="749">
        <v>1</v>
      </c>
      <c r="L361" s="749">
        <v>5</v>
      </c>
      <c r="M361" s="749" t="s">
        <v>1809</v>
      </c>
      <c r="N361" s="749">
        <v>2</v>
      </c>
      <c r="O361" s="749">
        <v>0</v>
      </c>
      <c r="P361" s="749">
        <v>0</v>
      </c>
      <c r="Q361" s="749" t="s">
        <v>546</v>
      </c>
      <c r="R361" s="749">
        <v>1132</v>
      </c>
      <c r="S361" s="749">
        <v>113</v>
      </c>
      <c r="T361" s="749">
        <v>11</v>
      </c>
      <c r="U361" s="749">
        <v>1</v>
      </c>
      <c r="V361" s="749">
        <v>2</v>
      </c>
      <c r="W361" s="749">
        <v>1</v>
      </c>
      <c r="X361" s="749">
        <v>0</v>
      </c>
      <c r="Y361" s="749" t="s">
        <v>1812</v>
      </c>
      <c r="AA361" s="749">
        <v>84396433</v>
      </c>
      <c r="AB361" s="749">
        <v>84396433</v>
      </c>
      <c r="AC361" s="749">
        <v>48115659</v>
      </c>
      <c r="AD361" s="749">
        <v>47946294.229999997</v>
      </c>
      <c r="AE361" s="749">
        <v>169364.77</v>
      </c>
      <c r="AF361" s="749">
        <v>0</v>
      </c>
      <c r="AG361" s="749">
        <v>36450138.770000003</v>
      </c>
      <c r="AH361" s="671"/>
      <c r="BS361" s="749">
        <v>11322</v>
      </c>
    </row>
    <row r="362" spans="1:71">
      <c r="A362" s="749">
        <v>2</v>
      </c>
      <c r="B362" s="749" t="s">
        <v>1806</v>
      </c>
      <c r="C362" s="749">
        <v>2</v>
      </c>
      <c r="D362" s="749" t="s">
        <v>1807</v>
      </c>
      <c r="E362" s="749">
        <v>14</v>
      </c>
      <c r="F362" s="749" t="s">
        <v>468</v>
      </c>
      <c r="G362" s="749">
        <v>235064</v>
      </c>
      <c r="H362" s="749">
        <v>235</v>
      </c>
      <c r="I362" s="749" t="s">
        <v>337</v>
      </c>
      <c r="J362" s="749" t="s">
        <v>1808</v>
      </c>
      <c r="K362" s="749">
        <v>1</v>
      </c>
      <c r="L362" s="749">
        <v>1</v>
      </c>
      <c r="M362" s="749">
        <v>1</v>
      </c>
      <c r="N362" s="749">
        <v>1</v>
      </c>
      <c r="O362" s="749">
        <v>0</v>
      </c>
      <c r="P362" s="749">
        <v>0</v>
      </c>
      <c r="Q362" s="749">
        <v>111100</v>
      </c>
      <c r="R362" s="749">
        <v>3511</v>
      </c>
      <c r="S362" s="749">
        <v>351</v>
      </c>
      <c r="T362" s="749">
        <v>35</v>
      </c>
      <c r="U362" s="749">
        <v>3</v>
      </c>
      <c r="V362" s="749">
        <v>1</v>
      </c>
      <c r="W362" s="749">
        <v>1</v>
      </c>
      <c r="X362" s="749">
        <v>0</v>
      </c>
      <c r="Y362" s="749" t="s">
        <v>1810</v>
      </c>
      <c r="AA362" s="749">
        <v>1500000</v>
      </c>
      <c r="AB362" s="749">
        <v>135100.32</v>
      </c>
      <c r="AC362" s="749">
        <v>0</v>
      </c>
      <c r="AD362" s="749">
        <v>0</v>
      </c>
      <c r="AE362" s="749">
        <v>0</v>
      </c>
      <c r="AF362" s="749">
        <v>23356.560000000001</v>
      </c>
      <c r="AG362" s="749">
        <v>111743.76</v>
      </c>
      <c r="AH362" s="671"/>
      <c r="BS362" s="749">
        <v>35111</v>
      </c>
    </row>
    <row r="363" spans="1:71">
      <c r="A363" s="749">
        <v>2</v>
      </c>
      <c r="B363" s="749" t="s">
        <v>1806</v>
      </c>
      <c r="C363" s="749">
        <v>2</v>
      </c>
      <c r="D363" s="749" t="s">
        <v>1807</v>
      </c>
      <c r="E363" s="749">
        <v>14</v>
      </c>
      <c r="F363" s="749" t="s">
        <v>468</v>
      </c>
      <c r="G363" s="749">
        <v>235064</v>
      </c>
      <c r="H363" s="749">
        <v>235</v>
      </c>
      <c r="I363" s="749" t="s">
        <v>337</v>
      </c>
      <c r="J363" s="749" t="s">
        <v>1808</v>
      </c>
      <c r="K363" s="749">
        <v>1</v>
      </c>
      <c r="L363" s="749">
        <v>1</v>
      </c>
      <c r="M363" s="749">
        <v>1</v>
      </c>
      <c r="N363" s="749">
        <v>1</v>
      </c>
      <c r="O363" s="749">
        <v>0</v>
      </c>
      <c r="P363" s="749">
        <v>0</v>
      </c>
      <c r="Q363" s="749">
        <v>111100</v>
      </c>
      <c r="R363" s="749">
        <v>3911</v>
      </c>
      <c r="S363" s="749">
        <v>391</v>
      </c>
      <c r="T363" s="749">
        <v>39</v>
      </c>
      <c r="U363" s="749">
        <v>3</v>
      </c>
      <c r="V363" s="749">
        <v>1</v>
      </c>
      <c r="W363" s="749">
        <v>1</v>
      </c>
      <c r="X363" s="749">
        <v>0</v>
      </c>
      <c r="Y363" s="749" t="s">
        <v>1810</v>
      </c>
      <c r="AA363" s="749">
        <v>0</v>
      </c>
      <c r="AB363" s="749">
        <v>1300000</v>
      </c>
      <c r="AC363" s="749">
        <v>600000</v>
      </c>
      <c r="AD363" s="749">
        <v>420018.64</v>
      </c>
      <c r="AE363" s="749">
        <v>179981.36</v>
      </c>
      <c r="AF363" s="749">
        <v>879981.36</v>
      </c>
      <c r="AG363" s="749">
        <v>0</v>
      </c>
      <c r="AH363" s="671"/>
      <c r="BS363" s="749">
        <v>39111</v>
      </c>
    </row>
    <row r="364" spans="1:71">
      <c r="A364" s="749">
        <v>2</v>
      </c>
      <c r="B364" s="749" t="s">
        <v>1806</v>
      </c>
      <c r="C364" s="749">
        <v>2</v>
      </c>
      <c r="D364" s="749" t="s">
        <v>1807</v>
      </c>
      <c r="E364" s="749">
        <v>14</v>
      </c>
      <c r="F364" s="749" t="s">
        <v>468</v>
      </c>
      <c r="G364" s="749">
        <v>235064</v>
      </c>
      <c r="H364" s="749">
        <v>235</v>
      </c>
      <c r="I364" s="749" t="s">
        <v>337</v>
      </c>
      <c r="J364" s="749" t="s">
        <v>1808</v>
      </c>
      <c r="K364" s="749">
        <v>1</v>
      </c>
      <c r="L364" s="749">
        <v>1</v>
      </c>
      <c r="M364" s="749">
        <v>1</v>
      </c>
      <c r="N364" s="749">
        <v>1</v>
      </c>
      <c r="O364" s="749">
        <v>0</v>
      </c>
      <c r="P364" s="749">
        <v>0</v>
      </c>
      <c r="Q364" s="749">
        <v>111100</v>
      </c>
      <c r="R364" s="749">
        <v>5671</v>
      </c>
      <c r="S364" s="749">
        <v>567</v>
      </c>
      <c r="T364" s="749">
        <v>56</v>
      </c>
      <c r="U364" s="749">
        <v>5</v>
      </c>
      <c r="V364" s="749">
        <v>2</v>
      </c>
      <c r="W364" s="749">
        <v>1</v>
      </c>
      <c r="X364" s="749">
        <v>0</v>
      </c>
      <c r="Y364" s="749" t="s">
        <v>1812</v>
      </c>
      <c r="Z364" s="749" t="s">
        <v>941</v>
      </c>
      <c r="AA364" s="749">
        <v>0</v>
      </c>
      <c r="AB364" s="749">
        <v>64899.68</v>
      </c>
      <c r="AC364" s="749">
        <v>64899.68</v>
      </c>
      <c r="AD364" s="749">
        <v>0</v>
      </c>
      <c r="AE364" s="749">
        <v>64899.68</v>
      </c>
      <c r="AF364" s="749">
        <v>0</v>
      </c>
      <c r="AG364" s="749">
        <v>64899.68</v>
      </c>
      <c r="AH364" s="671"/>
      <c r="BS364" s="749">
        <v>56712</v>
      </c>
    </row>
    <row r="365" spans="1:71">
      <c r="A365" s="749">
        <v>2</v>
      </c>
      <c r="B365" s="749" t="s">
        <v>1806</v>
      </c>
      <c r="C365" s="749">
        <v>2</v>
      </c>
      <c r="D365" s="749" t="s">
        <v>1807</v>
      </c>
      <c r="E365" s="749">
        <v>14</v>
      </c>
      <c r="F365" s="749" t="s">
        <v>468</v>
      </c>
      <c r="G365" s="749">
        <v>235064</v>
      </c>
      <c r="H365" s="749">
        <v>235</v>
      </c>
      <c r="I365" s="749" t="s">
        <v>337</v>
      </c>
      <c r="J365" s="749" t="s">
        <v>1808</v>
      </c>
      <c r="K365" s="749">
        <v>1</v>
      </c>
      <c r="L365" s="749">
        <v>5</v>
      </c>
      <c r="M365" s="749" t="s">
        <v>1809</v>
      </c>
      <c r="N365" s="749">
        <v>3</v>
      </c>
      <c r="O365" s="749">
        <v>0</v>
      </c>
      <c r="P365" s="749">
        <v>0</v>
      </c>
      <c r="Q365" s="749" t="s">
        <v>552</v>
      </c>
      <c r="R365" s="749">
        <v>4419</v>
      </c>
      <c r="S365" s="749">
        <v>441</v>
      </c>
      <c r="T365" s="749">
        <v>44</v>
      </c>
      <c r="U365" s="749">
        <v>4</v>
      </c>
      <c r="V365" s="749">
        <v>1</v>
      </c>
      <c r="W365" s="749">
        <v>1</v>
      </c>
      <c r="X365" s="749">
        <v>0</v>
      </c>
      <c r="Y365" s="749" t="s">
        <v>1810</v>
      </c>
      <c r="AA365" s="749">
        <v>7000000</v>
      </c>
      <c r="AB365" s="749">
        <v>7000000</v>
      </c>
      <c r="AC365" s="749">
        <v>2800000</v>
      </c>
      <c r="AD365" s="749">
        <v>0</v>
      </c>
      <c r="AE365" s="749">
        <v>2800000</v>
      </c>
      <c r="AF365" s="749">
        <v>0</v>
      </c>
      <c r="AG365" s="749">
        <v>7000000</v>
      </c>
      <c r="AH365" s="671">
        <v>732850.62</v>
      </c>
      <c r="BS365" s="749">
        <v>44191</v>
      </c>
    </row>
    <row r="366" spans="1:71">
      <c r="A366" s="749">
        <v>2</v>
      </c>
      <c r="B366" s="749" t="s">
        <v>1806</v>
      </c>
      <c r="C366" s="749">
        <v>2</v>
      </c>
      <c r="D366" s="749" t="s">
        <v>1807</v>
      </c>
      <c r="E366" s="749">
        <v>14</v>
      </c>
      <c r="F366" s="749" t="s">
        <v>468</v>
      </c>
      <c r="G366" s="749">
        <v>235064</v>
      </c>
      <c r="H366" s="749">
        <v>235</v>
      </c>
      <c r="I366" s="749" t="s">
        <v>337</v>
      </c>
      <c r="J366" s="749" t="s">
        <v>1808</v>
      </c>
      <c r="K366" s="749">
        <v>1</v>
      </c>
      <c r="L366" s="749">
        <v>5</v>
      </c>
      <c r="M366" s="749" t="s">
        <v>1809</v>
      </c>
      <c r="N366" s="749">
        <v>3</v>
      </c>
      <c r="O366" s="749">
        <v>0</v>
      </c>
      <c r="P366" s="749">
        <v>0</v>
      </c>
      <c r="Q366" s="749" t="s">
        <v>552</v>
      </c>
      <c r="R366" s="749">
        <v>5111</v>
      </c>
      <c r="S366" s="749">
        <v>511</v>
      </c>
      <c r="T366" s="749">
        <v>51</v>
      </c>
      <c r="U366" s="749">
        <v>5</v>
      </c>
      <c r="V366" s="749">
        <v>2</v>
      </c>
      <c r="W366" s="749">
        <v>1</v>
      </c>
      <c r="X366" s="749">
        <v>0</v>
      </c>
      <c r="Y366" s="749" t="s">
        <v>1812</v>
      </c>
      <c r="Z366" s="749" t="s">
        <v>944</v>
      </c>
      <c r="AA366" s="749">
        <v>40000</v>
      </c>
      <c r="AB366" s="749">
        <v>40000</v>
      </c>
      <c r="AC366" s="749">
        <v>16000</v>
      </c>
      <c r="AD366" s="749">
        <v>0</v>
      </c>
      <c r="AE366" s="749">
        <v>16000</v>
      </c>
      <c r="AF366" s="749">
        <v>0</v>
      </c>
      <c r="AG366" s="749">
        <v>40000</v>
      </c>
      <c r="AH366" s="671"/>
      <c r="BS366" s="749">
        <v>51112</v>
      </c>
    </row>
    <row r="367" spans="1:71">
      <c r="A367" s="749">
        <v>2</v>
      </c>
      <c r="B367" s="749" t="s">
        <v>1806</v>
      </c>
      <c r="C367" s="749">
        <v>2</v>
      </c>
      <c r="D367" s="749" t="s">
        <v>1807</v>
      </c>
      <c r="E367" s="749">
        <v>14</v>
      </c>
      <c r="F367" s="749" t="s">
        <v>468</v>
      </c>
      <c r="G367" s="749">
        <v>235064</v>
      </c>
      <c r="H367" s="749">
        <v>235</v>
      </c>
      <c r="I367" s="749" t="s">
        <v>337</v>
      </c>
      <c r="J367" s="749" t="s">
        <v>1808</v>
      </c>
      <c r="K367" s="749">
        <v>1</v>
      </c>
      <c r="L367" s="749">
        <v>5</v>
      </c>
      <c r="M367" s="749" t="s">
        <v>1809</v>
      </c>
      <c r="N367" s="749">
        <v>3</v>
      </c>
      <c r="O367" s="749">
        <v>0</v>
      </c>
      <c r="P367" s="749">
        <v>0</v>
      </c>
      <c r="Q367" s="749" t="s">
        <v>552</v>
      </c>
      <c r="R367" s="749">
        <v>5151</v>
      </c>
      <c r="S367" s="749">
        <v>515</v>
      </c>
      <c r="T367" s="749">
        <v>51</v>
      </c>
      <c r="U367" s="749">
        <v>5</v>
      </c>
      <c r="V367" s="749">
        <v>2</v>
      </c>
      <c r="W367" s="749">
        <v>1</v>
      </c>
      <c r="X367" s="749">
        <v>0</v>
      </c>
      <c r="Y367" s="749" t="s">
        <v>1812</v>
      </c>
      <c r="Z367" s="749" t="s">
        <v>944</v>
      </c>
      <c r="AA367" s="749">
        <v>60600</v>
      </c>
      <c r="AB367" s="749">
        <v>60600</v>
      </c>
      <c r="AC367" s="749">
        <v>24240</v>
      </c>
      <c r="AD367" s="749">
        <v>0</v>
      </c>
      <c r="AE367" s="749">
        <v>24240</v>
      </c>
      <c r="AF367" s="749">
        <v>0</v>
      </c>
      <c r="AG367" s="749">
        <v>60600</v>
      </c>
      <c r="AH367" s="671"/>
      <c r="BS367" s="749">
        <v>51512</v>
      </c>
    </row>
    <row r="368" spans="1:71">
      <c r="A368" s="749">
        <v>2</v>
      </c>
      <c r="B368" s="749" t="s">
        <v>1806</v>
      </c>
      <c r="C368" s="749">
        <v>2</v>
      </c>
      <c r="D368" s="749" t="s">
        <v>1807</v>
      </c>
      <c r="E368" s="749">
        <v>14</v>
      </c>
      <c r="F368" s="749" t="s">
        <v>468</v>
      </c>
      <c r="G368" s="749">
        <v>235064</v>
      </c>
      <c r="H368" s="749">
        <v>235</v>
      </c>
      <c r="I368" s="749" t="s">
        <v>337</v>
      </c>
      <c r="J368" s="749" t="s">
        <v>1808</v>
      </c>
      <c r="K368" s="749">
        <v>1</v>
      </c>
      <c r="L368" s="749">
        <v>5</v>
      </c>
      <c r="M368" s="749" t="s">
        <v>1809</v>
      </c>
      <c r="N368" s="749">
        <v>3</v>
      </c>
      <c r="O368" s="749">
        <v>0</v>
      </c>
      <c r="P368" s="749">
        <v>0</v>
      </c>
      <c r="Q368" s="749" t="s">
        <v>552</v>
      </c>
      <c r="R368" s="749">
        <v>5191</v>
      </c>
      <c r="S368" s="749">
        <v>519</v>
      </c>
      <c r="T368" s="749">
        <v>51</v>
      </c>
      <c r="U368" s="749">
        <v>5</v>
      </c>
      <c r="V368" s="749">
        <v>2</v>
      </c>
      <c r="W368" s="749">
        <v>1</v>
      </c>
      <c r="X368" s="749">
        <v>0</v>
      </c>
      <c r="Y368" s="749" t="s">
        <v>1812</v>
      </c>
      <c r="Z368" s="749" t="s">
        <v>944</v>
      </c>
      <c r="AA368" s="749">
        <v>10800</v>
      </c>
      <c r="AB368" s="749">
        <v>10800</v>
      </c>
      <c r="AC368" s="749">
        <v>4320</v>
      </c>
      <c r="AD368" s="749">
        <v>0</v>
      </c>
      <c r="AE368" s="749">
        <v>4320</v>
      </c>
      <c r="AF368" s="749">
        <v>0</v>
      </c>
      <c r="AG368" s="749">
        <v>10800</v>
      </c>
      <c r="AH368" s="671">
        <v>64295153.000000007</v>
      </c>
      <c r="BS368" s="749">
        <v>51912</v>
      </c>
    </row>
    <row r="369" spans="1:71">
      <c r="A369" s="749">
        <v>2</v>
      </c>
      <c r="B369" s="749" t="s">
        <v>1806</v>
      </c>
      <c r="C369" s="749">
        <v>2</v>
      </c>
      <c r="D369" s="749" t="s">
        <v>1807</v>
      </c>
      <c r="E369" s="749">
        <v>14</v>
      </c>
      <c r="F369" s="749" t="s">
        <v>468</v>
      </c>
      <c r="G369" s="749">
        <v>235064</v>
      </c>
      <c r="H369" s="749">
        <v>235</v>
      </c>
      <c r="I369" s="749" t="s">
        <v>337</v>
      </c>
      <c r="J369" s="749" t="s">
        <v>1808</v>
      </c>
      <c r="K369" s="749">
        <v>1</v>
      </c>
      <c r="L369" s="749">
        <v>5</v>
      </c>
      <c r="M369" s="749" t="s">
        <v>1809</v>
      </c>
      <c r="N369" s="749">
        <v>3</v>
      </c>
      <c r="O369" s="749">
        <v>0</v>
      </c>
      <c r="P369" s="749">
        <v>0</v>
      </c>
      <c r="Q369" s="749" t="s">
        <v>552</v>
      </c>
      <c r="R369" s="749">
        <v>5311</v>
      </c>
      <c r="S369" s="749">
        <v>531</v>
      </c>
      <c r="T369" s="749">
        <v>53</v>
      </c>
      <c r="U369" s="749">
        <v>5</v>
      </c>
      <c r="V369" s="749">
        <v>2</v>
      </c>
      <c r="W369" s="749">
        <v>1</v>
      </c>
      <c r="X369" s="749">
        <v>0</v>
      </c>
      <c r="Y369" s="749" t="s">
        <v>1812</v>
      </c>
      <c r="Z369" s="749" t="s">
        <v>944</v>
      </c>
      <c r="AA369" s="749">
        <v>2500000</v>
      </c>
      <c r="AB369" s="749">
        <v>2500000</v>
      </c>
      <c r="AC369" s="749">
        <v>500000</v>
      </c>
      <c r="AD369" s="749">
        <v>0</v>
      </c>
      <c r="AE369" s="749">
        <v>500000</v>
      </c>
      <c r="AF369" s="749">
        <v>0</v>
      </c>
      <c r="AG369" s="749">
        <v>2500000</v>
      </c>
      <c r="AH369" s="671"/>
      <c r="BS369" s="749">
        <v>53112</v>
      </c>
    </row>
    <row r="370" spans="1:71">
      <c r="A370" s="749">
        <v>2</v>
      </c>
      <c r="B370" s="749" t="s">
        <v>1806</v>
      </c>
      <c r="C370" s="749">
        <v>2</v>
      </c>
      <c r="D370" s="749" t="s">
        <v>1807</v>
      </c>
      <c r="E370" s="749">
        <v>14</v>
      </c>
      <c r="F370" s="749" t="s">
        <v>468</v>
      </c>
      <c r="G370" s="749">
        <v>235064</v>
      </c>
      <c r="H370" s="749">
        <v>235</v>
      </c>
      <c r="I370" s="749" t="s">
        <v>337</v>
      </c>
      <c r="J370" s="749" t="s">
        <v>1808</v>
      </c>
      <c r="K370" s="749">
        <v>1</v>
      </c>
      <c r="L370" s="749">
        <v>5</v>
      </c>
      <c r="M370" s="749" t="s">
        <v>1809</v>
      </c>
      <c r="N370" s="749">
        <v>4</v>
      </c>
      <c r="O370" s="749">
        <v>0</v>
      </c>
      <c r="P370" s="749">
        <v>0</v>
      </c>
      <c r="Q370" s="749" t="s">
        <v>555</v>
      </c>
      <c r="R370" s="749">
        <v>4419</v>
      </c>
      <c r="S370" s="749">
        <v>441</v>
      </c>
      <c r="T370" s="749">
        <v>44</v>
      </c>
      <c r="U370" s="749">
        <v>4</v>
      </c>
      <c r="V370" s="749">
        <v>1</v>
      </c>
      <c r="W370" s="749">
        <v>1</v>
      </c>
      <c r="X370" s="749">
        <v>0</v>
      </c>
      <c r="Y370" s="749" t="s">
        <v>1810</v>
      </c>
      <c r="AA370" s="749">
        <v>3500000</v>
      </c>
      <c r="AB370" s="749">
        <v>0</v>
      </c>
      <c r="AC370" s="749">
        <v>0</v>
      </c>
      <c r="AD370" s="749">
        <v>0</v>
      </c>
      <c r="AE370" s="749">
        <v>0</v>
      </c>
      <c r="AF370" s="749">
        <v>0</v>
      </c>
      <c r="AG370" s="749">
        <v>0</v>
      </c>
      <c r="AH370" s="671">
        <v>3755920.6599999997</v>
      </c>
      <c r="BS370" s="749">
        <v>44191</v>
      </c>
    </row>
    <row r="371" spans="1:71">
      <c r="A371" s="749">
        <v>2</v>
      </c>
      <c r="B371" s="749" t="s">
        <v>1806</v>
      </c>
      <c r="C371" s="749">
        <v>2</v>
      </c>
      <c r="D371" s="749" t="s">
        <v>1807</v>
      </c>
      <c r="E371" s="749">
        <v>14</v>
      </c>
      <c r="F371" s="749" t="s">
        <v>468</v>
      </c>
      <c r="G371" s="749">
        <v>235064</v>
      </c>
      <c r="H371" s="749">
        <v>235</v>
      </c>
      <c r="I371" s="749" t="s">
        <v>337</v>
      </c>
      <c r="J371" s="749" t="s">
        <v>1808</v>
      </c>
      <c r="K371" s="749">
        <v>2</v>
      </c>
      <c r="L371" s="749">
        <v>5</v>
      </c>
      <c r="M371" s="749" t="s">
        <v>1811</v>
      </c>
      <c r="N371" s="749">
        <v>1</v>
      </c>
      <c r="O371" s="749">
        <v>0</v>
      </c>
      <c r="P371" s="749">
        <v>0</v>
      </c>
      <c r="Q371" s="749" t="s">
        <v>548</v>
      </c>
      <c r="R371" s="749">
        <v>2121</v>
      </c>
      <c r="S371" s="749">
        <v>212</v>
      </c>
      <c r="T371" s="749">
        <v>21</v>
      </c>
      <c r="U371" s="749">
        <v>2</v>
      </c>
      <c r="V371" s="749">
        <v>1</v>
      </c>
      <c r="W371" s="749">
        <v>1</v>
      </c>
      <c r="X371" s="749">
        <v>0</v>
      </c>
      <c r="Y371" s="749" t="s">
        <v>1810</v>
      </c>
      <c r="AA371" s="749">
        <v>5000</v>
      </c>
      <c r="AB371" s="749">
        <v>0</v>
      </c>
      <c r="AC371" s="749">
        <v>0</v>
      </c>
      <c r="AD371" s="749">
        <v>0</v>
      </c>
      <c r="AE371" s="749">
        <v>0</v>
      </c>
      <c r="AF371" s="749">
        <v>0</v>
      </c>
      <c r="AG371" s="749">
        <v>0</v>
      </c>
      <c r="AH371" s="671"/>
      <c r="BS371" s="749">
        <v>21211</v>
      </c>
    </row>
    <row r="372" spans="1:71">
      <c r="A372" s="749">
        <v>2</v>
      </c>
      <c r="B372" s="749" t="s">
        <v>1806</v>
      </c>
      <c r="C372" s="749">
        <v>2</v>
      </c>
      <c r="D372" s="749" t="s">
        <v>1807</v>
      </c>
      <c r="E372" s="749">
        <v>14</v>
      </c>
      <c r="F372" s="749" t="s">
        <v>468</v>
      </c>
      <c r="G372" s="749">
        <v>235064</v>
      </c>
      <c r="H372" s="749">
        <v>235</v>
      </c>
      <c r="I372" s="749" t="s">
        <v>337</v>
      </c>
      <c r="J372" s="749" t="s">
        <v>1808</v>
      </c>
      <c r="K372" s="749">
        <v>2</v>
      </c>
      <c r="L372" s="749">
        <v>5</v>
      </c>
      <c r="M372" s="749" t="s">
        <v>1811</v>
      </c>
      <c r="N372" s="749">
        <v>1</v>
      </c>
      <c r="O372" s="749">
        <v>0</v>
      </c>
      <c r="P372" s="749">
        <v>0</v>
      </c>
      <c r="Q372" s="749" t="s">
        <v>548</v>
      </c>
      <c r="R372" s="749">
        <v>2171</v>
      </c>
      <c r="S372" s="749">
        <v>217</v>
      </c>
      <c r="T372" s="749">
        <v>21</v>
      </c>
      <c r="U372" s="749">
        <v>2</v>
      </c>
      <c r="V372" s="749">
        <v>1</v>
      </c>
      <c r="W372" s="749">
        <v>1</v>
      </c>
      <c r="X372" s="749">
        <v>0</v>
      </c>
      <c r="Y372" s="749" t="s">
        <v>1810</v>
      </c>
      <c r="AA372" s="749">
        <v>60000</v>
      </c>
      <c r="AB372" s="749">
        <v>60000</v>
      </c>
      <c r="AC372" s="749">
        <v>24000</v>
      </c>
      <c r="AD372" s="749">
        <v>0</v>
      </c>
      <c r="AE372" s="749">
        <v>24000</v>
      </c>
      <c r="AF372" s="749">
        <v>0</v>
      </c>
      <c r="AG372" s="749">
        <v>60000</v>
      </c>
      <c r="AH372" s="671"/>
      <c r="BS372" s="749">
        <v>21711</v>
      </c>
    </row>
    <row r="373" spans="1:71">
      <c r="A373" s="749">
        <v>2</v>
      </c>
      <c r="B373" s="749" t="s">
        <v>1806</v>
      </c>
      <c r="C373" s="749">
        <v>2</v>
      </c>
      <c r="D373" s="749" t="s">
        <v>1807</v>
      </c>
      <c r="E373" s="749">
        <v>14</v>
      </c>
      <c r="F373" s="749" t="s">
        <v>468</v>
      </c>
      <c r="G373" s="749">
        <v>235064</v>
      </c>
      <c r="H373" s="749">
        <v>235</v>
      </c>
      <c r="I373" s="749" t="s">
        <v>337</v>
      </c>
      <c r="J373" s="749" t="s">
        <v>1808</v>
      </c>
      <c r="K373" s="749">
        <v>2</v>
      </c>
      <c r="L373" s="749">
        <v>5</v>
      </c>
      <c r="M373" s="749" t="s">
        <v>1811</v>
      </c>
      <c r="N373" s="749">
        <v>1</v>
      </c>
      <c r="O373" s="749">
        <v>0</v>
      </c>
      <c r="P373" s="749">
        <v>0</v>
      </c>
      <c r="Q373" s="749" t="s">
        <v>548</v>
      </c>
      <c r="R373" s="749">
        <v>2751</v>
      </c>
      <c r="S373" s="749">
        <v>275</v>
      </c>
      <c r="T373" s="749">
        <v>27</v>
      </c>
      <c r="U373" s="749">
        <v>2</v>
      </c>
      <c r="V373" s="749">
        <v>1</v>
      </c>
      <c r="W373" s="749">
        <v>1</v>
      </c>
      <c r="X373" s="749">
        <v>0</v>
      </c>
      <c r="Y373" s="749" t="s">
        <v>1810</v>
      </c>
      <c r="AA373" s="749">
        <v>9000</v>
      </c>
      <c r="AB373" s="749">
        <v>0</v>
      </c>
      <c r="AC373" s="749">
        <v>0</v>
      </c>
      <c r="AD373" s="749">
        <v>0</v>
      </c>
      <c r="AE373" s="749">
        <v>0</v>
      </c>
      <c r="AF373" s="749">
        <v>0</v>
      </c>
      <c r="AG373" s="749">
        <v>0</v>
      </c>
      <c r="AH373" s="671"/>
      <c r="BS373" s="749">
        <v>27511</v>
      </c>
    </row>
    <row r="374" spans="1:71">
      <c r="A374" s="749">
        <v>2</v>
      </c>
      <c r="B374" s="749" t="s">
        <v>1806</v>
      </c>
      <c r="C374" s="749">
        <v>2</v>
      </c>
      <c r="D374" s="749" t="s">
        <v>1807</v>
      </c>
      <c r="E374" s="749">
        <v>14</v>
      </c>
      <c r="F374" s="749" t="s">
        <v>468</v>
      </c>
      <c r="G374" s="749">
        <v>235064</v>
      </c>
      <c r="H374" s="749">
        <v>235</v>
      </c>
      <c r="I374" s="749" t="s">
        <v>337</v>
      </c>
      <c r="J374" s="749" t="s">
        <v>1808</v>
      </c>
      <c r="K374" s="749">
        <v>2</v>
      </c>
      <c r="L374" s="749">
        <v>5</v>
      </c>
      <c r="M374" s="749" t="s">
        <v>1811</v>
      </c>
      <c r="N374" s="749">
        <v>1</v>
      </c>
      <c r="O374" s="749">
        <v>0</v>
      </c>
      <c r="P374" s="749">
        <v>0</v>
      </c>
      <c r="Q374" s="749" t="s">
        <v>548</v>
      </c>
      <c r="R374" s="749">
        <v>3121</v>
      </c>
      <c r="S374" s="749">
        <v>312</v>
      </c>
      <c r="T374" s="749">
        <v>31</v>
      </c>
      <c r="U374" s="749">
        <v>3</v>
      </c>
      <c r="V374" s="749">
        <v>1</v>
      </c>
      <c r="W374" s="749">
        <v>1</v>
      </c>
      <c r="X374" s="749">
        <v>0</v>
      </c>
      <c r="Y374" s="749" t="s">
        <v>1810</v>
      </c>
      <c r="AA374" s="749">
        <v>3500000</v>
      </c>
      <c r="AB374" s="749">
        <v>1400000</v>
      </c>
      <c r="AC374" s="749">
        <v>0</v>
      </c>
      <c r="AD374" s="749">
        <v>0</v>
      </c>
      <c r="AE374" s="749">
        <v>0</v>
      </c>
      <c r="AF374" s="749">
        <v>0</v>
      </c>
      <c r="AG374" s="749">
        <v>1400000</v>
      </c>
      <c r="AH374" s="671"/>
      <c r="BS374" s="749">
        <v>31211</v>
      </c>
    </row>
    <row r="375" spans="1:71">
      <c r="A375" s="749">
        <v>2</v>
      </c>
      <c r="B375" s="749" t="s">
        <v>1806</v>
      </c>
      <c r="C375" s="749">
        <v>2</v>
      </c>
      <c r="D375" s="749" t="s">
        <v>1807</v>
      </c>
      <c r="E375" s="749">
        <v>14</v>
      </c>
      <c r="F375" s="749" t="s">
        <v>468</v>
      </c>
      <c r="G375" s="749">
        <v>235064</v>
      </c>
      <c r="H375" s="749">
        <v>235</v>
      </c>
      <c r="I375" s="749" t="s">
        <v>337</v>
      </c>
      <c r="J375" s="749" t="s">
        <v>1808</v>
      </c>
      <c r="K375" s="749">
        <v>2</v>
      </c>
      <c r="L375" s="749">
        <v>5</v>
      </c>
      <c r="M375" s="749" t="s">
        <v>1811</v>
      </c>
      <c r="N375" s="749">
        <v>1</v>
      </c>
      <c r="O375" s="749">
        <v>0</v>
      </c>
      <c r="P375" s="749">
        <v>0</v>
      </c>
      <c r="Q375" s="749" t="s">
        <v>548</v>
      </c>
      <c r="R375" s="749">
        <v>3341</v>
      </c>
      <c r="S375" s="749">
        <v>334</v>
      </c>
      <c r="T375" s="749">
        <v>33</v>
      </c>
      <c r="U375" s="749">
        <v>3</v>
      </c>
      <c r="V375" s="749">
        <v>1</v>
      </c>
      <c r="W375" s="749">
        <v>1</v>
      </c>
      <c r="X375" s="749">
        <v>0</v>
      </c>
      <c r="Y375" s="749" t="s">
        <v>1810</v>
      </c>
      <c r="AA375" s="749">
        <v>10000</v>
      </c>
      <c r="AB375" s="749">
        <v>0</v>
      </c>
      <c r="AC375" s="749">
        <v>0</v>
      </c>
      <c r="AD375" s="749">
        <v>0</v>
      </c>
      <c r="AE375" s="749">
        <v>0</v>
      </c>
      <c r="AF375" s="749">
        <v>0</v>
      </c>
      <c r="AG375" s="749">
        <v>0</v>
      </c>
      <c r="AH375" s="671"/>
      <c r="BS375" s="749">
        <v>33411</v>
      </c>
    </row>
    <row r="376" spans="1:71">
      <c r="A376" s="749">
        <v>2</v>
      </c>
      <c r="B376" s="749" t="s">
        <v>1806</v>
      </c>
      <c r="C376" s="749">
        <v>2</v>
      </c>
      <c r="D376" s="749" t="s">
        <v>1807</v>
      </c>
      <c r="E376" s="749">
        <v>14</v>
      </c>
      <c r="F376" s="749" t="s">
        <v>468</v>
      </c>
      <c r="G376" s="749">
        <v>235064</v>
      </c>
      <c r="H376" s="749">
        <v>235</v>
      </c>
      <c r="I376" s="749" t="s">
        <v>337</v>
      </c>
      <c r="J376" s="749" t="s">
        <v>1808</v>
      </c>
      <c r="K376" s="749">
        <v>2</v>
      </c>
      <c r="L376" s="749">
        <v>5</v>
      </c>
      <c r="M376" s="749" t="s">
        <v>1811</v>
      </c>
      <c r="N376" s="749">
        <v>1</v>
      </c>
      <c r="O376" s="749">
        <v>0</v>
      </c>
      <c r="P376" s="749">
        <v>0</v>
      </c>
      <c r="Q376" s="749" t="s">
        <v>548</v>
      </c>
      <c r="R376" s="749">
        <v>3351</v>
      </c>
      <c r="S376" s="749">
        <v>335</v>
      </c>
      <c r="T376" s="749">
        <v>33</v>
      </c>
      <c r="U376" s="749">
        <v>3</v>
      </c>
      <c r="V376" s="749">
        <v>1</v>
      </c>
      <c r="W376" s="749">
        <v>1</v>
      </c>
      <c r="X376" s="749">
        <v>0</v>
      </c>
      <c r="Y376" s="749" t="s">
        <v>1810</v>
      </c>
      <c r="AA376" s="749">
        <v>20000</v>
      </c>
      <c r="AB376" s="749">
        <v>0</v>
      </c>
      <c r="AC376" s="749">
        <v>0</v>
      </c>
      <c r="AD376" s="749">
        <v>0</v>
      </c>
      <c r="AE376" s="749">
        <v>0</v>
      </c>
      <c r="AF376" s="749">
        <v>0</v>
      </c>
      <c r="AG376" s="749">
        <v>0</v>
      </c>
      <c r="AH376" s="671"/>
      <c r="BS376" s="749">
        <v>33511</v>
      </c>
    </row>
    <row r="377" spans="1:71">
      <c r="A377" s="749">
        <v>2</v>
      </c>
      <c r="B377" s="749" t="s">
        <v>1806</v>
      </c>
      <c r="C377" s="749">
        <v>2</v>
      </c>
      <c r="D377" s="749" t="s">
        <v>1807</v>
      </c>
      <c r="E377" s="749">
        <v>14</v>
      </c>
      <c r="F377" s="749" t="s">
        <v>468</v>
      </c>
      <c r="G377" s="749">
        <v>235064</v>
      </c>
      <c r="H377" s="749">
        <v>235</v>
      </c>
      <c r="I377" s="749" t="s">
        <v>337</v>
      </c>
      <c r="J377" s="749" t="s">
        <v>1808</v>
      </c>
      <c r="K377" s="749">
        <v>2</v>
      </c>
      <c r="L377" s="749">
        <v>5</v>
      </c>
      <c r="M377" s="749" t="s">
        <v>1811</v>
      </c>
      <c r="N377" s="749">
        <v>1</v>
      </c>
      <c r="O377" s="749">
        <v>0</v>
      </c>
      <c r="P377" s="749">
        <v>0</v>
      </c>
      <c r="Q377" s="749" t="s">
        <v>548</v>
      </c>
      <c r="R377" s="749">
        <v>3381</v>
      </c>
      <c r="S377" s="749">
        <v>338</v>
      </c>
      <c r="T377" s="749">
        <v>33</v>
      </c>
      <c r="U377" s="749">
        <v>3</v>
      </c>
      <c r="V377" s="749">
        <v>1</v>
      </c>
      <c r="W377" s="749">
        <v>2</v>
      </c>
      <c r="X377" s="749">
        <v>0</v>
      </c>
      <c r="Y377" s="749" t="s">
        <v>1810</v>
      </c>
      <c r="AA377" s="749">
        <v>0</v>
      </c>
      <c r="AB377" s="749">
        <v>4144000</v>
      </c>
      <c r="AC377" s="749">
        <v>820600</v>
      </c>
      <c r="AD377" s="749">
        <v>0</v>
      </c>
      <c r="AE377" s="749">
        <v>820600</v>
      </c>
      <c r="AF377" s="749">
        <v>0</v>
      </c>
      <c r="AG377" s="749">
        <v>4144000</v>
      </c>
      <c r="AH377" s="671"/>
      <c r="BS377" s="749">
        <v>33811</v>
      </c>
    </row>
    <row r="378" spans="1:71">
      <c r="A378" s="749">
        <v>2</v>
      </c>
      <c r="B378" s="749" t="s">
        <v>1806</v>
      </c>
      <c r="C378" s="749">
        <v>2</v>
      </c>
      <c r="D378" s="749" t="s">
        <v>1807</v>
      </c>
      <c r="E378" s="749">
        <v>14</v>
      </c>
      <c r="F378" s="749" t="s">
        <v>468</v>
      </c>
      <c r="G378" s="749">
        <v>235064</v>
      </c>
      <c r="H378" s="749">
        <v>235</v>
      </c>
      <c r="I378" s="749" t="s">
        <v>337</v>
      </c>
      <c r="J378" s="749" t="s">
        <v>1808</v>
      </c>
      <c r="K378" s="749">
        <v>2</v>
      </c>
      <c r="L378" s="749">
        <v>5</v>
      </c>
      <c r="M378" s="749" t="s">
        <v>1811</v>
      </c>
      <c r="N378" s="749">
        <v>1</v>
      </c>
      <c r="O378" s="749">
        <v>0</v>
      </c>
      <c r="P378" s="749">
        <v>0</v>
      </c>
      <c r="Q378" s="749" t="s">
        <v>548</v>
      </c>
      <c r="R378" s="749">
        <v>3511</v>
      </c>
      <c r="S378" s="749">
        <v>351</v>
      </c>
      <c r="T378" s="749">
        <v>35</v>
      </c>
      <c r="U378" s="749">
        <v>3</v>
      </c>
      <c r="V378" s="749">
        <v>1</v>
      </c>
      <c r="W378" s="749">
        <v>1</v>
      </c>
      <c r="X378" s="749">
        <v>0</v>
      </c>
      <c r="Y378" s="749" t="s">
        <v>1810</v>
      </c>
      <c r="AA378" s="749">
        <v>2000000</v>
      </c>
      <c r="AB378" s="749">
        <v>0</v>
      </c>
      <c r="AC378" s="749">
        <v>0</v>
      </c>
      <c r="AD378" s="749">
        <v>0</v>
      </c>
      <c r="AE378" s="749">
        <v>0</v>
      </c>
      <c r="AF378" s="749">
        <v>0</v>
      </c>
      <c r="AG378" s="749">
        <v>0</v>
      </c>
      <c r="AH378" s="671"/>
      <c r="BS378" s="749">
        <v>35111</v>
      </c>
    </row>
    <row r="379" spans="1:71">
      <c r="A379" s="749">
        <v>1</v>
      </c>
      <c r="B379" s="749" t="s">
        <v>1806</v>
      </c>
      <c r="C379" s="749">
        <v>2</v>
      </c>
      <c r="D379" s="749" t="s">
        <v>1807</v>
      </c>
      <c r="E379" s="749">
        <v>14</v>
      </c>
      <c r="F379" s="749" t="s">
        <v>500</v>
      </c>
      <c r="G379" s="749">
        <v>235072</v>
      </c>
      <c r="H379" s="749">
        <v>235</v>
      </c>
      <c r="I379" s="749" t="s">
        <v>340</v>
      </c>
      <c r="J379" s="749" t="s">
        <v>1787</v>
      </c>
      <c r="K379" s="749">
        <v>1</v>
      </c>
      <c r="L379" s="749">
        <v>5</v>
      </c>
      <c r="M379" s="749" t="s">
        <v>1809</v>
      </c>
      <c r="N379" s="749">
        <v>4</v>
      </c>
      <c r="O379" s="749">
        <v>0</v>
      </c>
      <c r="P379" s="749">
        <v>0</v>
      </c>
      <c r="Q379" s="749" t="s">
        <v>555</v>
      </c>
      <c r="R379" s="749">
        <v>4419</v>
      </c>
      <c r="S379" s="749">
        <v>441</v>
      </c>
      <c r="T379" s="749">
        <v>44</v>
      </c>
      <c r="U379" s="749">
        <v>4</v>
      </c>
      <c r="V379" s="749">
        <v>1</v>
      </c>
      <c r="W379" s="749">
        <v>1</v>
      </c>
      <c r="X379" s="749">
        <v>77</v>
      </c>
      <c r="Y379" s="749" t="s">
        <v>1810</v>
      </c>
      <c r="AA379" s="749">
        <v>2000000</v>
      </c>
      <c r="AB379" s="749">
        <v>2000000</v>
      </c>
      <c r="AC379" s="749">
        <v>1765908.8</v>
      </c>
      <c r="AD379" s="749">
        <v>1765908.8</v>
      </c>
      <c r="AE379" s="749">
        <v>0</v>
      </c>
      <c r="AF379" s="749">
        <v>234091.2</v>
      </c>
      <c r="AG379" s="749">
        <v>0</v>
      </c>
      <c r="AH379" s="671"/>
      <c r="BS379" s="749">
        <v>44191</v>
      </c>
    </row>
    <row r="380" spans="1:71">
      <c r="A380" s="749">
        <v>2</v>
      </c>
      <c r="B380" s="749" t="s">
        <v>1806</v>
      </c>
      <c r="C380" s="749">
        <v>2</v>
      </c>
      <c r="D380" s="749" t="s">
        <v>1807</v>
      </c>
      <c r="E380" s="749">
        <v>14</v>
      </c>
      <c r="F380" s="749" t="s">
        <v>470</v>
      </c>
      <c r="G380" s="749">
        <v>241046</v>
      </c>
      <c r="H380" s="749">
        <v>241</v>
      </c>
      <c r="I380" s="749" t="s">
        <v>342</v>
      </c>
      <c r="J380" s="749" t="s">
        <v>1819</v>
      </c>
      <c r="K380" s="749">
        <v>2</v>
      </c>
      <c r="L380" s="749">
        <v>5</v>
      </c>
      <c r="M380" s="749" t="s">
        <v>1811</v>
      </c>
      <c r="N380" s="749">
        <v>1</v>
      </c>
      <c r="O380" s="749">
        <v>0</v>
      </c>
      <c r="P380" s="749">
        <v>0</v>
      </c>
      <c r="Q380" s="749" t="s">
        <v>548</v>
      </c>
      <c r="R380" s="749">
        <v>2561</v>
      </c>
      <c r="S380" s="749">
        <v>256</v>
      </c>
      <c r="T380" s="749">
        <v>25</v>
      </c>
      <c r="U380" s="749">
        <v>2</v>
      </c>
      <c r="V380" s="749">
        <v>1</v>
      </c>
      <c r="W380" s="749">
        <v>1</v>
      </c>
      <c r="X380" s="749">
        <v>0</v>
      </c>
      <c r="Y380" s="749" t="s">
        <v>1810</v>
      </c>
      <c r="AA380" s="749">
        <v>5155000</v>
      </c>
      <c r="AB380" s="749">
        <v>3041814.4</v>
      </c>
      <c r="AC380" s="749">
        <v>2062000</v>
      </c>
      <c r="AD380" s="749">
        <v>1275814.3999999999</v>
      </c>
      <c r="AE380" s="749">
        <v>786185.6</v>
      </c>
      <c r="AF380" s="749">
        <v>1276000</v>
      </c>
      <c r="AG380" s="749">
        <v>490000</v>
      </c>
      <c r="AH380" s="671"/>
      <c r="BS380" s="749">
        <v>25611</v>
      </c>
    </row>
    <row r="381" spans="1:71">
      <c r="A381" s="749">
        <v>2</v>
      </c>
      <c r="B381" s="749" t="s">
        <v>1806</v>
      </c>
      <c r="C381" s="749">
        <v>2</v>
      </c>
      <c r="D381" s="749" t="s">
        <v>1807</v>
      </c>
      <c r="E381" s="749">
        <v>14</v>
      </c>
      <c r="F381" s="749" t="s">
        <v>470</v>
      </c>
      <c r="G381" s="749">
        <v>241046</v>
      </c>
      <c r="H381" s="749">
        <v>241</v>
      </c>
      <c r="I381" s="749" t="s">
        <v>342</v>
      </c>
      <c r="J381" s="749" t="s">
        <v>1819</v>
      </c>
      <c r="K381" s="749">
        <v>2</v>
      </c>
      <c r="L381" s="749">
        <v>5</v>
      </c>
      <c r="M381" s="749" t="s">
        <v>1811</v>
      </c>
      <c r="N381" s="749">
        <v>1</v>
      </c>
      <c r="O381" s="749">
        <v>0</v>
      </c>
      <c r="P381" s="749">
        <v>0</v>
      </c>
      <c r="Q381" s="749" t="s">
        <v>548</v>
      </c>
      <c r="R381" s="749">
        <v>2721</v>
      </c>
      <c r="S381" s="749">
        <v>272</v>
      </c>
      <c r="T381" s="749">
        <v>27</v>
      </c>
      <c r="U381" s="749">
        <v>2</v>
      </c>
      <c r="V381" s="749">
        <v>1</v>
      </c>
      <c r="W381" s="749">
        <v>2</v>
      </c>
      <c r="X381" s="749">
        <v>0</v>
      </c>
      <c r="Y381" s="749" t="s">
        <v>1810</v>
      </c>
      <c r="AA381" s="749">
        <v>215000</v>
      </c>
      <c r="AB381" s="749">
        <v>215000</v>
      </c>
      <c r="AC381" s="749">
        <v>86000</v>
      </c>
      <c r="AD381" s="749">
        <v>0</v>
      </c>
      <c r="AE381" s="749">
        <v>86000</v>
      </c>
      <c r="AF381" s="749">
        <v>215000</v>
      </c>
      <c r="AG381" s="749">
        <v>0</v>
      </c>
      <c r="AH381" s="671"/>
      <c r="BS381" s="749">
        <v>27211</v>
      </c>
    </row>
    <row r="382" spans="1:71">
      <c r="A382" s="749">
        <v>2</v>
      </c>
      <c r="B382" s="749" t="s">
        <v>1806</v>
      </c>
      <c r="C382" s="749">
        <v>2</v>
      </c>
      <c r="D382" s="749" t="s">
        <v>1807</v>
      </c>
      <c r="E382" s="749">
        <v>14</v>
      </c>
      <c r="F382" s="749" t="s">
        <v>470</v>
      </c>
      <c r="G382" s="749">
        <v>241046</v>
      </c>
      <c r="H382" s="749">
        <v>241</v>
      </c>
      <c r="I382" s="749" t="s">
        <v>342</v>
      </c>
      <c r="J382" s="749" t="s">
        <v>1819</v>
      </c>
      <c r="K382" s="749">
        <v>2</v>
      </c>
      <c r="L382" s="749">
        <v>5</v>
      </c>
      <c r="M382" s="749" t="s">
        <v>1811</v>
      </c>
      <c r="N382" s="749">
        <v>1</v>
      </c>
      <c r="O382" s="749">
        <v>0</v>
      </c>
      <c r="P382" s="749">
        <v>0</v>
      </c>
      <c r="Q382" s="749" t="s">
        <v>548</v>
      </c>
      <c r="R382" s="749">
        <v>2911</v>
      </c>
      <c r="S382" s="749">
        <v>291</v>
      </c>
      <c r="T382" s="749">
        <v>29</v>
      </c>
      <c r="U382" s="749">
        <v>2</v>
      </c>
      <c r="V382" s="749">
        <v>1</v>
      </c>
      <c r="W382" s="749">
        <v>1</v>
      </c>
      <c r="X382" s="749">
        <v>0</v>
      </c>
      <c r="Y382" s="749" t="s">
        <v>1810</v>
      </c>
      <c r="AA382" s="749">
        <v>720000</v>
      </c>
      <c r="AB382" s="749">
        <v>0</v>
      </c>
      <c r="AC382" s="749">
        <v>0</v>
      </c>
      <c r="AD382" s="749">
        <v>0</v>
      </c>
      <c r="AE382" s="749">
        <v>0</v>
      </c>
      <c r="AF382" s="749">
        <v>0</v>
      </c>
      <c r="AG382" s="749">
        <v>0</v>
      </c>
      <c r="AH382" s="671"/>
      <c r="BS382" s="749">
        <v>29111</v>
      </c>
    </row>
    <row r="383" spans="1:71">
      <c r="A383" s="749">
        <v>2</v>
      </c>
      <c r="B383" s="749" t="s">
        <v>1806</v>
      </c>
      <c r="C383" s="749">
        <v>2</v>
      </c>
      <c r="D383" s="749" t="s">
        <v>1807</v>
      </c>
      <c r="E383" s="749">
        <v>14</v>
      </c>
      <c r="F383" s="749" t="s">
        <v>470</v>
      </c>
      <c r="G383" s="749">
        <v>241046</v>
      </c>
      <c r="H383" s="749">
        <v>241</v>
      </c>
      <c r="I383" s="749" t="s">
        <v>342</v>
      </c>
      <c r="J383" s="749" t="s">
        <v>1819</v>
      </c>
      <c r="K383" s="749">
        <v>2</v>
      </c>
      <c r="L383" s="749">
        <v>5</v>
      </c>
      <c r="M383" s="749" t="s">
        <v>1811</v>
      </c>
      <c r="N383" s="749">
        <v>1</v>
      </c>
      <c r="O383" s="749">
        <v>0</v>
      </c>
      <c r="P383" s="749">
        <v>0</v>
      </c>
      <c r="Q383" s="749" t="s">
        <v>548</v>
      </c>
      <c r="R383" s="749">
        <v>3112</v>
      </c>
      <c r="S383" s="749">
        <v>311</v>
      </c>
      <c r="T383" s="749">
        <v>31</v>
      </c>
      <c r="U383" s="749">
        <v>3</v>
      </c>
      <c r="V383" s="749">
        <v>1</v>
      </c>
      <c r="W383" s="749">
        <v>2</v>
      </c>
      <c r="X383" s="749">
        <v>0</v>
      </c>
      <c r="Y383" s="749" t="s">
        <v>1810</v>
      </c>
      <c r="AA383" s="749">
        <v>0</v>
      </c>
      <c r="AB383" s="749">
        <v>2833185.6</v>
      </c>
      <c r="AC383" s="749">
        <v>288000</v>
      </c>
      <c r="AD383" s="749">
        <v>0</v>
      </c>
      <c r="AE383" s="749">
        <v>288000</v>
      </c>
      <c r="AF383" s="749">
        <v>0</v>
      </c>
      <c r="AG383" s="749">
        <v>2833185.6</v>
      </c>
      <c r="AH383" s="671"/>
      <c r="BS383" s="749">
        <v>31121</v>
      </c>
    </row>
    <row r="384" spans="1:71">
      <c r="A384" s="749">
        <v>2</v>
      </c>
      <c r="B384" s="749" t="s">
        <v>1806</v>
      </c>
      <c r="C384" s="749">
        <v>2</v>
      </c>
      <c r="D384" s="749" t="s">
        <v>1807</v>
      </c>
      <c r="E384" s="749">
        <v>14</v>
      </c>
      <c r="F384" s="749" t="s">
        <v>471</v>
      </c>
      <c r="G384" s="749">
        <v>241046</v>
      </c>
      <c r="H384" s="749">
        <v>241</v>
      </c>
      <c r="I384" s="749" t="s">
        <v>343</v>
      </c>
      <c r="J384" s="749" t="s">
        <v>1787</v>
      </c>
      <c r="K384" s="749">
        <v>1</v>
      </c>
      <c r="L384" s="749">
        <v>1</v>
      </c>
      <c r="M384" s="749">
        <v>1</v>
      </c>
      <c r="N384" s="749">
        <v>1</v>
      </c>
      <c r="O384" s="749">
        <v>0</v>
      </c>
      <c r="P384" s="749">
        <v>0</v>
      </c>
      <c r="Q384" s="749">
        <v>111100</v>
      </c>
      <c r="R384" s="749">
        <v>4412</v>
      </c>
      <c r="S384" s="749">
        <v>441</v>
      </c>
      <c r="T384" s="749">
        <v>44</v>
      </c>
      <c r="U384" s="749">
        <v>4</v>
      </c>
      <c r="V384" s="749">
        <v>1</v>
      </c>
      <c r="W384" s="749">
        <v>1</v>
      </c>
      <c r="X384" s="749">
        <v>77</v>
      </c>
      <c r="Y384" s="749" t="s">
        <v>1810</v>
      </c>
      <c r="AA384" s="749">
        <v>1639631</v>
      </c>
      <c r="AB384" s="749">
        <v>1639631</v>
      </c>
      <c r="AC384" s="749">
        <v>983779</v>
      </c>
      <c r="AD384" s="749">
        <v>0</v>
      </c>
      <c r="AE384" s="749">
        <v>983779</v>
      </c>
      <c r="AF384" s="749">
        <v>0</v>
      </c>
      <c r="AG384" s="749">
        <v>1639631</v>
      </c>
      <c r="AH384" s="671"/>
      <c r="BS384" s="749">
        <v>44121</v>
      </c>
    </row>
    <row r="385" spans="1:71">
      <c r="A385" s="749">
        <v>2</v>
      </c>
      <c r="B385" s="749" t="s">
        <v>1806</v>
      </c>
      <c r="C385" s="749">
        <v>2</v>
      </c>
      <c r="D385" s="749" t="s">
        <v>1807</v>
      </c>
      <c r="E385" s="749">
        <v>14</v>
      </c>
      <c r="F385" s="749" t="s">
        <v>471</v>
      </c>
      <c r="G385" s="749">
        <v>241046</v>
      </c>
      <c r="H385" s="749">
        <v>241</v>
      </c>
      <c r="I385" s="749" t="s">
        <v>343</v>
      </c>
      <c r="J385" s="749" t="s">
        <v>1787</v>
      </c>
      <c r="K385" s="749">
        <v>1</v>
      </c>
      <c r="L385" s="749">
        <v>5</v>
      </c>
      <c r="M385" s="749" t="s">
        <v>1809</v>
      </c>
      <c r="N385" s="749">
        <v>2</v>
      </c>
      <c r="O385" s="749">
        <v>0</v>
      </c>
      <c r="P385" s="749">
        <v>0</v>
      </c>
      <c r="Q385" s="749" t="s">
        <v>546</v>
      </c>
      <c r="R385" s="749">
        <v>4412</v>
      </c>
      <c r="S385" s="749">
        <v>441</v>
      </c>
      <c r="T385" s="749">
        <v>44</v>
      </c>
      <c r="U385" s="749">
        <v>4</v>
      </c>
      <c r="V385" s="749">
        <v>1</v>
      </c>
      <c r="W385" s="749">
        <v>1</v>
      </c>
      <c r="X385" s="749">
        <v>77</v>
      </c>
      <c r="Y385" s="749" t="s">
        <v>1810</v>
      </c>
      <c r="AA385" s="749">
        <v>3536429</v>
      </c>
      <c r="AB385" s="749">
        <v>3536429</v>
      </c>
      <c r="AC385" s="749">
        <v>2948997</v>
      </c>
      <c r="AD385" s="749">
        <v>1651320</v>
      </c>
      <c r="AE385" s="749">
        <v>1297677</v>
      </c>
      <c r="AF385" s="749">
        <v>1885109</v>
      </c>
      <c r="AG385" s="749">
        <v>0</v>
      </c>
      <c r="AH385" s="671"/>
      <c r="BS385" s="749">
        <v>44121</v>
      </c>
    </row>
    <row r="386" spans="1:71">
      <c r="A386" s="749">
        <v>2</v>
      </c>
      <c r="B386" s="749" t="s">
        <v>1806</v>
      </c>
      <c r="C386" s="749">
        <v>2</v>
      </c>
      <c r="D386" s="749" t="s">
        <v>1807</v>
      </c>
      <c r="E386" s="749">
        <v>14</v>
      </c>
      <c r="F386" s="749" t="s">
        <v>471</v>
      </c>
      <c r="G386" s="749">
        <v>241046</v>
      </c>
      <c r="H386" s="749">
        <v>241</v>
      </c>
      <c r="I386" s="749" t="s">
        <v>343</v>
      </c>
      <c r="J386" s="749" t="s">
        <v>1787</v>
      </c>
      <c r="K386" s="749">
        <v>1</v>
      </c>
      <c r="L386" s="749">
        <v>5</v>
      </c>
      <c r="M386" s="749" t="s">
        <v>1809</v>
      </c>
      <c r="N386" s="749">
        <v>3</v>
      </c>
      <c r="O386" s="749">
        <v>0</v>
      </c>
      <c r="P386" s="749">
        <v>0</v>
      </c>
      <c r="Q386" s="749" t="s">
        <v>552</v>
      </c>
      <c r="R386" s="749">
        <v>4412</v>
      </c>
      <c r="S386" s="749">
        <v>441</v>
      </c>
      <c r="T386" s="749">
        <v>44</v>
      </c>
      <c r="U386" s="749">
        <v>4</v>
      </c>
      <c r="V386" s="749">
        <v>1</v>
      </c>
      <c r="W386" s="749">
        <v>1</v>
      </c>
      <c r="X386" s="749">
        <v>77</v>
      </c>
      <c r="Y386" s="749" t="s">
        <v>1810</v>
      </c>
      <c r="AA386" s="749">
        <v>878790</v>
      </c>
      <c r="AB386" s="749">
        <v>878790</v>
      </c>
      <c r="AC386" s="749">
        <v>351516</v>
      </c>
      <c r="AD386" s="749">
        <v>0</v>
      </c>
      <c r="AE386" s="749">
        <v>351516</v>
      </c>
      <c r="AF386" s="749">
        <v>0</v>
      </c>
      <c r="AG386" s="749">
        <v>878790</v>
      </c>
      <c r="AH386" s="671"/>
      <c r="BS386" s="749">
        <v>44121</v>
      </c>
    </row>
    <row r="387" spans="1:71">
      <c r="A387" s="749">
        <v>2</v>
      </c>
      <c r="B387" s="749" t="s">
        <v>1806</v>
      </c>
      <c r="C387" s="749">
        <v>2</v>
      </c>
      <c r="D387" s="749" t="s">
        <v>1807</v>
      </c>
      <c r="E387" s="749">
        <v>14</v>
      </c>
      <c r="F387" s="749" t="s">
        <v>1183</v>
      </c>
      <c r="G387" s="749">
        <v>241046</v>
      </c>
      <c r="H387" s="749">
        <v>241</v>
      </c>
      <c r="I387" s="749" t="s">
        <v>344</v>
      </c>
      <c r="J387" s="749" t="s">
        <v>1787</v>
      </c>
      <c r="K387" s="749">
        <v>1</v>
      </c>
      <c r="L387" s="749">
        <v>1</v>
      </c>
      <c r="M387" s="749">
        <v>1</v>
      </c>
      <c r="N387" s="749">
        <v>1</v>
      </c>
      <c r="O387" s="749">
        <v>0</v>
      </c>
      <c r="P387" s="749">
        <v>0</v>
      </c>
      <c r="Q387" s="749">
        <v>111100</v>
      </c>
      <c r="R387" s="749">
        <v>4411</v>
      </c>
      <c r="S387" s="749">
        <v>441</v>
      </c>
      <c r="T387" s="749">
        <v>44</v>
      </c>
      <c r="U387" s="749">
        <v>4</v>
      </c>
      <c r="V387" s="749">
        <v>1</v>
      </c>
      <c r="W387" s="749">
        <v>1</v>
      </c>
      <c r="X387" s="749">
        <v>0</v>
      </c>
      <c r="Y387" s="749" t="s">
        <v>1810</v>
      </c>
      <c r="AA387" s="749">
        <v>300000</v>
      </c>
      <c r="AB387" s="749">
        <v>0</v>
      </c>
      <c r="AC387" s="749">
        <v>0</v>
      </c>
      <c r="AD387" s="749">
        <v>0</v>
      </c>
      <c r="AE387" s="749">
        <v>0</v>
      </c>
      <c r="AF387" s="749">
        <v>0</v>
      </c>
      <c r="AG387" s="749">
        <v>0</v>
      </c>
      <c r="AH387" s="671"/>
      <c r="BS387" s="749">
        <v>44111</v>
      </c>
    </row>
    <row r="388" spans="1:71">
      <c r="A388" s="749">
        <v>2</v>
      </c>
      <c r="B388" s="749" t="s">
        <v>1806</v>
      </c>
      <c r="C388" s="749">
        <v>2</v>
      </c>
      <c r="D388" s="749" t="s">
        <v>1807</v>
      </c>
      <c r="E388" s="749">
        <v>14</v>
      </c>
      <c r="F388" s="749" t="s">
        <v>1184</v>
      </c>
      <c r="G388" s="749">
        <v>241046</v>
      </c>
      <c r="H388" s="749">
        <v>241</v>
      </c>
      <c r="I388" s="749" t="s">
        <v>345</v>
      </c>
      <c r="J388" s="749" t="s">
        <v>1787</v>
      </c>
      <c r="K388" s="749">
        <v>1</v>
      </c>
      <c r="L388" s="749">
        <v>1</v>
      </c>
      <c r="M388" s="749">
        <v>1</v>
      </c>
      <c r="N388" s="749">
        <v>1</v>
      </c>
      <c r="O388" s="749">
        <v>0</v>
      </c>
      <c r="P388" s="749">
        <v>0</v>
      </c>
      <c r="Q388" s="749">
        <v>111100</v>
      </c>
      <c r="R388" s="749">
        <v>4412</v>
      </c>
      <c r="S388" s="749">
        <v>441</v>
      </c>
      <c r="T388" s="749">
        <v>44</v>
      </c>
      <c r="U388" s="749">
        <v>4</v>
      </c>
      <c r="V388" s="749">
        <v>1</v>
      </c>
      <c r="W388" s="749">
        <v>1</v>
      </c>
      <c r="X388" s="749">
        <v>77</v>
      </c>
      <c r="Y388" s="749" t="s">
        <v>1810</v>
      </c>
      <c r="AA388" s="749">
        <v>1000000</v>
      </c>
      <c r="AB388" s="749">
        <v>20000</v>
      </c>
      <c r="AC388" s="749">
        <v>20000</v>
      </c>
      <c r="AD388" s="749">
        <v>0</v>
      </c>
      <c r="AE388" s="749">
        <v>20000</v>
      </c>
      <c r="AF388" s="749">
        <v>20000</v>
      </c>
      <c r="AG388" s="749">
        <v>0</v>
      </c>
      <c r="AH388" s="671"/>
      <c r="BS388" s="749">
        <v>44121</v>
      </c>
    </row>
    <row r="389" spans="1:71">
      <c r="A389" s="749">
        <v>2</v>
      </c>
      <c r="B389" s="749" t="s">
        <v>1806</v>
      </c>
      <c r="C389" s="749">
        <v>2</v>
      </c>
      <c r="D389" s="749" t="s">
        <v>1807</v>
      </c>
      <c r="E389" s="749">
        <v>14</v>
      </c>
      <c r="F389" s="749" t="s">
        <v>1185</v>
      </c>
      <c r="G389" s="749">
        <v>241046</v>
      </c>
      <c r="H389" s="749">
        <v>241</v>
      </c>
      <c r="I389" s="749" t="s">
        <v>346</v>
      </c>
      <c r="J389" s="749" t="s">
        <v>1787</v>
      </c>
      <c r="K389" s="749">
        <v>1</v>
      </c>
      <c r="L389" s="749">
        <v>1</v>
      </c>
      <c r="M389" s="749">
        <v>1</v>
      </c>
      <c r="N389" s="749">
        <v>1</v>
      </c>
      <c r="O389" s="749">
        <v>0</v>
      </c>
      <c r="P389" s="749">
        <v>0</v>
      </c>
      <c r="Q389" s="749">
        <v>111100</v>
      </c>
      <c r="R389" s="749">
        <v>4411</v>
      </c>
      <c r="S389" s="749">
        <v>441</v>
      </c>
      <c r="T389" s="749">
        <v>44</v>
      </c>
      <c r="U389" s="749">
        <v>4</v>
      </c>
      <c r="V389" s="749">
        <v>1</v>
      </c>
      <c r="W389" s="749">
        <v>1</v>
      </c>
      <c r="X389" s="749">
        <v>0</v>
      </c>
      <c r="Y389" s="749" t="s">
        <v>1810</v>
      </c>
      <c r="AA389" s="749">
        <v>100000</v>
      </c>
      <c r="AB389" s="749">
        <v>0</v>
      </c>
      <c r="AC389" s="749">
        <v>0</v>
      </c>
      <c r="AD389" s="749">
        <v>0</v>
      </c>
      <c r="AE389" s="749">
        <v>0</v>
      </c>
      <c r="AF389" s="749">
        <v>0</v>
      </c>
      <c r="AG389" s="749">
        <v>0</v>
      </c>
      <c r="AH389" s="671"/>
      <c r="BS389" s="749">
        <v>44111</v>
      </c>
    </row>
    <row r="390" spans="1:71">
      <c r="A390" s="749">
        <v>2</v>
      </c>
      <c r="B390" s="749" t="s">
        <v>1806</v>
      </c>
      <c r="C390" s="749">
        <v>2</v>
      </c>
      <c r="D390" s="749" t="s">
        <v>1807</v>
      </c>
      <c r="E390" s="749">
        <v>14</v>
      </c>
      <c r="F390" s="749" t="s">
        <v>489</v>
      </c>
      <c r="G390" s="749">
        <v>241101</v>
      </c>
      <c r="H390" s="749">
        <v>241</v>
      </c>
      <c r="I390" s="749" t="s">
        <v>409</v>
      </c>
      <c r="J390" s="749" t="s">
        <v>1808</v>
      </c>
      <c r="K390" s="749">
        <v>1</v>
      </c>
      <c r="L390" s="749">
        <v>1</v>
      </c>
      <c r="M390" s="749">
        <v>1</v>
      </c>
      <c r="N390" s="749">
        <v>2</v>
      </c>
      <c r="O390" s="749">
        <v>0</v>
      </c>
      <c r="P390" s="749">
        <v>0</v>
      </c>
      <c r="Q390" s="749">
        <v>111200</v>
      </c>
      <c r="R390" s="749">
        <v>3521</v>
      </c>
      <c r="S390" s="749">
        <v>352</v>
      </c>
      <c r="T390" s="749">
        <v>35</v>
      </c>
      <c r="U390" s="749">
        <v>3</v>
      </c>
      <c r="V390" s="749">
        <v>2</v>
      </c>
      <c r="W390" s="749">
        <v>1</v>
      </c>
      <c r="X390" s="749">
        <v>0</v>
      </c>
      <c r="Y390" s="749" t="s">
        <v>1812</v>
      </c>
      <c r="AA390" s="749">
        <v>0</v>
      </c>
      <c r="AB390" s="749">
        <v>4300000</v>
      </c>
      <c r="AC390" s="749">
        <v>4300000</v>
      </c>
      <c r="AD390" s="749">
        <v>0</v>
      </c>
      <c r="AE390" s="749">
        <v>4300000</v>
      </c>
      <c r="AF390" s="749">
        <v>0</v>
      </c>
      <c r="AG390" s="749">
        <v>4300000</v>
      </c>
      <c r="AH390" s="671"/>
      <c r="BS390" s="749">
        <v>35212</v>
      </c>
    </row>
    <row r="391" spans="1:71">
      <c r="A391" s="749">
        <v>2</v>
      </c>
      <c r="B391" s="749" t="s">
        <v>1806</v>
      </c>
      <c r="C391" s="749">
        <v>2</v>
      </c>
      <c r="D391" s="749" t="s">
        <v>1807</v>
      </c>
      <c r="E391" s="749">
        <v>14</v>
      </c>
      <c r="F391" s="749" t="s">
        <v>489</v>
      </c>
      <c r="G391" s="749">
        <v>241101</v>
      </c>
      <c r="H391" s="749">
        <v>241</v>
      </c>
      <c r="I391" s="749" t="s">
        <v>409</v>
      </c>
      <c r="J391" s="749" t="s">
        <v>1808</v>
      </c>
      <c r="K391" s="749">
        <v>1</v>
      </c>
      <c r="L391" s="749">
        <v>5</v>
      </c>
      <c r="M391" s="749" t="s">
        <v>1809</v>
      </c>
      <c r="N391" s="749">
        <v>2</v>
      </c>
      <c r="O391" s="749">
        <v>0</v>
      </c>
      <c r="P391" s="749">
        <v>0</v>
      </c>
      <c r="Q391" s="749" t="s">
        <v>546</v>
      </c>
      <c r="R391" s="749">
        <v>3511</v>
      </c>
      <c r="S391" s="749">
        <v>351</v>
      </c>
      <c r="T391" s="749">
        <v>35</v>
      </c>
      <c r="U391" s="749">
        <v>3</v>
      </c>
      <c r="V391" s="749">
        <v>1</v>
      </c>
      <c r="W391" s="749">
        <v>1</v>
      </c>
      <c r="X391" s="749">
        <v>0</v>
      </c>
      <c r="Y391" s="749" t="s">
        <v>1810</v>
      </c>
      <c r="AA391" s="749">
        <v>637345</v>
      </c>
      <c r="AB391" s="749">
        <v>637345</v>
      </c>
      <c r="AC391" s="749">
        <v>159336</v>
      </c>
      <c r="AD391" s="749">
        <v>0</v>
      </c>
      <c r="AE391" s="749">
        <v>159336</v>
      </c>
      <c r="AF391" s="749">
        <v>0</v>
      </c>
      <c r="AG391" s="749">
        <v>637345</v>
      </c>
      <c r="AH391" s="671"/>
      <c r="BS391" s="749">
        <v>35111</v>
      </c>
    </row>
    <row r="392" spans="1:71">
      <c r="A392" s="749">
        <v>2</v>
      </c>
      <c r="B392" s="749" t="s">
        <v>1806</v>
      </c>
      <c r="C392" s="749">
        <v>2</v>
      </c>
      <c r="D392" s="749" t="s">
        <v>1807</v>
      </c>
      <c r="E392" s="749">
        <v>14</v>
      </c>
      <c r="F392" s="749" t="s">
        <v>489</v>
      </c>
      <c r="G392" s="749">
        <v>241101</v>
      </c>
      <c r="H392" s="749">
        <v>241</v>
      </c>
      <c r="I392" s="749" t="s">
        <v>409</v>
      </c>
      <c r="J392" s="749" t="s">
        <v>1808</v>
      </c>
      <c r="K392" s="749">
        <v>1</v>
      </c>
      <c r="L392" s="749">
        <v>5</v>
      </c>
      <c r="M392" s="749" t="s">
        <v>1809</v>
      </c>
      <c r="N392" s="749">
        <v>2</v>
      </c>
      <c r="O392" s="749">
        <v>0</v>
      </c>
      <c r="P392" s="749">
        <v>0</v>
      </c>
      <c r="Q392" s="749" t="s">
        <v>546</v>
      </c>
      <c r="R392" s="749">
        <v>3521</v>
      </c>
      <c r="S392" s="749">
        <v>352</v>
      </c>
      <c r="T392" s="749">
        <v>35</v>
      </c>
      <c r="U392" s="749">
        <v>3</v>
      </c>
      <c r="V392" s="749">
        <v>1</v>
      </c>
      <c r="W392" s="749">
        <v>1</v>
      </c>
      <c r="X392" s="749">
        <v>0</v>
      </c>
      <c r="Y392" s="749" t="s">
        <v>1810</v>
      </c>
      <c r="AA392" s="749">
        <v>4016695</v>
      </c>
      <c r="AB392" s="749">
        <v>4016695</v>
      </c>
      <c r="AC392" s="749">
        <v>465575</v>
      </c>
      <c r="AD392" s="749">
        <v>0</v>
      </c>
      <c r="AE392" s="749">
        <v>465575</v>
      </c>
      <c r="AF392" s="749">
        <v>0</v>
      </c>
      <c r="AG392" s="749">
        <v>4016695</v>
      </c>
      <c r="AH392" s="671"/>
      <c r="BS392" s="749">
        <v>35211</v>
      </c>
    </row>
    <row r="393" spans="1:71">
      <c r="A393" s="749">
        <v>2</v>
      </c>
      <c r="B393" s="749" t="s">
        <v>1806</v>
      </c>
      <c r="C393" s="749">
        <v>2</v>
      </c>
      <c r="D393" s="749" t="s">
        <v>1807</v>
      </c>
      <c r="E393" s="749">
        <v>14</v>
      </c>
      <c r="F393" s="749" t="s">
        <v>489</v>
      </c>
      <c r="G393" s="749">
        <v>241101</v>
      </c>
      <c r="H393" s="749">
        <v>241</v>
      </c>
      <c r="I393" s="749" t="s">
        <v>409</v>
      </c>
      <c r="J393" s="749" t="s">
        <v>1808</v>
      </c>
      <c r="K393" s="749">
        <v>1</v>
      </c>
      <c r="L393" s="749">
        <v>5</v>
      </c>
      <c r="M393" s="749" t="s">
        <v>1809</v>
      </c>
      <c r="N393" s="749">
        <v>2</v>
      </c>
      <c r="O393" s="749">
        <v>0</v>
      </c>
      <c r="P393" s="749">
        <v>0</v>
      </c>
      <c r="Q393" s="749" t="s">
        <v>546</v>
      </c>
      <c r="R393" s="749">
        <v>3521</v>
      </c>
      <c r="S393" s="749">
        <v>352</v>
      </c>
      <c r="T393" s="749">
        <v>35</v>
      </c>
      <c r="U393" s="749">
        <v>3</v>
      </c>
      <c r="V393" s="749">
        <v>2</v>
      </c>
      <c r="W393" s="749">
        <v>1</v>
      </c>
      <c r="X393" s="749">
        <v>0</v>
      </c>
      <c r="Y393" s="749" t="s">
        <v>1812</v>
      </c>
      <c r="AA393" s="749">
        <v>4370477</v>
      </c>
      <c r="AB393" s="749">
        <v>70477</v>
      </c>
      <c r="AC393" s="749">
        <v>0</v>
      </c>
      <c r="AD393" s="749">
        <v>0</v>
      </c>
      <c r="AE393" s="749">
        <v>0</v>
      </c>
      <c r="AF393" s="749">
        <v>0</v>
      </c>
      <c r="AG393" s="749">
        <v>70477</v>
      </c>
      <c r="AH393" s="671"/>
      <c r="BS393" s="749">
        <v>35212</v>
      </c>
    </row>
    <row r="394" spans="1:71">
      <c r="A394" s="749">
        <v>2</v>
      </c>
      <c r="B394" s="749" t="s">
        <v>1806</v>
      </c>
      <c r="C394" s="749">
        <v>2</v>
      </c>
      <c r="D394" s="749" t="s">
        <v>1807</v>
      </c>
      <c r="E394" s="749">
        <v>14</v>
      </c>
      <c r="F394" s="749" t="s">
        <v>489</v>
      </c>
      <c r="G394" s="749">
        <v>241101</v>
      </c>
      <c r="H394" s="749">
        <v>241</v>
      </c>
      <c r="I394" s="749" t="s">
        <v>409</v>
      </c>
      <c r="J394" s="749" t="s">
        <v>1808</v>
      </c>
      <c r="K394" s="749">
        <v>1</v>
      </c>
      <c r="L394" s="749">
        <v>5</v>
      </c>
      <c r="M394" s="749" t="s">
        <v>1809</v>
      </c>
      <c r="N394" s="749">
        <v>3</v>
      </c>
      <c r="O394" s="749">
        <v>0</v>
      </c>
      <c r="P394" s="749">
        <v>0</v>
      </c>
      <c r="Q394" s="749" t="s">
        <v>552</v>
      </c>
      <c r="R394" s="749">
        <v>5111</v>
      </c>
      <c r="S394" s="749">
        <v>511</v>
      </c>
      <c r="T394" s="749">
        <v>51</v>
      </c>
      <c r="U394" s="749">
        <v>5</v>
      </c>
      <c r="V394" s="749">
        <v>2</v>
      </c>
      <c r="W394" s="749">
        <v>1</v>
      </c>
      <c r="X394" s="749">
        <v>0</v>
      </c>
      <c r="Y394" s="749" t="s">
        <v>1812</v>
      </c>
      <c r="Z394" s="749" t="s">
        <v>971</v>
      </c>
      <c r="AA394" s="749">
        <v>750000</v>
      </c>
      <c r="AB394" s="749">
        <v>750000</v>
      </c>
      <c r="AC394" s="749">
        <v>187500</v>
      </c>
      <c r="AD394" s="749">
        <v>0</v>
      </c>
      <c r="AE394" s="749">
        <v>187500</v>
      </c>
      <c r="AF394" s="749">
        <v>0</v>
      </c>
      <c r="AG394" s="749">
        <v>750000</v>
      </c>
      <c r="AH394" s="671"/>
      <c r="BS394" s="749">
        <v>51112</v>
      </c>
    </row>
    <row r="395" spans="1:71">
      <c r="A395" s="749">
        <v>2</v>
      </c>
      <c r="B395" s="749" t="s">
        <v>1806</v>
      </c>
      <c r="C395" s="749">
        <v>2</v>
      </c>
      <c r="D395" s="749" t="s">
        <v>1807</v>
      </c>
      <c r="E395" s="749">
        <v>14</v>
      </c>
      <c r="F395" s="749" t="s">
        <v>489</v>
      </c>
      <c r="G395" s="749">
        <v>241101</v>
      </c>
      <c r="H395" s="749">
        <v>241</v>
      </c>
      <c r="I395" s="749" t="s">
        <v>409</v>
      </c>
      <c r="J395" s="749" t="s">
        <v>1808</v>
      </c>
      <c r="K395" s="749">
        <v>1</v>
      </c>
      <c r="L395" s="749">
        <v>5</v>
      </c>
      <c r="M395" s="749" t="s">
        <v>1809</v>
      </c>
      <c r="N395" s="749">
        <v>3</v>
      </c>
      <c r="O395" s="749">
        <v>0</v>
      </c>
      <c r="P395" s="749">
        <v>0</v>
      </c>
      <c r="Q395" s="749" t="s">
        <v>552</v>
      </c>
      <c r="R395" s="749">
        <v>5311</v>
      </c>
      <c r="S395" s="749">
        <v>531</v>
      </c>
      <c r="T395" s="749">
        <v>53</v>
      </c>
      <c r="U395" s="749">
        <v>5</v>
      </c>
      <c r="V395" s="749">
        <v>2</v>
      </c>
      <c r="W395" s="749">
        <v>1</v>
      </c>
      <c r="X395" s="749">
        <v>0</v>
      </c>
      <c r="Y395" s="749" t="s">
        <v>1812</v>
      </c>
      <c r="Z395" s="749" t="s">
        <v>971</v>
      </c>
      <c r="AA395" s="749">
        <v>2500000</v>
      </c>
      <c r="AB395" s="749">
        <v>2500000</v>
      </c>
      <c r="AC395" s="749">
        <v>624999</v>
      </c>
      <c r="AD395" s="749">
        <v>0</v>
      </c>
      <c r="AE395" s="749">
        <v>624999</v>
      </c>
      <c r="AF395" s="749">
        <v>0</v>
      </c>
      <c r="AG395" s="749">
        <v>2500000</v>
      </c>
      <c r="AH395" s="671"/>
      <c r="BS395" s="749">
        <v>53112</v>
      </c>
    </row>
    <row r="396" spans="1:71">
      <c r="A396" s="749">
        <v>2</v>
      </c>
      <c r="B396" s="749" t="s">
        <v>1806</v>
      </c>
      <c r="C396" s="749">
        <v>2</v>
      </c>
      <c r="D396" s="749" t="s">
        <v>1807</v>
      </c>
      <c r="E396" s="749">
        <v>14</v>
      </c>
      <c r="F396" s="749" t="s">
        <v>489</v>
      </c>
      <c r="G396" s="749">
        <v>241101</v>
      </c>
      <c r="H396" s="749">
        <v>241</v>
      </c>
      <c r="I396" s="749" t="s">
        <v>409</v>
      </c>
      <c r="J396" s="749" t="s">
        <v>1808</v>
      </c>
      <c r="K396" s="749">
        <v>2</v>
      </c>
      <c r="L396" s="749">
        <v>5</v>
      </c>
      <c r="M396" s="749" t="s">
        <v>1811</v>
      </c>
      <c r="N396" s="749">
        <v>1</v>
      </c>
      <c r="O396" s="749">
        <v>0</v>
      </c>
      <c r="P396" s="749">
        <v>0</v>
      </c>
      <c r="Q396" s="749" t="s">
        <v>548</v>
      </c>
      <c r="R396" s="749">
        <v>2111</v>
      </c>
      <c r="S396" s="749">
        <v>211</v>
      </c>
      <c r="T396" s="749">
        <v>21</v>
      </c>
      <c r="U396" s="749">
        <v>2</v>
      </c>
      <c r="V396" s="749">
        <v>1</v>
      </c>
      <c r="W396" s="749">
        <v>1</v>
      </c>
      <c r="X396" s="749">
        <v>0</v>
      </c>
      <c r="Y396" s="749" t="s">
        <v>1810</v>
      </c>
      <c r="AA396" s="749">
        <v>500000</v>
      </c>
      <c r="AB396" s="749">
        <v>500000</v>
      </c>
      <c r="AC396" s="749">
        <v>166668</v>
      </c>
      <c r="AD396" s="749">
        <v>0</v>
      </c>
      <c r="AE396" s="749">
        <v>166668</v>
      </c>
      <c r="AF396" s="749">
        <v>0</v>
      </c>
      <c r="AG396" s="749">
        <v>500000</v>
      </c>
      <c r="AH396" s="671"/>
      <c r="BS396" s="749">
        <v>21111</v>
      </c>
    </row>
    <row r="397" spans="1:71">
      <c r="A397" s="749">
        <v>2</v>
      </c>
      <c r="B397" s="749" t="s">
        <v>1806</v>
      </c>
      <c r="C397" s="749">
        <v>2</v>
      </c>
      <c r="D397" s="749" t="s">
        <v>1807</v>
      </c>
      <c r="E397" s="749">
        <v>14</v>
      </c>
      <c r="F397" s="749" t="s">
        <v>489</v>
      </c>
      <c r="G397" s="749">
        <v>241101</v>
      </c>
      <c r="H397" s="749">
        <v>241</v>
      </c>
      <c r="I397" s="749" t="s">
        <v>409</v>
      </c>
      <c r="J397" s="749" t="s">
        <v>1808</v>
      </c>
      <c r="K397" s="749">
        <v>2</v>
      </c>
      <c r="L397" s="749">
        <v>5</v>
      </c>
      <c r="M397" s="749" t="s">
        <v>1811</v>
      </c>
      <c r="N397" s="749">
        <v>1</v>
      </c>
      <c r="O397" s="749">
        <v>0</v>
      </c>
      <c r="P397" s="749">
        <v>0</v>
      </c>
      <c r="Q397" s="749" t="s">
        <v>548</v>
      </c>
      <c r="R397" s="749">
        <v>2141</v>
      </c>
      <c r="S397" s="749">
        <v>214</v>
      </c>
      <c r="T397" s="749">
        <v>21</v>
      </c>
      <c r="U397" s="749">
        <v>2</v>
      </c>
      <c r="V397" s="749">
        <v>1</v>
      </c>
      <c r="W397" s="749">
        <v>1</v>
      </c>
      <c r="X397" s="749">
        <v>0</v>
      </c>
      <c r="Y397" s="749" t="s">
        <v>1810</v>
      </c>
      <c r="AA397" s="749">
        <v>500000</v>
      </c>
      <c r="AB397" s="749">
        <v>500000</v>
      </c>
      <c r="AC397" s="749">
        <v>166668</v>
      </c>
      <c r="AD397" s="749">
        <v>0</v>
      </c>
      <c r="AE397" s="749">
        <v>166668</v>
      </c>
      <c r="AF397" s="749">
        <v>0</v>
      </c>
      <c r="AG397" s="749">
        <v>500000</v>
      </c>
      <c r="AH397" s="671"/>
      <c r="BS397" s="749">
        <v>21411</v>
      </c>
    </row>
    <row r="398" spans="1:71">
      <c r="A398" s="749">
        <v>2</v>
      </c>
      <c r="B398" s="749" t="s">
        <v>1806</v>
      </c>
      <c r="C398" s="749">
        <v>2</v>
      </c>
      <c r="D398" s="749" t="s">
        <v>1807</v>
      </c>
      <c r="E398" s="749">
        <v>14</v>
      </c>
      <c r="F398" s="749" t="s">
        <v>489</v>
      </c>
      <c r="G398" s="749">
        <v>241101</v>
      </c>
      <c r="H398" s="749">
        <v>241</v>
      </c>
      <c r="I398" s="749" t="s">
        <v>409</v>
      </c>
      <c r="J398" s="749" t="s">
        <v>1808</v>
      </c>
      <c r="K398" s="749">
        <v>2</v>
      </c>
      <c r="L398" s="749">
        <v>5</v>
      </c>
      <c r="M398" s="749" t="s">
        <v>1811</v>
      </c>
      <c r="N398" s="749">
        <v>1</v>
      </c>
      <c r="O398" s="749">
        <v>0</v>
      </c>
      <c r="P398" s="749">
        <v>0</v>
      </c>
      <c r="Q398" s="749" t="s">
        <v>548</v>
      </c>
      <c r="R398" s="749">
        <v>2161</v>
      </c>
      <c r="S398" s="749">
        <v>216</v>
      </c>
      <c r="T398" s="749">
        <v>21</v>
      </c>
      <c r="U398" s="749">
        <v>2</v>
      </c>
      <c r="V398" s="749">
        <v>1</v>
      </c>
      <c r="W398" s="749">
        <v>1</v>
      </c>
      <c r="X398" s="749">
        <v>0</v>
      </c>
      <c r="Y398" s="749" t="s">
        <v>1810</v>
      </c>
      <c r="AA398" s="749">
        <v>3000000</v>
      </c>
      <c r="AB398" s="749">
        <v>3000000</v>
      </c>
      <c r="AC398" s="749">
        <v>2200000</v>
      </c>
      <c r="AD398" s="749">
        <v>899385.82</v>
      </c>
      <c r="AE398" s="749">
        <v>1300614.18</v>
      </c>
      <c r="AF398" s="749">
        <v>2100614.1800000002</v>
      </c>
      <c r="AG398" s="749">
        <v>0</v>
      </c>
      <c r="AH398" s="671"/>
      <c r="BS398" s="749">
        <v>21611</v>
      </c>
    </row>
    <row r="399" spans="1:71">
      <c r="A399" s="749">
        <v>2</v>
      </c>
      <c r="B399" s="749" t="s">
        <v>1806</v>
      </c>
      <c r="C399" s="749">
        <v>2</v>
      </c>
      <c r="D399" s="749" t="s">
        <v>1807</v>
      </c>
      <c r="E399" s="749">
        <v>14</v>
      </c>
      <c r="F399" s="749" t="s">
        <v>489</v>
      </c>
      <c r="G399" s="749">
        <v>241101</v>
      </c>
      <c r="H399" s="749">
        <v>241</v>
      </c>
      <c r="I399" s="749" t="s">
        <v>409</v>
      </c>
      <c r="J399" s="749" t="s">
        <v>1808</v>
      </c>
      <c r="K399" s="749">
        <v>2</v>
      </c>
      <c r="L399" s="749">
        <v>5</v>
      </c>
      <c r="M399" s="749" t="s">
        <v>1811</v>
      </c>
      <c r="N399" s="749">
        <v>1</v>
      </c>
      <c r="O399" s="749">
        <v>0</v>
      </c>
      <c r="P399" s="749">
        <v>0</v>
      </c>
      <c r="Q399" s="749" t="s">
        <v>548</v>
      </c>
      <c r="R399" s="749">
        <v>2451</v>
      </c>
      <c r="S399" s="749">
        <v>245</v>
      </c>
      <c r="T399" s="749">
        <v>24</v>
      </c>
      <c r="U399" s="749">
        <v>2</v>
      </c>
      <c r="V399" s="749">
        <v>1</v>
      </c>
      <c r="W399" s="749">
        <v>1</v>
      </c>
      <c r="X399" s="749">
        <v>0</v>
      </c>
      <c r="Y399" s="749" t="s">
        <v>1810</v>
      </c>
      <c r="AA399" s="749">
        <v>2800000</v>
      </c>
      <c r="AB399" s="749">
        <v>50000</v>
      </c>
      <c r="AC399" s="749">
        <v>50000</v>
      </c>
      <c r="AD399" s="749">
        <v>0</v>
      </c>
      <c r="AE399" s="749">
        <v>50000</v>
      </c>
      <c r="AF399" s="749">
        <v>0</v>
      </c>
      <c r="AG399" s="749">
        <v>50000</v>
      </c>
      <c r="AH399" s="671"/>
      <c r="BS399" s="749">
        <v>24511</v>
      </c>
    </row>
    <row r="400" spans="1:71">
      <c r="A400" s="749">
        <v>2</v>
      </c>
      <c r="B400" s="749" t="s">
        <v>1806</v>
      </c>
      <c r="C400" s="749">
        <v>2</v>
      </c>
      <c r="D400" s="749" t="s">
        <v>1807</v>
      </c>
      <c r="E400" s="749">
        <v>14</v>
      </c>
      <c r="F400" s="749" t="s">
        <v>489</v>
      </c>
      <c r="G400" s="749">
        <v>241101</v>
      </c>
      <c r="H400" s="749">
        <v>241</v>
      </c>
      <c r="I400" s="749" t="s">
        <v>409</v>
      </c>
      <c r="J400" s="749" t="s">
        <v>1808</v>
      </c>
      <c r="K400" s="749">
        <v>2</v>
      </c>
      <c r="L400" s="749">
        <v>5</v>
      </c>
      <c r="M400" s="749" t="s">
        <v>1811</v>
      </c>
      <c r="N400" s="749">
        <v>1</v>
      </c>
      <c r="O400" s="749">
        <v>0</v>
      </c>
      <c r="P400" s="749">
        <v>0</v>
      </c>
      <c r="Q400" s="749" t="s">
        <v>548</v>
      </c>
      <c r="R400" s="749">
        <v>2461</v>
      </c>
      <c r="S400" s="749">
        <v>246</v>
      </c>
      <c r="T400" s="749">
        <v>24</v>
      </c>
      <c r="U400" s="749">
        <v>2</v>
      </c>
      <c r="V400" s="749">
        <v>1</v>
      </c>
      <c r="W400" s="749">
        <v>1</v>
      </c>
      <c r="X400" s="749">
        <v>0</v>
      </c>
      <c r="Y400" s="749" t="s">
        <v>1810</v>
      </c>
      <c r="AA400" s="749">
        <v>3000000</v>
      </c>
      <c r="AB400" s="749">
        <v>3000000</v>
      </c>
      <c r="AC400" s="749">
        <v>999999</v>
      </c>
      <c r="AD400" s="749">
        <v>0</v>
      </c>
      <c r="AE400" s="749">
        <v>999999</v>
      </c>
      <c r="AF400" s="749">
        <v>0</v>
      </c>
      <c r="AG400" s="749">
        <v>3000000</v>
      </c>
      <c r="AH400" s="671">
        <v>871519.92</v>
      </c>
      <c r="BS400" s="749">
        <v>24611</v>
      </c>
    </row>
    <row r="401" spans="1:71">
      <c r="A401" s="749">
        <v>2</v>
      </c>
      <c r="B401" s="749" t="s">
        <v>1806</v>
      </c>
      <c r="C401" s="749">
        <v>2</v>
      </c>
      <c r="D401" s="749" t="s">
        <v>1807</v>
      </c>
      <c r="E401" s="749">
        <v>14</v>
      </c>
      <c r="F401" s="749" t="s">
        <v>489</v>
      </c>
      <c r="G401" s="749">
        <v>241101</v>
      </c>
      <c r="H401" s="749">
        <v>241</v>
      </c>
      <c r="I401" s="749" t="s">
        <v>409</v>
      </c>
      <c r="J401" s="749" t="s">
        <v>1808</v>
      </c>
      <c r="K401" s="749">
        <v>2</v>
      </c>
      <c r="L401" s="749">
        <v>5</v>
      </c>
      <c r="M401" s="749" t="s">
        <v>1811</v>
      </c>
      <c r="N401" s="749">
        <v>1</v>
      </c>
      <c r="O401" s="749">
        <v>0</v>
      </c>
      <c r="P401" s="749">
        <v>0</v>
      </c>
      <c r="Q401" s="749" t="s">
        <v>548</v>
      </c>
      <c r="R401" s="749">
        <v>2481</v>
      </c>
      <c r="S401" s="749">
        <v>248</v>
      </c>
      <c r="T401" s="749">
        <v>24</v>
      </c>
      <c r="U401" s="749">
        <v>2</v>
      </c>
      <c r="V401" s="749">
        <v>1</v>
      </c>
      <c r="W401" s="749">
        <v>1</v>
      </c>
      <c r="X401" s="749">
        <v>0</v>
      </c>
      <c r="Y401" s="749" t="s">
        <v>1810</v>
      </c>
      <c r="AA401" s="749">
        <v>3000000</v>
      </c>
      <c r="AB401" s="749">
        <v>800000</v>
      </c>
      <c r="AC401" s="749">
        <v>800000</v>
      </c>
      <c r="AD401" s="749">
        <v>0</v>
      </c>
      <c r="AE401" s="749">
        <v>800000</v>
      </c>
      <c r="AF401" s="749">
        <v>351750</v>
      </c>
      <c r="AG401" s="749">
        <v>448250</v>
      </c>
      <c r="AH401" s="671"/>
      <c r="BS401" s="749">
        <v>24811</v>
      </c>
    </row>
    <row r="402" spans="1:71">
      <c r="A402" s="749">
        <v>2</v>
      </c>
      <c r="B402" s="749" t="s">
        <v>1806</v>
      </c>
      <c r="C402" s="749">
        <v>2</v>
      </c>
      <c r="D402" s="749" t="s">
        <v>1807</v>
      </c>
      <c r="E402" s="749">
        <v>14</v>
      </c>
      <c r="F402" s="749" t="s">
        <v>489</v>
      </c>
      <c r="G402" s="749">
        <v>241101</v>
      </c>
      <c r="H402" s="749">
        <v>241</v>
      </c>
      <c r="I402" s="749" t="s">
        <v>409</v>
      </c>
      <c r="J402" s="749" t="s">
        <v>1808</v>
      </c>
      <c r="K402" s="749">
        <v>2</v>
      </c>
      <c r="L402" s="749">
        <v>5</v>
      </c>
      <c r="M402" s="749" t="s">
        <v>1811</v>
      </c>
      <c r="N402" s="749">
        <v>1</v>
      </c>
      <c r="O402" s="749">
        <v>0</v>
      </c>
      <c r="P402" s="749">
        <v>0</v>
      </c>
      <c r="Q402" s="749" t="s">
        <v>548</v>
      </c>
      <c r="R402" s="749">
        <v>2491</v>
      </c>
      <c r="S402" s="749">
        <v>249</v>
      </c>
      <c r="T402" s="749">
        <v>24</v>
      </c>
      <c r="U402" s="749">
        <v>2</v>
      </c>
      <c r="V402" s="749">
        <v>1</v>
      </c>
      <c r="W402" s="749">
        <v>1</v>
      </c>
      <c r="X402" s="749">
        <v>0</v>
      </c>
      <c r="Y402" s="749" t="s">
        <v>1810</v>
      </c>
      <c r="AA402" s="749">
        <v>2000000</v>
      </c>
      <c r="AB402" s="749">
        <v>2000000</v>
      </c>
      <c r="AC402" s="749">
        <v>666666</v>
      </c>
      <c r="AD402" s="749">
        <v>0</v>
      </c>
      <c r="AE402" s="749">
        <v>666666</v>
      </c>
      <c r="AF402" s="749">
        <v>0</v>
      </c>
      <c r="AG402" s="749">
        <v>2000000</v>
      </c>
      <c r="AH402" s="671"/>
      <c r="BS402" s="749">
        <v>24911</v>
      </c>
    </row>
    <row r="403" spans="1:71">
      <c r="A403" s="749">
        <v>2</v>
      </c>
      <c r="B403" s="749" t="s">
        <v>1806</v>
      </c>
      <c r="C403" s="749">
        <v>2</v>
      </c>
      <c r="D403" s="749" t="s">
        <v>1807</v>
      </c>
      <c r="E403" s="749">
        <v>14</v>
      </c>
      <c r="F403" s="749" t="s">
        <v>489</v>
      </c>
      <c r="G403" s="749">
        <v>241101</v>
      </c>
      <c r="H403" s="749">
        <v>241</v>
      </c>
      <c r="I403" s="749" t="s">
        <v>409</v>
      </c>
      <c r="J403" s="749" t="s">
        <v>1808</v>
      </c>
      <c r="K403" s="749">
        <v>2</v>
      </c>
      <c r="L403" s="749">
        <v>5</v>
      </c>
      <c r="M403" s="749" t="s">
        <v>1811</v>
      </c>
      <c r="N403" s="749">
        <v>1</v>
      </c>
      <c r="O403" s="749">
        <v>0</v>
      </c>
      <c r="P403" s="749">
        <v>0</v>
      </c>
      <c r="Q403" s="749" t="s">
        <v>548</v>
      </c>
      <c r="R403" s="749">
        <v>2511</v>
      </c>
      <c r="S403" s="749">
        <v>251</v>
      </c>
      <c r="T403" s="749">
        <v>25</v>
      </c>
      <c r="U403" s="749">
        <v>2</v>
      </c>
      <c r="V403" s="749">
        <v>1</v>
      </c>
      <c r="W403" s="749">
        <v>1</v>
      </c>
      <c r="X403" s="749">
        <v>0</v>
      </c>
      <c r="Y403" s="749" t="s">
        <v>1810</v>
      </c>
      <c r="AA403" s="749">
        <v>3500000</v>
      </c>
      <c r="AB403" s="749">
        <v>3500000</v>
      </c>
      <c r="AC403" s="749">
        <v>1166667</v>
      </c>
      <c r="AD403" s="749">
        <v>0</v>
      </c>
      <c r="AE403" s="749">
        <v>1166667</v>
      </c>
      <c r="AF403" s="749">
        <v>0</v>
      </c>
      <c r="AG403" s="749">
        <v>3500000</v>
      </c>
      <c r="AH403" s="671"/>
      <c r="BS403" s="749">
        <v>25111</v>
      </c>
    </row>
    <row r="404" spans="1:71">
      <c r="A404" s="749">
        <v>2</v>
      </c>
      <c r="B404" s="749" t="s">
        <v>1806</v>
      </c>
      <c r="C404" s="749">
        <v>2</v>
      </c>
      <c r="D404" s="749" t="s">
        <v>1807</v>
      </c>
      <c r="E404" s="749">
        <v>14</v>
      </c>
      <c r="F404" s="749" t="s">
        <v>489</v>
      </c>
      <c r="G404" s="749">
        <v>241101</v>
      </c>
      <c r="H404" s="749">
        <v>241</v>
      </c>
      <c r="I404" s="749" t="s">
        <v>409</v>
      </c>
      <c r="J404" s="749" t="s">
        <v>1808</v>
      </c>
      <c r="K404" s="749">
        <v>2</v>
      </c>
      <c r="L404" s="749">
        <v>5</v>
      </c>
      <c r="M404" s="749" t="s">
        <v>1811</v>
      </c>
      <c r="N404" s="749">
        <v>1</v>
      </c>
      <c r="O404" s="749">
        <v>0</v>
      </c>
      <c r="P404" s="749">
        <v>0</v>
      </c>
      <c r="Q404" s="749" t="s">
        <v>548</v>
      </c>
      <c r="R404" s="749">
        <v>2541</v>
      </c>
      <c r="S404" s="749">
        <v>254</v>
      </c>
      <c r="T404" s="749">
        <v>25</v>
      </c>
      <c r="U404" s="749">
        <v>2</v>
      </c>
      <c r="V404" s="749">
        <v>1</v>
      </c>
      <c r="W404" s="749">
        <v>1</v>
      </c>
      <c r="X404" s="749">
        <v>0</v>
      </c>
      <c r="Y404" s="749" t="s">
        <v>1810</v>
      </c>
      <c r="AA404" s="749">
        <v>1500000</v>
      </c>
      <c r="AB404" s="749">
        <v>1500000</v>
      </c>
      <c r="AC404" s="749">
        <v>500001</v>
      </c>
      <c r="AD404" s="749">
        <v>18792</v>
      </c>
      <c r="AE404" s="749">
        <v>481209</v>
      </c>
      <c r="AF404" s="749">
        <v>214898</v>
      </c>
      <c r="AG404" s="749">
        <v>1266310</v>
      </c>
      <c r="AH404" s="671"/>
      <c r="BS404" s="749">
        <v>25411</v>
      </c>
    </row>
    <row r="405" spans="1:71">
      <c r="A405" s="749">
        <v>2</v>
      </c>
      <c r="B405" s="749" t="s">
        <v>1806</v>
      </c>
      <c r="C405" s="749">
        <v>2</v>
      </c>
      <c r="D405" s="749" t="s">
        <v>1807</v>
      </c>
      <c r="E405" s="749">
        <v>14</v>
      </c>
      <c r="F405" s="749" t="s">
        <v>489</v>
      </c>
      <c r="G405" s="749">
        <v>241101</v>
      </c>
      <c r="H405" s="749">
        <v>241</v>
      </c>
      <c r="I405" s="749" t="s">
        <v>409</v>
      </c>
      <c r="J405" s="749" t="s">
        <v>1808</v>
      </c>
      <c r="K405" s="749">
        <v>2</v>
      </c>
      <c r="L405" s="749">
        <v>5</v>
      </c>
      <c r="M405" s="749" t="s">
        <v>1811</v>
      </c>
      <c r="N405" s="749">
        <v>1</v>
      </c>
      <c r="O405" s="749">
        <v>0</v>
      </c>
      <c r="P405" s="749">
        <v>0</v>
      </c>
      <c r="Q405" s="749" t="s">
        <v>548</v>
      </c>
      <c r="R405" s="749">
        <v>2611</v>
      </c>
      <c r="S405" s="749">
        <v>261</v>
      </c>
      <c r="T405" s="749">
        <v>26</v>
      </c>
      <c r="U405" s="749">
        <v>2</v>
      </c>
      <c r="V405" s="749">
        <v>1</v>
      </c>
      <c r="W405" s="749">
        <v>2</v>
      </c>
      <c r="X405" s="749">
        <v>0</v>
      </c>
      <c r="Y405" s="749" t="s">
        <v>1810</v>
      </c>
      <c r="AA405" s="749">
        <v>1300000</v>
      </c>
      <c r="AB405" s="749">
        <v>1300000</v>
      </c>
      <c r="AC405" s="749">
        <v>768180</v>
      </c>
      <c r="AD405" s="749">
        <v>0</v>
      </c>
      <c r="AE405" s="749">
        <v>768180</v>
      </c>
      <c r="AF405" s="749">
        <v>0</v>
      </c>
      <c r="AG405" s="749">
        <v>1300000</v>
      </c>
      <c r="AH405" s="671">
        <v>43000</v>
      </c>
      <c r="BS405" s="749">
        <v>26111</v>
      </c>
    </row>
    <row r="406" spans="1:71">
      <c r="A406" s="749">
        <v>2</v>
      </c>
      <c r="B406" s="749" t="s">
        <v>1806</v>
      </c>
      <c r="C406" s="749">
        <v>2</v>
      </c>
      <c r="D406" s="749" t="s">
        <v>1807</v>
      </c>
      <c r="E406" s="749">
        <v>14</v>
      </c>
      <c r="F406" s="749" t="s">
        <v>489</v>
      </c>
      <c r="G406" s="749">
        <v>241101</v>
      </c>
      <c r="H406" s="749">
        <v>241</v>
      </c>
      <c r="I406" s="749" t="s">
        <v>409</v>
      </c>
      <c r="J406" s="749" t="s">
        <v>1808</v>
      </c>
      <c r="K406" s="749">
        <v>2</v>
      </c>
      <c r="L406" s="749">
        <v>5</v>
      </c>
      <c r="M406" s="749" t="s">
        <v>1811</v>
      </c>
      <c r="N406" s="749">
        <v>1</v>
      </c>
      <c r="O406" s="749">
        <v>0</v>
      </c>
      <c r="P406" s="749">
        <v>0</v>
      </c>
      <c r="Q406" s="749" t="s">
        <v>548</v>
      </c>
      <c r="R406" s="749">
        <v>2711</v>
      </c>
      <c r="S406" s="749">
        <v>271</v>
      </c>
      <c r="T406" s="749">
        <v>27</v>
      </c>
      <c r="U406" s="749">
        <v>2</v>
      </c>
      <c r="V406" s="749">
        <v>1</v>
      </c>
      <c r="W406" s="749">
        <v>2</v>
      </c>
      <c r="X406" s="749">
        <v>0</v>
      </c>
      <c r="Y406" s="749" t="s">
        <v>1810</v>
      </c>
      <c r="AA406" s="749">
        <v>300000</v>
      </c>
      <c r="AB406" s="749">
        <v>300000</v>
      </c>
      <c r="AC406" s="749">
        <v>177275</v>
      </c>
      <c r="AD406" s="749">
        <v>0</v>
      </c>
      <c r="AE406" s="749">
        <v>177275</v>
      </c>
      <c r="AF406" s="749">
        <v>300000</v>
      </c>
      <c r="AG406" s="749">
        <v>0</v>
      </c>
      <c r="AH406" s="671"/>
      <c r="BS406" s="749">
        <v>27111</v>
      </c>
    </row>
    <row r="407" spans="1:71">
      <c r="A407" s="749">
        <v>2</v>
      </c>
      <c r="B407" s="749" t="s">
        <v>1806</v>
      </c>
      <c r="C407" s="749">
        <v>2</v>
      </c>
      <c r="D407" s="749" t="s">
        <v>1807</v>
      </c>
      <c r="E407" s="749">
        <v>14</v>
      </c>
      <c r="F407" s="749" t="s">
        <v>489</v>
      </c>
      <c r="G407" s="749">
        <v>241101</v>
      </c>
      <c r="H407" s="749">
        <v>241</v>
      </c>
      <c r="I407" s="749" t="s">
        <v>409</v>
      </c>
      <c r="J407" s="749" t="s">
        <v>1808</v>
      </c>
      <c r="K407" s="749">
        <v>2</v>
      </c>
      <c r="L407" s="749">
        <v>5</v>
      </c>
      <c r="M407" s="749" t="s">
        <v>1811</v>
      </c>
      <c r="N407" s="749">
        <v>1</v>
      </c>
      <c r="O407" s="749">
        <v>0</v>
      </c>
      <c r="P407" s="749">
        <v>0</v>
      </c>
      <c r="Q407" s="749" t="s">
        <v>548</v>
      </c>
      <c r="R407" s="749">
        <v>2721</v>
      </c>
      <c r="S407" s="749">
        <v>272</v>
      </c>
      <c r="T407" s="749">
        <v>27</v>
      </c>
      <c r="U407" s="749">
        <v>2</v>
      </c>
      <c r="V407" s="749">
        <v>1</v>
      </c>
      <c r="W407" s="749">
        <v>2</v>
      </c>
      <c r="X407" s="749">
        <v>0</v>
      </c>
      <c r="Y407" s="749" t="s">
        <v>1810</v>
      </c>
      <c r="AA407" s="749">
        <v>900000</v>
      </c>
      <c r="AB407" s="749">
        <v>900000</v>
      </c>
      <c r="AC407" s="749">
        <v>531825</v>
      </c>
      <c r="AD407" s="749">
        <v>0</v>
      </c>
      <c r="AE407" s="749">
        <v>531825</v>
      </c>
      <c r="AF407" s="749">
        <v>900000</v>
      </c>
      <c r="AG407" s="749">
        <v>0</v>
      </c>
      <c r="AH407" s="671">
        <v>766811</v>
      </c>
      <c r="BS407" s="749">
        <v>27211</v>
      </c>
    </row>
    <row r="408" spans="1:71">
      <c r="A408" s="749">
        <v>2</v>
      </c>
      <c r="B408" s="749" t="s">
        <v>1806</v>
      </c>
      <c r="C408" s="749">
        <v>2</v>
      </c>
      <c r="D408" s="749" t="s">
        <v>1807</v>
      </c>
      <c r="E408" s="749">
        <v>14</v>
      </c>
      <c r="F408" s="749" t="s">
        <v>489</v>
      </c>
      <c r="G408" s="749">
        <v>241101</v>
      </c>
      <c r="H408" s="749">
        <v>241</v>
      </c>
      <c r="I408" s="749" t="s">
        <v>409</v>
      </c>
      <c r="J408" s="749" t="s">
        <v>1808</v>
      </c>
      <c r="K408" s="749">
        <v>2</v>
      </c>
      <c r="L408" s="749">
        <v>5</v>
      </c>
      <c r="M408" s="749" t="s">
        <v>1811</v>
      </c>
      <c r="N408" s="749">
        <v>1</v>
      </c>
      <c r="O408" s="749">
        <v>0</v>
      </c>
      <c r="P408" s="749">
        <v>0</v>
      </c>
      <c r="Q408" s="749" t="s">
        <v>548</v>
      </c>
      <c r="R408" s="749">
        <v>2731</v>
      </c>
      <c r="S408" s="749">
        <v>273</v>
      </c>
      <c r="T408" s="749">
        <v>27</v>
      </c>
      <c r="U408" s="749">
        <v>2</v>
      </c>
      <c r="V408" s="749">
        <v>1</v>
      </c>
      <c r="W408" s="749">
        <v>1</v>
      </c>
      <c r="X408" s="749">
        <v>0</v>
      </c>
      <c r="Y408" s="749" t="s">
        <v>1810</v>
      </c>
      <c r="AA408" s="749">
        <v>300000</v>
      </c>
      <c r="AB408" s="749">
        <v>0</v>
      </c>
      <c r="AC408" s="749">
        <v>0</v>
      </c>
      <c r="AD408" s="749">
        <v>0</v>
      </c>
      <c r="AE408" s="749">
        <v>0</v>
      </c>
      <c r="AF408" s="749">
        <v>0</v>
      </c>
      <c r="AG408" s="749">
        <v>0</v>
      </c>
      <c r="AH408" s="671"/>
      <c r="BS408" s="749">
        <v>27311</v>
      </c>
    </row>
    <row r="409" spans="1:71">
      <c r="A409" s="749">
        <v>2</v>
      </c>
      <c r="B409" s="749" t="s">
        <v>1806</v>
      </c>
      <c r="C409" s="749">
        <v>2</v>
      </c>
      <c r="D409" s="749" t="s">
        <v>1807</v>
      </c>
      <c r="E409" s="749">
        <v>14</v>
      </c>
      <c r="F409" s="749" t="s">
        <v>489</v>
      </c>
      <c r="G409" s="749">
        <v>241101</v>
      </c>
      <c r="H409" s="749">
        <v>241</v>
      </c>
      <c r="I409" s="749" t="s">
        <v>409</v>
      </c>
      <c r="J409" s="749" t="s">
        <v>1808</v>
      </c>
      <c r="K409" s="749">
        <v>2</v>
      </c>
      <c r="L409" s="749">
        <v>5</v>
      </c>
      <c r="M409" s="749" t="s">
        <v>1811</v>
      </c>
      <c r="N409" s="749">
        <v>1</v>
      </c>
      <c r="O409" s="749">
        <v>0</v>
      </c>
      <c r="P409" s="749">
        <v>0</v>
      </c>
      <c r="Q409" s="749" t="s">
        <v>548</v>
      </c>
      <c r="R409" s="749">
        <v>2911</v>
      </c>
      <c r="S409" s="749">
        <v>291</v>
      </c>
      <c r="T409" s="749">
        <v>29</v>
      </c>
      <c r="U409" s="749">
        <v>2</v>
      </c>
      <c r="V409" s="749">
        <v>1</v>
      </c>
      <c r="W409" s="749">
        <v>1</v>
      </c>
      <c r="X409" s="749">
        <v>0</v>
      </c>
      <c r="Y409" s="749" t="s">
        <v>1810</v>
      </c>
      <c r="AA409" s="749">
        <v>1200000</v>
      </c>
      <c r="AB409" s="749">
        <v>500000</v>
      </c>
      <c r="AC409" s="749">
        <v>399999</v>
      </c>
      <c r="AD409" s="749">
        <v>0</v>
      </c>
      <c r="AE409" s="749">
        <v>399999</v>
      </c>
      <c r="AF409" s="749">
        <v>0</v>
      </c>
      <c r="AG409" s="749">
        <v>500000</v>
      </c>
      <c r="AH409" s="671"/>
      <c r="BS409" s="749">
        <v>29111</v>
      </c>
    </row>
    <row r="410" spans="1:71">
      <c r="A410" s="749">
        <v>2</v>
      </c>
      <c r="B410" s="749" t="s">
        <v>1806</v>
      </c>
      <c r="C410" s="749">
        <v>2</v>
      </c>
      <c r="D410" s="749" t="s">
        <v>1807</v>
      </c>
      <c r="E410" s="749">
        <v>14</v>
      </c>
      <c r="F410" s="749" t="s">
        <v>489</v>
      </c>
      <c r="G410" s="749">
        <v>241101</v>
      </c>
      <c r="H410" s="749">
        <v>241</v>
      </c>
      <c r="I410" s="749" t="s">
        <v>409</v>
      </c>
      <c r="J410" s="749" t="s">
        <v>1808</v>
      </c>
      <c r="K410" s="749">
        <v>2</v>
      </c>
      <c r="L410" s="749">
        <v>5</v>
      </c>
      <c r="M410" s="749" t="s">
        <v>1811</v>
      </c>
      <c r="N410" s="749">
        <v>1</v>
      </c>
      <c r="O410" s="749">
        <v>0</v>
      </c>
      <c r="P410" s="749">
        <v>0</v>
      </c>
      <c r="Q410" s="749" t="s">
        <v>548</v>
      </c>
      <c r="R410" s="749">
        <v>3112</v>
      </c>
      <c r="S410" s="749">
        <v>311</v>
      </c>
      <c r="T410" s="749">
        <v>31</v>
      </c>
      <c r="U410" s="749">
        <v>3</v>
      </c>
      <c r="V410" s="749">
        <v>1</v>
      </c>
      <c r="W410" s="749">
        <v>2</v>
      </c>
      <c r="X410" s="749">
        <v>0</v>
      </c>
      <c r="Y410" s="749" t="s">
        <v>1810</v>
      </c>
      <c r="AA410" s="749">
        <v>0</v>
      </c>
      <c r="AB410" s="749">
        <v>17201966</v>
      </c>
      <c r="AC410" s="749">
        <v>3915006</v>
      </c>
      <c r="AD410" s="749">
        <v>0</v>
      </c>
      <c r="AE410" s="749">
        <v>3915006</v>
      </c>
      <c r="AF410" s="749">
        <v>0</v>
      </c>
      <c r="AG410" s="749">
        <v>17201966</v>
      </c>
      <c r="AH410" s="671"/>
      <c r="BS410" s="749">
        <v>31121</v>
      </c>
    </row>
    <row r="411" spans="1:71">
      <c r="A411" s="749">
        <v>2</v>
      </c>
      <c r="B411" s="749" t="s">
        <v>1806</v>
      </c>
      <c r="C411" s="749">
        <v>2</v>
      </c>
      <c r="D411" s="749" t="s">
        <v>1807</v>
      </c>
      <c r="E411" s="749">
        <v>14</v>
      </c>
      <c r="F411" s="749" t="s">
        <v>489</v>
      </c>
      <c r="G411" s="749">
        <v>241101</v>
      </c>
      <c r="H411" s="749">
        <v>241</v>
      </c>
      <c r="I411" s="749" t="s">
        <v>409</v>
      </c>
      <c r="J411" s="749" t="s">
        <v>1808</v>
      </c>
      <c r="K411" s="749">
        <v>2</v>
      </c>
      <c r="L411" s="749">
        <v>5</v>
      </c>
      <c r="M411" s="749" t="s">
        <v>1811</v>
      </c>
      <c r="N411" s="749">
        <v>1</v>
      </c>
      <c r="O411" s="749">
        <v>0</v>
      </c>
      <c r="P411" s="749">
        <v>0</v>
      </c>
      <c r="Q411" s="749" t="s">
        <v>548</v>
      </c>
      <c r="R411" s="749">
        <v>3121</v>
      </c>
      <c r="S411" s="749">
        <v>312</v>
      </c>
      <c r="T411" s="749">
        <v>31</v>
      </c>
      <c r="U411" s="749">
        <v>3</v>
      </c>
      <c r="V411" s="749">
        <v>1</v>
      </c>
      <c r="W411" s="749">
        <v>1</v>
      </c>
      <c r="X411" s="749">
        <v>0</v>
      </c>
      <c r="Y411" s="749" t="s">
        <v>1810</v>
      </c>
      <c r="AA411" s="749">
        <v>9000000</v>
      </c>
      <c r="AB411" s="749">
        <v>3125000</v>
      </c>
      <c r="AC411" s="749">
        <v>1241260</v>
      </c>
      <c r="AD411" s="749">
        <v>732850.62</v>
      </c>
      <c r="AE411" s="749">
        <v>508409.38</v>
      </c>
      <c r="AF411" s="749">
        <v>2392149.38</v>
      </c>
      <c r="AG411" s="749">
        <v>0</v>
      </c>
      <c r="AH411" s="671"/>
      <c r="BS411" s="749">
        <v>31211</v>
      </c>
    </row>
    <row r="412" spans="1:71">
      <c r="A412" s="749">
        <v>2</v>
      </c>
      <c r="B412" s="749" t="s">
        <v>1806</v>
      </c>
      <c r="C412" s="749">
        <v>2</v>
      </c>
      <c r="D412" s="749" t="s">
        <v>1807</v>
      </c>
      <c r="E412" s="749">
        <v>14</v>
      </c>
      <c r="F412" s="749" t="s">
        <v>489</v>
      </c>
      <c r="G412" s="749">
        <v>241101</v>
      </c>
      <c r="H412" s="749">
        <v>241</v>
      </c>
      <c r="I412" s="749" t="s">
        <v>409</v>
      </c>
      <c r="J412" s="749" t="s">
        <v>1808</v>
      </c>
      <c r="K412" s="749">
        <v>2</v>
      </c>
      <c r="L412" s="749">
        <v>5</v>
      </c>
      <c r="M412" s="749" t="s">
        <v>1811</v>
      </c>
      <c r="N412" s="749">
        <v>1</v>
      </c>
      <c r="O412" s="749">
        <v>0</v>
      </c>
      <c r="P412" s="749">
        <v>0</v>
      </c>
      <c r="Q412" s="749" t="s">
        <v>548</v>
      </c>
      <c r="R412" s="749">
        <v>3381</v>
      </c>
      <c r="S412" s="749">
        <v>338</v>
      </c>
      <c r="T412" s="749">
        <v>33</v>
      </c>
      <c r="U412" s="749">
        <v>3</v>
      </c>
      <c r="V412" s="749">
        <v>1</v>
      </c>
      <c r="W412" s="749">
        <v>2</v>
      </c>
      <c r="X412" s="749">
        <v>0</v>
      </c>
      <c r="Y412" s="749" t="s">
        <v>1810</v>
      </c>
      <c r="AA412" s="749">
        <v>0</v>
      </c>
      <c r="AB412" s="749">
        <v>5283056</v>
      </c>
      <c r="AC412" s="749">
        <v>1753697</v>
      </c>
      <c r="AD412" s="749">
        <v>0</v>
      </c>
      <c r="AE412" s="749">
        <v>1753697</v>
      </c>
      <c r="AF412" s="749">
        <v>0</v>
      </c>
      <c r="AG412" s="749">
        <v>5283056</v>
      </c>
      <c r="AH412" s="671"/>
      <c r="BS412" s="749">
        <v>33811</v>
      </c>
    </row>
    <row r="413" spans="1:71">
      <c r="A413" s="749">
        <v>2</v>
      </c>
      <c r="B413" s="749" t="s">
        <v>1806</v>
      </c>
      <c r="C413" s="749">
        <v>2</v>
      </c>
      <c r="D413" s="749" t="s">
        <v>1807</v>
      </c>
      <c r="E413" s="749">
        <v>14</v>
      </c>
      <c r="F413" s="749" t="s">
        <v>489</v>
      </c>
      <c r="G413" s="749">
        <v>241101</v>
      </c>
      <c r="H413" s="749">
        <v>241</v>
      </c>
      <c r="I413" s="749" t="s">
        <v>409</v>
      </c>
      <c r="J413" s="749" t="s">
        <v>1808</v>
      </c>
      <c r="K413" s="749">
        <v>2</v>
      </c>
      <c r="L413" s="749">
        <v>5</v>
      </c>
      <c r="M413" s="749" t="s">
        <v>1811</v>
      </c>
      <c r="N413" s="749">
        <v>1</v>
      </c>
      <c r="O413" s="749">
        <v>0</v>
      </c>
      <c r="P413" s="749">
        <v>0</v>
      </c>
      <c r="Q413" s="749" t="s">
        <v>548</v>
      </c>
      <c r="R413" s="749">
        <v>3511</v>
      </c>
      <c r="S413" s="749">
        <v>351</v>
      </c>
      <c r="T413" s="749">
        <v>35</v>
      </c>
      <c r="U413" s="749">
        <v>3</v>
      </c>
      <c r="V413" s="749">
        <v>1</v>
      </c>
      <c r="W413" s="749">
        <v>1</v>
      </c>
      <c r="X413" s="749">
        <v>0</v>
      </c>
      <c r="Y413" s="749" t="s">
        <v>1810</v>
      </c>
      <c r="AA413" s="749">
        <v>25224</v>
      </c>
      <c r="AB413" s="749">
        <v>0</v>
      </c>
      <c r="AC413" s="749">
        <v>0</v>
      </c>
      <c r="AD413" s="749">
        <v>0</v>
      </c>
      <c r="AE413" s="749">
        <v>0</v>
      </c>
      <c r="AF413" s="749">
        <v>0</v>
      </c>
      <c r="AG413" s="749">
        <v>0</v>
      </c>
      <c r="AH413" s="671"/>
      <c r="BS413" s="749">
        <v>35111</v>
      </c>
    </row>
    <row r="414" spans="1:71">
      <c r="A414" s="749">
        <v>2</v>
      </c>
      <c r="B414" s="749" t="s">
        <v>1806</v>
      </c>
      <c r="C414" s="749">
        <v>2</v>
      </c>
      <c r="D414" s="749" t="s">
        <v>1807</v>
      </c>
      <c r="E414" s="749">
        <v>14</v>
      </c>
      <c r="F414" s="749" t="s">
        <v>489</v>
      </c>
      <c r="G414" s="749">
        <v>241101</v>
      </c>
      <c r="H414" s="749">
        <v>241</v>
      </c>
      <c r="I414" s="749" t="s">
        <v>409</v>
      </c>
      <c r="J414" s="749" t="s">
        <v>1808</v>
      </c>
      <c r="K414" s="749">
        <v>2</v>
      </c>
      <c r="L414" s="749">
        <v>5</v>
      </c>
      <c r="M414" s="749" t="s">
        <v>1811</v>
      </c>
      <c r="N414" s="749">
        <v>1</v>
      </c>
      <c r="O414" s="749">
        <v>0</v>
      </c>
      <c r="P414" s="749">
        <v>0</v>
      </c>
      <c r="Q414" s="749" t="s">
        <v>548</v>
      </c>
      <c r="R414" s="749">
        <v>3571</v>
      </c>
      <c r="S414" s="749">
        <v>357</v>
      </c>
      <c r="T414" s="749">
        <v>35</v>
      </c>
      <c r="U414" s="749">
        <v>3</v>
      </c>
      <c r="V414" s="749">
        <v>1</v>
      </c>
      <c r="W414" s="749">
        <v>1</v>
      </c>
      <c r="X414" s="749">
        <v>0</v>
      </c>
      <c r="Y414" s="749" t="s">
        <v>1810</v>
      </c>
      <c r="AA414" s="749">
        <v>9000000</v>
      </c>
      <c r="AB414" s="749">
        <v>9000000</v>
      </c>
      <c r="AC414" s="749">
        <v>3839797</v>
      </c>
      <c r="AD414" s="749">
        <v>3755920.66</v>
      </c>
      <c r="AE414" s="749">
        <v>83876.34</v>
      </c>
      <c r="AF414" s="749">
        <v>738079.34</v>
      </c>
      <c r="AG414" s="749">
        <v>4506000</v>
      </c>
      <c r="AH414" s="671"/>
      <c r="BS414" s="749">
        <v>35711</v>
      </c>
    </row>
    <row r="415" spans="1:71">
      <c r="A415" s="749">
        <v>2</v>
      </c>
      <c r="B415" s="749" t="s">
        <v>1806</v>
      </c>
      <c r="C415" s="749">
        <v>2</v>
      </c>
      <c r="D415" s="749" t="s">
        <v>1807</v>
      </c>
      <c r="E415" s="749">
        <v>14</v>
      </c>
      <c r="F415" s="749" t="s">
        <v>489</v>
      </c>
      <c r="G415" s="749">
        <v>241101</v>
      </c>
      <c r="H415" s="749">
        <v>241</v>
      </c>
      <c r="I415" s="749" t="s">
        <v>409</v>
      </c>
      <c r="J415" s="749" t="s">
        <v>1808</v>
      </c>
      <c r="K415" s="749">
        <v>2</v>
      </c>
      <c r="L415" s="749">
        <v>5</v>
      </c>
      <c r="M415" s="749" t="s">
        <v>1811</v>
      </c>
      <c r="N415" s="749">
        <v>1</v>
      </c>
      <c r="O415" s="749">
        <v>0</v>
      </c>
      <c r="P415" s="749">
        <v>0</v>
      </c>
      <c r="Q415" s="749" t="s">
        <v>548</v>
      </c>
      <c r="R415" s="749">
        <v>3581</v>
      </c>
      <c r="S415" s="749">
        <v>358</v>
      </c>
      <c r="T415" s="749">
        <v>35</v>
      </c>
      <c r="U415" s="749">
        <v>3</v>
      </c>
      <c r="V415" s="749">
        <v>1</v>
      </c>
      <c r="W415" s="749">
        <v>1</v>
      </c>
      <c r="X415" s="749">
        <v>0</v>
      </c>
      <c r="Y415" s="749" t="s">
        <v>1810</v>
      </c>
      <c r="AA415" s="749">
        <v>0</v>
      </c>
      <c r="AB415" s="749">
        <v>5000000</v>
      </c>
      <c r="AC415" s="749">
        <v>2818180</v>
      </c>
      <c r="AD415" s="749">
        <v>0</v>
      </c>
      <c r="AE415" s="749">
        <v>2818180</v>
      </c>
      <c r="AF415" s="749">
        <v>0</v>
      </c>
      <c r="AG415" s="749">
        <v>5000000</v>
      </c>
      <c r="AH415" s="671"/>
      <c r="BS415" s="749">
        <v>35811</v>
      </c>
    </row>
    <row r="416" spans="1:71">
      <c r="A416" s="749">
        <v>2</v>
      </c>
      <c r="B416" s="749" t="s">
        <v>1806</v>
      </c>
      <c r="C416" s="749">
        <v>2</v>
      </c>
      <c r="D416" s="749" t="s">
        <v>1807</v>
      </c>
      <c r="E416" s="749">
        <v>14</v>
      </c>
      <c r="F416" s="749" t="s">
        <v>489</v>
      </c>
      <c r="G416" s="749">
        <v>241101</v>
      </c>
      <c r="H416" s="749">
        <v>241</v>
      </c>
      <c r="I416" s="749" t="s">
        <v>409</v>
      </c>
      <c r="J416" s="749" t="s">
        <v>1808</v>
      </c>
      <c r="K416" s="749">
        <v>2</v>
      </c>
      <c r="L416" s="749">
        <v>5</v>
      </c>
      <c r="M416" s="749" t="s">
        <v>1811</v>
      </c>
      <c r="N416" s="749">
        <v>1</v>
      </c>
      <c r="O416" s="749">
        <v>0</v>
      </c>
      <c r="P416" s="749">
        <v>0</v>
      </c>
      <c r="Q416" s="749" t="s">
        <v>548</v>
      </c>
      <c r="R416" s="749">
        <v>6121</v>
      </c>
      <c r="S416" s="749">
        <v>612</v>
      </c>
      <c r="T416" s="749">
        <v>61</v>
      </c>
      <c r="U416" s="749">
        <v>6</v>
      </c>
      <c r="V416" s="749">
        <v>2</v>
      </c>
      <c r="W416" s="749">
        <v>1</v>
      </c>
      <c r="X416" s="749">
        <v>0</v>
      </c>
      <c r="Y416" s="749" t="s">
        <v>1812</v>
      </c>
      <c r="Z416" s="749" t="s">
        <v>992</v>
      </c>
      <c r="AA416" s="749">
        <v>15634798</v>
      </c>
      <c r="AB416" s="749">
        <v>0</v>
      </c>
      <c r="AC416" s="749">
        <v>0</v>
      </c>
      <c r="AD416" s="749">
        <v>0</v>
      </c>
      <c r="AE416" s="749">
        <v>0</v>
      </c>
      <c r="AF416" s="749">
        <v>0</v>
      </c>
      <c r="AG416" s="749">
        <v>0</v>
      </c>
      <c r="AH416" s="671"/>
      <c r="BS416" s="749">
        <v>61212</v>
      </c>
    </row>
    <row r="417" spans="1:71">
      <c r="A417" s="749">
        <v>1</v>
      </c>
      <c r="B417" s="749" t="s">
        <v>1806</v>
      </c>
      <c r="C417" s="749">
        <v>2</v>
      </c>
      <c r="D417" s="749" t="s">
        <v>1807</v>
      </c>
      <c r="E417" s="749">
        <v>14</v>
      </c>
      <c r="F417" s="749" t="s">
        <v>1186</v>
      </c>
      <c r="G417" s="749">
        <v>241244</v>
      </c>
      <c r="H417" s="749">
        <v>241</v>
      </c>
      <c r="I417" s="749" t="s">
        <v>348</v>
      </c>
      <c r="J417" s="749" t="s">
        <v>1787</v>
      </c>
      <c r="K417" s="749">
        <v>1</v>
      </c>
      <c r="L417" s="749">
        <v>1</v>
      </c>
      <c r="M417" s="749">
        <v>1</v>
      </c>
      <c r="N417" s="749">
        <v>1</v>
      </c>
      <c r="O417" s="749">
        <v>0</v>
      </c>
      <c r="P417" s="749">
        <v>0</v>
      </c>
      <c r="Q417" s="749">
        <v>111100</v>
      </c>
      <c r="R417" s="749">
        <v>4412</v>
      </c>
      <c r="S417" s="749">
        <v>441</v>
      </c>
      <c r="T417" s="749">
        <v>44</v>
      </c>
      <c r="U417" s="749">
        <v>4</v>
      </c>
      <c r="V417" s="749">
        <v>1</v>
      </c>
      <c r="W417" s="749">
        <v>1</v>
      </c>
      <c r="X417" s="749">
        <v>77</v>
      </c>
      <c r="Y417" s="749" t="s">
        <v>1810</v>
      </c>
      <c r="AA417" s="749">
        <v>200000</v>
      </c>
      <c r="AB417" s="749">
        <v>0</v>
      </c>
      <c r="AC417" s="749">
        <v>0</v>
      </c>
      <c r="AD417" s="749">
        <v>0</v>
      </c>
      <c r="AE417" s="749">
        <v>0</v>
      </c>
      <c r="AF417" s="749">
        <v>0</v>
      </c>
      <c r="AG417" s="749">
        <v>0</v>
      </c>
      <c r="AH417" s="671"/>
      <c r="BS417" s="749">
        <v>44121</v>
      </c>
    </row>
    <row r="418" spans="1:71">
      <c r="A418" s="749">
        <v>4</v>
      </c>
      <c r="B418" s="749" t="s">
        <v>1806</v>
      </c>
      <c r="C418" s="749">
        <v>2</v>
      </c>
      <c r="D418" s="749" t="s">
        <v>1807</v>
      </c>
      <c r="E418" s="749">
        <v>14</v>
      </c>
      <c r="F418" s="749" t="s">
        <v>501</v>
      </c>
      <c r="G418" s="749">
        <v>242040</v>
      </c>
      <c r="H418" s="749">
        <v>242</v>
      </c>
      <c r="I418" s="749" t="s">
        <v>351</v>
      </c>
      <c r="J418" s="749" t="s">
        <v>1787</v>
      </c>
      <c r="K418" s="749">
        <v>1</v>
      </c>
      <c r="L418" s="749">
        <v>5</v>
      </c>
      <c r="M418" s="749" t="s">
        <v>1809</v>
      </c>
      <c r="N418" s="749">
        <v>4</v>
      </c>
      <c r="O418" s="749">
        <v>0</v>
      </c>
      <c r="P418" s="749">
        <v>0</v>
      </c>
      <c r="Q418" s="749" t="s">
        <v>555</v>
      </c>
      <c r="R418" s="749">
        <v>4419</v>
      </c>
      <c r="S418" s="749">
        <v>441</v>
      </c>
      <c r="T418" s="749">
        <v>44</v>
      </c>
      <c r="U418" s="749">
        <v>4</v>
      </c>
      <c r="V418" s="749">
        <v>1</v>
      </c>
      <c r="W418" s="749">
        <v>1</v>
      </c>
      <c r="X418" s="749">
        <v>77</v>
      </c>
      <c r="Y418" s="749" t="s">
        <v>1810</v>
      </c>
      <c r="AA418" s="749">
        <v>4000000</v>
      </c>
      <c r="AB418" s="749">
        <v>0</v>
      </c>
      <c r="AC418" s="749">
        <v>0</v>
      </c>
      <c r="AD418" s="749">
        <v>0</v>
      </c>
      <c r="AE418" s="749">
        <v>0</v>
      </c>
      <c r="AF418" s="749">
        <v>0</v>
      </c>
      <c r="AG418" s="749">
        <v>0</v>
      </c>
      <c r="AH418" s="671"/>
      <c r="BS418" s="749">
        <v>44191</v>
      </c>
    </row>
    <row r="419" spans="1:71">
      <c r="A419" s="749">
        <v>4</v>
      </c>
      <c r="B419" s="749" t="s">
        <v>1806</v>
      </c>
      <c r="C419" s="749">
        <v>2</v>
      </c>
      <c r="D419" s="749" t="s">
        <v>1807</v>
      </c>
      <c r="E419" s="749">
        <v>14</v>
      </c>
      <c r="F419" s="749" t="s">
        <v>496</v>
      </c>
      <c r="G419" s="749">
        <v>242078</v>
      </c>
      <c r="H419" s="749">
        <v>242</v>
      </c>
      <c r="I419" s="749" t="s">
        <v>427</v>
      </c>
      <c r="J419" s="749" t="s">
        <v>1819</v>
      </c>
      <c r="K419" s="749">
        <v>1</v>
      </c>
      <c r="L419" s="749">
        <v>1</v>
      </c>
      <c r="M419" s="749">
        <v>1</v>
      </c>
      <c r="N419" s="749">
        <v>1</v>
      </c>
      <c r="O419" s="749">
        <v>0</v>
      </c>
      <c r="P419" s="749">
        <v>0</v>
      </c>
      <c r="Q419" s="749">
        <v>111100</v>
      </c>
      <c r="R419" s="749">
        <v>4411</v>
      </c>
      <c r="S419" s="749">
        <v>441</v>
      </c>
      <c r="T419" s="749">
        <v>44</v>
      </c>
      <c r="U419" s="749">
        <v>4</v>
      </c>
      <c r="V419" s="749">
        <v>1</v>
      </c>
      <c r="W419" s="749">
        <v>1</v>
      </c>
      <c r="X419" s="749">
        <v>0</v>
      </c>
      <c r="Y419" s="749" t="s">
        <v>1810</v>
      </c>
      <c r="AA419" s="749">
        <v>50000</v>
      </c>
      <c r="AB419" s="749">
        <v>0</v>
      </c>
      <c r="AC419" s="749">
        <v>0</v>
      </c>
      <c r="AD419" s="749">
        <v>0</v>
      </c>
      <c r="AE419" s="749">
        <v>0</v>
      </c>
      <c r="AF419" s="749">
        <v>0</v>
      </c>
      <c r="AG419" s="749">
        <v>0</v>
      </c>
      <c r="AH419" s="671"/>
      <c r="BS419" s="749">
        <v>44111</v>
      </c>
    </row>
    <row r="420" spans="1:71">
      <c r="A420" s="749">
        <v>4</v>
      </c>
      <c r="B420" s="749" t="s">
        <v>1806</v>
      </c>
      <c r="C420" s="749">
        <v>2</v>
      </c>
      <c r="D420" s="749" t="s">
        <v>1807</v>
      </c>
      <c r="E420" s="749">
        <v>14</v>
      </c>
      <c r="F420" s="749" t="s">
        <v>496</v>
      </c>
      <c r="G420" s="749">
        <v>242078</v>
      </c>
      <c r="H420" s="749">
        <v>242</v>
      </c>
      <c r="I420" s="749" t="s">
        <v>427</v>
      </c>
      <c r="J420" s="749" t="s">
        <v>1819</v>
      </c>
      <c r="K420" s="749">
        <v>1</v>
      </c>
      <c r="L420" s="749">
        <v>1</v>
      </c>
      <c r="M420" s="749">
        <v>1</v>
      </c>
      <c r="N420" s="749">
        <v>2</v>
      </c>
      <c r="O420" s="749">
        <v>0</v>
      </c>
      <c r="P420" s="749">
        <v>0</v>
      </c>
      <c r="Q420" s="749">
        <v>111200</v>
      </c>
      <c r="R420" s="749">
        <v>4419</v>
      </c>
      <c r="S420" s="749">
        <v>441</v>
      </c>
      <c r="T420" s="749">
        <v>44</v>
      </c>
      <c r="U420" s="749">
        <v>4</v>
      </c>
      <c r="V420" s="749">
        <v>1</v>
      </c>
      <c r="W420" s="749">
        <v>1</v>
      </c>
      <c r="X420" s="749">
        <v>0</v>
      </c>
      <c r="Y420" s="749" t="s">
        <v>1810</v>
      </c>
      <c r="AA420" s="749">
        <v>1817857</v>
      </c>
      <c r="AB420" s="749">
        <v>1817857</v>
      </c>
      <c r="AC420" s="749">
        <v>727144</v>
      </c>
      <c r="AD420" s="749">
        <v>0</v>
      </c>
      <c r="AE420" s="749">
        <v>727144</v>
      </c>
      <c r="AF420" s="749">
        <v>0</v>
      </c>
      <c r="AG420" s="749">
        <v>1817857</v>
      </c>
      <c r="AH420" s="671"/>
      <c r="BS420" s="749">
        <v>44191</v>
      </c>
    </row>
    <row r="421" spans="1:71">
      <c r="A421" s="749">
        <v>4</v>
      </c>
      <c r="B421" s="749" t="s">
        <v>1806</v>
      </c>
      <c r="C421" s="749">
        <v>2</v>
      </c>
      <c r="D421" s="749" t="s">
        <v>1807</v>
      </c>
      <c r="E421" s="749">
        <v>14</v>
      </c>
      <c r="F421" s="749" t="s">
        <v>496</v>
      </c>
      <c r="G421" s="749">
        <v>242078</v>
      </c>
      <c r="H421" s="749">
        <v>242</v>
      </c>
      <c r="I421" s="749" t="s">
        <v>427</v>
      </c>
      <c r="J421" s="749" t="s">
        <v>1819</v>
      </c>
      <c r="K421" s="749">
        <v>1</v>
      </c>
      <c r="L421" s="749">
        <v>5</v>
      </c>
      <c r="M421" s="749" t="s">
        <v>1809</v>
      </c>
      <c r="N421" s="749">
        <v>3</v>
      </c>
      <c r="O421" s="749">
        <v>0</v>
      </c>
      <c r="P421" s="749">
        <v>0</v>
      </c>
      <c r="Q421" s="749" t="s">
        <v>552</v>
      </c>
      <c r="R421" s="749">
        <v>5111</v>
      </c>
      <c r="S421" s="749">
        <v>511</v>
      </c>
      <c r="T421" s="749">
        <v>51</v>
      </c>
      <c r="U421" s="749">
        <v>5</v>
      </c>
      <c r="V421" s="749">
        <v>2</v>
      </c>
      <c r="W421" s="749">
        <v>1</v>
      </c>
      <c r="X421" s="749">
        <v>0</v>
      </c>
      <c r="Y421" s="749" t="s">
        <v>1812</v>
      </c>
      <c r="Z421" s="749" t="s">
        <v>998</v>
      </c>
      <c r="AA421" s="749">
        <v>700000</v>
      </c>
      <c r="AB421" s="749">
        <v>700000</v>
      </c>
      <c r="AC421" s="749">
        <v>280000</v>
      </c>
      <c r="AD421" s="749">
        <v>0</v>
      </c>
      <c r="AE421" s="749">
        <v>280000</v>
      </c>
      <c r="AF421" s="749">
        <v>0</v>
      </c>
      <c r="AG421" s="749">
        <v>700000</v>
      </c>
      <c r="AH421" s="671"/>
      <c r="BS421" s="749">
        <v>51112</v>
      </c>
    </row>
    <row r="422" spans="1:71">
      <c r="A422" s="749">
        <v>4</v>
      </c>
      <c r="B422" s="749" t="s">
        <v>1806</v>
      </c>
      <c r="C422" s="749">
        <v>2</v>
      </c>
      <c r="D422" s="749" t="s">
        <v>1807</v>
      </c>
      <c r="E422" s="749">
        <v>14</v>
      </c>
      <c r="F422" s="749" t="s">
        <v>496</v>
      </c>
      <c r="G422" s="749">
        <v>242078</v>
      </c>
      <c r="H422" s="749">
        <v>242</v>
      </c>
      <c r="I422" s="749" t="s">
        <v>427</v>
      </c>
      <c r="J422" s="749" t="s">
        <v>1819</v>
      </c>
      <c r="K422" s="749">
        <v>1</v>
      </c>
      <c r="L422" s="749">
        <v>5</v>
      </c>
      <c r="M422" s="749" t="s">
        <v>1809</v>
      </c>
      <c r="N422" s="749">
        <v>3</v>
      </c>
      <c r="O422" s="749">
        <v>0</v>
      </c>
      <c r="P422" s="749">
        <v>0</v>
      </c>
      <c r="Q422" s="749" t="s">
        <v>552</v>
      </c>
      <c r="R422" s="749">
        <v>5151</v>
      </c>
      <c r="S422" s="749">
        <v>515</v>
      </c>
      <c r="T422" s="749">
        <v>51</v>
      </c>
      <c r="U422" s="749">
        <v>5</v>
      </c>
      <c r="V422" s="749">
        <v>2</v>
      </c>
      <c r="W422" s="749">
        <v>1</v>
      </c>
      <c r="X422" s="749">
        <v>0</v>
      </c>
      <c r="Y422" s="749" t="s">
        <v>1812</v>
      </c>
      <c r="Z422" s="749" t="s">
        <v>998</v>
      </c>
      <c r="AA422" s="749">
        <v>1800000</v>
      </c>
      <c r="AB422" s="749">
        <v>1800000</v>
      </c>
      <c r="AC422" s="749">
        <v>720000</v>
      </c>
      <c r="AD422" s="749">
        <v>0</v>
      </c>
      <c r="AE422" s="749">
        <v>720000</v>
      </c>
      <c r="AF422" s="749">
        <v>0</v>
      </c>
      <c r="AG422" s="749">
        <v>1800000</v>
      </c>
      <c r="AH422" s="671"/>
      <c r="BS422" s="749">
        <v>51512</v>
      </c>
    </row>
    <row r="423" spans="1:71">
      <c r="A423" s="749">
        <v>4</v>
      </c>
      <c r="B423" s="749" t="s">
        <v>1806</v>
      </c>
      <c r="C423" s="749">
        <v>2</v>
      </c>
      <c r="D423" s="749" t="s">
        <v>1807</v>
      </c>
      <c r="E423" s="749">
        <v>14</v>
      </c>
      <c r="F423" s="749" t="s">
        <v>496</v>
      </c>
      <c r="G423" s="749">
        <v>242078</v>
      </c>
      <c r="H423" s="749">
        <v>242</v>
      </c>
      <c r="I423" s="749" t="s">
        <v>427</v>
      </c>
      <c r="J423" s="749" t="s">
        <v>1819</v>
      </c>
      <c r="K423" s="749">
        <v>1</v>
      </c>
      <c r="L423" s="749">
        <v>5</v>
      </c>
      <c r="M423" s="749" t="s">
        <v>1809</v>
      </c>
      <c r="N423" s="749">
        <v>3</v>
      </c>
      <c r="O423" s="749">
        <v>0</v>
      </c>
      <c r="P423" s="749">
        <v>0</v>
      </c>
      <c r="Q423" s="749" t="s">
        <v>552</v>
      </c>
      <c r="R423" s="749">
        <v>5191</v>
      </c>
      <c r="S423" s="749">
        <v>519</v>
      </c>
      <c r="T423" s="749">
        <v>51</v>
      </c>
      <c r="U423" s="749">
        <v>5</v>
      </c>
      <c r="V423" s="749">
        <v>2</v>
      </c>
      <c r="W423" s="749">
        <v>1</v>
      </c>
      <c r="X423" s="749">
        <v>0</v>
      </c>
      <c r="Y423" s="749" t="s">
        <v>1812</v>
      </c>
      <c r="Z423" s="749" t="s">
        <v>998</v>
      </c>
      <c r="AA423" s="749">
        <v>150000</v>
      </c>
      <c r="AB423" s="749">
        <v>150000</v>
      </c>
      <c r="AC423" s="749">
        <v>60000</v>
      </c>
      <c r="AD423" s="749">
        <v>0</v>
      </c>
      <c r="AE423" s="749">
        <v>60000</v>
      </c>
      <c r="AF423" s="749">
        <v>0</v>
      </c>
      <c r="AG423" s="749">
        <v>150000</v>
      </c>
      <c r="AH423" s="671"/>
      <c r="BS423" s="749">
        <v>51912</v>
      </c>
    </row>
    <row r="424" spans="1:71">
      <c r="A424" s="749">
        <v>4</v>
      </c>
      <c r="B424" s="749" t="s">
        <v>1806</v>
      </c>
      <c r="C424" s="749">
        <v>2</v>
      </c>
      <c r="D424" s="749" t="s">
        <v>1807</v>
      </c>
      <c r="E424" s="749">
        <v>14</v>
      </c>
      <c r="F424" s="749" t="s">
        <v>496</v>
      </c>
      <c r="G424" s="749">
        <v>242078</v>
      </c>
      <c r="H424" s="749">
        <v>242</v>
      </c>
      <c r="I424" s="749" t="s">
        <v>427</v>
      </c>
      <c r="J424" s="749" t="s">
        <v>1819</v>
      </c>
      <c r="K424" s="749">
        <v>1</v>
      </c>
      <c r="L424" s="749">
        <v>5</v>
      </c>
      <c r="M424" s="749" t="s">
        <v>1809</v>
      </c>
      <c r="N424" s="749">
        <v>3</v>
      </c>
      <c r="O424" s="749">
        <v>0</v>
      </c>
      <c r="P424" s="749">
        <v>0</v>
      </c>
      <c r="Q424" s="749" t="s">
        <v>552</v>
      </c>
      <c r="R424" s="749">
        <v>5211</v>
      </c>
      <c r="S424" s="749">
        <v>521</v>
      </c>
      <c r="T424" s="749">
        <v>52</v>
      </c>
      <c r="U424" s="749">
        <v>5</v>
      </c>
      <c r="V424" s="749">
        <v>2</v>
      </c>
      <c r="W424" s="749">
        <v>1</v>
      </c>
      <c r="X424" s="749">
        <v>0</v>
      </c>
      <c r="Y424" s="749" t="s">
        <v>1812</v>
      </c>
      <c r="Z424" s="749" t="s">
        <v>998</v>
      </c>
      <c r="AA424" s="749">
        <v>150000</v>
      </c>
      <c r="AB424" s="749">
        <v>150000</v>
      </c>
      <c r="AC424" s="749">
        <v>60000</v>
      </c>
      <c r="AD424" s="749">
        <v>0</v>
      </c>
      <c r="AE424" s="749">
        <v>60000</v>
      </c>
      <c r="AF424" s="749">
        <v>0</v>
      </c>
      <c r="AG424" s="749">
        <v>150000</v>
      </c>
      <c r="AH424" s="671">
        <v>199553.64</v>
      </c>
      <c r="BS424" s="749">
        <v>52112</v>
      </c>
    </row>
    <row r="425" spans="1:71">
      <c r="A425" s="749">
        <v>4</v>
      </c>
      <c r="B425" s="749" t="s">
        <v>1806</v>
      </c>
      <c r="C425" s="749">
        <v>2</v>
      </c>
      <c r="D425" s="749" t="s">
        <v>1807</v>
      </c>
      <c r="E425" s="749">
        <v>14</v>
      </c>
      <c r="F425" s="749" t="s">
        <v>496</v>
      </c>
      <c r="G425" s="749">
        <v>242078</v>
      </c>
      <c r="H425" s="749">
        <v>242</v>
      </c>
      <c r="I425" s="749" t="s">
        <v>427</v>
      </c>
      <c r="J425" s="749" t="s">
        <v>1819</v>
      </c>
      <c r="K425" s="749">
        <v>1</v>
      </c>
      <c r="L425" s="749">
        <v>5</v>
      </c>
      <c r="M425" s="749" t="s">
        <v>1809</v>
      </c>
      <c r="N425" s="749">
        <v>3</v>
      </c>
      <c r="O425" s="749">
        <v>0</v>
      </c>
      <c r="P425" s="749">
        <v>0</v>
      </c>
      <c r="Q425" s="749" t="s">
        <v>552</v>
      </c>
      <c r="R425" s="749">
        <v>5231</v>
      </c>
      <c r="S425" s="749">
        <v>523</v>
      </c>
      <c r="T425" s="749">
        <v>52</v>
      </c>
      <c r="U425" s="749">
        <v>5</v>
      </c>
      <c r="V425" s="749">
        <v>2</v>
      </c>
      <c r="W425" s="749">
        <v>1</v>
      </c>
      <c r="X425" s="749">
        <v>0</v>
      </c>
      <c r="Y425" s="749" t="s">
        <v>1812</v>
      </c>
      <c r="Z425" s="749" t="s">
        <v>998</v>
      </c>
      <c r="AA425" s="749">
        <v>150000</v>
      </c>
      <c r="AB425" s="749">
        <v>150000</v>
      </c>
      <c r="AC425" s="749">
        <v>60000</v>
      </c>
      <c r="AD425" s="749">
        <v>0</v>
      </c>
      <c r="AE425" s="749">
        <v>60000</v>
      </c>
      <c r="AF425" s="749">
        <v>0</v>
      </c>
      <c r="AG425" s="749">
        <v>150000</v>
      </c>
      <c r="AH425" s="671"/>
      <c r="BS425" s="749">
        <v>52312</v>
      </c>
    </row>
    <row r="426" spans="1:71">
      <c r="A426" s="749">
        <v>4</v>
      </c>
      <c r="B426" s="749" t="s">
        <v>1806</v>
      </c>
      <c r="C426" s="749">
        <v>2</v>
      </c>
      <c r="D426" s="749" t="s">
        <v>1807</v>
      </c>
      <c r="E426" s="749">
        <v>14</v>
      </c>
      <c r="F426" s="749" t="s">
        <v>496</v>
      </c>
      <c r="G426" s="749">
        <v>242078</v>
      </c>
      <c r="H426" s="749">
        <v>242</v>
      </c>
      <c r="I426" s="749" t="s">
        <v>427</v>
      </c>
      <c r="J426" s="749" t="s">
        <v>1819</v>
      </c>
      <c r="K426" s="749">
        <v>1</v>
      </c>
      <c r="L426" s="749">
        <v>5</v>
      </c>
      <c r="M426" s="749" t="s">
        <v>1809</v>
      </c>
      <c r="N426" s="749">
        <v>3</v>
      </c>
      <c r="O426" s="749">
        <v>0</v>
      </c>
      <c r="P426" s="749">
        <v>0</v>
      </c>
      <c r="Q426" s="749" t="s">
        <v>552</v>
      </c>
      <c r="R426" s="749">
        <v>5651</v>
      </c>
      <c r="S426" s="749">
        <v>565</v>
      </c>
      <c r="T426" s="749">
        <v>56</v>
      </c>
      <c r="U426" s="749">
        <v>5</v>
      </c>
      <c r="V426" s="749">
        <v>2</v>
      </c>
      <c r="W426" s="749">
        <v>1</v>
      </c>
      <c r="X426" s="749">
        <v>0</v>
      </c>
      <c r="Y426" s="749" t="s">
        <v>1812</v>
      </c>
      <c r="Z426" s="749" t="s">
        <v>998</v>
      </c>
      <c r="AA426" s="749">
        <v>50000</v>
      </c>
      <c r="AB426" s="749">
        <v>50000</v>
      </c>
      <c r="AC426" s="749">
        <v>20000</v>
      </c>
      <c r="AD426" s="749">
        <v>0</v>
      </c>
      <c r="AE426" s="749">
        <v>20000</v>
      </c>
      <c r="AF426" s="749">
        <v>0</v>
      </c>
      <c r="AG426" s="749">
        <v>50000</v>
      </c>
      <c r="AH426" s="671"/>
      <c r="BS426" s="749">
        <v>56512</v>
      </c>
    </row>
    <row r="427" spans="1:71">
      <c r="A427" s="749">
        <v>4</v>
      </c>
      <c r="B427" s="749" t="s">
        <v>1806</v>
      </c>
      <c r="C427" s="749">
        <v>2</v>
      </c>
      <c r="D427" s="749" t="s">
        <v>1807</v>
      </c>
      <c r="E427" s="749">
        <v>14</v>
      </c>
      <c r="F427" s="749" t="s">
        <v>496</v>
      </c>
      <c r="G427" s="749">
        <v>242078</v>
      </c>
      <c r="H427" s="749">
        <v>242</v>
      </c>
      <c r="I427" s="749" t="s">
        <v>427</v>
      </c>
      <c r="J427" s="749" t="s">
        <v>1819</v>
      </c>
      <c r="K427" s="749">
        <v>1</v>
      </c>
      <c r="L427" s="749">
        <v>5</v>
      </c>
      <c r="M427" s="749" t="s">
        <v>1809</v>
      </c>
      <c r="N427" s="749">
        <v>3</v>
      </c>
      <c r="O427" s="749">
        <v>0</v>
      </c>
      <c r="P427" s="749">
        <v>0</v>
      </c>
      <c r="Q427" s="749" t="s">
        <v>552</v>
      </c>
      <c r="R427" s="749">
        <v>5661</v>
      </c>
      <c r="S427" s="749">
        <v>566</v>
      </c>
      <c r="T427" s="749">
        <v>56</v>
      </c>
      <c r="U427" s="749">
        <v>5</v>
      </c>
      <c r="V427" s="749">
        <v>2</v>
      </c>
      <c r="W427" s="749">
        <v>1</v>
      </c>
      <c r="X427" s="749">
        <v>0</v>
      </c>
      <c r="Y427" s="749" t="s">
        <v>1812</v>
      </c>
      <c r="Z427" s="749" t="s">
        <v>998</v>
      </c>
      <c r="AA427" s="749">
        <v>50000</v>
      </c>
      <c r="AB427" s="749">
        <v>50000</v>
      </c>
      <c r="AC427" s="749">
        <v>20000</v>
      </c>
      <c r="AD427" s="749">
        <v>0</v>
      </c>
      <c r="AE427" s="749">
        <v>20000</v>
      </c>
      <c r="AF427" s="749">
        <v>0</v>
      </c>
      <c r="AG427" s="749">
        <v>50000</v>
      </c>
      <c r="AH427" s="671"/>
      <c r="BS427" s="749">
        <v>56612</v>
      </c>
    </row>
    <row r="428" spans="1:71">
      <c r="A428" s="749">
        <v>4</v>
      </c>
      <c r="B428" s="749" t="s">
        <v>1806</v>
      </c>
      <c r="C428" s="749">
        <v>2</v>
      </c>
      <c r="D428" s="749" t="s">
        <v>1807</v>
      </c>
      <c r="E428" s="749">
        <v>14</v>
      </c>
      <c r="F428" s="749" t="s">
        <v>496</v>
      </c>
      <c r="G428" s="749">
        <v>242078</v>
      </c>
      <c r="H428" s="749">
        <v>242</v>
      </c>
      <c r="I428" s="749" t="s">
        <v>427</v>
      </c>
      <c r="J428" s="749" t="s">
        <v>1819</v>
      </c>
      <c r="K428" s="749">
        <v>1</v>
      </c>
      <c r="L428" s="749">
        <v>5</v>
      </c>
      <c r="M428" s="749" t="s">
        <v>1809</v>
      </c>
      <c r="N428" s="749">
        <v>3</v>
      </c>
      <c r="O428" s="749">
        <v>0</v>
      </c>
      <c r="P428" s="749">
        <v>0</v>
      </c>
      <c r="Q428" s="749" t="s">
        <v>552</v>
      </c>
      <c r="R428" s="749">
        <v>5671</v>
      </c>
      <c r="S428" s="749">
        <v>567</v>
      </c>
      <c r="T428" s="749">
        <v>56</v>
      </c>
      <c r="U428" s="749">
        <v>5</v>
      </c>
      <c r="V428" s="749">
        <v>2</v>
      </c>
      <c r="W428" s="749">
        <v>1</v>
      </c>
      <c r="X428" s="749">
        <v>0</v>
      </c>
      <c r="Y428" s="749" t="s">
        <v>1812</v>
      </c>
      <c r="Z428" s="749" t="s">
        <v>998</v>
      </c>
      <c r="AA428" s="749">
        <v>400000</v>
      </c>
      <c r="AB428" s="749">
        <v>400000</v>
      </c>
      <c r="AC428" s="749">
        <v>160000</v>
      </c>
      <c r="AD428" s="749">
        <v>0</v>
      </c>
      <c r="AE428" s="749">
        <v>160000</v>
      </c>
      <c r="AF428" s="749">
        <v>0</v>
      </c>
      <c r="AG428" s="749">
        <v>400000</v>
      </c>
      <c r="AH428" s="671"/>
      <c r="BS428" s="749">
        <v>56712</v>
      </c>
    </row>
    <row r="429" spans="1:71">
      <c r="A429" s="749">
        <v>4</v>
      </c>
      <c r="B429" s="749" t="s">
        <v>1806</v>
      </c>
      <c r="C429" s="749">
        <v>2</v>
      </c>
      <c r="D429" s="749" t="s">
        <v>1807</v>
      </c>
      <c r="E429" s="749">
        <v>14</v>
      </c>
      <c r="F429" s="749" t="s">
        <v>496</v>
      </c>
      <c r="G429" s="749">
        <v>242078</v>
      </c>
      <c r="H429" s="749">
        <v>242</v>
      </c>
      <c r="I429" s="749" t="s">
        <v>427</v>
      </c>
      <c r="J429" s="749" t="s">
        <v>1819</v>
      </c>
      <c r="K429" s="749">
        <v>1</v>
      </c>
      <c r="L429" s="749">
        <v>5</v>
      </c>
      <c r="M429" s="749" t="s">
        <v>1809</v>
      </c>
      <c r="N429" s="749">
        <v>3</v>
      </c>
      <c r="O429" s="749">
        <v>0</v>
      </c>
      <c r="P429" s="749">
        <v>0</v>
      </c>
      <c r="Q429" s="749" t="s">
        <v>552</v>
      </c>
      <c r="R429" s="749">
        <v>5691</v>
      </c>
      <c r="S429" s="749">
        <v>569</v>
      </c>
      <c r="T429" s="749">
        <v>56</v>
      </c>
      <c r="U429" s="749">
        <v>5</v>
      </c>
      <c r="V429" s="749">
        <v>2</v>
      </c>
      <c r="W429" s="749">
        <v>1</v>
      </c>
      <c r="X429" s="749">
        <v>0</v>
      </c>
      <c r="Y429" s="749" t="s">
        <v>1812</v>
      </c>
      <c r="Z429" s="749" t="s">
        <v>998</v>
      </c>
      <c r="AA429" s="749">
        <v>40000</v>
      </c>
      <c r="AB429" s="749">
        <v>40000</v>
      </c>
      <c r="AC429" s="749">
        <v>16000</v>
      </c>
      <c r="AD429" s="749">
        <v>0</v>
      </c>
      <c r="AE429" s="749">
        <v>16000</v>
      </c>
      <c r="AF429" s="749">
        <v>0</v>
      </c>
      <c r="AG429" s="749">
        <v>40000</v>
      </c>
      <c r="AH429" s="671"/>
      <c r="BS429" s="749">
        <v>56912</v>
      </c>
    </row>
    <row r="430" spans="1:71">
      <c r="A430" s="749">
        <v>4</v>
      </c>
      <c r="B430" s="749" t="s">
        <v>1806</v>
      </c>
      <c r="C430" s="749">
        <v>2</v>
      </c>
      <c r="D430" s="749" t="s">
        <v>1807</v>
      </c>
      <c r="E430" s="749">
        <v>14</v>
      </c>
      <c r="F430" s="749" t="s">
        <v>496</v>
      </c>
      <c r="G430" s="749">
        <v>242078</v>
      </c>
      <c r="H430" s="749">
        <v>242</v>
      </c>
      <c r="I430" s="749" t="s">
        <v>427</v>
      </c>
      <c r="J430" s="749" t="s">
        <v>1819</v>
      </c>
      <c r="K430" s="749">
        <v>1</v>
      </c>
      <c r="L430" s="749">
        <v>5</v>
      </c>
      <c r="M430" s="749" t="s">
        <v>1809</v>
      </c>
      <c r="N430" s="749">
        <v>3</v>
      </c>
      <c r="O430" s="749">
        <v>0</v>
      </c>
      <c r="P430" s="749">
        <v>0</v>
      </c>
      <c r="Q430" s="749" t="s">
        <v>552</v>
      </c>
      <c r="R430" s="749">
        <v>5911</v>
      </c>
      <c r="S430" s="749">
        <v>591</v>
      </c>
      <c r="T430" s="749">
        <v>59</v>
      </c>
      <c r="U430" s="749">
        <v>5</v>
      </c>
      <c r="V430" s="749">
        <v>2</v>
      </c>
      <c r="W430" s="749">
        <v>1</v>
      </c>
      <c r="X430" s="749">
        <v>0</v>
      </c>
      <c r="Y430" s="749" t="s">
        <v>1812</v>
      </c>
      <c r="Z430" s="749" t="s">
        <v>998</v>
      </c>
      <c r="AA430" s="749">
        <v>50000</v>
      </c>
      <c r="AB430" s="749">
        <v>50000</v>
      </c>
      <c r="AC430" s="749">
        <v>20000</v>
      </c>
      <c r="AD430" s="749">
        <v>0</v>
      </c>
      <c r="AE430" s="749">
        <v>20000</v>
      </c>
      <c r="AF430" s="749">
        <v>0</v>
      </c>
      <c r="AG430" s="749">
        <v>50000</v>
      </c>
      <c r="AH430" s="671"/>
      <c r="BS430" s="749">
        <v>59112</v>
      </c>
    </row>
    <row r="431" spans="1:71">
      <c r="A431" s="749">
        <v>4</v>
      </c>
      <c r="B431" s="749" t="s">
        <v>1806</v>
      </c>
      <c r="C431" s="749">
        <v>2</v>
      </c>
      <c r="D431" s="749" t="s">
        <v>1807</v>
      </c>
      <c r="E431" s="749">
        <v>14</v>
      </c>
      <c r="F431" s="749" t="s">
        <v>496</v>
      </c>
      <c r="G431" s="749">
        <v>242078</v>
      </c>
      <c r="H431" s="749">
        <v>242</v>
      </c>
      <c r="I431" s="749" t="s">
        <v>427</v>
      </c>
      <c r="J431" s="749" t="s">
        <v>1819</v>
      </c>
      <c r="K431" s="749">
        <v>2</v>
      </c>
      <c r="L431" s="749">
        <v>5</v>
      </c>
      <c r="M431" s="749" t="s">
        <v>1811</v>
      </c>
      <c r="N431" s="749">
        <v>1</v>
      </c>
      <c r="O431" s="749">
        <v>0</v>
      </c>
      <c r="P431" s="749">
        <v>0</v>
      </c>
      <c r="Q431" s="749" t="s">
        <v>548</v>
      </c>
      <c r="R431" s="749">
        <v>2151</v>
      </c>
      <c r="S431" s="749">
        <v>215</v>
      </c>
      <c r="T431" s="749">
        <v>21</v>
      </c>
      <c r="U431" s="749">
        <v>2</v>
      </c>
      <c r="V431" s="749">
        <v>1</v>
      </c>
      <c r="W431" s="749">
        <v>1</v>
      </c>
      <c r="X431" s="749">
        <v>0</v>
      </c>
      <c r="Y431" s="749" t="s">
        <v>1810</v>
      </c>
      <c r="AA431" s="749">
        <v>250000</v>
      </c>
      <c r="AB431" s="749">
        <v>0</v>
      </c>
      <c r="AC431" s="749">
        <v>0</v>
      </c>
      <c r="AD431" s="749">
        <v>0</v>
      </c>
      <c r="AE431" s="749">
        <v>0</v>
      </c>
      <c r="AF431" s="749">
        <v>0</v>
      </c>
      <c r="AG431" s="749">
        <v>0</v>
      </c>
      <c r="AH431" s="671"/>
      <c r="BS431" s="749">
        <v>21511</v>
      </c>
    </row>
    <row r="432" spans="1:71">
      <c r="A432" s="749">
        <v>4</v>
      </c>
      <c r="B432" s="749" t="s">
        <v>1806</v>
      </c>
      <c r="C432" s="749">
        <v>2</v>
      </c>
      <c r="D432" s="749" t="s">
        <v>1807</v>
      </c>
      <c r="E432" s="749">
        <v>14</v>
      </c>
      <c r="F432" s="749" t="s">
        <v>496</v>
      </c>
      <c r="G432" s="749">
        <v>242078</v>
      </c>
      <c r="H432" s="749">
        <v>242</v>
      </c>
      <c r="I432" s="749" t="s">
        <v>427</v>
      </c>
      <c r="J432" s="749" t="s">
        <v>1819</v>
      </c>
      <c r="K432" s="749">
        <v>2</v>
      </c>
      <c r="L432" s="749">
        <v>5</v>
      </c>
      <c r="M432" s="749" t="s">
        <v>1811</v>
      </c>
      <c r="N432" s="749">
        <v>1</v>
      </c>
      <c r="O432" s="749">
        <v>0</v>
      </c>
      <c r="P432" s="749">
        <v>0</v>
      </c>
      <c r="Q432" s="749" t="s">
        <v>548</v>
      </c>
      <c r="R432" s="749">
        <v>2171</v>
      </c>
      <c r="S432" s="749">
        <v>217</v>
      </c>
      <c r="T432" s="749">
        <v>21</v>
      </c>
      <c r="U432" s="749">
        <v>2</v>
      </c>
      <c r="V432" s="749">
        <v>1</v>
      </c>
      <c r="W432" s="749">
        <v>1</v>
      </c>
      <c r="X432" s="749">
        <v>0</v>
      </c>
      <c r="Y432" s="749" t="s">
        <v>1810</v>
      </c>
      <c r="AA432" s="749">
        <v>150000</v>
      </c>
      <c r="AB432" s="749">
        <v>150000</v>
      </c>
      <c r="AC432" s="749">
        <v>60000</v>
      </c>
      <c r="AD432" s="749">
        <v>0</v>
      </c>
      <c r="AE432" s="749">
        <v>60000</v>
      </c>
      <c r="AF432" s="749">
        <v>0</v>
      </c>
      <c r="AG432" s="749">
        <v>150000</v>
      </c>
      <c r="AH432" s="671"/>
      <c r="BS432" s="749">
        <v>21711</v>
      </c>
    </row>
    <row r="433" spans="1:71">
      <c r="A433" s="749">
        <v>4</v>
      </c>
      <c r="B433" s="749" t="s">
        <v>1806</v>
      </c>
      <c r="C433" s="749">
        <v>2</v>
      </c>
      <c r="D433" s="749" t="s">
        <v>1807</v>
      </c>
      <c r="E433" s="749">
        <v>14</v>
      </c>
      <c r="F433" s="749" t="s">
        <v>496</v>
      </c>
      <c r="G433" s="749">
        <v>242078</v>
      </c>
      <c r="H433" s="749">
        <v>242</v>
      </c>
      <c r="I433" s="749" t="s">
        <v>427</v>
      </c>
      <c r="J433" s="749" t="s">
        <v>1819</v>
      </c>
      <c r="K433" s="749">
        <v>2</v>
      </c>
      <c r="L433" s="749">
        <v>5</v>
      </c>
      <c r="M433" s="749" t="s">
        <v>1811</v>
      </c>
      <c r="N433" s="749">
        <v>1</v>
      </c>
      <c r="O433" s="749">
        <v>0</v>
      </c>
      <c r="P433" s="749">
        <v>0</v>
      </c>
      <c r="Q433" s="749" t="s">
        <v>548</v>
      </c>
      <c r="R433" s="749">
        <v>2211</v>
      </c>
      <c r="S433" s="749">
        <v>221</v>
      </c>
      <c r="T433" s="749">
        <v>22</v>
      </c>
      <c r="U433" s="749">
        <v>2</v>
      </c>
      <c r="V433" s="749">
        <v>1</v>
      </c>
      <c r="W433" s="749">
        <v>1</v>
      </c>
      <c r="X433" s="749">
        <v>0</v>
      </c>
      <c r="Y433" s="749" t="s">
        <v>1810</v>
      </c>
      <c r="AA433" s="749">
        <v>250000</v>
      </c>
      <c r="AB433" s="749">
        <v>250000</v>
      </c>
      <c r="AC433" s="749">
        <v>100000</v>
      </c>
      <c r="AD433" s="749">
        <v>0</v>
      </c>
      <c r="AE433" s="749">
        <v>100000</v>
      </c>
      <c r="AF433" s="749">
        <v>0</v>
      </c>
      <c r="AG433" s="749">
        <v>250000</v>
      </c>
      <c r="AH433" s="671"/>
      <c r="BS433" s="749">
        <v>22111</v>
      </c>
    </row>
    <row r="434" spans="1:71">
      <c r="A434" s="749">
        <v>4</v>
      </c>
      <c r="B434" s="749" t="s">
        <v>1806</v>
      </c>
      <c r="C434" s="749">
        <v>2</v>
      </c>
      <c r="D434" s="749" t="s">
        <v>1807</v>
      </c>
      <c r="E434" s="749">
        <v>14</v>
      </c>
      <c r="F434" s="749" t="s">
        <v>496</v>
      </c>
      <c r="G434" s="749">
        <v>242078</v>
      </c>
      <c r="H434" s="749">
        <v>242</v>
      </c>
      <c r="I434" s="749" t="s">
        <v>427</v>
      </c>
      <c r="J434" s="749" t="s">
        <v>1819</v>
      </c>
      <c r="K434" s="749">
        <v>2</v>
      </c>
      <c r="L434" s="749">
        <v>5</v>
      </c>
      <c r="M434" s="749" t="s">
        <v>1811</v>
      </c>
      <c r="N434" s="749">
        <v>1</v>
      </c>
      <c r="O434" s="749">
        <v>0</v>
      </c>
      <c r="P434" s="749">
        <v>0</v>
      </c>
      <c r="Q434" s="749" t="s">
        <v>548</v>
      </c>
      <c r="R434" s="749">
        <v>2471</v>
      </c>
      <c r="S434" s="749">
        <v>247</v>
      </c>
      <c r="T434" s="749">
        <v>24</v>
      </c>
      <c r="U434" s="749">
        <v>2</v>
      </c>
      <c r="V434" s="749">
        <v>1</v>
      </c>
      <c r="W434" s="749">
        <v>1</v>
      </c>
      <c r="X434" s="749">
        <v>0</v>
      </c>
      <c r="Y434" s="749" t="s">
        <v>1810</v>
      </c>
      <c r="AA434" s="749">
        <v>100000</v>
      </c>
      <c r="AB434" s="749">
        <v>0</v>
      </c>
      <c r="AC434" s="749">
        <v>0</v>
      </c>
      <c r="AD434" s="749">
        <v>0</v>
      </c>
      <c r="AE434" s="749">
        <v>0</v>
      </c>
      <c r="AF434" s="749">
        <v>0</v>
      </c>
      <c r="AG434" s="749">
        <v>0</v>
      </c>
      <c r="AH434" s="671"/>
      <c r="BS434" s="749">
        <v>24711</v>
      </c>
    </row>
    <row r="435" spans="1:71">
      <c r="A435" s="749">
        <v>4</v>
      </c>
      <c r="B435" s="749" t="s">
        <v>1806</v>
      </c>
      <c r="C435" s="749">
        <v>2</v>
      </c>
      <c r="D435" s="749" t="s">
        <v>1807</v>
      </c>
      <c r="E435" s="749">
        <v>14</v>
      </c>
      <c r="F435" s="749" t="s">
        <v>496</v>
      </c>
      <c r="G435" s="749">
        <v>242078</v>
      </c>
      <c r="H435" s="749">
        <v>242</v>
      </c>
      <c r="I435" s="749" t="s">
        <v>427</v>
      </c>
      <c r="J435" s="749" t="s">
        <v>1819</v>
      </c>
      <c r="K435" s="749">
        <v>2</v>
      </c>
      <c r="L435" s="749">
        <v>5</v>
      </c>
      <c r="M435" s="749" t="s">
        <v>1811</v>
      </c>
      <c r="N435" s="749">
        <v>1</v>
      </c>
      <c r="O435" s="749">
        <v>0</v>
      </c>
      <c r="P435" s="749">
        <v>0</v>
      </c>
      <c r="Q435" s="749" t="s">
        <v>548</v>
      </c>
      <c r="R435" s="749">
        <v>2481</v>
      </c>
      <c r="S435" s="749">
        <v>248</v>
      </c>
      <c r="T435" s="749">
        <v>24</v>
      </c>
      <c r="U435" s="749">
        <v>2</v>
      </c>
      <c r="V435" s="749">
        <v>1</v>
      </c>
      <c r="W435" s="749">
        <v>1</v>
      </c>
      <c r="X435" s="749">
        <v>0</v>
      </c>
      <c r="Y435" s="749" t="s">
        <v>1810</v>
      </c>
      <c r="AA435" s="749">
        <v>100000</v>
      </c>
      <c r="AB435" s="749">
        <v>100000</v>
      </c>
      <c r="AC435" s="749">
        <v>40000</v>
      </c>
      <c r="AD435" s="749">
        <v>0</v>
      </c>
      <c r="AE435" s="749">
        <v>40000</v>
      </c>
      <c r="AF435" s="749">
        <v>0</v>
      </c>
      <c r="AG435" s="749">
        <v>100000</v>
      </c>
      <c r="AH435" s="671"/>
      <c r="BS435" s="749">
        <v>24811</v>
      </c>
    </row>
    <row r="436" spans="1:71">
      <c r="A436" s="749">
        <v>4</v>
      </c>
      <c r="B436" s="749" t="s">
        <v>1806</v>
      </c>
      <c r="C436" s="749">
        <v>2</v>
      </c>
      <c r="D436" s="749" t="s">
        <v>1807</v>
      </c>
      <c r="E436" s="749">
        <v>14</v>
      </c>
      <c r="F436" s="749" t="s">
        <v>496</v>
      </c>
      <c r="G436" s="749">
        <v>242078</v>
      </c>
      <c r="H436" s="749">
        <v>242</v>
      </c>
      <c r="I436" s="749" t="s">
        <v>427</v>
      </c>
      <c r="J436" s="749" t="s">
        <v>1819</v>
      </c>
      <c r="K436" s="749">
        <v>2</v>
      </c>
      <c r="L436" s="749">
        <v>5</v>
      </c>
      <c r="M436" s="749" t="s">
        <v>1811</v>
      </c>
      <c r="N436" s="749">
        <v>1</v>
      </c>
      <c r="O436" s="749">
        <v>0</v>
      </c>
      <c r="P436" s="749">
        <v>0</v>
      </c>
      <c r="Q436" s="749" t="s">
        <v>548</v>
      </c>
      <c r="R436" s="749">
        <v>2491</v>
      </c>
      <c r="S436" s="749">
        <v>249</v>
      </c>
      <c r="T436" s="749">
        <v>24</v>
      </c>
      <c r="U436" s="749">
        <v>2</v>
      </c>
      <c r="V436" s="749">
        <v>1</v>
      </c>
      <c r="W436" s="749">
        <v>1</v>
      </c>
      <c r="X436" s="749">
        <v>0</v>
      </c>
      <c r="Y436" s="749" t="s">
        <v>1810</v>
      </c>
      <c r="AA436" s="749">
        <v>100000</v>
      </c>
      <c r="AB436" s="749">
        <v>100000</v>
      </c>
      <c r="AC436" s="749">
        <v>40000</v>
      </c>
      <c r="AD436" s="749">
        <v>0</v>
      </c>
      <c r="AE436" s="749">
        <v>40000</v>
      </c>
      <c r="AF436" s="749">
        <v>0</v>
      </c>
      <c r="AG436" s="749">
        <v>100000</v>
      </c>
      <c r="AH436" s="671"/>
      <c r="BS436" s="749">
        <v>24911</v>
      </c>
    </row>
    <row r="437" spans="1:71">
      <c r="A437" s="749">
        <v>4</v>
      </c>
      <c r="B437" s="749" t="s">
        <v>1806</v>
      </c>
      <c r="C437" s="749">
        <v>2</v>
      </c>
      <c r="D437" s="749" t="s">
        <v>1807</v>
      </c>
      <c r="E437" s="749">
        <v>14</v>
      </c>
      <c r="F437" s="749" t="s">
        <v>496</v>
      </c>
      <c r="G437" s="749">
        <v>242078</v>
      </c>
      <c r="H437" s="749">
        <v>242</v>
      </c>
      <c r="I437" s="749" t="s">
        <v>427</v>
      </c>
      <c r="J437" s="749" t="s">
        <v>1819</v>
      </c>
      <c r="K437" s="749">
        <v>2</v>
      </c>
      <c r="L437" s="749">
        <v>5</v>
      </c>
      <c r="M437" s="749" t="s">
        <v>1811</v>
      </c>
      <c r="N437" s="749">
        <v>1</v>
      </c>
      <c r="O437" s="749">
        <v>0</v>
      </c>
      <c r="P437" s="749">
        <v>0</v>
      </c>
      <c r="Q437" s="749" t="s">
        <v>548</v>
      </c>
      <c r="R437" s="749">
        <v>2561</v>
      </c>
      <c r="S437" s="749">
        <v>256</v>
      </c>
      <c r="T437" s="749">
        <v>25</v>
      </c>
      <c r="U437" s="749">
        <v>2</v>
      </c>
      <c r="V437" s="749">
        <v>1</v>
      </c>
      <c r="W437" s="749">
        <v>1</v>
      </c>
      <c r="X437" s="749">
        <v>0</v>
      </c>
      <c r="Y437" s="749" t="s">
        <v>1810</v>
      </c>
      <c r="AA437" s="749">
        <v>80000</v>
      </c>
      <c r="AB437" s="749">
        <v>0</v>
      </c>
      <c r="AC437" s="749">
        <v>0</v>
      </c>
      <c r="AD437" s="749">
        <v>0</v>
      </c>
      <c r="AE437" s="749">
        <v>0</v>
      </c>
      <c r="AF437" s="749">
        <v>0</v>
      </c>
      <c r="AG437" s="749">
        <v>0</v>
      </c>
      <c r="AH437" s="671"/>
      <c r="BS437" s="749">
        <v>25611</v>
      </c>
    </row>
    <row r="438" spans="1:71">
      <c r="A438" s="749">
        <v>4</v>
      </c>
      <c r="B438" s="749" t="s">
        <v>1806</v>
      </c>
      <c r="C438" s="749">
        <v>2</v>
      </c>
      <c r="D438" s="749" t="s">
        <v>1807</v>
      </c>
      <c r="E438" s="749">
        <v>14</v>
      </c>
      <c r="F438" s="749" t="s">
        <v>496</v>
      </c>
      <c r="G438" s="749">
        <v>242078</v>
      </c>
      <c r="H438" s="749">
        <v>242</v>
      </c>
      <c r="I438" s="749" t="s">
        <v>427</v>
      </c>
      <c r="J438" s="749" t="s">
        <v>1819</v>
      </c>
      <c r="K438" s="749">
        <v>2</v>
      </c>
      <c r="L438" s="749">
        <v>5</v>
      </c>
      <c r="M438" s="749" t="s">
        <v>1811</v>
      </c>
      <c r="N438" s="749">
        <v>1</v>
      </c>
      <c r="O438" s="749">
        <v>0</v>
      </c>
      <c r="P438" s="749">
        <v>0</v>
      </c>
      <c r="Q438" s="749" t="s">
        <v>548</v>
      </c>
      <c r="R438" s="749">
        <v>2721</v>
      </c>
      <c r="S438" s="749">
        <v>272</v>
      </c>
      <c r="T438" s="749">
        <v>27</v>
      </c>
      <c r="U438" s="749">
        <v>2</v>
      </c>
      <c r="V438" s="749">
        <v>1</v>
      </c>
      <c r="W438" s="749">
        <v>2</v>
      </c>
      <c r="X438" s="749">
        <v>0</v>
      </c>
      <c r="Y438" s="749" t="s">
        <v>1810</v>
      </c>
      <c r="AA438" s="749">
        <v>50000</v>
      </c>
      <c r="AB438" s="749">
        <v>50000</v>
      </c>
      <c r="AC438" s="749">
        <v>20000</v>
      </c>
      <c r="AD438" s="749">
        <v>0</v>
      </c>
      <c r="AE438" s="749">
        <v>20000</v>
      </c>
      <c r="AF438" s="749">
        <v>50000</v>
      </c>
      <c r="AG438" s="749">
        <v>0</v>
      </c>
      <c r="AH438" s="671"/>
      <c r="BS438" s="749">
        <v>27211</v>
      </c>
    </row>
    <row r="439" spans="1:71">
      <c r="A439" s="749">
        <v>4</v>
      </c>
      <c r="B439" s="749" t="s">
        <v>1806</v>
      </c>
      <c r="C439" s="749">
        <v>2</v>
      </c>
      <c r="D439" s="749" t="s">
        <v>1807</v>
      </c>
      <c r="E439" s="749">
        <v>14</v>
      </c>
      <c r="F439" s="749" t="s">
        <v>496</v>
      </c>
      <c r="G439" s="749">
        <v>242078</v>
      </c>
      <c r="H439" s="749">
        <v>242</v>
      </c>
      <c r="I439" s="749" t="s">
        <v>427</v>
      </c>
      <c r="J439" s="749" t="s">
        <v>1819</v>
      </c>
      <c r="K439" s="749">
        <v>2</v>
      </c>
      <c r="L439" s="749">
        <v>5</v>
      </c>
      <c r="M439" s="749" t="s">
        <v>1811</v>
      </c>
      <c r="N439" s="749">
        <v>1</v>
      </c>
      <c r="O439" s="749">
        <v>0</v>
      </c>
      <c r="P439" s="749">
        <v>0</v>
      </c>
      <c r="Q439" s="749" t="s">
        <v>548</v>
      </c>
      <c r="R439" s="749">
        <v>2911</v>
      </c>
      <c r="S439" s="749">
        <v>291</v>
      </c>
      <c r="T439" s="749">
        <v>29</v>
      </c>
      <c r="U439" s="749">
        <v>2</v>
      </c>
      <c r="V439" s="749">
        <v>1</v>
      </c>
      <c r="W439" s="749">
        <v>1</v>
      </c>
      <c r="X439" s="749">
        <v>0</v>
      </c>
      <c r="Y439" s="749" t="s">
        <v>1810</v>
      </c>
      <c r="AA439" s="749">
        <v>120000</v>
      </c>
      <c r="AB439" s="749">
        <v>0</v>
      </c>
      <c r="AC439" s="749">
        <v>0</v>
      </c>
      <c r="AD439" s="749">
        <v>0</v>
      </c>
      <c r="AE439" s="749">
        <v>0</v>
      </c>
      <c r="AF439" s="749">
        <v>0</v>
      </c>
      <c r="AG439" s="749">
        <v>0</v>
      </c>
      <c r="AH439" s="671"/>
      <c r="BS439" s="749">
        <v>29111</v>
      </c>
    </row>
    <row r="440" spans="1:71">
      <c r="A440" s="749">
        <v>4</v>
      </c>
      <c r="B440" s="749" t="s">
        <v>1806</v>
      </c>
      <c r="C440" s="749">
        <v>2</v>
      </c>
      <c r="D440" s="749" t="s">
        <v>1807</v>
      </c>
      <c r="E440" s="749">
        <v>14</v>
      </c>
      <c r="F440" s="749" t="s">
        <v>496</v>
      </c>
      <c r="G440" s="749">
        <v>242078</v>
      </c>
      <c r="H440" s="749">
        <v>242</v>
      </c>
      <c r="I440" s="749" t="s">
        <v>427</v>
      </c>
      <c r="J440" s="749" t="s">
        <v>1819</v>
      </c>
      <c r="K440" s="749">
        <v>2</v>
      </c>
      <c r="L440" s="749">
        <v>5</v>
      </c>
      <c r="M440" s="749" t="s">
        <v>1811</v>
      </c>
      <c r="N440" s="749">
        <v>1</v>
      </c>
      <c r="O440" s="749">
        <v>0</v>
      </c>
      <c r="P440" s="749">
        <v>0</v>
      </c>
      <c r="Q440" s="749" t="s">
        <v>548</v>
      </c>
      <c r="R440" s="749">
        <v>3112</v>
      </c>
      <c r="S440" s="749">
        <v>311</v>
      </c>
      <c r="T440" s="749">
        <v>31</v>
      </c>
      <c r="U440" s="749">
        <v>3</v>
      </c>
      <c r="V440" s="749">
        <v>1</v>
      </c>
      <c r="W440" s="749">
        <v>2</v>
      </c>
      <c r="X440" s="749">
        <v>0</v>
      </c>
      <c r="Y440" s="749" t="s">
        <v>1810</v>
      </c>
      <c r="AA440" s="749">
        <v>0</v>
      </c>
      <c r="AB440" s="749">
        <v>730000</v>
      </c>
      <c r="AC440" s="749">
        <v>292000</v>
      </c>
      <c r="AD440" s="749">
        <v>0</v>
      </c>
      <c r="AE440" s="749">
        <v>292000</v>
      </c>
      <c r="AF440" s="749">
        <v>0</v>
      </c>
      <c r="AG440" s="749">
        <v>730000</v>
      </c>
      <c r="AH440" s="671"/>
      <c r="BS440" s="749">
        <v>31121</v>
      </c>
    </row>
    <row r="441" spans="1:71">
      <c r="A441" s="749">
        <v>4</v>
      </c>
      <c r="B441" s="749" t="s">
        <v>1806</v>
      </c>
      <c r="C441" s="749">
        <v>2</v>
      </c>
      <c r="D441" s="749" t="s">
        <v>1807</v>
      </c>
      <c r="E441" s="749">
        <v>14</v>
      </c>
      <c r="F441" s="749" t="s">
        <v>496</v>
      </c>
      <c r="G441" s="749">
        <v>242078</v>
      </c>
      <c r="H441" s="749">
        <v>242</v>
      </c>
      <c r="I441" s="749" t="s">
        <v>427</v>
      </c>
      <c r="J441" s="749" t="s">
        <v>1819</v>
      </c>
      <c r="K441" s="749">
        <v>2</v>
      </c>
      <c r="L441" s="749">
        <v>5</v>
      </c>
      <c r="M441" s="749" t="s">
        <v>1811</v>
      </c>
      <c r="N441" s="749">
        <v>1</v>
      </c>
      <c r="O441" s="749">
        <v>0</v>
      </c>
      <c r="P441" s="749">
        <v>0</v>
      </c>
      <c r="Q441" s="749" t="s">
        <v>548</v>
      </c>
      <c r="R441" s="749">
        <v>3362</v>
      </c>
      <c r="S441" s="749">
        <v>336</v>
      </c>
      <c r="T441" s="749">
        <v>33</v>
      </c>
      <c r="U441" s="749">
        <v>3</v>
      </c>
      <c r="V441" s="749">
        <v>1</v>
      </c>
      <c r="W441" s="749">
        <v>1</v>
      </c>
      <c r="X441" s="749">
        <v>0</v>
      </c>
      <c r="Y441" s="749" t="s">
        <v>1810</v>
      </c>
      <c r="AA441" s="749">
        <v>0</v>
      </c>
      <c r="AB441" s="749">
        <v>3500000</v>
      </c>
      <c r="AC441" s="749">
        <v>3500000</v>
      </c>
      <c r="AD441" s="749">
        <v>0</v>
      </c>
      <c r="AE441" s="749">
        <v>3500000</v>
      </c>
      <c r="AF441" s="749">
        <v>0</v>
      </c>
      <c r="AG441" s="749">
        <v>3500000</v>
      </c>
      <c r="AH441" s="671"/>
      <c r="BS441" s="749">
        <v>33621</v>
      </c>
    </row>
    <row r="442" spans="1:71">
      <c r="A442" s="749">
        <v>4</v>
      </c>
      <c r="B442" s="749" t="s">
        <v>1806</v>
      </c>
      <c r="C442" s="749">
        <v>2</v>
      </c>
      <c r="D442" s="749" t="s">
        <v>1807</v>
      </c>
      <c r="E442" s="749">
        <v>14</v>
      </c>
      <c r="F442" s="749" t="s">
        <v>496</v>
      </c>
      <c r="G442" s="749">
        <v>242078</v>
      </c>
      <c r="H442" s="749">
        <v>242</v>
      </c>
      <c r="I442" s="749" t="s">
        <v>427</v>
      </c>
      <c r="J442" s="749" t="s">
        <v>1819</v>
      </c>
      <c r="K442" s="749">
        <v>2</v>
      </c>
      <c r="L442" s="749">
        <v>5</v>
      </c>
      <c r="M442" s="749" t="s">
        <v>1811</v>
      </c>
      <c r="N442" s="749">
        <v>1</v>
      </c>
      <c r="O442" s="749">
        <v>0</v>
      </c>
      <c r="P442" s="749">
        <v>0</v>
      </c>
      <c r="Q442" s="749" t="s">
        <v>548</v>
      </c>
      <c r="R442" s="749">
        <v>3371</v>
      </c>
      <c r="S442" s="749">
        <v>337</v>
      </c>
      <c r="T442" s="749">
        <v>33</v>
      </c>
      <c r="U442" s="749">
        <v>3</v>
      </c>
      <c r="V442" s="749">
        <v>1</v>
      </c>
      <c r="W442" s="749">
        <v>1</v>
      </c>
      <c r="X442" s="749">
        <v>87</v>
      </c>
      <c r="Y442" s="749" t="s">
        <v>1810</v>
      </c>
      <c r="AA442" s="749">
        <v>0</v>
      </c>
      <c r="AB442" s="749">
        <v>4844693.5999999996</v>
      </c>
      <c r="AC442" s="749">
        <v>3900000</v>
      </c>
      <c r="AD442" s="749">
        <v>871519.92</v>
      </c>
      <c r="AE442" s="749">
        <v>3028480.08</v>
      </c>
      <c r="AF442" s="749">
        <v>3973173.68</v>
      </c>
      <c r="AG442" s="749">
        <v>0</v>
      </c>
      <c r="AH442" s="671"/>
      <c r="BS442" s="749">
        <v>33711</v>
      </c>
    </row>
    <row r="443" spans="1:71">
      <c r="A443" s="749">
        <v>4</v>
      </c>
      <c r="B443" s="749" t="s">
        <v>1806</v>
      </c>
      <c r="C443" s="749">
        <v>2</v>
      </c>
      <c r="D443" s="749" t="s">
        <v>1807</v>
      </c>
      <c r="E443" s="749">
        <v>14</v>
      </c>
      <c r="F443" s="749" t="s">
        <v>496</v>
      </c>
      <c r="G443" s="749">
        <v>242078</v>
      </c>
      <c r="H443" s="749">
        <v>242</v>
      </c>
      <c r="I443" s="749" t="s">
        <v>427</v>
      </c>
      <c r="J443" s="749" t="s">
        <v>1819</v>
      </c>
      <c r="K443" s="749">
        <v>2</v>
      </c>
      <c r="L443" s="749">
        <v>5</v>
      </c>
      <c r="M443" s="749" t="s">
        <v>1811</v>
      </c>
      <c r="N443" s="749">
        <v>1</v>
      </c>
      <c r="O443" s="749">
        <v>0</v>
      </c>
      <c r="P443" s="749">
        <v>0</v>
      </c>
      <c r="Q443" s="749" t="s">
        <v>548</v>
      </c>
      <c r="R443" s="749">
        <v>3511</v>
      </c>
      <c r="S443" s="749">
        <v>351</v>
      </c>
      <c r="T443" s="749">
        <v>35</v>
      </c>
      <c r="U443" s="749">
        <v>3</v>
      </c>
      <c r="V443" s="749">
        <v>1</v>
      </c>
      <c r="W443" s="749">
        <v>1</v>
      </c>
      <c r="X443" s="749">
        <v>0</v>
      </c>
      <c r="Y443" s="749" t="s">
        <v>1810</v>
      </c>
      <c r="AA443" s="749">
        <v>100000</v>
      </c>
      <c r="AB443" s="749">
        <v>0</v>
      </c>
      <c r="AC443" s="749">
        <v>0</v>
      </c>
      <c r="AD443" s="749">
        <v>0</v>
      </c>
      <c r="AE443" s="749">
        <v>0</v>
      </c>
      <c r="AF443" s="749">
        <v>0</v>
      </c>
      <c r="AG443" s="749">
        <v>0</v>
      </c>
      <c r="AH443" s="671"/>
      <c r="BS443" s="749">
        <v>35111</v>
      </c>
    </row>
    <row r="444" spans="1:71">
      <c r="A444" s="749">
        <v>4</v>
      </c>
      <c r="B444" s="749" t="s">
        <v>1806</v>
      </c>
      <c r="C444" s="749">
        <v>2</v>
      </c>
      <c r="D444" s="749" t="s">
        <v>1807</v>
      </c>
      <c r="E444" s="749">
        <v>14</v>
      </c>
      <c r="F444" s="749" t="s">
        <v>496</v>
      </c>
      <c r="G444" s="749">
        <v>242078</v>
      </c>
      <c r="H444" s="749">
        <v>242</v>
      </c>
      <c r="I444" s="749" t="s">
        <v>427</v>
      </c>
      <c r="J444" s="749" t="s">
        <v>1819</v>
      </c>
      <c r="K444" s="749">
        <v>2</v>
      </c>
      <c r="L444" s="749">
        <v>5</v>
      </c>
      <c r="M444" s="749" t="s">
        <v>1811</v>
      </c>
      <c r="N444" s="749">
        <v>1</v>
      </c>
      <c r="O444" s="749">
        <v>0</v>
      </c>
      <c r="P444" s="749">
        <v>0</v>
      </c>
      <c r="Q444" s="749" t="s">
        <v>548</v>
      </c>
      <c r="R444" s="749">
        <v>3531</v>
      </c>
      <c r="S444" s="749">
        <v>353</v>
      </c>
      <c r="T444" s="749">
        <v>35</v>
      </c>
      <c r="U444" s="749">
        <v>3</v>
      </c>
      <c r="V444" s="749">
        <v>1</v>
      </c>
      <c r="W444" s="749">
        <v>1</v>
      </c>
      <c r="X444" s="749">
        <v>0</v>
      </c>
      <c r="Y444" s="749" t="s">
        <v>1810</v>
      </c>
      <c r="AA444" s="749">
        <v>0</v>
      </c>
      <c r="AB444" s="749">
        <v>757109</v>
      </c>
      <c r="AC444" s="749">
        <v>757109</v>
      </c>
      <c r="AD444" s="749">
        <v>0</v>
      </c>
      <c r="AE444" s="749">
        <v>757109</v>
      </c>
      <c r="AF444" s="749">
        <v>0</v>
      </c>
      <c r="AG444" s="749">
        <v>757109</v>
      </c>
      <c r="AH444" s="671"/>
      <c r="BS444" s="749">
        <v>35311</v>
      </c>
    </row>
    <row r="445" spans="1:71">
      <c r="A445" s="749">
        <v>4</v>
      </c>
      <c r="B445" s="749" t="s">
        <v>1806</v>
      </c>
      <c r="C445" s="749">
        <v>2</v>
      </c>
      <c r="D445" s="749" t="s">
        <v>1807</v>
      </c>
      <c r="E445" s="749">
        <v>14</v>
      </c>
      <c r="F445" s="749" t="s">
        <v>496</v>
      </c>
      <c r="G445" s="749">
        <v>242078</v>
      </c>
      <c r="H445" s="749">
        <v>242</v>
      </c>
      <c r="I445" s="749" t="s">
        <v>427</v>
      </c>
      <c r="J445" s="749" t="s">
        <v>1819</v>
      </c>
      <c r="K445" s="749">
        <v>2</v>
      </c>
      <c r="L445" s="749">
        <v>5</v>
      </c>
      <c r="M445" s="749" t="s">
        <v>1811</v>
      </c>
      <c r="N445" s="749">
        <v>1</v>
      </c>
      <c r="O445" s="749">
        <v>0</v>
      </c>
      <c r="P445" s="749">
        <v>0</v>
      </c>
      <c r="Q445" s="749" t="s">
        <v>548</v>
      </c>
      <c r="R445" s="749">
        <v>3651</v>
      </c>
      <c r="S445" s="749">
        <v>365</v>
      </c>
      <c r="T445" s="749">
        <v>36</v>
      </c>
      <c r="U445" s="749">
        <v>3</v>
      </c>
      <c r="V445" s="749">
        <v>1</v>
      </c>
      <c r="W445" s="749">
        <v>1</v>
      </c>
      <c r="X445" s="749">
        <v>0</v>
      </c>
      <c r="Y445" s="749" t="s">
        <v>1810</v>
      </c>
      <c r="AA445" s="749">
        <v>80000</v>
      </c>
      <c r="AB445" s="749">
        <v>0</v>
      </c>
      <c r="AC445" s="749">
        <v>0</v>
      </c>
      <c r="AD445" s="749">
        <v>0</v>
      </c>
      <c r="AE445" s="749">
        <v>0</v>
      </c>
      <c r="AF445" s="749">
        <v>0</v>
      </c>
      <c r="AG445" s="749">
        <v>0</v>
      </c>
      <c r="AH445" s="671"/>
      <c r="BS445" s="749">
        <v>36511</v>
      </c>
    </row>
    <row r="446" spans="1:71">
      <c r="A446" s="749">
        <v>4</v>
      </c>
      <c r="B446" s="749" t="s">
        <v>1806</v>
      </c>
      <c r="C446" s="749">
        <v>2</v>
      </c>
      <c r="D446" s="749" t="s">
        <v>1807</v>
      </c>
      <c r="E446" s="749">
        <v>14</v>
      </c>
      <c r="F446" s="749" t="s">
        <v>496</v>
      </c>
      <c r="G446" s="749">
        <v>242078</v>
      </c>
      <c r="H446" s="749">
        <v>242</v>
      </c>
      <c r="I446" s="749" t="s">
        <v>427</v>
      </c>
      <c r="J446" s="749" t="s">
        <v>1819</v>
      </c>
      <c r="K446" s="749">
        <v>2</v>
      </c>
      <c r="L446" s="749">
        <v>5</v>
      </c>
      <c r="M446" s="749" t="s">
        <v>1811</v>
      </c>
      <c r="N446" s="749">
        <v>1</v>
      </c>
      <c r="O446" s="749">
        <v>0</v>
      </c>
      <c r="P446" s="749">
        <v>0</v>
      </c>
      <c r="Q446" s="749" t="s">
        <v>548</v>
      </c>
      <c r="R446" s="749">
        <v>3722</v>
      </c>
      <c r="S446" s="749">
        <v>372</v>
      </c>
      <c r="T446" s="749">
        <v>37</v>
      </c>
      <c r="U446" s="749">
        <v>3</v>
      </c>
      <c r="V446" s="749">
        <v>1</v>
      </c>
      <c r="W446" s="749">
        <v>1</v>
      </c>
      <c r="X446" s="749">
        <v>0</v>
      </c>
      <c r="Y446" s="749" t="s">
        <v>1810</v>
      </c>
      <c r="AA446" s="749">
        <v>430000</v>
      </c>
      <c r="AB446" s="749">
        <v>430000</v>
      </c>
      <c r="AC446" s="749">
        <v>172000</v>
      </c>
      <c r="AD446" s="749">
        <v>43000</v>
      </c>
      <c r="AE446" s="749">
        <v>129000</v>
      </c>
      <c r="AF446" s="749">
        <v>387000</v>
      </c>
      <c r="AG446" s="749">
        <v>0</v>
      </c>
      <c r="AH446" s="671"/>
      <c r="BS446" s="749">
        <v>37221</v>
      </c>
    </row>
    <row r="447" spans="1:71">
      <c r="A447" s="749">
        <v>4</v>
      </c>
      <c r="B447" s="749" t="s">
        <v>1806</v>
      </c>
      <c r="C447" s="749">
        <v>2</v>
      </c>
      <c r="D447" s="749" t="s">
        <v>1807</v>
      </c>
      <c r="E447" s="749">
        <v>14</v>
      </c>
      <c r="F447" s="749" t="s">
        <v>496</v>
      </c>
      <c r="G447" s="749">
        <v>242078</v>
      </c>
      <c r="H447" s="749">
        <v>242</v>
      </c>
      <c r="I447" s="749" t="s">
        <v>427</v>
      </c>
      <c r="J447" s="749" t="s">
        <v>1819</v>
      </c>
      <c r="K447" s="749">
        <v>2</v>
      </c>
      <c r="L447" s="749">
        <v>5</v>
      </c>
      <c r="M447" s="749" t="s">
        <v>1811</v>
      </c>
      <c r="N447" s="749">
        <v>1</v>
      </c>
      <c r="O447" s="749">
        <v>0</v>
      </c>
      <c r="P447" s="749">
        <v>0</v>
      </c>
      <c r="Q447" s="749" t="s">
        <v>548</v>
      </c>
      <c r="R447" s="749">
        <v>3821</v>
      </c>
      <c r="S447" s="749">
        <v>382</v>
      </c>
      <c r="T447" s="749">
        <v>38</v>
      </c>
      <c r="U447" s="749">
        <v>3</v>
      </c>
      <c r="V447" s="749">
        <v>1</v>
      </c>
      <c r="W447" s="749">
        <v>1</v>
      </c>
      <c r="X447" s="749">
        <v>0</v>
      </c>
      <c r="Y447" s="749" t="s">
        <v>1810</v>
      </c>
      <c r="AA447" s="749">
        <v>13500000</v>
      </c>
      <c r="AB447" s="749">
        <v>2398197.4</v>
      </c>
      <c r="AC447" s="749">
        <v>1400000</v>
      </c>
      <c r="AD447" s="749">
        <v>0</v>
      </c>
      <c r="AE447" s="749">
        <v>1400000</v>
      </c>
      <c r="AF447" s="749">
        <v>475487.06</v>
      </c>
      <c r="AG447" s="749">
        <v>1922710.34</v>
      </c>
      <c r="AH447" s="671"/>
      <c r="BS447" s="749">
        <v>38211</v>
      </c>
    </row>
    <row r="448" spans="1:71">
      <c r="A448" s="749">
        <v>4</v>
      </c>
      <c r="B448" s="749" t="s">
        <v>1806</v>
      </c>
      <c r="C448" s="749">
        <v>2</v>
      </c>
      <c r="D448" s="749" t="s">
        <v>1807</v>
      </c>
      <c r="E448" s="749">
        <v>14</v>
      </c>
      <c r="F448" s="749" t="s">
        <v>496</v>
      </c>
      <c r="G448" s="749">
        <v>242078</v>
      </c>
      <c r="H448" s="749">
        <v>242</v>
      </c>
      <c r="I448" s="749" t="s">
        <v>427</v>
      </c>
      <c r="J448" s="749" t="s">
        <v>1819</v>
      </c>
      <c r="K448" s="749">
        <v>2</v>
      </c>
      <c r="L448" s="749">
        <v>5</v>
      </c>
      <c r="M448" s="749" t="s">
        <v>1811</v>
      </c>
      <c r="N448" s="749">
        <v>1</v>
      </c>
      <c r="O448" s="749">
        <v>0</v>
      </c>
      <c r="P448" s="749">
        <v>0</v>
      </c>
      <c r="Q448" s="749" t="s">
        <v>548</v>
      </c>
      <c r="R448" s="749">
        <v>3921</v>
      </c>
      <c r="S448" s="749">
        <v>392</v>
      </c>
      <c r="T448" s="749">
        <v>39</v>
      </c>
      <c r="U448" s="749">
        <v>3</v>
      </c>
      <c r="V448" s="749">
        <v>1</v>
      </c>
      <c r="W448" s="749">
        <v>1</v>
      </c>
      <c r="X448" s="749">
        <v>0</v>
      </c>
      <c r="Y448" s="749" t="s">
        <v>1810</v>
      </c>
      <c r="AA448" s="749">
        <v>0</v>
      </c>
      <c r="AB448" s="749">
        <v>2000000</v>
      </c>
      <c r="AC448" s="749">
        <v>2000000</v>
      </c>
      <c r="AD448" s="749">
        <v>766811</v>
      </c>
      <c r="AE448" s="749">
        <v>1233189</v>
      </c>
      <c r="AF448" s="749">
        <v>1233189</v>
      </c>
      <c r="AG448" s="749">
        <v>0</v>
      </c>
      <c r="AH448" s="671"/>
      <c r="BS448" s="749">
        <v>39211</v>
      </c>
    </row>
    <row r="449" spans="1:71">
      <c r="A449" s="749">
        <v>3</v>
      </c>
      <c r="B449" s="749" t="s">
        <v>1806</v>
      </c>
      <c r="C449" s="749">
        <v>2</v>
      </c>
      <c r="D449" s="749" t="s">
        <v>1807</v>
      </c>
      <c r="E449" s="749">
        <v>14</v>
      </c>
      <c r="F449" s="749" t="s">
        <v>490</v>
      </c>
      <c r="G449" s="749">
        <v>242135</v>
      </c>
      <c r="H449" s="749">
        <v>242</v>
      </c>
      <c r="I449" s="749" t="s">
        <v>403</v>
      </c>
      <c r="J449" s="749" t="s">
        <v>1817</v>
      </c>
      <c r="K449" s="749">
        <v>1</v>
      </c>
      <c r="L449" s="749">
        <v>5</v>
      </c>
      <c r="M449" s="749" t="s">
        <v>1809</v>
      </c>
      <c r="N449" s="749">
        <v>3</v>
      </c>
      <c r="O449" s="749">
        <v>0</v>
      </c>
      <c r="P449" s="749">
        <v>0</v>
      </c>
      <c r="Q449" s="749" t="s">
        <v>552</v>
      </c>
      <c r="R449" s="749">
        <v>2419</v>
      </c>
      <c r="S449" s="749">
        <v>241</v>
      </c>
      <c r="T449" s="749">
        <v>24</v>
      </c>
      <c r="U449" s="749">
        <v>2</v>
      </c>
      <c r="V449" s="749">
        <v>2</v>
      </c>
      <c r="W449" s="749">
        <v>1</v>
      </c>
      <c r="X449" s="749">
        <v>0</v>
      </c>
      <c r="Y449" s="749" t="s">
        <v>1812</v>
      </c>
      <c r="AA449" s="749">
        <v>236460</v>
      </c>
      <c r="AB449" s="749">
        <v>236460</v>
      </c>
      <c r="AC449" s="749">
        <v>78819</v>
      </c>
      <c r="AD449" s="749">
        <v>0</v>
      </c>
      <c r="AE449" s="749">
        <v>78819</v>
      </c>
      <c r="AF449" s="749">
        <v>0</v>
      </c>
      <c r="AG449" s="749">
        <v>236460</v>
      </c>
      <c r="AH449" s="671"/>
      <c r="BS449" s="749">
        <v>24192</v>
      </c>
    </row>
    <row r="450" spans="1:71">
      <c r="A450" s="749">
        <v>3</v>
      </c>
      <c r="B450" s="749" t="s">
        <v>1806</v>
      </c>
      <c r="C450" s="749">
        <v>2</v>
      </c>
      <c r="D450" s="749" t="s">
        <v>1807</v>
      </c>
      <c r="E450" s="749">
        <v>14</v>
      </c>
      <c r="F450" s="749" t="s">
        <v>490</v>
      </c>
      <c r="G450" s="749">
        <v>242135</v>
      </c>
      <c r="H450" s="749">
        <v>242</v>
      </c>
      <c r="I450" s="749" t="s">
        <v>403</v>
      </c>
      <c r="J450" s="749" t="s">
        <v>1817</v>
      </c>
      <c r="K450" s="749">
        <v>1</v>
      </c>
      <c r="L450" s="749">
        <v>5</v>
      </c>
      <c r="M450" s="749" t="s">
        <v>1809</v>
      </c>
      <c r="N450" s="749">
        <v>3</v>
      </c>
      <c r="O450" s="749">
        <v>0</v>
      </c>
      <c r="P450" s="749">
        <v>0</v>
      </c>
      <c r="Q450" s="749" t="s">
        <v>552</v>
      </c>
      <c r="R450" s="749">
        <v>2421</v>
      </c>
      <c r="S450" s="749">
        <v>242</v>
      </c>
      <c r="T450" s="749">
        <v>24</v>
      </c>
      <c r="U450" s="749">
        <v>2</v>
      </c>
      <c r="V450" s="749">
        <v>2</v>
      </c>
      <c r="W450" s="749">
        <v>1</v>
      </c>
      <c r="X450" s="749">
        <v>0</v>
      </c>
      <c r="Y450" s="749" t="s">
        <v>1812</v>
      </c>
      <c r="AA450" s="749">
        <v>67800</v>
      </c>
      <c r="AB450" s="749">
        <v>67800</v>
      </c>
      <c r="AC450" s="749">
        <v>22599</v>
      </c>
      <c r="AD450" s="749">
        <v>0</v>
      </c>
      <c r="AE450" s="749">
        <v>22599</v>
      </c>
      <c r="AF450" s="749">
        <v>0</v>
      </c>
      <c r="AG450" s="749">
        <v>67800</v>
      </c>
      <c r="AH450" s="671"/>
      <c r="BS450" s="749">
        <v>24212</v>
      </c>
    </row>
    <row r="451" spans="1:71">
      <c r="A451" s="749">
        <v>3</v>
      </c>
      <c r="B451" s="749" t="s">
        <v>1806</v>
      </c>
      <c r="C451" s="749">
        <v>2</v>
      </c>
      <c r="D451" s="749" t="s">
        <v>1807</v>
      </c>
      <c r="E451" s="749">
        <v>14</v>
      </c>
      <c r="F451" s="749" t="s">
        <v>490</v>
      </c>
      <c r="G451" s="749">
        <v>242135</v>
      </c>
      <c r="H451" s="749">
        <v>242</v>
      </c>
      <c r="I451" s="749" t="s">
        <v>403</v>
      </c>
      <c r="J451" s="749" t="s">
        <v>1817</v>
      </c>
      <c r="K451" s="749">
        <v>1</v>
      </c>
      <c r="L451" s="749">
        <v>5</v>
      </c>
      <c r="M451" s="749" t="s">
        <v>1809</v>
      </c>
      <c r="N451" s="749">
        <v>3</v>
      </c>
      <c r="O451" s="749">
        <v>0</v>
      </c>
      <c r="P451" s="749">
        <v>0</v>
      </c>
      <c r="Q451" s="749" t="s">
        <v>552</v>
      </c>
      <c r="R451" s="749">
        <v>2431</v>
      </c>
      <c r="S451" s="749">
        <v>243</v>
      </c>
      <c r="T451" s="749">
        <v>24</v>
      </c>
      <c r="U451" s="749">
        <v>2</v>
      </c>
      <c r="V451" s="749">
        <v>2</v>
      </c>
      <c r="W451" s="749">
        <v>1</v>
      </c>
      <c r="X451" s="749">
        <v>0</v>
      </c>
      <c r="Y451" s="749" t="s">
        <v>1812</v>
      </c>
      <c r="AA451" s="749">
        <v>4485</v>
      </c>
      <c r="AB451" s="749">
        <v>4485</v>
      </c>
      <c r="AC451" s="749">
        <v>1494</v>
      </c>
      <c r="AD451" s="749">
        <v>0</v>
      </c>
      <c r="AE451" s="749">
        <v>1494</v>
      </c>
      <c r="AF451" s="749">
        <v>0</v>
      </c>
      <c r="AG451" s="749">
        <v>4485</v>
      </c>
      <c r="AH451" s="671"/>
      <c r="BS451" s="749">
        <v>24312</v>
      </c>
    </row>
    <row r="452" spans="1:71">
      <c r="A452" s="749">
        <v>3</v>
      </c>
      <c r="B452" s="749" t="s">
        <v>1806</v>
      </c>
      <c r="C452" s="749">
        <v>2</v>
      </c>
      <c r="D452" s="749" t="s">
        <v>1807</v>
      </c>
      <c r="E452" s="749">
        <v>14</v>
      </c>
      <c r="F452" s="749" t="s">
        <v>490</v>
      </c>
      <c r="G452" s="749">
        <v>242135</v>
      </c>
      <c r="H452" s="749">
        <v>242</v>
      </c>
      <c r="I452" s="749" t="s">
        <v>403</v>
      </c>
      <c r="J452" s="749" t="s">
        <v>1817</v>
      </c>
      <c r="K452" s="749">
        <v>1</v>
      </c>
      <c r="L452" s="749">
        <v>5</v>
      </c>
      <c r="M452" s="749" t="s">
        <v>1809</v>
      </c>
      <c r="N452" s="749">
        <v>3</v>
      </c>
      <c r="O452" s="749">
        <v>0</v>
      </c>
      <c r="P452" s="749">
        <v>0</v>
      </c>
      <c r="Q452" s="749" t="s">
        <v>552</v>
      </c>
      <c r="R452" s="749">
        <v>2461</v>
      </c>
      <c r="S452" s="749">
        <v>246</v>
      </c>
      <c r="T452" s="749">
        <v>24</v>
      </c>
      <c r="U452" s="749">
        <v>2</v>
      </c>
      <c r="V452" s="749">
        <v>2</v>
      </c>
      <c r="W452" s="749">
        <v>1</v>
      </c>
      <c r="X452" s="749">
        <v>0</v>
      </c>
      <c r="Y452" s="749" t="s">
        <v>1812</v>
      </c>
      <c r="AA452" s="749">
        <v>852625</v>
      </c>
      <c r="AB452" s="749">
        <v>852625</v>
      </c>
      <c r="AC452" s="749">
        <v>284208</v>
      </c>
      <c r="AD452" s="749">
        <v>0</v>
      </c>
      <c r="AE452" s="749">
        <v>284208</v>
      </c>
      <c r="AF452" s="749">
        <v>0</v>
      </c>
      <c r="AG452" s="749">
        <v>852625</v>
      </c>
      <c r="AH452" s="671"/>
      <c r="BS452" s="749">
        <v>24612</v>
      </c>
    </row>
    <row r="453" spans="1:71">
      <c r="A453" s="749">
        <v>3</v>
      </c>
      <c r="B453" s="749" t="s">
        <v>1806</v>
      </c>
      <c r="C453" s="749">
        <v>2</v>
      </c>
      <c r="D453" s="749" t="s">
        <v>1807</v>
      </c>
      <c r="E453" s="749">
        <v>14</v>
      </c>
      <c r="F453" s="749" t="s">
        <v>490</v>
      </c>
      <c r="G453" s="749">
        <v>242135</v>
      </c>
      <c r="H453" s="749">
        <v>242</v>
      </c>
      <c r="I453" s="749" t="s">
        <v>403</v>
      </c>
      <c r="J453" s="749" t="s">
        <v>1817</v>
      </c>
      <c r="K453" s="749">
        <v>1</v>
      </c>
      <c r="L453" s="749">
        <v>5</v>
      </c>
      <c r="M453" s="749" t="s">
        <v>1809</v>
      </c>
      <c r="N453" s="749">
        <v>3</v>
      </c>
      <c r="O453" s="749">
        <v>0</v>
      </c>
      <c r="P453" s="749">
        <v>0</v>
      </c>
      <c r="Q453" s="749" t="s">
        <v>552</v>
      </c>
      <c r="R453" s="749">
        <v>2471</v>
      </c>
      <c r="S453" s="749">
        <v>247</v>
      </c>
      <c r="T453" s="749">
        <v>24</v>
      </c>
      <c r="U453" s="749">
        <v>2</v>
      </c>
      <c r="V453" s="749">
        <v>2</v>
      </c>
      <c r="W453" s="749">
        <v>1</v>
      </c>
      <c r="X453" s="749">
        <v>0</v>
      </c>
      <c r="Y453" s="749" t="s">
        <v>1812</v>
      </c>
      <c r="AA453" s="749">
        <v>145500</v>
      </c>
      <c r="AB453" s="749">
        <v>145500</v>
      </c>
      <c r="AC453" s="749">
        <v>48501</v>
      </c>
      <c r="AD453" s="749">
        <v>0</v>
      </c>
      <c r="AE453" s="749">
        <v>48501</v>
      </c>
      <c r="AF453" s="749">
        <v>0</v>
      </c>
      <c r="AG453" s="749">
        <v>145500</v>
      </c>
      <c r="AH453" s="671"/>
      <c r="BS453" s="749">
        <v>24712</v>
      </c>
    </row>
    <row r="454" spans="1:71">
      <c r="A454" s="749">
        <v>3</v>
      </c>
      <c r="B454" s="749" t="s">
        <v>1806</v>
      </c>
      <c r="C454" s="749">
        <v>2</v>
      </c>
      <c r="D454" s="749" t="s">
        <v>1807</v>
      </c>
      <c r="E454" s="749">
        <v>14</v>
      </c>
      <c r="F454" s="749" t="s">
        <v>490</v>
      </c>
      <c r="G454" s="749">
        <v>242135</v>
      </c>
      <c r="H454" s="749">
        <v>242</v>
      </c>
      <c r="I454" s="749" t="s">
        <v>403</v>
      </c>
      <c r="J454" s="749" t="s">
        <v>1817</v>
      </c>
      <c r="K454" s="749">
        <v>1</v>
      </c>
      <c r="L454" s="749">
        <v>5</v>
      </c>
      <c r="M454" s="749" t="s">
        <v>1809</v>
      </c>
      <c r="N454" s="749">
        <v>3</v>
      </c>
      <c r="O454" s="749">
        <v>0</v>
      </c>
      <c r="P454" s="749">
        <v>0</v>
      </c>
      <c r="Q454" s="749" t="s">
        <v>552</v>
      </c>
      <c r="R454" s="749">
        <v>2491</v>
      </c>
      <c r="S454" s="749">
        <v>249</v>
      </c>
      <c r="T454" s="749">
        <v>24</v>
      </c>
      <c r="U454" s="749">
        <v>2</v>
      </c>
      <c r="V454" s="749">
        <v>2</v>
      </c>
      <c r="W454" s="749">
        <v>1</v>
      </c>
      <c r="X454" s="749">
        <v>0</v>
      </c>
      <c r="Y454" s="749" t="s">
        <v>1812</v>
      </c>
      <c r="AA454" s="749">
        <v>1555735</v>
      </c>
      <c r="AB454" s="749">
        <v>1555735</v>
      </c>
      <c r="AC454" s="749">
        <v>518577</v>
      </c>
      <c r="AD454" s="749">
        <v>0</v>
      </c>
      <c r="AE454" s="749">
        <v>518577</v>
      </c>
      <c r="AF454" s="749">
        <v>0</v>
      </c>
      <c r="AG454" s="749">
        <v>1555735</v>
      </c>
      <c r="AH454" s="671"/>
      <c r="BS454" s="749">
        <v>24912</v>
      </c>
    </row>
    <row r="455" spans="1:71">
      <c r="A455" s="749">
        <v>3</v>
      </c>
      <c r="B455" s="749" t="s">
        <v>1806</v>
      </c>
      <c r="C455" s="749">
        <v>2</v>
      </c>
      <c r="D455" s="749" t="s">
        <v>1807</v>
      </c>
      <c r="E455" s="749">
        <v>14</v>
      </c>
      <c r="F455" s="749" t="s">
        <v>490</v>
      </c>
      <c r="G455" s="749">
        <v>242135</v>
      </c>
      <c r="H455" s="749">
        <v>242</v>
      </c>
      <c r="I455" s="749" t="s">
        <v>403</v>
      </c>
      <c r="J455" s="749" t="s">
        <v>1817</v>
      </c>
      <c r="K455" s="749">
        <v>1</v>
      </c>
      <c r="L455" s="749">
        <v>5</v>
      </c>
      <c r="M455" s="749" t="s">
        <v>1809</v>
      </c>
      <c r="N455" s="749">
        <v>3</v>
      </c>
      <c r="O455" s="749">
        <v>0</v>
      </c>
      <c r="P455" s="749">
        <v>0</v>
      </c>
      <c r="Q455" s="749" t="s">
        <v>552</v>
      </c>
      <c r="R455" s="749">
        <v>2561</v>
      </c>
      <c r="S455" s="749">
        <v>256</v>
      </c>
      <c r="T455" s="749">
        <v>25</v>
      </c>
      <c r="U455" s="749">
        <v>2</v>
      </c>
      <c r="V455" s="749">
        <v>2</v>
      </c>
      <c r="W455" s="749">
        <v>1</v>
      </c>
      <c r="X455" s="749">
        <v>0</v>
      </c>
      <c r="Y455" s="749" t="s">
        <v>1812</v>
      </c>
      <c r="AA455" s="749">
        <v>19785</v>
      </c>
      <c r="AB455" s="749">
        <v>19785</v>
      </c>
      <c r="AC455" s="749">
        <v>6594</v>
      </c>
      <c r="AD455" s="749">
        <v>0</v>
      </c>
      <c r="AE455" s="749">
        <v>6594</v>
      </c>
      <c r="AF455" s="749">
        <v>0</v>
      </c>
      <c r="AG455" s="749">
        <v>19785</v>
      </c>
      <c r="AH455" s="671"/>
      <c r="BS455" s="749">
        <v>25612</v>
      </c>
    </row>
    <row r="456" spans="1:71">
      <c r="A456" s="749">
        <v>3</v>
      </c>
      <c r="B456" s="749" t="s">
        <v>1806</v>
      </c>
      <c r="C456" s="749">
        <v>2</v>
      </c>
      <c r="D456" s="749" t="s">
        <v>1807</v>
      </c>
      <c r="E456" s="749">
        <v>14</v>
      </c>
      <c r="F456" s="749" t="s">
        <v>490</v>
      </c>
      <c r="G456" s="749">
        <v>242135</v>
      </c>
      <c r="H456" s="749">
        <v>242</v>
      </c>
      <c r="I456" s="749" t="s">
        <v>403</v>
      </c>
      <c r="J456" s="749" t="s">
        <v>1817</v>
      </c>
      <c r="K456" s="749">
        <v>1</v>
      </c>
      <c r="L456" s="749">
        <v>5</v>
      </c>
      <c r="M456" s="749" t="s">
        <v>1809</v>
      </c>
      <c r="N456" s="749">
        <v>3</v>
      </c>
      <c r="O456" s="749">
        <v>0</v>
      </c>
      <c r="P456" s="749">
        <v>0</v>
      </c>
      <c r="Q456" s="749" t="s">
        <v>552</v>
      </c>
      <c r="R456" s="749">
        <v>2911</v>
      </c>
      <c r="S456" s="749">
        <v>291</v>
      </c>
      <c r="T456" s="749">
        <v>29</v>
      </c>
      <c r="U456" s="749">
        <v>2</v>
      </c>
      <c r="V456" s="749">
        <v>2</v>
      </c>
      <c r="W456" s="749">
        <v>1</v>
      </c>
      <c r="X456" s="749">
        <v>0</v>
      </c>
      <c r="Y456" s="749" t="s">
        <v>1812</v>
      </c>
      <c r="AA456" s="749">
        <v>138620</v>
      </c>
      <c r="AB456" s="749">
        <v>138620</v>
      </c>
      <c r="AC456" s="749">
        <v>46206</v>
      </c>
      <c r="AD456" s="749">
        <v>0</v>
      </c>
      <c r="AE456" s="749">
        <v>46206</v>
      </c>
      <c r="AF456" s="749">
        <v>0</v>
      </c>
      <c r="AG456" s="749">
        <v>138620</v>
      </c>
      <c r="AH456" s="671"/>
      <c r="BS456" s="749">
        <v>29112</v>
      </c>
    </row>
    <row r="457" spans="1:71">
      <c r="A457" s="749">
        <v>3</v>
      </c>
      <c r="B457" s="749" t="s">
        <v>1806</v>
      </c>
      <c r="C457" s="749">
        <v>2</v>
      </c>
      <c r="D457" s="749" t="s">
        <v>1807</v>
      </c>
      <c r="E457" s="749">
        <v>14</v>
      </c>
      <c r="F457" s="749" t="s">
        <v>490</v>
      </c>
      <c r="G457" s="749">
        <v>242135</v>
      </c>
      <c r="H457" s="749">
        <v>242</v>
      </c>
      <c r="I457" s="749" t="s">
        <v>403</v>
      </c>
      <c r="J457" s="749" t="s">
        <v>1817</v>
      </c>
      <c r="K457" s="749">
        <v>1</v>
      </c>
      <c r="L457" s="749">
        <v>5</v>
      </c>
      <c r="M457" s="749" t="s">
        <v>1809</v>
      </c>
      <c r="N457" s="749">
        <v>3</v>
      </c>
      <c r="O457" s="749">
        <v>0</v>
      </c>
      <c r="P457" s="749">
        <v>0</v>
      </c>
      <c r="Q457" s="749" t="s">
        <v>552</v>
      </c>
      <c r="R457" s="749">
        <v>2921</v>
      </c>
      <c r="S457" s="749">
        <v>292</v>
      </c>
      <c r="T457" s="749">
        <v>29</v>
      </c>
      <c r="U457" s="749">
        <v>2</v>
      </c>
      <c r="V457" s="749">
        <v>2</v>
      </c>
      <c r="W457" s="749">
        <v>1</v>
      </c>
      <c r="X457" s="749">
        <v>0</v>
      </c>
      <c r="Y457" s="749" t="s">
        <v>1812</v>
      </c>
      <c r="AA457" s="749">
        <v>12150</v>
      </c>
      <c r="AB457" s="749">
        <v>12150</v>
      </c>
      <c r="AC457" s="749">
        <v>4050</v>
      </c>
      <c r="AD457" s="749">
        <v>0</v>
      </c>
      <c r="AE457" s="749">
        <v>4050</v>
      </c>
      <c r="AF457" s="749">
        <v>0</v>
      </c>
      <c r="AG457" s="749">
        <v>12150</v>
      </c>
      <c r="AH457" s="671"/>
      <c r="BS457" s="749">
        <v>29212</v>
      </c>
    </row>
    <row r="458" spans="1:71">
      <c r="A458" s="749">
        <v>3</v>
      </c>
      <c r="B458" s="749" t="s">
        <v>1806</v>
      </c>
      <c r="C458" s="749">
        <v>2</v>
      </c>
      <c r="D458" s="749" t="s">
        <v>1807</v>
      </c>
      <c r="E458" s="749">
        <v>14</v>
      </c>
      <c r="F458" s="749" t="s">
        <v>490</v>
      </c>
      <c r="G458" s="749">
        <v>242135</v>
      </c>
      <c r="H458" s="749">
        <v>242</v>
      </c>
      <c r="I458" s="749" t="s">
        <v>403</v>
      </c>
      <c r="J458" s="749" t="s">
        <v>1817</v>
      </c>
      <c r="K458" s="749">
        <v>1</v>
      </c>
      <c r="L458" s="749">
        <v>5</v>
      </c>
      <c r="M458" s="749" t="s">
        <v>1809</v>
      </c>
      <c r="N458" s="749">
        <v>3</v>
      </c>
      <c r="O458" s="749">
        <v>0</v>
      </c>
      <c r="P458" s="749">
        <v>0</v>
      </c>
      <c r="Q458" s="749" t="s">
        <v>552</v>
      </c>
      <c r="R458" s="749">
        <v>2991</v>
      </c>
      <c r="S458" s="749">
        <v>299</v>
      </c>
      <c r="T458" s="749">
        <v>29</v>
      </c>
      <c r="U458" s="749">
        <v>2</v>
      </c>
      <c r="V458" s="749">
        <v>2</v>
      </c>
      <c r="W458" s="749">
        <v>1</v>
      </c>
      <c r="X458" s="749">
        <v>0</v>
      </c>
      <c r="Y458" s="749" t="s">
        <v>1812</v>
      </c>
      <c r="AA458" s="749">
        <v>33300</v>
      </c>
      <c r="AB458" s="749">
        <v>33300</v>
      </c>
      <c r="AC458" s="749">
        <v>11100</v>
      </c>
      <c r="AD458" s="749">
        <v>0</v>
      </c>
      <c r="AE458" s="749">
        <v>11100</v>
      </c>
      <c r="AF458" s="749">
        <v>0</v>
      </c>
      <c r="AG458" s="749">
        <v>33300</v>
      </c>
      <c r="AH458" s="671"/>
      <c r="BS458" s="749">
        <v>29912</v>
      </c>
    </row>
    <row r="459" spans="1:71">
      <c r="A459" s="749">
        <v>3</v>
      </c>
      <c r="B459" s="749" t="s">
        <v>1806</v>
      </c>
      <c r="C459" s="749">
        <v>2</v>
      </c>
      <c r="D459" s="749" t="s">
        <v>1807</v>
      </c>
      <c r="E459" s="749">
        <v>14</v>
      </c>
      <c r="F459" s="749" t="s">
        <v>490</v>
      </c>
      <c r="G459" s="749">
        <v>242135</v>
      </c>
      <c r="H459" s="749">
        <v>242</v>
      </c>
      <c r="I459" s="749" t="s">
        <v>403</v>
      </c>
      <c r="J459" s="749" t="s">
        <v>1817</v>
      </c>
      <c r="K459" s="749">
        <v>1</v>
      </c>
      <c r="L459" s="749">
        <v>5</v>
      </c>
      <c r="M459" s="749" t="s">
        <v>1809</v>
      </c>
      <c r="N459" s="749">
        <v>3</v>
      </c>
      <c r="O459" s="749">
        <v>0</v>
      </c>
      <c r="P459" s="749">
        <v>0</v>
      </c>
      <c r="Q459" s="749" t="s">
        <v>552</v>
      </c>
      <c r="R459" s="749">
        <v>5151</v>
      </c>
      <c r="S459" s="749">
        <v>515</v>
      </c>
      <c r="T459" s="749">
        <v>51</v>
      </c>
      <c r="U459" s="749">
        <v>5</v>
      </c>
      <c r="V459" s="749">
        <v>2</v>
      </c>
      <c r="W459" s="749">
        <v>1</v>
      </c>
      <c r="X459" s="749">
        <v>0</v>
      </c>
      <c r="Y459" s="749" t="s">
        <v>1812</v>
      </c>
      <c r="Z459" s="749" t="s">
        <v>1033</v>
      </c>
      <c r="AA459" s="749">
        <v>130000</v>
      </c>
      <c r="AB459" s="749">
        <v>130000</v>
      </c>
      <c r="AC459" s="749">
        <v>32499</v>
      </c>
      <c r="AD459" s="749">
        <v>0</v>
      </c>
      <c r="AE459" s="749">
        <v>32499</v>
      </c>
      <c r="AF459" s="749">
        <v>0</v>
      </c>
      <c r="AG459" s="749">
        <v>130000</v>
      </c>
      <c r="AH459" s="671"/>
      <c r="BS459" s="749">
        <v>51512</v>
      </c>
    </row>
    <row r="460" spans="1:71">
      <c r="A460" s="749">
        <v>3</v>
      </c>
      <c r="B460" s="749" t="s">
        <v>1806</v>
      </c>
      <c r="C460" s="749">
        <v>2</v>
      </c>
      <c r="D460" s="749" t="s">
        <v>1807</v>
      </c>
      <c r="E460" s="749">
        <v>14</v>
      </c>
      <c r="F460" s="749" t="s">
        <v>490</v>
      </c>
      <c r="G460" s="749">
        <v>242135</v>
      </c>
      <c r="H460" s="749">
        <v>242</v>
      </c>
      <c r="I460" s="749" t="s">
        <v>403</v>
      </c>
      <c r="J460" s="749" t="s">
        <v>1817</v>
      </c>
      <c r="K460" s="749">
        <v>1</v>
      </c>
      <c r="L460" s="749">
        <v>5</v>
      </c>
      <c r="M460" s="749" t="s">
        <v>1809</v>
      </c>
      <c r="N460" s="749">
        <v>3</v>
      </c>
      <c r="O460" s="749">
        <v>0</v>
      </c>
      <c r="P460" s="749">
        <v>0</v>
      </c>
      <c r="Q460" s="749" t="s">
        <v>552</v>
      </c>
      <c r="R460" s="749">
        <v>5631</v>
      </c>
      <c r="S460" s="749">
        <v>563</v>
      </c>
      <c r="T460" s="749">
        <v>56</v>
      </c>
      <c r="U460" s="749">
        <v>5</v>
      </c>
      <c r="V460" s="749">
        <v>2</v>
      </c>
      <c r="W460" s="749">
        <v>1</v>
      </c>
      <c r="X460" s="749">
        <v>0</v>
      </c>
      <c r="Y460" s="749" t="s">
        <v>1812</v>
      </c>
      <c r="Z460" s="749" t="s">
        <v>1033</v>
      </c>
      <c r="AA460" s="749">
        <v>1300000</v>
      </c>
      <c r="AB460" s="749">
        <v>1300000</v>
      </c>
      <c r="AC460" s="749">
        <v>324999</v>
      </c>
      <c r="AD460" s="749">
        <v>0</v>
      </c>
      <c r="AE460" s="749">
        <v>324999</v>
      </c>
      <c r="AF460" s="749">
        <v>0</v>
      </c>
      <c r="AG460" s="749">
        <v>1300000</v>
      </c>
      <c r="AH460" s="671"/>
      <c r="BS460" s="749">
        <v>56312</v>
      </c>
    </row>
    <row r="461" spans="1:71">
      <c r="A461" s="749">
        <v>3</v>
      </c>
      <c r="B461" s="749" t="s">
        <v>1806</v>
      </c>
      <c r="C461" s="749">
        <v>2</v>
      </c>
      <c r="D461" s="749" t="s">
        <v>1807</v>
      </c>
      <c r="E461" s="749">
        <v>14</v>
      </c>
      <c r="F461" s="749" t="s">
        <v>490</v>
      </c>
      <c r="G461" s="749">
        <v>242135</v>
      </c>
      <c r="H461" s="749">
        <v>242</v>
      </c>
      <c r="I461" s="749" t="s">
        <v>403</v>
      </c>
      <c r="J461" s="749" t="s">
        <v>1817</v>
      </c>
      <c r="K461" s="749">
        <v>1</v>
      </c>
      <c r="L461" s="749">
        <v>5</v>
      </c>
      <c r="M461" s="749" t="s">
        <v>1809</v>
      </c>
      <c r="N461" s="749">
        <v>3</v>
      </c>
      <c r="O461" s="749">
        <v>0</v>
      </c>
      <c r="P461" s="749">
        <v>0</v>
      </c>
      <c r="Q461" s="749" t="s">
        <v>552</v>
      </c>
      <c r="R461" s="749">
        <v>5911</v>
      </c>
      <c r="S461" s="749">
        <v>591</v>
      </c>
      <c r="T461" s="749">
        <v>59</v>
      </c>
      <c r="U461" s="749">
        <v>5</v>
      </c>
      <c r="V461" s="749">
        <v>2</v>
      </c>
      <c r="W461" s="749">
        <v>1</v>
      </c>
      <c r="X461" s="749">
        <v>0</v>
      </c>
      <c r="Y461" s="749" t="s">
        <v>1812</v>
      </c>
      <c r="Z461" s="749" t="s">
        <v>1033</v>
      </c>
      <c r="AA461" s="749">
        <v>20000</v>
      </c>
      <c r="AB461" s="749">
        <v>20000</v>
      </c>
      <c r="AC461" s="749">
        <v>10002</v>
      </c>
      <c r="AD461" s="749">
        <v>0</v>
      </c>
      <c r="AE461" s="749">
        <v>10002</v>
      </c>
      <c r="AF461" s="749">
        <v>0</v>
      </c>
      <c r="AG461" s="749">
        <v>20000</v>
      </c>
      <c r="AH461" s="671"/>
      <c r="BS461" s="749">
        <v>59112</v>
      </c>
    </row>
    <row r="462" spans="1:71">
      <c r="A462" s="749">
        <v>3</v>
      </c>
      <c r="B462" s="749" t="s">
        <v>1806</v>
      </c>
      <c r="C462" s="749">
        <v>2</v>
      </c>
      <c r="D462" s="749" t="s">
        <v>1807</v>
      </c>
      <c r="E462" s="749">
        <v>14</v>
      </c>
      <c r="F462" s="749" t="s">
        <v>490</v>
      </c>
      <c r="G462" s="749">
        <v>242135</v>
      </c>
      <c r="H462" s="749">
        <v>242</v>
      </c>
      <c r="I462" s="749" t="s">
        <v>403</v>
      </c>
      <c r="J462" s="749" t="s">
        <v>1817</v>
      </c>
      <c r="K462" s="749">
        <v>1</v>
      </c>
      <c r="L462" s="749">
        <v>5</v>
      </c>
      <c r="M462" s="749" t="s">
        <v>1809</v>
      </c>
      <c r="N462" s="749">
        <v>5</v>
      </c>
      <c r="O462" s="749">
        <v>0</v>
      </c>
      <c r="P462" s="749">
        <v>0</v>
      </c>
      <c r="Q462" s="749" t="s">
        <v>690</v>
      </c>
      <c r="R462" s="749">
        <v>6121</v>
      </c>
      <c r="S462" s="749">
        <v>612</v>
      </c>
      <c r="T462" s="749">
        <v>61</v>
      </c>
      <c r="U462" s="749">
        <v>6</v>
      </c>
      <c r="V462" s="749">
        <v>2</v>
      </c>
      <c r="W462" s="749">
        <v>1</v>
      </c>
      <c r="X462" s="749">
        <v>0</v>
      </c>
      <c r="Y462" s="749" t="s">
        <v>1812</v>
      </c>
      <c r="Z462" s="749" t="s">
        <v>1037</v>
      </c>
      <c r="AA462" s="749">
        <v>20731415</v>
      </c>
      <c r="AB462" s="749">
        <v>20731415</v>
      </c>
      <c r="AC462" s="749">
        <v>3886698</v>
      </c>
      <c r="AD462" s="749">
        <v>0</v>
      </c>
      <c r="AE462" s="749">
        <v>3886698</v>
      </c>
      <c r="AF462" s="749">
        <v>0</v>
      </c>
      <c r="AG462" s="749">
        <v>20731415</v>
      </c>
      <c r="AH462" s="671"/>
      <c r="BS462" s="749">
        <v>61212</v>
      </c>
    </row>
    <row r="463" spans="1:71">
      <c r="A463" s="749">
        <v>3</v>
      </c>
      <c r="B463" s="749" t="s">
        <v>1806</v>
      </c>
      <c r="C463" s="749">
        <v>2</v>
      </c>
      <c r="D463" s="749" t="s">
        <v>1807</v>
      </c>
      <c r="E463" s="749">
        <v>14</v>
      </c>
      <c r="F463" s="749" t="s">
        <v>490</v>
      </c>
      <c r="G463" s="749">
        <v>242135</v>
      </c>
      <c r="H463" s="749">
        <v>242</v>
      </c>
      <c r="I463" s="749" t="s">
        <v>403</v>
      </c>
      <c r="J463" s="749" t="s">
        <v>1817</v>
      </c>
      <c r="K463" s="749">
        <v>2</v>
      </c>
      <c r="L463" s="749">
        <v>5</v>
      </c>
      <c r="M463" s="749" t="s">
        <v>1811</v>
      </c>
      <c r="N463" s="749">
        <v>1</v>
      </c>
      <c r="O463" s="749">
        <v>0</v>
      </c>
      <c r="P463" s="749">
        <v>0</v>
      </c>
      <c r="Q463" s="749" t="s">
        <v>548</v>
      </c>
      <c r="R463" s="749">
        <v>2419</v>
      </c>
      <c r="S463" s="749">
        <v>241</v>
      </c>
      <c r="T463" s="749">
        <v>24</v>
      </c>
      <c r="U463" s="749">
        <v>2</v>
      </c>
      <c r="V463" s="749">
        <v>1</v>
      </c>
      <c r="W463" s="749">
        <v>1</v>
      </c>
      <c r="X463" s="749">
        <v>0</v>
      </c>
      <c r="Y463" s="749" t="s">
        <v>1810</v>
      </c>
      <c r="AA463" s="749">
        <v>360000</v>
      </c>
      <c r="AB463" s="749">
        <v>360000</v>
      </c>
      <c r="AC463" s="749">
        <v>120000</v>
      </c>
      <c r="AD463" s="749">
        <v>0</v>
      </c>
      <c r="AE463" s="749">
        <v>120000</v>
      </c>
      <c r="AF463" s="749">
        <v>0</v>
      </c>
      <c r="AG463" s="749">
        <v>360000</v>
      </c>
      <c r="AH463" s="671"/>
      <c r="BS463" s="749">
        <v>24191</v>
      </c>
    </row>
    <row r="464" spans="1:71">
      <c r="A464" s="749">
        <v>3</v>
      </c>
      <c r="B464" s="749" t="s">
        <v>1806</v>
      </c>
      <c r="C464" s="749">
        <v>2</v>
      </c>
      <c r="D464" s="749" t="s">
        <v>1807</v>
      </c>
      <c r="E464" s="749">
        <v>14</v>
      </c>
      <c r="F464" s="749" t="s">
        <v>490</v>
      </c>
      <c r="G464" s="749">
        <v>242135</v>
      </c>
      <c r="H464" s="749">
        <v>242</v>
      </c>
      <c r="I464" s="749" t="s">
        <v>403</v>
      </c>
      <c r="J464" s="749" t="s">
        <v>1817</v>
      </c>
      <c r="K464" s="749">
        <v>2</v>
      </c>
      <c r="L464" s="749">
        <v>5</v>
      </c>
      <c r="M464" s="749" t="s">
        <v>1811</v>
      </c>
      <c r="N464" s="749">
        <v>1</v>
      </c>
      <c r="O464" s="749">
        <v>0</v>
      </c>
      <c r="P464" s="749">
        <v>0</v>
      </c>
      <c r="Q464" s="749" t="s">
        <v>548</v>
      </c>
      <c r="R464" s="749">
        <v>2421</v>
      </c>
      <c r="S464" s="749">
        <v>242</v>
      </c>
      <c r="T464" s="749">
        <v>24</v>
      </c>
      <c r="U464" s="749">
        <v>2</v>
      </c>
      <c r="V464" s="749">
        <v>1</v>
      </c>
      <c r="W464" s="749">
        <v>1</v>
      </c>
      <c r="X464" s="749">
        <v>0</v>
      </c>
      <c r="Y464" s="749" t="s">
        <v>1810</v>
      </c>
      <c r="AA464" s="749">
        <v>210000</v>
      </c>
      <c r="AB464" s="749">
        <v>210000</v>
      </c>
      <c r="AC464" s="749">
        <v>210000</v>
      </c>
      <c r="AD464" s="749">
        <v>199553.64</v>
      </c>
      <c r="AE464" s="749">
        <v>10446.36</v>
      </c>
      <c r="AF464" s="749">
        <v>446.36</v>
      </c>
      <c r="AG464" s="749">
        <v>10000</v>
      </c>
      <c r="AH464" s="671"/>
      <c r="BS464" s="749">
        <v>24211</v>
      </c>
    </row>
    <row r="465" spans="1:71">
      <c r="A465" s="749">
        <v>3</v>
      </c>
      <c r="B465" s="749" t="s">
        <v>1806</v>
      </c>
      <c r="C465" s="749">
        <v>2</v>
      </c>
      <c r="D465" s="749" t="s">
        <v>1807</v>
      </c>
      <c r="E465" s="749">
        <v>14</v>
      </c>
      <c r="F465" s="749" t="s">
        <v>490</v>
      </c>
      <c r="G465" s="749">
        <v>242135</v>
      </c>
      <c r="H465" s="749">
        <v>242</v>
      </c>
      <c r="I465" s="749" t="s">
        <v>403</v>
      </c>
      <c r="J465" s="749" t="s">
        <v>1817</v>
      </c>
      <c r="K465" s="749">
        <v>2</v>
      </c>
      <c r="L465" s="749">
        <v>5</v>
      </c>
      <c r="M465" s="749" t="s">
        <v>1811</v>
      </c>
      <c r="N465" s="749">
        <v>1</v>
      </c>
      <c r="O465" s="749">
        <v>0</v>
      </c>
      <c r="P465" s="749">
        <v>0</v>
      </c>
      <c r="Q465" s="749" t="s">
        <v>548</v>
      </c>
      <c r="R465" s="749">
        <v>2431</v>
      </c>
      <c r="S465" s="749">
        <v>243</v>
      </c>
      <c r="T465" s="749">
        <v>24</v>
      </c>
      <c r="U465" s="749">
        <v>2</v>
      </c>
      <c r="V465" s="749">
        <v>1</v>
      </c>
      <c r="W465" s="749">
        <v>1</v>
      </c>
      <c r="X465" s="749">
        <v>0</v>
      </c>
      <c r="Y465" s="749" t="s">
        <v>1810</v>
      </c>
      <c r="AA465" s="749">
        <v>36000</v>
      </c>
      <c r="AB465" s="749">
        <v>36000</v>
      </c>
      <c r="AC465" s="749">
        <v>12000</v>
      </c>
      <c r="AD465" s="749">
        <v>0</v>
      </c>
      <c r="AE465" s="749">
        <v>12000</v>
      </c>
      <c r="AF465" s="749">
        <v>0</v>
      </c>
      <c r="AG465" s="749">
        <v>36000</v>
      </c>
      <c r="AH465" s="671"/>
      <c r="BS465" s="749">
        <v>24311</v>
      </c>
    </row>
    <row r="466" spans="1:71">
      <c r="A466" s="749">
        <v>3</v>
      </c>
      <c r="B466" s="749" t="s">
        <v>1806</v>
      </c>
      <c r="C466" s="749">
        <v>2</v>
      </c>
      <c r="D466" s="749" t="s">
        <v>1807</v>
      </c>
      <c r="E466" s="749">
        <v>14</v>
      </c>
      <c r="F466" s="749" t="s">
        <v>490</v>
      </c>
      <c r="G466" s="749">
        <v>242135</v>
      </c>
      <c r="H466" s="749">
        <v>242</v>
      </c>
      <c r="I466" s="749" t="s">
        <v>403</v>
      </c>
      <c r="J466" s="749" t="s">
        <v>1817</v>
      </c>
      <c r="K466" s="749">
        <v>2</v>
      </c>
      <c r="L466" s="749">
        <v>5</v>
      </c>
      <c r="M466" s="749" t="s">
        <v>1811</v>
      </c>
      <c r="N466" s="749">
        <v>1</v>
      </c>
      <c r="O466" s="749">
        <v>0</v>
      </c>
      <c r="P466" s="749">
        <v>0</v>
      </c>
      <c r="Q466" s="749" t="s">
        <v>548</v>
      </c>
      <c r="R466" s="749">
        <v>2441</v>
      </c>
      <c r="S466" s="749">
        <v>244</v>
      </c>
      <c r="T466" s="749">
        <v>24</v>
      </c>
      <c r="U466" s="749">
        <v>2</v>
      </c>
      <c r="V466" s="749">
        <v>1</v>
      </c>
      <c r="W466" s="749">
        <v>1</v>
      </c>
      <c r="X466" s="749">
        <v>0</v>
      </c>
      <c r="Y466" s="749" t="s">
        <v>1810</v>
      </c>
      <c r="AA466" s="749">
        <v>25000</v>
      </c>
      <c r="AB466" s="749">
        <v>25000</v>
      </c>
      <c r="AC466" s="749">
        <v>25000</v>
      </c>
      <c r="AD466" s="749">
        <v>0</v>
      </c>
      <c r="AE466" s="749">
        <v>25000</v>
      </c>
      <c r="AF466" s="749">
        <v>0</v>
      </c>
      <c r="AG466" s="749">
        <v>25000</v>
      </c>
      <c r="AH466" s="671"/>
      <c r="BS466" s="749">
        <v>24411</v>
      </c>
    </row>
    <row r="467" spans="1:71">
      <c r="A467" s="749">
        <v>3</v>
      </c>
      <c r="B467" s="749" t="s">
        <v>1806</v>
      </c>
      <c r="C467" s="749">
        <v>2</v>
      </c>
      <c r="D467" s="749" t="s">
        <v>1807</v>
      </c>
      <c r="E467" s="749">
        <v>14</v>
      </c>
      <c r="F467" s="749" t="s">
        <v>490</v>
      </c>
      <c r="G467" s="749">
        <v>242135</v>
      </c>
      <c r="H467" s="749">
        <v>242</v>
      </c>
      <c r="I467" s="749" t="s">
        <v>403</v>
      </c>
      <c r="J467" s="749" t="s">
        <v>1817</v>
      </c>
      <c r="K467" s="749">
        <v>2</v>
      </c>
      <c r="L467" s="749">
        <v>5</v>
      </c>
      <c r="M467" s="749" t="s">
        <v>1811</v>
      </c>
      <c r="N467" s="749">
        <v>1</v>
      </c>
      <c r="O467" s="749">
        <v>0</v>
      </c>
      <c r="P467" s="749">
        <v>0</v>
      </c>
      <c r="Q467" s="749" t="s">
        <v>548</v>
      </c>
      <c r="R467" s="749">
        <v>2461</v>
      </c>
      <c r="S467" s="749">
        <v>246</v>
      </c>
      <c r="T467" s="749">
        <v>24</v>
      </c>
      <c r="U467" s="749">
        <v>2</v>
      </c>
      <c r="V467" s="749">
        <v>1</v>
      </c>
      <c r="W467" s="749">
        <v>1</v>
      </c>
      <c r="X467" s="749">
        <v>0</v>
      </c>
      <c r="Y467" s="749" t="s">
        <v>1810</v>
      </c>
      <c r="AA467" s="749">
        <v>100000</v>
      </c>
      <c r="AB467" s="749">
        <v>100000</v>
      </c>
      <c r="AC467" s="749">
        <v>33333</v>
      </c>
      <c r="AD467" s="749">
        <v>0</v>
      </c>
      <c r="AE467" s="749">
        <v>33333</v>
      </c>
      <c r="AF467" s="749">
        <v>0</v>
      </c>
      <c r="AG467" s="749">
        <v>100000</v>
      </c>
      <c r="AH467" s="671"/>
      <c r="BS467" s="749">
        <v>24611</v>
      </c>
    </row>
    <row r="468" spans="1:71">
      <c r="A468" s="749">
        <v>3</v>
      </c>
      <c r="B468" s="749" t="s">
        <v>1806</v>
      </c>
      <c r="C468" s="749">
        <v>2</v>
      </c>
      <c r="D468" s="749" t="s">
        <v>1807</v>
      </c>
      <c r="E468" s="749">
        <v>14</v>
      </c>
      <c r="F468" s="749" t="s">
        <v>490</v>
      </c>
      <c r="G468" s="749">
        <v>242135</v>
      </c>
      <c r="H468" s="749">
        <v>242</v>
      </c>
      <c r="I468" s="749" t="s">
        <v>403</v>
      </c>
      <c r="J468" s="749" t="s">
        <v>1817</v>
      </c>
      <c r="K468" s="749">
        <v>2</v>
      </c>
      <c r="L468" s="749">
        <v>5</v>
      </c>
      <c r="M468" s="749" t="s">
        <v>1811</v>
      </c>
      <c r="N468" s="749">
        <v>1</v>
      </c>
      <c r="O468" s="749">
        <v>0</v>
      </c>
      <c r="P468" s="749">
        <v>0</v>
      </c>
      <c r="Q468" s="749" t="s">
        <v>548</v>
      </c>
      <c r="R468" s="749">
        <v>2471</v>
      </c>
      <c r="S468" s="749">
        <v>247</v>
      </c>
      <c r="T468" s="749">
        <v>24</v>
      </c>
      <c r="U468" s="749">
        <v>2</v>
      </c>
      <c r="V468" s="749">
        <v>1</v>
      </c>
      <c r="W468" s="749">
        <v>1</v>
      </c>
      <c r="X468" s="749">
        <v>0</v>
      </c>
      <c r="Y468" s="749" t="s">
        <v>1810</v>
      </c>
      <c r="AA468" s="749">
        <v>370000</v>
      </c>
      <c r="AB468" s="749">
        <v>0</v>
      </c>
      <c r="AC468" s="749">
        <v>0</v>
      </c>
      <c r="AD468" s="749">
        <v>0</v>
      </c>
      <c r="AE468" s="749">
        <v>0</v>
      </c>
      <c r="AF468" s="749">
        <v>0</v>
      </c>
      <c r="AG468" s="749">
        <v>0</v>
      </c>
      <c r="AH468" s="671"/>
      <c r="BS468" s="749">
        <v>24711</v>
      </c>
    </row>
    <row r="469" spans="1:71">
      <c r="A469" s="749">
        <v>3</v>
      </c>
      <c r="B469" s="749" t="s">
        <v>1806</v>
      </c>
      <c r="C469" s="749">
        <v>2</v>
      </c>
      <c r="D469" s="749" t="s">
        <v>1807</v>
      </c>
      <c r="E469" s="749">
        <v>14</v>
      </c>
      <c r="F469" s="749" t="s">
        <v>490</v>
      </c>
      <c r="G469" s="749">
        <v>242135</v>
      </c>
      <c r="H469" s="749">
        <v>242</v>
      </c>
      <c r="I469" s="749" t="s">
        <v>403</v>
      </c>
      <c r="J469" s="749" t="s">
        <v>1817</v>
      </c>
      <c r="K469" s="749">
        <v>2</v>
      </c>
      <c r="L469" s="749">
        <v>5</v>
      </c>
      <c r="M469" s="749" t="s">
        <v>1811</v>
      </c>
      <c r="N469" s="749">
        <v>1</v>
      </c>
      <c r="O469" s="749">
        <v>0</v>
      </c>
      <c r="P469" s="749">
        <v>0</v>
      </c>
      <c r="Q469" s="749" t="s">
        <v>548</v>
      </c>
      <c r="R469" s="749">
        <v>2491</v>
      </c>
      <c r="S469" s="749">
        <v>249</v>
      </c>
      <c r="T469" s="749">
        <v>24</v>
      </c>
      <c r="U469" s="749">
        <v>2</v>
      </c>
      <c r="V469" s="749">
        <v>1</v>
      </c>
      <c r="W469" s="749">
        <v>1</v>
      </c>
      <c r="X469" s="749">
        <v>0</v>
      </c>
      <c r="Y469" s="749" t="s">
        <v>1810</v>
      </c>
      <c r="AA469" s="749">
        <v>5165000</v>
      </c>
      <c r="AB469" s="749">
        <v>56067</v>
      </c>
      <c r="AC469" s="749">
        <v>56067</v>
      </c>
      <c r="AD469" s="749">
        <v>0</v>
      </c>
      <c r="AE469" s="749">
        <v>56067</v>
      </c>
      <c r="AF469" s="749">
        <v>0</v>
      </c>
      <c r="AG469" s="749">
        <v>56067</v>
      </c>
      <c r="AH469" s="671">
        <v>38000</v>
      </c>
      <c r="BS469" s="749">
        <v>24911</v>
      </c>
    </row>
    <row r="470" spans="1:71">
      <c r="A470" s="749">
        <v>3</v>
      </c>
      <c r="B470" s="749" t="s">
        <v>1806</v>
      </c>
      <c r="C470" s="749">
        <v>2</v>
      </c>
      <c r="D470" s="749" t="s">
        <v>1807</v>
      </c>
      <c r="E470" s="749">
        <v>14</v>
      </c>
      <c r="F470" s="749" t="s">
        <v>490</v>
      </c>
      <c r="G470" s="749">
        <v>242135</v>
      </c>
      <c r="H470" s="749">
        <v>242</v>
      </c>
      <c r="I470" s="749" t="s">
        <v>403</v>
      </c>
      <c r="J470" s="749" t="s">
        <v>1817</v>
      </c>
      <c r="K470" s="749">
        <v>2</v>
      </c>
      <c r="L470" s="749">
        <v>5</v>
      </c>
      <c r="M470" s="749" t="s">
        <v>1811</v>
      </c>
      <c r="N470" s="749">
        <v>1</v>
      </c>
      <c r="O470" s="749">
        <v>0</v>
      </c>
      <c r="P470" s="749">
        <v>0</v>
      </c>
      <c r="Q470" s="749" t="s">
        <v>548</v>
      </c>
      <c r="R470" s="749">
        <v>2561</v>
      </c>
      <c r="S470" s="749">
        <v>256</v>
      </c>
      <c r="T470" s="749">
        <v>25</v>
      </c>
      <c r="U470" s="749">
        <v>2</v>
      </c>
      <c r="V470" s="749">
        <v>1</v>
      </c>
      <c r="W470" s="749">
        <v>1</v>
      </c>
      <c r="X470" s="749">
        <v>0</v>
      </c>
      <c r="Y470" s="749" t="s">
        <v>1810</v>
      </c>
      <c r="AA470" s="749">
        <v>55000</v>
      </c>
      <c r="AB470" s="749">
        <v>0</v>
      </c>
      <c r="AC470" s="749">
        <v>0</v>
      </c>
      <c r="AD470" s="749">
        <v>0</v>
      </c>
      <c r="AE470" s="749">
        <v>0</v>
      </c>
      <c r="AF470" s="749">
        <v>0</v>
      </c>
      <c r="AG470" s="749">
        <v>0</v>
      </c>
      <c r="AH470" s="671"/>
      <c r="BS470" s="749">
        <v>25611</v>
      </c>
    </row>
    <row r="471" spans="1:71">
      <c r="A471" s="749">
        <v>3</v>
      </c>
      <c r="B471" s="749" t="s">
        <v>1806</v>
      </c>
      <c r="C471" s="749">
        <v>2</v>
      </c>
      <c r="D471" s="749" t="s">
        <v>1807</v>
      </c>
      <c r="E471" s="749">
        <v>14</v>
      </c>
      <c r="F471" s="749" t="s">
        <v>490</v>
      </c>
      <c r="G471" s="749">
        <v>242135</v>
      </c>
      <c r="H471" s="749">
        <v>242</v>
      </c>
      <c r="I471" s="749" t="s">
        <v>403</v>
      </c>
      <c r="J471" s="749" t="s">
        <v>1817</v>
      </c>
      <c r="K471" s="749">
        <v>2</v>
      </c>
      <c r="L471" s="749">
        <v>5</v>
      </c>
      <c r="M471" s="749" t="s">
        <v>1811</v>
      </c>
      <c r="N471" s="749">
        <v>1</v>
      </c>
      <c r="O471" s="749">
        <v>0</v>
      </c>
      <c r="P471" s="749">
        <v>0</v>
      </c>
      <c r="Q471" s="749" t="s">
        <v>548</v>
      </c>
      <c r="R471" s="749">
        <v>2611</v>
      </c>
      <c r="S471" s="749">
        <v>261</v>
      </c>
      <c r="T471" s="749">
        <v>26</v>
      </c>
      <c r="U471" s="749">
        <v>2</v>
      </c>
      <c r="V471" s="749">
        <v>1</v>
      </c>
      <c r="W471" s="749">
        <v>2</v>
      </c>
      <c r="X471" s="749">
        <v>0</v>
      </c>
      <c r="Y471" s="749" t="s">
        <v>1810</v>
      </c>
      <c r="AA471" s="749">
        <v>0</v>
      </c>
      <c r="AB471" s="749">
        <v>6206919.6399999997</v>
      </c>
      <c r="AC471" s="749">
        <v>0</v>
      </c>
      <c r="AD471" s="749">
        <v>0</v>
      </c>
      <c r="AE471" s="749">
        <v>0</v>
      </c>
      <c r="AF471" s="749">
        <v>0</v>
      </c>
      <c r="AG471" s="749">
        <v>6206919.6399999997</v>
      </c>
      <c r="AH471" s="671"/>
      <c r="BS471" s="749">
        <v>26111</v>
      </c>
    </row>
    <row r="472" spans="1:71">
      <c r="A472" s="749">
        <v>3</v>
      </c>
      <c r="B472" s="749" t="s">
        <v>1806</v>
      </c>
      <c r="C472" s="749">
        <v>2</v>
      </c>
      <c r="D472" s="749" t="s">
        <v>1807</v>
      </c>
      <c r="E472" s="749">
        <v>14</v>
      </c>
      <c r="F472" s="749" t="s">
        <v>490</v>
      </c>
      <c r="G472" s="749">
        <v>242135</v>
      </c>
      <c r="H472" s="749">
        <v>242</v>
      </c>
      <c r="I472" s="749" t="s">
        <v>403</v>
      </c>
      <c r="J472" s="749" t="s">
        <v>1817</v>
      </c>
      <c r="K472" s="749">
        <v>2</v>
      </c>
      <c r="L472" s="749">
        <v>5</v>
      </c>
      <c r="M472" s="749" t="s">
        <v>1811</v>
      </c>
      <c r="N472" s="749">
        <v>1</v>
      </c>
      <c r="O472" s="749">
        <v>0</v>
      </c>
      <c r="P472" s="749">
        <v>0</v>
      </c>
      <c r="Q472" s="749" t="s">
        <v>548</v>
      </c>
      <c r="R472" s="749">
        <v>2911</v>
      </c>
      <c r="S472" s="749">
        <v>291</v>
      </c>
      <c r="T472" s="749">
        <v>29</v>
      </c>
      <c r="U472" s="749">
        <v>2</v>
      </c>
      <c r="V472" s="749">
        <v>1</v>
      </c>
      <c r="W472" s="749">
        <v>1</v>
      </c>
      <c r="X472" s="749">
        <v>0</v>
      </c>
      <c r="Y472" s="749" t="s">
        <v>1810</v>
      </c>
      <c r="AA472" s="749">
        <v>835000</v>
      </c>
      <c r="AB472" s="749">
        <v>0</v>
      </c>
      <c r="AC472" s="749">
        <v>0</v>
      </c>
      <c r="AD472" s="749">
        <v>0</v>
      </c>
      <c r="AE472" s="749">
        <v>0</v>
      </c>
      <c r="AF472" s="749">
        <v>0</v>
      </c>
      <c r="AG472" s="749">
        <v>0</v>
      </c>
      <c r="AH472" s="671">
        <v>250000</v>
      </c>
      <c r="BS472" s="749">
        <v>29111</v>
      </c>
    </row>
    <row r="473" spans="1:71">
      <c r="A473" s="749">
        <v>3</v>
      </c>
      <c r="B473" s="749" t="s">
        <v>1806</v>
      </c>
      <c r="C473" s="749">
        <v>2</v>
      </c>
      <c r="D473" s="749" t="s">
        <v>1807</v>
      </c>
      <c r="E473" s="749">
        <v>14</v>
      </c>
      <c r="F473" s="749" t="s">
        <v>490</v>
      </c>
      <c r="G473" s="749">
        <v>242135</v>
      </c>
      <c r="H473" s="749">
        <v>242</v>
      </c>
      <c r="I473" s="749" t="s">
        <v>403</v>
      </c>
      <c r="J473" s="749" t="s">
        <v>1817</v>
      </c>
      <c r="K473" s="749">
        <v>2</v>
      </c>
      <c r="L473" s="749">
        <v>5</v>
      </c>
      <c r="M473" s="749" t="s">
        <v>1811</v>
      </c>
      <c r="N473" s="749">
        <v>1</v>
      </c>
      <c r="O473" s="749">
        <v>0</v>
      </c>
      <c r="P473" s="749">
        <v>0</v>
      </c>
      <c r="Q473" s="749" t="s">
        <v>548</v>
      </c>
      <c r="R473" s="749">
        <v>2961</v>
      </c>
      <c r="S473" s="749">
        <v>296</v>
      </c>
      <c r="T473" s="749">
        <v>29</v>
      </c>
      <c r="U473" s="749">
        <v>2</v>
      </c>
      <c r="V473" s="749">
        <v>1</v>
      </c>
      <c r="W473" s="749">
        <v>1</v>
      </c>
      <c r="X473" s="749">
        <v>0</v>
      </c>
      <c r="Y473" s="749" t="s">
        <v>1810</v>
      </c>
      <c r="AA473" s="749">
        <v>0</v>
      </c>
      <c r="AB473" s="749">
        <v>5108933</v>
      </c>
      <c r="AC473" s="749">
        <v>2596018</v>
      </c>
      <c r="AD473" s="749">
        <v>0</v>
      </c>
      <c r="AE473" s="749">
        <v>2596018</v>
      </c>
      <c r="AF473" s="749">
        <v>5108933</v>
      </c>
      <c r="AG473" s="749">
        <v>0</v>
      </c>
      <c r="AH473" s="671"/>
      <c r="BS473" s="749">
        <v>29611</v>
      </c>
    </row>
    <row r="474" spans="1:71">
      <c r="A474" s="749">
        <v>3</v>
      </c>
      <c r="B474" s="749" t="s">
        <v>1806</v>
      </c>
      <c r="C474" s="749">
        <v>2</v>
      </c>
      <c r="D474" s="749" t="s">
        <v>1807</v>
      </c>
      <c r="E474" s="749">
        <v>14</v>
      </c>
      <c r="F474" s="749" t="s">
        <v>490</v>
      </c>
      <c r="G474" s="749">
        <v>242135</v>
      </c>
      <c r="H474" s="749">
        <v>242</v>
      </c>
      <c r="I474" s="749" t="s">
        <v>403</v>
      </c>
      <c r="J474" s="749" t="s">
        <v>1817</v>
      </c>
      <c r="K474" s="749">
        <v>2</v>
      </c>
      <c r="L474" s="749">
        <v>5</v>
      </c>
      <c r="M474" s="749" t="s">
        <v>1811</v>
      </c>
      <c r="N474" s="749">
        <v>1</v>
      </c>
      <c r="O474" s="749">
        <v>0</v>
      </c>
      <c r="P474" s="749">
        <v>0</v>
      </c>
      <c r="Q474" s="749" t="s">
        <v>548</v>
      </c>
      <c r="R474" s="749">
        <v>3112</v>
      </c>
      <c r="S474" s="749">
        <v>311</v>
      </c>
      <c r="T474" s="749">
        <v>31</v>
      </c>
      <c r="U474" s="749">
        <v>3</v>
      </c>
      <c r="V474" s="749">
        <v>1</v>
      </c>
      <c r="W474" s="749">
        <v>2</v>
      </c>
      <c r="X474" s="749">
        <v>0</v>
      </c>
      <c r="Y474" s="749" t="s">
        <v>1810</v>
      </c>
      <c r="AA474" s="749">
        <v>0</v>
      </c>
      <c r="AB474" s="749">
        <v>20125981.359999999</v>
      </c>
      <c r="AC474" s="749">
        <v>6688224</v>
      </c>
      <c r="AD474" s="749">
        <v>0</v>
      </c>
      <c r="AE474" s="749">
        <v>6688224</v>
      </c>
      <c r="AF474" s="749">
        <v>0</v>
      </c>
      <c r="AG474" s="749">
        <v>20125981.359999999</v>
      </c>
      <c r="AH474" s="671"/>
      <c r="BS474" s="749">
        <v>31121</v>
      </c>
    </row>
    <row r="475" spans="1:71">
      <c r="A475" s="749">
        <v>3</v>
      </c>
      <c r="B475" s="749" t="s">
        <v>1806</v>
      </c>
      <c r="C475" s="749">
        <v>2</v>
      </c>
      <c r="D475" s="749" t="s">
        <v>1807</v>
      </c>
      <c r="E475" s="749">
        <v>14</v>
      </c>
      <c r="F475" s="749" t="s">
        <v>490</v>
      </c>
      <c r="G475" s="749">
        <v>242135</v>
      </c>
      <c r="H475" s="749">
        <v>242</v>
      </c>
      <c r="I475" s="749" t="s">
        <v>403</v>
      </c>
      <c r="J475" s="749" t="s">
        <v>1817</v>
      </c>
      <c r="K475" s="749">
        <v>2</v>
      </c>
      <c r="L475" s="749">
        <v>5</v>
      </c>
      <c r="M475" s="749" t="s">
        <v>1811</v>
      </c>
      <c r="N475" s="749">
        <v>1</v>
      </c>
      <c r="O475" s="749">
        <v>0</v>
      </c>
      <c r="P475" s="749">
        <v>0</v>
      </c>
      <c r="Q475" s="749" t="s">
        <v>548</v>
      </c>
      <c r="R475" s="749">
        <v>6121</v>
      </c>
      <c r="S475" s="749">
        <v>612</v>
      </c>
      <c r="T475" s="749">
        <v>61</v>
      </c>
      <c r="U475" s="749">
        <v>6</v>
      </c>
      <c r="V475" s="749">
        <v>2</v>
      </c>
      <c r="W475" s="749">
        <v>1</v>
      </c>
      <c r="X475" s="749">
        <v>0</v>
      </c>
      <c r="Y475" s="749" t="s">
        <v>1812</v>
      </c>
      <c r="Z475" s="749" t="s">
        <v>1049</v>
      </c>
      <c r="AA475" s="749">
        <v>2500000</v>
      </c>
      <c r="AB475" s="749">
        <v>0</v>
      </c>
      <c r="AC475" s="749">
        <v>0</v>
      </c>
      <c r="AD475" s="749">
        <v>0</v>
      </c>
      <c r="AE475" s="749">
        <v>0</v>
      </c>
      <c r="AF475" s="749">
        <v>0</v>
      </c>
      <c r="AG475" s="749">
        <v>0</v>
      </c>
      <c r="AH475" s="671">
        <v>50000</v>
      </c>
      <c r="BS475" s="749">
        <v>61212</v>
      </c>
    </row>
    <row r="476" spans="1:71">
      <c r="A476" s="749">
        <v>3</v>
      </c>
      <c r="B476" s="749" t="s">
        <v>1806</v>
      </c>
      <c r="C476" s="749">
        <v>2</v>
      </c>
      <c r="D476" s="749" t="s">
        <v>1807</v>
      </c>
      <c r="E476" s="749">
        <v>14</v>
      </c>
      <c r="F476" s="749" t="s">
        <v>490</v>
      </c>
      <c r="G476" s="749">
        <v>242135</v>
      </c>
      <c r="H476" s="749">
        <v>242</v>
      </c>
      <c r="I476" s="749" t="s">
        <v>403</v>
      </c>
      <c r="J476" s="749" t="s">
        <v>1817</v>
      </c>
      <c r="K476" s="749">
        <v>2</v>
      </c>
      <c r="L476" s="749">
        <v>5</v>
      </c>
      <c r="M476" s="749" t="s">
        <v>1811</v>
      </c>
      <c r="N476" s="749">
        <v>1</v>
      </c>
      <c r="O476" s="749">
        <v>0</v>
      </c>
      <c r="P476" s="749">
        <v>0</v>
      </c>
      <c r="Q476" s="749" t="s">
        <v>548</v>
      </c>
      <c r="R476" s="749">
        <v>6121</v>
      </c>
      <c r="S476" s="749">
        <v>612</v>
      </c>
      <c r="T476" s="749">
        <v>61</v>
      </c>
      <c r="U476" s="749">
        <v>6</v>
      </c>
      <c r="V476" s="749">
        <v>2</v>
      </c>
      <c r="W476" s="749">
        <v>1</v>
      </c>
      <c r="X476" s="749">
        <v>0</v>
      </c>
      <c r="Y476" s="749" t="s">
        <v>1812</v>
      </c>
      <c r="Z476" s="749" t="s">
        <v>1051</v>
      </c>
      <c r="AA476" s="749">
        <v>3519000</v>
      </c>
      <c r="AB476" s="749">
        <v>0</v>
      </c>
      <c r="AC476" s="749">
        <v>0</v>
      </c>
      <c r="AD476" s="749">
        <v>0</v>
      </c>
      <c r="AE476" s="749">
        <v>0</v>
      </c>
      <c r="AF476" s="749">
        <v>0</v>
      </c>
      <c r="AG476" s="749">
        <v>0</v>
      </c>
      <c r="AH476" s="671"/>
      <c r="BS476" s="749">
        <v>61212</v>
      </c>
    </row>
    <row r="477" spans="1:71">
      <c r="A477" s="749">
        <v>3</v>
      </c>
      <c r="B477" s="749" t="s">
        <v>1806</v>
      </c>
      <c r="C477" s="749">
        <v>2</v>
      </c>
      <c r="D477" s="749" t="s">
        <v>1807</v>
      </c>
      <c r="E477" s="749">
        <v>14</v>
      </c>
      <c r="F477" s="749" t="s">
        <v>490</v>
      </c>
      <c r="G477" s="749">
        <v>242135</v>
      </c>
      <c r="H477" s="749">
        <v>242</v>
      </c>
      <c r="I477" s="749" t="s">
        <v>403</v>
      </c>
      <c r="J477" s="749" t="s">
        <v>1817</v>
      </c>
      <c r="K477" s="749">
        <v>2</v>
      </c>
      <c r="L477" s="749">
        <v>5</v>
      </c>
      <c r="M477" s="749" t="s">
        <v>1811</v>
      </c>
      <c r="N477" s="749">
        <v>1</v>
      </c>
      <c r="O477" s="749">
        <v>0</v>
      </c>
      <c r="P477" s="749">
        <v>0</v>
      </c>
      <c r="Q477" s="749" t="s">
        <v>548</v>
      </c>
      <c r="R477" s="749">
        <v>6121</v>
      </c>
      <c r="S477" s="749">
        <v>612</v>
      </c>
      <c r="T477" s="749">
        <v>61</v>
      </c>
      <c r="U477" s="749">
        <v>6</v>
      </c>
      <c r="V477" s="749">
        <v>2</v>
      </c>
      <c r="W477" s="749">
        <v>1</v>
      </c>
      <c r="X477" s="749">
        <v>0</v>
      </c>
      <c r="Y477" s="749" t="s">
        <v>1812</v>
      </c>
      <c r="Z477" s="749" t="s">
        <v>1053</v>
      </c>
      <c r="AA477" s="749">
        <v>19053901</v>
      </c>
      <c r="AB477" s="749">
        <v>0</v>
      </c>
      <c r="AC477" s="749">
        <v>0</v>
      </c>
      <c r="AD477" s="749">
        <v>0</v>
      </c>
      <c r="AE477" s="749">
        <v>0</v>
      </c>
      <c r="AF477" s="749">
        <v>0</v>
      </c>
      <c r="AG477" s="749">
        <v>0</v>
      </c>
      <c r="AH477" s="671"/>
      <c r="BS477" s="749">
        <v>61212</v>
      </c>
    </row>
    <row r="478" spans="1:71">
      <c r="A478" s="749">
        <v>2</v>
      </c>
      <c r="B478" s="749" t="s">
        <v>1806</v>
      </c>
      <c r="C478" s="749">
        <v>2</v>
      </c>
      <c r="D478" s="749" t="s">
        <v>1807</v>
      </c>
      <c r="E478" s="749">
        <v>14</v>
      </c>
      <c r="F478" s="749" t="s">
        <v>1187</v>
      </c>
      <c r="G478" s="749">
        <v>242135</v>
      </c>
      <c r="H478" s="749">
        <v>242</v>
      </c>
      <c r="I478" s="749" t="s">
        <v>411</v>
      </c>
      <c r="J478" s="749" t="s">
        <v>1787</v>
      </c>
      <c r="K478" s="749">
        <v>1</v>
      </c>
      <c r="L478" s="749">
        <v>1</v>
      </c>
      <c r="M478" s="749">
        <v>1</v>
      </c>
      <c r="N478" s="749">
        <v>1</v>
      </c>
      <c r="O478" s="749">
        <v>0</v>
      </c>
      <c r="P478" s="749">
        <v>0</v>
      </c>
      <c r="Q478" s="749">
        <v>111100</v>
      </c>
      <c r="R478" s="749">
        <v>4419</v>
      </c>
      <c r="S478" s="749">
        <v>441</v>
      </c>
      <c r="T478" s="749">
        <v>44</v>
      </c>
      <c r="U478" s="749">
        <v>4</v>
      </c>
      <c r="V478" s="749">
        <v>1</v>
      </c>
      <c r="W478" s="749">
        <v>1</v>
      </c>
      <c r="X478" s="749">
        <v>77</v>
      </c>
      <c r="Y478" s="749" t="s">
        <v>1810</v>
      </c>
      <c r="AA478" s="749">
        <v>3500000</v>
      </c>
      <c r="AB478" s="749">
        <v>3500000</v>
      </c>
      <c r="AC478" s="749">
        <v>1590910</v>
      </c>
      <c r="AD478" s="749">
        <v>1590908.4</v>
      </c>
      <c r="AE478" s="749">
        <v>1.6</v>
      </c>
      <c r="AF478" s="749">
        <v>1909090.08</v>
      </c>
      <c r="AG478" s="749">
        <v>1.52</v>
      </c>
      <c r="AH478" s="671"/>
      <c r="BS478" s="749">
        <v>44191</v>
      </c>
    </row>
    <row r="479" spans="1:71">
      <c r="A479" s="749">
        <v>2</v>
      </c>
      <c r="B479" s="749" t="s">
        <v>1806</v>
      </c>
      <c r="C479" s="749">
        <v>2</v>
      </c>
      <c r="D479" s="749" t="s">
        <v>1807</v>
      </c>
      <c r="E479" s="749">
        <v>14</v>
      </c>
      <c r="F479" s="749" t="s">
        <v>491</v>
      </c>
      <c r="G479" s="749">
        <v>255024</v>
      </c>
      <c r="H479" s="749">
        <v>255</v>
      </c>
      <c r="I479" s="749" t="s">
        <v>414</v>
      </c>
      <c r="J479" s="749" t="s">
        <v>1817</v>
      </c>
      <c r="K479" s="749">
        <v>1</v>
      </c>
      <c r="L479" s="749">
        <v>5</v>
      </c>
      <c r="M479" s="749" t="s">
        <v>1809</v>
      </c>
      <c r="N479" s="749">
        <v>3</v>
      </c>
      <c r="O479" s="749">
        <v>0</v>
      </c>
      <c r="P479" s="749">
        <v>0</v>
      </c>
      <c r="Q479" s="749" t="s">
        <v>552</v>
      </c>
      <c r="R479" s="749">
        <v>2419</v>
      </c>
      <c r="S479" s="749">
        <v>241</v>
      </c>
      <c r="T479" s="749">
        <v>24</v>
      </c>
      <c r="U479" s="749">
        <v>2</v>
      </c>
      <c r="V479" s="749">
        <v>2</v>
      </c>
      <c r="W479" s="749">
        <v>1</v>
      </c>
      <c r="X479" s="749">
        <v>0</v>
      </c>
      <c r="Y479" s="749" t="s">
        <v>1812</v>
      </c>
      <c r="AA479" s="749">
        <v>213200</v>
      </c>
      <c r="AB479" s="749">
        <v>213200</v>
      </c>
      <c r="AC479" s="749">
        <v>85280</v>
      </c>
      <c r="AD479" s="749">
        <v>0</v>
      </c>
      <c r="AE479" s="749">
        <v>85280</v>
      </c>
      <c r="AF479" s="749">
        <v>0</v>
      </c>
      <c r="AG479" s="749">
        <v>213200</v>
      </c>
      <c r="AH479" s="671"/>
      <c r="BS479" s="749">
        <v>24192</v>
      </c>
    </row>
    <row r="480" spans="1:71">
      <c r="A480" s="749">
        <v>2</v>
      </c>
      <c r="B480" s="749" t="s">
        <v>1806</v>
      </c>
      <c r="C480" s="749">
        <v>2</v>
      </c>
      <c r="D480" s="749" t="s">
        <v>1807</v>
      </c>
      <c r="E480" s="749">
        <v>14</v>
      </c>
      <c r="F480" s="749" t="s">
        <v>491</v>
      </c>
      <c r="G480" s="749">
        <v>255024</v>
      </c>
      <c r="H480" s="749">
        <v>255</v>
      </c>
      <c r="I480" s="749" t="s">
        <v>414</v>
      </c>
      <c r="J480" s="749" t="s">
        <v>1817</v>
      </c>
      <c r="K480" s="749">
        <v>1</v>
      </c>
      <c r="L480" s="749">
        <v>5</v>
      </c>
      <c r="M480" s="749" t="s">
        <v>1809</v>
      </c>
      <c r="N480" s="749">
        <v>3</v>
      </c>
      <c r="O480" s="749">
        <v>0</v>
      </c>
      <c r="P480" s="749">
        <v>0</v>
      </c>
      <c r="Q480" s="749" t="s">
        <v>552</v>
      </c>
      <c r="R480" s="749">
        <v>2461</v>
      </c>
      <c r="S480" s="749">
        <v>246</v>
      </c>
      <c r="T480" s="749">
        <v>24</v>
      </c>
      <c r="U480" s="749">
        <v>2</v>
      </c>
      <c r="V480" s="749">
        <v>2</v>
      </c>
      <c r="W480" s="749">
        <v>1</v>
      </c>
      <c r="X480" s="749">
        <v>0</v>
      </c>
      <c r="Y480" s="749" t="s">
        <v>1812</v>
      </c>
      <c r="AA480" s="749">
        <v>694885</v>
      </c>
      <c r="AB480" s="749">
        <v>694885</v>
      </c>
      <c r="AC480" s="749">
        <v>277956</v>
      </c>
      <c r="AD480" s="749">
        <v>0</v>
      </c>
      <c r="AE480" s="749">
        <v>277956</v>
      </c>
      <c r="AF480" s="749">
        <v>0</v>
      </c>
      <c r="AG480" s="749">
        <v>694885</v>
      </c>
      <c r="AH480" s="671"/>
      <c r="BS480" s="749">
        <v>24612</v>
      </c>
    </row>
    <row r="481" spans="1:71">
      <c r="A481" s="749">
        <v>2</v>
      </c>
      <c r="B481" s="749" t="s">
        <v>1806</v>
      </c>
      <c r="C481" s="749">
        <v>2</v>
      </c>
      <c r="D481" s="749" t="s">
        <v>1807</v>
      </c>
      <c r="E481" s="749">
        <v>14</v>
      </c>
      <c r="F481" s="749" t="s">
        <v>491</v>
      </c>
      <c r="G481" s="749">
        <v>255024</v>
      </c>
      <c r="H481" s="749">
        <v>255</v>
      </c>
      <c r="I481" s="749" t="s">
        <v>414</v>
      </c>
      <c r="J481" s="749" t="s">
        <v>1817</v>
      </c>
      <c r="K481" s="749">
        <v>1</v>
      </c>
      <c r="L481" s="749">
        <v>5</v>
      </c>
      <c r="M481" s="749" t="s">
        <v>1809</v>
      </c>
      <c r="N481" s="749">
        <v>3</v>
      </c>
      <c r="O481" s="749">
        <v>0</v>
      </c>
      <c r="P481" s="749">
        <v>0</v>
      </c>
      <c r="Q481" s="749" t="s">
        <v>552</v>
      </c>
      <c r="R481" s="749">
        <v>2471</v>
      </c>
      <c r="S481" s="749">
        <v>247</v>
      </c>
      <c r="T481" s="749">
        <v>24</v>
      </c>
      <c r="U481" s="749">
        <v>2</v>
      </c>
      <c r="V481" s="749">
        <v>2</v>
      </c>
      <c r="W481" s="749">
        <v>1</v>
      </c>
      <c r="X481" s="749">
        <v>0</v>
      </c>
      <c r="Y481" s="749" t="s">
        <v>1812</v>
      </c>
      <c r="AA481" s="749">
        <v>324891</v>
      </c>
      <c r="AB481" s="749">
        <v>324891</v>
      </c>
      <c r="AC481" s="749">
        <v>129956</v>
      </c>
      <c r="AD481" s="749">
        <v>0</v>
      </c>
      <c r="AE481" s="749">
        <v>129956</v>
      </c>
      <c r="AF481" s="749">
        <v>0</v>
      </c>
      <c r="AG481" s="749">
        <v>324891</v>
      </c>
      <c r="AH481" s="671"/>
      <c r="BS481" s="749">
        <v>24712</v>
      </c>
    </row>
    <row r="482" spans="1:71">
      <c r="A482" s="749">
        <v>2</v>
      </c>
      <c r="B482" s="749" t="s">
        <v>1806</v>
      </c>
      <c r="C482" s="749">
        <v>2</v>
      </c>
      <c r="D482" s="749" t="s">
        <v>1807</v>
      </c>
      <c r="E482" s="749">
        <v>14</v>
      </c>
      <c r="F482" s="749" t="s">
        <v>491</v>
      </c>
      <c r="G482" s="749">
        <v>255024</v>
      </c>
      <c r="H482" s="749">
        <v>255</v>
      </c>
      <c r="I482" s="749" t="s">
        <v>414</v>
      </c>
      <c r="J482" s="749" t="s">
        <v>1817</v>
      </c>
      <c r="K482" s="749">
        <v>1</v>
      </c>
      <c r="L482" s="749">
        <v>5</v>
      </c>
      <c r="M482" s="749" t="s">
        <v>1809</v>
      </c>
      <c r="N482" s="749">
        <v>3</v>
      </c>
      <c r="O482" s="749">
        <v>0</v>
      </c>
      <c r="P482" s="749">
        <v>0</v>
      </c>
      <c r="Q482" s="749" t="s">
        <v>552</v>
      </c>
      <c r="R482" s="749">
        <v>2481</v>
      </c>
      <c r="S482" s="749">
        <v>248</v>
      </c>
      <c r="T482" s="749">
        <v>24</v>
      </c>
      <c r="U482" s="749">
        <v>2</v>
      </c>
      <c r="V482" s="749">
        <v>2</v>
      </c>
      <c r="W482" s="749">
        <v>1</v>
      </c>
      <c r="X482" s="749">
        <v>0</v>
      </c>
      <c r="Y482" s="749" t="s">
        <v>1812</v>
      </c>
      <c r="AA482" s="749">
        <v>71250</v>
      </c>
      <c r="AB482" s="749">
        <v>71250</v>
      </c>
      <c r="AC482" s="749">
        <v>28500</v>
      </c>
      <c r="AD482" s="749">
        <v>0</v>
      </c>
      <c r="AE482" s="749">
        <v>28500</v>
      </c>
      <c r="AF482" s="749">
        <v>0</v>
      </c>
      <c r="AG482" s="749">
        <v>71250</v>
      </c>
      <c r="AH482" s="671"/>
      <c r="BS482" s="749">
        <v>24812</v>
      </c>
    </row>
    <row r="483" spans="1:71">
      <c r="A483" s="749">
        <v>2</v>
      </c>
      <c r="B483" s="749" t="s">
        <v>1806</v>
      </c>
      <c r="C483" s="749">
        <v>2</v>
      </c>
      <c r="D483" s="749" t="s">
        <v>1807</v>
      </c>
      <c r="E483" s="749">
        <v>14</v>
      </c>
      <c r="F483" s="749" t="s">
        <v>491</v>
      </c>
      <c r="G483" s="749">
        <v>255024</v>
      </c>
      <c r="H483" s="749">
        <v>255</v>
      </c>
      <c r="I483" s="749" t="s">
        <v>414</v>
      </c>
      <c r="J483" s="749" t="s">
        <v>1817</v>
      </c>
      <c r="K483" s="749">
        <v>1</v>
      </c>
      <c r="L483" s="749">
        <v>5</v>
      </c>
      <c r="M483" s="749" t="s">
        <v>1809</v>
      </c>
      <c r="N483" s="749">
        <v>3</v>
      </c>
      <c r="O483" s="749">
        <v>0</v>
      </c>
      <c r="P483" s="749">
        <v>0</v>
      </c>
      <c r="Q483" s="749" t="s">
        <v>552</v>
      </c>
      <c r="R483" s="749">
        <v>2491</v>
      </c>
      <c r="S483" s="749">
        <v>249</v>
      </c>
      <c r="T483" s="749">
        <v>24</v>
      </c>
      <c r="U483" s="749">
        <v>2</v>
      </c>
      <c r="V483" s="749">
        <v>2</v>
      </c>
      <c r="W483" s="749">
        <v>1</v>
      </c>
      <c r="X483" s="749">
        <v>0</v>
      </c>
      <c r="Y483" s="749" t="s">
        <v>1812</v>
      </c>
      <c r="AA483" s="749">
        <v>493886</v>
      </c>
      <c r="AB483" s="749">
        <v>493886</v>
      </c>
      <c r="AC483" s="749">
        <v>197556</v>
      </c>
      <c r="AD483" s="749">
        <v>0</v>
      </c>
      <c r="AE483" s="749">
        <v>197556</v>
      </c>
      <c r="AF483" s="749">
        <v>0</v>
      </c>
      <c r="AG483" s="749">
        <v>493886</v>
      </c>
      <c r="AH483" s="671"/>
      <c r="BS483" s="749">
        <v>24912</v>
      </c>
    </row>
    <row r="484" spans="1:71">
      <c r="A484" s="749">
        <v>2</v>
      </c>
      <c r="B484" s="749" t="s">
        <v>1806</v>
      </c>
      <c r="C484" s="749">
        <v>2</v>
      </c>
      <c r="D484" s="749" t="s">
        <v>1807</v>
      </c>
      <c r="E484" s="749">
        <v>14</v>
      </c>
      <c r="F484" s="749" t="s">
        <v>491</v>
      </c>
      <c r="G484" s="749">
        <v>255024</v>
      </c>
      <c r="H484" s="749">
        <v>255</v>
      </c>
      <c r="I484" s="749" t="s">
        <v>414</v>
      </c>
      <c r="J484" s="749" t="s">
        <v>1817</v>
      </c>
      <c r="K484" s="749">
        <v>1</v>
      </c>
      <c r="L484" s="749">
        <v>5</v>
      </c>
      <c r="M484" s="749" t="s">
        <v>1809</v>
      </c>
      <c r="N484" s="749">
        <v>3</v>
      </c>
      <c r="O484" s="749">
        <v>0</v>
      </c>
      <c r="P484" s="749">
        <v>0</v>
      </c>
      <c r="Q484" s="749" t="s">
        <v>552</v>
      </c>
      <c r="R484" s="749">
        <v>2561</v>
      </c>
      <c r="S484" s="749">
        <v>256</v>
      </c>
      <c r="T484" s="749">
        <v>25</v>
      </c>
      <c r="U484" s="749">
        <v>2</v>
      </c>
      <c r="V484" s="749">
        <v>2</v>
      </c>
      <c r="W484" s="749">
        <v>1</v>
      </c>
      <c r="X484" s="749">
        <v>0</v>
      </c>
      <c r="Y484" s="749" t="s">
        <v>1812</v>
      </c>
      <c r="AA484" s="749">
        <v>33000</v>
      </c>
      <c r="AB484" s="749">
        <v>33000</v>
      </c>
      <c r="AC484" s="749">
        <v>13200</v>
      </c>
      <c r="AD484" s="749">
        <v>0</v>
      </c>
      <c r="AE484" s="749">
        <v>13200</v>
      </c>
      <c r="AF484" s="749">
        <v>29000</v>
      </c>
      <c r="AG484" s="749">
        <v>4000</v>
      </c>
      <c r="AH484" s="671"/>
      <c r="BS484" s="749">
        <v>25612</v>
      </c>
    </row>
    <row r="485" spans="1:71">
      <c r="A485" s="749">
        <v>2</v>
      </c>
      <c r="B485" s="749" t="s">
        <v>1806</v>
      </c>
      <c r="C485" s="749">
        <v>2</v>
      </c>
      <c r="D485" s="749" t="s">
        <v>1807</v>
      </c>
      <c r="E485" s="749">
        <v>14</v>
      </c>
      <c r="F485" s="749" t="s">
        <v>491</v>
      </c>
      <c r="G485" s="749">
        <v>255024</v>
      </c>
      <c r="H485" s="749">
        <v>255</v>
      </c>
      <c r="I485" s="749" t="s">
        <v>414</v>
      </c>
      <c r="J485" s="749" t="s">
        <v>1817</v>
      </c>
      <c r="K485" s="749">
        <v>1</v>
      </c>
      <c r="L485" s="749">
        <v>5</v>
      </c>
      <c r="M485" s="749" t="s">
        <v>1809</v>
      </c>
      <c r="N485" s="749">
        <v>3</v>
      </c>
      <c r="O485" s="749">
        <v>0</v>
      </c>
      <c r="P485" s="749">
        <v>0</v>
      </c>
      <c r="Q485" s="749" t="s">
        <v>552</v>
      </c>
      <c r="R485" s="749">
        <v>2911</v>
      </c>
      <c r="S485" s="749">
        <v>291</v>
      </c>
      <c r="T485" s="749">
        <v>29</v>
      </c>
      <c r="U485" s="749">
        <v>2</v>
      </c>
      <c r="V485" s="749">
        <v>2</v>
      </c>
      <c r="W485" s="749">
        <v>1</v>
      </c>
      <c r="X485" s="749">
        <v>0</v>
      </c>
      <c r="Y485" s="749" t="s">
        <v>1812</v>
      </c>
      <c r="AA485" s="749">
        <v>52519</v>
      </c>
      <c r="AB485" s="749">
        <v>52519</v>
      </c>
      <c r="AC485" s="749">
        <v>21008</v>
      </c>
      <c r="AD485" s="749">
        <v>0</v>
      </c>
      <c r="AE485" s="749">
        <v>21008</v>
      </c>
      <c r="AF485" s="749">
        <v>0</v>
      </c>
      <c r="AG485" s="749">
        <v>52519</v>
      </c>
      <c r="AH485" s="671"/>
      <c r="BS485" s="749">
        <v>29112</v>
      </c>
    </row>
    <row r="486" spans="1:71">
      <c r="A486" s="749">
        <v>2</v>
      </c>
      <c r="B486" s="749" t="s">
        <v>1806</v>
      </c>
      <c r="C486" s="749">
        <v>2</v>
      </c>
      <c r="D486" s="749" t="s">
        <v>1807</v>
      </c>
      <c r="E486" s="749">
        <v>14</v>
      </c>
      <c r="F486" s="749" t="s">
        <v>491</v>
      </c>
      <c r="G486" s="749">
        <v>255024</v>
      </c>
      <c r="H486" s="749">
        <v>255</v>
      </c>
      <c r="I486" s="749" t="s">
        <v>414</v>
      </c>
      <c r="J486" s="749" t="s">
        <v>1817</v>
      </c>
      <c r="K486" s="749">
        <v>1</v>
      </c>
      <c r="L486" s="749">
        <v>5</v>
      </c>
      <c r="M486" s="749" t="s">
        <v>1809</v>
      </c>
      <c r="N486" s="749">
        <v>3</v>
      </c>
      <c r="O486" s="749">
        <v>0</v>
      </c>
      <c r="P486" s="749">
        <v>0</v>
      </c>
      <c r="Q486" s="749" t="s">
        <v>552</v>
      </c>
      <c r="R486" s="749">
        <v>2991</v>
      </c>
      <c r="S486" s="749">
        <v>299</v>
      </c>
      <c r="T486" s="749">
        <v>29</v>
      </c>
      <c r="U486" s="749">
        <v>2</v>
      </c>
      <c r="V486" s="749">
        <v>2</v>
      </c>
      <c r="W486" s="749">
        <v>1</v>
      </c>
      <c r="X486" s="749">
        <v>0</v>
      </c>
      <c r="Y486" s="749" t="s">
        <v>1812</v>
      </c>
      <c r="AA486" s="749">
        <v>15525</v>
      </c>
      <c r="AB486" s="749">
        <v>15525</v>
      </c>
      <c r="AC486" s="749">
        <v>6212</v>
      </c>
      <c r="AD486" s="749">
        <v>0</v>
      </c>
      <c r="AE486" s="749">
        <v>6212</v>
      </c>
      <c r="AF486" s="749">
        <v>0</v>
      </c>
      <c r="AG486" s="749">
        <v>15525</v>
      </c>
      <c r="AH486" s="671"/>
      <c r="BS486" s="749">
        <v>29912</v>
      </c>
    </row>
    <row r="487" spans="1:71">
      <c r="A487" s="749">
        <v>2</v>
      </c>
      <c r="B487" s="749" t="s">
        <v>1806</v>
      </c>
      <c r="C487" s="749">
        <v>2</v>
      </c>
      <c r="D487" s="749" t="s">
        <v>1807</v>
      </c>
      <c r="E487" s="749">
        <v>14</v>
      </c>
      <c r="F487" s="749" t="s">
        <v>491</v>
      </c>
      <c r="G487" s="749">
        <v>255024</v>
      </c>
      <c r="H487" s="749">
        <v>255</v>
      </c>
      <c r="I487" s="749" t="s">
        <v>414</v>
      </c>
      <c r="J487" s="749" t="s">
        <v>1817</v>
      </c>
      <c r="K487" s="749">
        <v>1</v>
      </c>
      <c r="L487" s="749">
        <v>5</v>
      </c>
      <c r="M487" s="749" t="s">
        <v>1809</v>
      </c>
      <c r="N487" s="749">
        <v>5</v>
      </c>
      <c r="O487" s="749">
        <v>0</v>
      </c>
      <c r="P487" s="749">
        <v>0</v>
      </c>
      <c r="Q487" s="749" t="s">
        <v>690</v>
      </c>
      <c r="R487" s="749">
        <v>6121</v>
      </c>
      <c r="S487" s="749">
        <v>612</v>
      </c>
      <c r="T487" s="749">
        <v>61</v>
      </c>
      <c r="U487" s="749">
        <v>6</v>
      </c>
      <c r="V487" s="749">
        <v>2</v>
      </c>
      <c r="W487" s="749">
        <v>1</v>
      </c>
      <c r="X487" s="749">
        <v>0</v>
      </c>
      <c r="Y487" s="749" t="s">
        <v>1812</v>
      </c>
      <c r="Z487" s="749" t="s">
        <v>1064</v>
      </c>
      <c r="AA487" s="749">
        <v>27839808</v>
      </c>
      <c r="AB487" s="749">
        <v>27839808</v>
      </c>
      <c r="AC487" s="749">
        <v>5567962</v>
      </c>
      <c r="AD487" s="749">
        <v>0</v>
      </c>
      <c r="AE487" s="749">
        <v>5567962</v>
      </c>
      <c r="AF487" s="749">
        <v>0</v>
      </c>
      <c r="AG487" s="749">
        <v>27839808</v>
      </c>
      <c r="AH487" s="671"/>
      <c r="BS487" s="749">
        <v>61212</v>
      </c>
    </row>
    <row r="488" spans="1:71">
      <c r="A488" s="749">
        <v>4</v>
      </c>
      <c r="B488" s="749" t="s">
        <v>1806</v>
      </c>
      <c r="C488" s="749">
        <v>2</v>
      </c>
      <c r="D488" s="749" t="s">
        <v>1807</v>
      </c>
      <c r="E488" s="749">
        <v>14</v>
      </c>
      <c r="F488" s="749" t="s">
        <v>1188</v>
      </c>
      <c r="G488" s="749">
        <v>255129</v>
      </c>
      <c r="H488" s="749">
        <v>255</v>
      </c>
      <c r="I488" s="749" t="s">
        <v>353</v>
      </c>
      <c r="J488" s="749" t="s">
        <v>1787</v>
      </c>
      <c r="K488" s="749">
        <v>1</v>
      </c>
      <c r="L488" s="749">
        <v>1</v>
      </c>
      <c r="M488" s="749">
        <v>1</v>
      </c>
      <c r="N488" s="749">
        <v>1</v>
      </c>
      <c r="O488" s="749">
        <v>0</v>
      </c>
      <c r="P488" s="749">
        <v>0</v>
      </c>
      <c r="Q488" s="749">
        <v>111100</v>
      </c>
      <c r="R488" s="749">
        <v>4419</v>
      </c>
      <c r="S488" s="749">
        <v>441</v>
      </c>
      <c r="T488" s="749">
        <v>44</v>
      </c>
      <c r="U488" s="749">
        <v>4</v>
      </c>
      <c r="V488" s="749">
        <v>1</v>
      </c>
      <c r="W488" s="749">
        <v>1</v>
      </c>
      <c r="X488" s="749">
        <v>77</v>
      </c>
      <c r="Y488" s="749" t="s">
        <v>1810</v>
      </c>
      <c r="AA488" s="749">
        <v>1000000</v>
      </c>
      <c r="AB488" s="749">
        <v>0</v>
      </c>
      <c r="AC488" s="749">
        <v>0</v>
      </c>
      <c r="AD488" s="749">
        <v>0</v>
      </c>
      <c r="AE488" s="749">
        <v>0</v>
      </c>
      <c r="AF488" s="749">
        <v>0</v>
      </c>
      <c r="AG488" s="749">
        <v>0</v>
      </c>
      <c r="AH488" s="671">
        <v>0</v>
      </c>
      <c r="BS488" s="749">
        <v>44191</v>
      </c>
    </row>
    <row r="489" spans="1:71">
      <c r="A489" s="749">
        <v>2</v>
      </c>
      <c r="B489" s="749" t="s">
        <v>1806</v>
      </c>
      <c r="C489" s="749">
        <v>2</v>
      </c>
      <c r="D489" s="749" t="s">
        <v>1807</v>
      </c>
      <c r="E489" s="749">
        <v>14</v>
      </c>
      <c r="F489" s="749" t="s">
        <v>1189</v>
      </c>
      <c r="G489" s="749">
        <v>255129</v>
      </c>
      <c r="H489" s="749">
        <v>255</v>
      </c>
      <c r="I489" s="749" t="s">
        <v>354</v>
      </c>
      <c r="J489" s="749" t="s">
        <v>1787</v>
      </c>
      <c r="K489" s="749">
        <v>1</v>
      </c>
      <c r="L489" s="749">
        <v>1</v>
      </c>
      <c r="M489" s="749">
        <v>1</v>
      </c>
      <c r="N489" s="749">
        <v>1</v>
      </c>
      <c r="O489" s="749">
        <v>0</v>
      </c>
      <c r="P489" s="749">
        <v>0</v>
      </c>
      <c r="Q489" s="749">
        <v>111100</v>
      </c>
      <c r="R489" s="749">
        <v>4419</v>
      </c>
      <c r="S489" s="749">
        <v>441</v>
      </c>
      <c r="T489" s="749">
        <v>44</v>
      </c>
      <c r="U489" s="749">
        <v>4</v>
      </c>
      <c r="V489" s="749">
        <v>1</v>
      </c>
      <c r="W489" s="749">
        <v>1</v>
      </c>
      <c r="X489" s="749">
        <v>77</v>
      </c>
      <c r="Y489" s="749" t="s">
        <v>1810</v>
      </c>
      <c r="AA489" s="749">
        <v>1000000</v>
      </c>
      <c r="AB489" s="749">
        <v>0</v>
      </c>
      <c r="AC489" s="749">
        <v>0</v>
      </c>
      <c r="AD489" s="749">
        <v>0</v>
      </c>
      <c r="AE489" s="749">
        <v>0</v>
      </c>
      <c r="AF489" s="749">
        <v>0</v>
      </c>
      <c r="AG489" s="749">
        <v>0</v>
      </c>
      <c r="AH489" s="671"/>
      <c r="BS489" s="749">
        <v>44191</v>
      </c>
    </row>
    <row r="490" spans="1:71">
      <c r="A490" s="749">
        <v>2</v>
      </c>
      <c r="B490" s="749" t="s">
        <v>1806</v>
      </c>
      <c r="C490" s="749">
        <v>2</v>
      </c>
      <c r="D490" s="749" t="s">
        <v>1807</v>
      </c>
      <c r="E490" s="749">
        <v>14</v>
      </c>
      <c r="F490" s="749" t="s">
        <v>1190</v>
      </c>
      <c r="G490" s="749">
        <v>255129</v>
      </c>
      <c r="H490" s="749">
        <v>255</v>
      </c>
      <c r="I490" s="749" t="s">
        <v>355</v>
      </c>
      <c r="J490" s="749" t="s">
        <v>1787</v>
      </c>
      <c r="K490" s="749">
        <v>1</v>
      </c>
      <c r="L490" s="749">
        <v>1</v>
      </c>
      <c r="M490" s="749">
        <v>1</v>
      </c>
      <c r="N490" s="749">
        <v>1</v>
      </c>
      <c r="O490" s="749">
        <v>0</v>
      </c>
      <c r="P490" s="749">
        <v>0</v>
      </c>
      <c r="Q490" s="749">
        <v>111100</v>
      </c>
      <c r="R490" s="749">
        <v>4419</v>
      </c>
      <c r="S490" s="749">
        <v>441</v>
      </c>
      <c r="T490" s="749">
        <v>44</v>
      </c>
      <c r="U490" s="749">
        <v>4</v>
      </c>
      <c r="V490" s="749">
        <v>1</v>
      </c>
      <c r="W490" s="749">
        <v>1</v>
      </c>
      <c r="X490" s="749">
        <v>77</v>
      </c>
      <c r="Y490" s="749" t="s">
        <v>1810</v>
      </c>
      <c r="AA490" s="749">
        <v>7000000</v>
      </c>
      <c r="AB490" s="749">
        <v>7000000</v>
      </c>
      <c r="AC490" s="749">
        <v>0</v>
      </c>
      <c r="AD490" s="749">
        <v>0</v>
      </c>
      <c r="AE490" s="749">
        <v>0</v>
      </c>
      <c r="AF490" s="749">
        <v>0</v>
      </c>
      <c r="AG490" s="749">
        <v>7000000</v>
      </c>
      <c r="AH490" s="671"/>
      <c r="BS490" s="749">
        <v>44191</v>
      </c>
    </row>
    <row r="491" spans="1:71">
      <c r="A491" s="749">
        <v>2</v>
      </c>
      <c r="B491" s="749" t="s">
        <v>1806</v>
      </c>
      <c r="C491" s="749">
        <v>2</v>
      </c>
      <c r="D491" s="749" t="s">
        <v>1807</v>
      </c>
      <c r="E491" s="749">
        <v>14</v>
      </c>
      <c r="F491" s="749" t="s">
        <v>1191</v>
      </c>
      <c r="G491" s="749">
        <v>255129</v>
      </c>
      <c r="H491" s="749">
        <v>255</v>
      </c>
      <c r="I491" s="749" t="s">
        <v>356</v>
      </c>
      <c r="J491" s="749" t="s">
        <v>1787</v>
      </c>
      <c r="K491" s="749">
        <v>1</v>
      </c>
      <c r="L491" s="749">
        <v>1</v>
      </c>
      <c r="M491" s="749">
        <v>1</v>
      </c>
      <c r="N491" s="749">
        <v>1</v>
      </c>
      <c r="O491" s="749">
        <v>0</v>
      </c>
      <c r="P491" s="749">
        <v>0</v>
      </c>
      <c r="Q491" s="749">
        <v>111100</v>
      </c>
      <c r="R491" s="749">
        <v>4419</v>
      </c>
      <c r="S491" s="749">
        <v>441</v>
      </c>
      <c r="T491" s="749">
        <v>44</v>
      </c>
      <c r="U491" s="749">
        <v>4</v>
      </c>
      <c r="V491" s="749">
        <v>1</v>
      </c>
      <c r="W491" s="749">
        <v>1</v>
      </c>
      <c r="X491" s="749">
        <v>77</v>
      </c>
      <c r="Y491" s="749" t="s">
        <v>1810</v>
      </c>
      <c r="AA491" s="749">
        <v>1500000</v>
      </c>
      <c r="AB491" s="749">
        <v>1500000</v>
      </c>
      <c r="AC491" s="749">
        <v>1416250</v>
      </c>
      <c r="AD491" s="749">
        <v>1416250</v>
      </c>
      <c r="AE491" s="749">
        <v>0</v>
      </c>
      <c r="AF491" s="749">
        <v>83750</v>
      </c>
      <c r="AG491" s="749">
        <v>0</v>
      </c>
      <c r="AH491" s="671">
        <v>7499.4</v>
      </c>
      <c r="BS491" s="749">
        <v>44191</v>
      </c>
    </row>
    <row r="492" spans="1:71">
      <c r="A492" s="749">
        <v>2</v>
      </c>
      <c r="B492" s="749" t="s">
        <v>1806</v>
      </c>
      <c r="C492" s="749">
        <v>2</v>
      </c>
      <c r="D492" s="749" t="s">
        <v>1807</v>
      </c>
      <c r="E492" s="749">
        <v>14</v>
      </c>
      <c r="F492" s="749" t="s">
        <v>502</v>
      </c>
      <c r="G492" s="749">
        <v>255129</v>
      </c>
      <c r="H492" s="749">
        <v>255</v>
      </c>
      <c r="I492" s="749" t="s">
        <v>357</v>
      </c>
      <c r="J492" s="749" t="s">
        <v>1787</v>
      </c>
      <c r="K492" s="749">
        <v>1</v>
      </c>
      <c r="L492" s="749">
        <v>5</v>
      </c>
      <c r="M492" s="749" t="s">
        <v>1809</v>
      </c>
      <c r="N492" s="749">
        <v>3</v>
      </c>
      <c r="O492" s="749">
        <v>0</v>
      </c>
      <c r="P492" s="749">
        <v>0</v>
      </c>
      <c r="Q492" s="749" t="s">
        <v>552</v>
      </c>
      <c r="R492" s="749">
        <v>4419</v>
      </c>
      <c r="S492" s="749">
        <v>441</v>
      </c>
      <c r="T492" s="749">
        <v>44</v>
      </c>
      <c r="U492" s="749">
        <v>4</v>
      </c>
      <c r="V492" s="749">
        <v>1</v>
      </c>
      <c r="W492" s="749">
        <v>1</v>
      </c>
      <c r="X492" s="749">
        <v>77</v>
      </c>
      <c r="Y492" s="749" t="s">
        <v>1810</v>
      </c>
      <c r="AA492" s="749">
        <v>13000000</v>
      </c>
      <c r="AB492" s="749">
        <v>13000000</v>
      </c>
      <c r="AC492" s="749">
        <v>5200000</v>
      </c>
      <c r="AD492" s="749">
        <v>5200000</v>
      </c>
      <c r="AE492" s="749">
        <v>0</v>
      </c>
      <c r="AF492" s="749">
        <v>7800000</v>
      </c>
      <c r="AG492" s="749">
        <v>0</v>
      </c>
      <c r="AH492" s="671"/>
      <c r="BS492" s="749">
        <v>44191</v>
      </c>
    </row>
    <row r="493" spans="1:71">
      <c r="A493" s="749">
        <v>2</v>
      </c>
      <c r="B493" s="749" t="s">
        <v>1806</v>
      </c>
      <c r="C493" s="749">
        <v>2</v>
      </c>
      <c r="D493" s="749" t="s">
        <v>1807</v>
      </c>
      <c r="E493" s="749">
        <v>14</v>
      </c>
      <c r="F493" s="749" t="s">
        <v>503</v>
      </c>
      <c r="G493" s="749">
        <v>255129</v>
      </c>
      <c r="H493" s="749">
        <v>255</v>
      </c>
      <c r="I493" s="749" t="s">
        <v>358</v>
      </c>
      <c r="J493" s="749" t="s">
        <v>1787</v>
      </c>
      <c r="K493" s="749">
        <v>1</v>
      </c>
      <c r="L493" s="749">
        <v>5</v>
      </c>
      <c r="M493" s="749" t="s">
        <v>1809</v>
      </c>
      <c r="N493" s="749">
        <v>3</v>
      </c>
      <c r="O493" s="749">
        <v>0</v>
      </c>
      <c r="P493" s="749">
        <v>0</v>
      </c>
      <c r="Q493" s="749" t="s">
        <v>552</v>
      </c>
      <c r="R493" s="749">
        <v>4419</v>
      </c>
      <c r="S493" s="749">
        <v>441</v>
      </c>
      <c r="T493" s="749">
        <v>44</v>
      </c>
      <c r="U493" s="749">
        <v>4</v>
      </c>
      <c r="V493" s="749">
        <v>1</v>
      </c>
      <c r="W493" s="749">
        <v>1</v>
      </c>
      <c r="X493" s="749">
        <v>77</v>
      </c>
      <c r="Y493" s="749" t="s">
        <v>1810</v>
      </c>
      <c r="AA493" s="749">
        <v>17000000</v>
      </c>
      <c r="AB493" s="749">
        <v>13276</v>
      </c>
      <c r="AC493" s="749">
        <v>13276</v>
      </c>
      <c r="AD493" s="749">
        <v>0</v>
      </c>
      <c r="AE493" s="749">
        <v>13276</v>
      </c>
      <c r="AF493" s="749">
        <v>0</v>
      </c>
      <c r="AG493" s="749">
        <v>13276</v>
      </c>
      <c r="AH493" s="671"/>
      <c r="BS493" s="749">
        <v>44191</v>
      </c>
    </row>
    <row r="494" spans="1:71">
      <c r="A494" s="749">
        <v>2</v>
      </c>
      <c r="B494" s="749" t="s">
        <v>1806</v>
      </c>
      <c r="C494" s="749">
        <v>2</v>
      </c>
      <c r="D494" s="749" t="s">
        <v>1807</v>
      </c>
      <c r="E494" s="749">
        <v>14</v>
      </c>
      <c r="F494" s="749" t="s">
        <v>503</v>
      </c>
      <c r="G494" s="749">
        <v>255129</v>
      </c>
      <c r="H494" s="749">
        <v>255</v>
      </c>
      <c r="I494" s="749" t="s">
        <v>358</v>
      </c>
      <c r="J494" s="749" t="s">
        <v>1787</v>
      </c>
      <c r="K494" s="749">
        <v>1</v>
      </c>
      <c r="L494" s="749">
        <v>5</v>
      </c>
      <c r="M494" s="749" t="s">
        <v>1809</v>
      </c>
      <c r="N494" s="749">
        <v>4</v>
      </c>
      <c r="O494" s="749">
        <v>0</v>
      </c>
      <c r="P494" s="749">
        <v>0</v>
      </c>
      <c r="Q494" s="749" t="s">
        <v>555</v>
      </c>
      <c r="R494" s="749">
        <v>4419</v>
      </c>
      <c r="S494" s="749">
        <v>441</v>
      </c>
      <c r="T494" s="749">
        <v>44</v>
      </c>
      <c r="U494" s="749">
        <v>4</v>
      </c>
      <c r="V494" s="749">
        <v>1</v>
      </c>
      <c r="W494" s="749">
        <v>1</v>
      </c>
      <c r="X494" s="749">
        <v>77</v>
      </c>
      <c r="Y494" s="749" t="s">
        <v>1810</v>
      </c>
      <c r="AA494" s="749">
        <v>0</v>
      </c>
      <c r="AB494" s="749">
        <v>16986724</v>
      </c>
      <c r="AC494" s="749">
        <v>388408</v>
      </c>
      <c r="AD494" s="749">
        <v>0</v>
      </c>
      <c r="AE494" s="749">
        <v>388408</v>
      </c>
      <c r="AF494" s="749">
        <v>0</v>
      </c>
      <c r="AG494" s="749">
        <v>16986724</v>
      </c>
      <c r="AH494" s="671"/>
      <c r="BS494" s="749">
        <v>44191</v>
      </c>
    </row>
    <row r="495" spans="1:71">
      <c r="A495" s="749">
        <v>2</v>
      </c>
      <c r="B495" s="749" t="s">
        <v>1806</v>
      </c>
      <c r="C495" s="749">
        <v>2</v>
      </c>
      <c r="D495" s="749" t="s">
        <v>1807</v>
      </c>
      <c r="E495" s="749">
        <v>14</v>
      </c>
      <c r="F495" s="749" t="s">
        <v>504</v>
      </c>
      <c r="G495" s="749">
        <v>255129</v>
      </c>
      <c r="H495" s="749">
        <v>255</v>
      </c>
      <c r="I495" s="749" t="s">
        <v>359</v>
      </c>
      <c r="J495" s="749" t="s">
        <v>1787</v>
      </c>
      <c r="K495" s="749">
        <v>1</v>
      </c>
      <c r="L495" s="749">
        <v>5</v>
      </c>
      <c r="M495" s="749" t="s">
        <v>1809</v>
      </c>
      <c r="N495" s="749">
        <v>4</v>
      </c>
      <c r="O495" s="749">
        <v>0</v>
      </c>
      <c r="P495" s="749">
        <v>0</v>
      </c>
      <c r="Q495" s="749" t="s">
        <v>555</v>
      </c>
      <c r="R495" s="749">
        <v>4419</v>
      </c>
      <c r="S495" s="749">
        <v>441</v>
      </c>
      <c r="T495" s="749">
        <v>44</v>
      </c>
      <c r="U495" s="749">
        <v>4</v>
      </c>
      <c r="V495" s="749">
        <v>1</v>
      </c>
      <c r="W495" s="749">
        <v>1</v>
      </c>
      <c r="X495" s="749">
        <v>77</v>
      </c>
      <c r="Y495" s="749" t="s">
        <v>1810</v>
      </c>
      <c r="AA495" s="749">
        <v>1000000</v>
      </c>
      <c r="AB495" s="749">
        <v>1000000</v>
      </c>
      <c r="AC495" s="749">
        <v>400000</v>
      </c>
      <c r="AD495" s="749">
        <v>400000</v>
      </c>
      <c r="AE495" s="749">
        <v>0</v>
      </c>
      <c r="AF495" s="749">
        <v>600000</v>
      </c>
      <c r="AG495" s="749">
        <v>0</v>
      </c>
      <c r="AH495" s="671"/>
      <c r="BS495" s="749">
        <v>44191</v>
      </c>
    </row>
    <row r="496" spans="1:71">
      <c r="A496" s="749">
        <v>4</v>
      </c>
      <c r="B496" s="749" t="s">
        <v>1806</v>
      </c>
      <c r="C496" s="749">
        <v>2</v>
      </c>
      <c r="D496" s="749" t="s">
        <v>1807</v>
      </c>
      <c r="E496" s="749">
        <v>14</v>
      </c>
      <c r="F496" s="749" t="s">
        <v>505</v>
      </c>
      <c r="G496" s="749">
        <v>255129</v>
      </c>
      <c r="H496" s="749">
        <v>255</v>
      </c>
      <c r="I496" s="749" t="s">
        <v>360</v>
      </c>
      <c r="J496" s="749" t="s">
        <v>1787</v>
      </c>
      <c r="K496" s="749">
        <v>1</v>
      </c>
      <c r="L496" s="749">
        <v>5</v>
      </c>
      <c r="M496" s="749" t="s">
        <v>1809</v>
      </c>
      <c r="N496" s="749">
        <v>4</v>
      </c>
      <c r="O496" s="749">
        <v>0</v>
      </c>
      <c r="P496" s="749">
        <v>0</v>
      </c>
      <c r="Q496" s="749" t="s">
        <v>555</v>
      </c>
      <c r="R496" s="749">
        <v>4419</v>
      </c>
      <c r="S496" s="749">
        <v>441</v>
      </c>
      <c r="T496" s="749">
        <v>44</v>
      </c>
      <c r="U496" s="749">
        <v>4</v>
      </c>
      <c r="V496" s="749">
        <v>1</v>
      </c>
      <c r="W496" s="749">
        <v>1</v>
      </c>
      <c r="X496" s="749">
        <v>77</v>
      </c>
      <c r="Y496" s="749" t="s">
        <v>1810</v>
      </c>
      <c r="AA496" s="749">
        <v>4000000</v>
      </c>
      <c r="AB496" s="749">
        <v>4000000</v>
      </c>
      <c r="AC496" s="749">
        <v>2366500</v>
      </c>
      <c r="AD496" s="749">
        <v>1089000</v>
      </c>
      <c r="AE496" s="749">
        <v>1277500</v>
      </c>
      <c r="AF496" s="749">
        <v>2911000</v>
      </c>
      <c r="AG496" s="749">
        <v>0</v>
      </c>
      <c r="AH496" s="671"/>
      <c r="BS496" s="749">
        <v>44191</v>
      </c>
    </row>
    <row r="497" spans="1:71">
      <c r="A497" s="749">
        <v>4</v>
      </c>
      <c r="B497" s="749" t="s">
        <v>1806</v>
      </c>
      <c r="C497" s="749">
        <v>2</v>
      </c>
      <c r="D497" s="749" t="s">
        <v>1807</v>
      </c>
      <c r="E497" s="749">
        <v>14</v>
      </c>
      <c r="F497" s="749" t="s">
        <v>506</v>
      </c>
      <c r="G497" s="749">
        <v>255129</v>
      </c>
      <c r="H497" s="749">
        <v>255</v>
      </c>
      <c r="I497" s="749" t="s">
        <v>361</v>
      </c>
      <c r="J497" s="749" t="s">
        <v>1787</v>
      </c>
      <c r="K497" s="749">
        <v>1</v>
      </c>
      <c r="L497" s="749">
        <v>5</v>
      </c>
      <c r="M497" s="749" t="s">
        <v>1809</v>
      </c>
      <c r="N497" s="749">
        <v>4</v>
      </c>
      <c r="O497" s="749">
        <v>0</v>
      </c>
      <c r="P497" s="749">
        <v>0</v>
      </c>
      <c r="Q497" s="749" t="s">
        <v>555</v>
      </c>
      <c r="R497" s="749">
        <v>4419</v>
      </c>
      <c r="S497" s="749">
        <v>441</v>
      </c>
      <c r="T497" s="749">
        <v>44</v>
      </c>
      <c r="U497" s="749">
        <v>4</v>
      </c>
      <c r="V497" s="749">
        <v>1</v>
      </c>
      <c r="W497" s="749">
        <v>1</v>
      </c>
      <c r="X497" s="749">
        <v>77</v>
      </c>
      <c r="Y497" s="749" t="s">
        <v>1810</v>
      </c>
      <c r="AA497" s="749">
        <v>5000000</v>
      </c>
      <c r="AB497" s="749">
        <v>0</v>
      </c>
      <c r="AC497" s="749">
        <v>0</v>
      </c>
      <c r="AD497" s="749">
        <v>0</v>
      </c>
      <c r="AE497" s="749">
        <v>0</v>
      </c>
      <c r="AF497" s="749">
        <v>0</v>
      </c>
      <c r="AG497" s="749">
        <v>0</v>
      </c>
      <c r="AH497" s="671"/>
      <c r="BS497" s="749">
        <v>44191</v>
      </c>
    </row>
    <row r="498" spans="1:71">
      <c r="A498" s="749">
        <v>4</v>
      </c>
      <c r="B498" s="749" t="s">
        <v>1806</v>
      </c>
      <c r="C498" s="749">
        <v>2</v>
      </c>
      <c r="D498" s="749" t="s">
        <v>1807</v>
      </c>
      <c r="E498" s="749">
        <v>14</v>
      </c>
      <c r="F498" s="749" t="s">
        <v>507</v>
      </c>
      <c r="G498" s="749">
        <v>255129</v>
      </c>
      <c r="H498" s="749">
        <v>255</v>
      </c>
      <c r="I498" s="749" t="s">
        <v>362</v>
      </c>
      <c r="J498" s="749" t="s">
        <v>1787</v>
      </c>
      <c r="K498" s="749">
        <v>1</v>
      </c>
      <c r="L498" s="749">
        <v>5</v>
      </c>
      <c r="M498" s="749" t="s">
        <v>1809</v>
      </c>
      <c r="N498" s="749">
        <v>4</v>
      </c>
      <c r="O498" s="749">
        <v>0</v>
      </c>
      <c r="P498" s="749">
        <v>0</v>
      </c>
      <c r="Q498" s="749" t="s">
        <v>555</v>
      </c>
      <c r="R498" s="749">
        <v>4419</v>
      </c>
      <c r="S498" s="749">
        <v>441</v>
      </c>
      <c r="T498" s="749">
        <v>44</v>
      </c>
      <c r="U498" s="749">
        <v>4</v>
      </c>
      <c r="V498" s="749">
        <v>1</v>
      </c>
      <c r="W498" s="749">
        <v>1</v>
      </c>
      <c r="X498" s="749">
        <v>77</v>
      </c>
      <c r="Y498" s="749" t="s">
        <v>1810</v>
      </c>
      <c r="AA498" s="749">
        <v>13500000</v>
      </c>
      <c r="AB498" s="749">
        <v>13500000</v>
      </c>
      <c r="AC498" s="749">
        <v>6000000</v>
      </c>
      <c r="AD498" s="749">
        <v>6000000</v>
      </c>
      <c r="AE498" s="749">
        <v>0</v>
      </c>
      <c r="AF498" s="749">
        <v>7500000</v>
      </c>
      <c r="AG498" s="749">
        <v>0</v>
      </c>
      <c r="AH498" s="671"/>
      <c r="BS498" s="749">
        <v>44191</v>
      </c>
    </row>
    <row r="499" spans="1:71">
      <c r="A499" s="749">
        <v>2</v>
      </c>
      <c r="B499" s="749" t="s">
        <v>1806</v>
      </c>
      <c r="C499" s="749">
        <v>2</v>
      </c>
      <c r="D499" s="749" t="s">
        <v>1807</v>
      </c>
      <c r="E499" s="749">
        <v>14</v>
      </c>
      <c r="F499" s="749" t="s">
        <v>472</v>
      </c>
      <c r="G499" s="749">
        <v>255129</v>
      </c>
      <c r="H499" s="749">
        <v>255</v>
      </c>
      <c r="I499" s="749" t="s">
        <v>363</v>
      </c>
      <c r="J499" s="749" t="s">
        <v>1820</v>
      </c>
      <c r="K499" s="749">
        <v>1</v>
      </c>
      <c r="L499" s="749">
        <v>1</v>
      </c>
      <c r="M499" s="749">
        <v>1</v>
      </c>
      <c r="N499" s="749">
        <v>1</v>
      </c>
      <c r="O499" s="749">
        <v>0</v>
      </c>
      <c r="P499" s="749">
        <v>0</v>
      </c>
      <c r="Q499" s="749">
        <v>111100</v>
      </c>
      <c r="R499" s="749">
        <v>4411</v>
      </c>
      <c r="S499" s="749">
        <v>441</v>
      </c>
      <c r="T499" s="749">
        <v>44</v>
      </c>
      <c r="U499" s="749">
        <v>4</v>
      </c>
      <c r="V499" s="749">
        <v>1</v>
      </c>
      <c r="W499" s="749">
        <v>1</v>
      </c>
      <c r="X499" s="749">
        <v>0</v>
      </c>
      <c r="Y499" s="749" t="s">
        <v>1810</v>
      </c>
      <c r="AA499" s="749">
        <v>50000</v>
      </c>
      <c r="AB499" s="749">
        <v>0</v>
      </c>
      <c r="AC499" s="749">
        <v>0</v>
      </c>
      <c r="AD499" s="749">
        <v>0</v>
      </c>
      <c r="AE499" s="749">
        <v>0</v>
      </c>
      <c r="AF499" s="749">
        <v>0</v>
      </c>
      <c r="AG499" s="749">
        <v>0</v>
      </c>
      <c r="AH499" s="671"/>
      <c r="BS499" s="749">
        <v>44111</v>
      </c>
    </row>
    <row r="500" spans="1:71">
      <c r="A500" s="749">
        <v>2</v>
      </c>
      <c r="B500" s="749" t="s">
        <v>1806</v>
      </c>
      <c r="C500" s="749">
        <v>2</v>
      </c>
      <c r="D500" s="749" t="s">
        <v>1807</v>
      </c>
      <c r="E500" s="749">
        <v>14</v>
      </c>
      <c r="F500" s="749" t="s">
        <v>472</v>
      </c>
      <c r="G500" s="749">
        <v>255129</v>
      </c>
      <c r="H500" s="749">
        <v>255</v>
      </c>
      <c r="I500" s="749" t="s">
        <v>363</v>
      </c>
      <c r="J500" s="749" t="s">
        <v>1820</v>
      </c>
      <c r="K500" s="749">
        <v>1</v>
      </c>
      <c r="L500" s="749">
        <v>5</v>
      </c>
      <c r="M500" s="749" t="s">
        <v>1809</v>
      </c>
      <c r="N500" s="749">
        <v>3</v>
      </c>
      <c r="O500" s="749">
        <v>0</v>
      </c>
      <c r="P500" s="749">
        <v>0</v>
      </c>
      <c r="Q500" s="749" t="s">
        <v>552</v>
      </c>
      <c r="R500" s="749">
        <v>5111</v>
      </c>
      <c r="S500" s="749">
        <v>511</v>
      </c>
      <c r="T500" s="749">
        <v>51</v>
      </c>
      <c r="U500" s="749">
        <v>5</v>
      </c>
      <c r="V500" s="749">
        <v>2</v>
      </c>
      <c r="W500" s="749">
        <v>1</v>
      </c>
      <c r="X500" s="749">
        <v>0</v>
      </c>
      <c r="Y500" s="749" t="s">
        <v>1812</v>
      </c>
      <c r="Z500" s="749" t="s">
        <v>1078</v>
      </c>
      <c r="AA500" s="749">
        <v>300000</v>
      </c>
      <c r="AB500" s="749">
        <v>300000</v>
      </c>
      <c r="AC500" s="749">
        <v>300000</v>
      </c>
      <c r="AD500" s="749">
        <v>0</v>
      </c>
      <c r="AE500" s="749">
        <v>300000</v>
      </c>
      <c r="AF500" s="749">
        <v>0</v>
      </c>
      <c r="AG500" s="749">
        <v>300000</v>
      </c>
      <c r="AH500" s="671"/>
      <c r="BS500" s="749">
        <v>51112</v>
      </c>
    </row>
    <row r="501" spans="1:71">
      <c r="A501" s="749">
        <v>2</v>
      </c>
      <c r="B501" s="749" t="s">
        <v>1806</v>
      </c>
      <c r="C501" s="749">
        <v>2</v>
      </c>
      <c r="D501" s="749" t="s">
        <v>1807</v>
      </c>
      <c r="E501" s="749">
        <v>14</v>
      </c>
      <c r="F501" s="749" t="s">
        <v>472</v>
      </c>
      <c r="G501" s="749">
        <v>255129</v>
      </c>
      <c r="H501" s="749">
        <v>255</v>
      </c>
      <c r="I501" s="749" t="s">
        <v>363</v>
      </c>
      <c r="J501" s="749" t="s">
        <v>1820</v>
      </c>
      <c r="K501" s="749">
        <v>1</v>
      </c>
      <c r="L501" s="749">
        <v>5</v>
      </c>
      <c r="M501" s="749" t="s">
        <v>1809</v>
      </c>
      <c r="N501" s="749">
        <v>3</v>
      </c>
      <c r="O501" s="749">
        <v>0</v>
      </c>
      <c r="P501" s="749">
        <v>0</v>
      </c>
      <c r="Q501" s="749" t="s">
        <v>552</v>
      </c>
      <c r="R501" s="749">
        <v>5151</v>
      </c>
      <c r="S501" s="749">
        <v>515</v>
      </c>
      <c r="T501" s="749">
        <v>51</v>
      </c>
      <c r="U501" s="749">
        <v>5</v>
      </c>
      <c r="V501" s="749">
        <v>2</v>
      </c>
      <c r="W501" s="749">
        <v>1</v>
      </c>
      <c r="X501" s="749">
        <v>0</v>
      </c>
      <c r="Y501" s="749" t="s">
        <v>1812</v>
      </c>
      <c r="Z501" s="749" t="s">
        <v>1078</v>
      </c>
      <c r="AA501" s="749">
        <v>1000000</v>
      </c>
      <c r="AB501" s="749">
        <v>1000000</v>
      </c>
      <c r="AC501" s="749">
        <v>0</v>
      </c>
      <c r="AD501" s="749">
        <v>0</v>
      </c>
      <c r="AE501" s="749">
        <v>0</v>
      </c>
      <c r="AF501" s="749">
        <v>0</v>
      </c>
      <c r="AG501" s="749">
        <v>1000000</v>
      </c>
      <c r="AH501" s="671"/>
      <c r="BS501" s="749">
        <v>51512</v>
      </c>
    </row>
    <row r="502" spans="1:71">
      <c r="A502" s="749">
        <v>2</v>
      </c>
      <c r="B502" s="749" t="s">
        <v>1806</v>
      </c>
      <c r="C502" s="749">
        <v>2</v>
      </c>
      <c r="D502" s="749" t="s">
        <v>1807</v>
      </c>
      <c r="E502" s="749">
        <v>14</v>
      </c>
      <c r="F502" s="749" t="s">
        <v>472</v>
      </c>
      <c r="G502" s="749">
        <v>255129</v>
      </c>
      <c r="H502" s="749">
        <v>255</v>
      </c>
      <c r="I502" s="749" t="s">
        <v>363</v>
      </c>
      <c r="J502" s="749" t="s">
        <v>1820</v>
      </c>
      <c r="K502" s="749">
        <v>1</v>
      </c>
      <c r="L502" s="749">
        <v>5</v>
      </c>
      <c r="M502" s="749" t="s">
        <v>1809</v>
      </c>
      <c r="N502" s="749">
        <v>3</v>
      </c>
      <c r="O502" s="749">
        <v>0</v>
      </c>
      <c r="P502" s="749">
        <v>0</v>
      </c>
      <c r="Q502" s="749" t="s">
        <v>552</v>
      </c>
      <c r="R502" s="749">
        <v>5291</v>
      </c>
      <c r="S502" s="749">
        <v>529</v>
      </c>
      <c r="T502" s="749">
        <v>52</v>
      </c>
      <c r="U502" s="749">
        <v>5</v>
      </c>
      <c r="V502" s="749">
        <v>2</v>
      </c>
      <c r="W502" s="749">
        <v>1</v>
      </c>
      <c r="X502" s="749">
        <v>0</v>
      </c>
      <c r="Y502" s="749" t="s">
        <v>1812</v>
      </c>
      <c r="Z502" s="749" t="s">
        <v>1078</v>
      </c>
      <c r="AA502" s="749">
        <v>35000</v>
      </c>
      <c r="AB502" s="749">
        <v>35000</v>
      </c>
      <c r="AC502" s="749">
        <v>35000</v>
      </c>
      <c r="AD502" s="749">
        <v>0</v>
      </c>
      <c r="AE502" s="749">
        <v>35000</v>
      </c>
      <c r="AF502" s="749">
        <v>0</v>
      </c>
      <c r="AG502" s="749">
        <v>35000</v>
      </c>
      <c r="AH502" s="671"/>
      <c r="BS502" s="749">
        <v>52912</v>
      </c>
    </row>
    <row r="503" spans="1:71">
      <c r="A503" s="749">
        <v>2</v>
      </c>
      <c r="B503" s="749" t="s">
        <v>1806</v>
      </c>
      <c r="C503" s="749">
        <v>2</v>
      </c>
      <c r="D503" s="749" t="s">
        <v>1807</v>
      </c>
      <c r="E503" s="749">
        <v>14</v>
      </c>
      <c r="F503" s="749" t="s">
        <v>472</v>
      </c>
      <c r="G503" s="749">
        <v>255129</v>
      </c>
      <c r="H503" s="749">
        <v>255</v>
      </c>
      <c r="I503" s="749" t="s">
        <v>363</v>
      </c>
      <c r="J503" s="749" t="s">
        <v>1820</v>
      </c>
      <c r="K503" s="749">
        <v>1</v>
      </c>
      <c r="L503" s="749">
        <v>5</v>
      </c>
      <c r="M503" s="749" t="s">
        <v>1809</v>
      </c>
      <c r="N503" s="749">
        <v>3</v>
      </c>
      <c r="O503" s="749">
        <v>0</v>
      </c>
      <c r="P503" s="749">
        <v>0</v>
      </c>
      <c r="Q503" s="749" t="s">
        <v>552</v>
      </c>
      <c r="R503" s="749">
        <v>5651</v>
      </c>
      <c r="S503" s="749">
        <v>565</v>
      </c>
      <c r="T503" s="749">
        <v>56</v>
      </c>
      <c r="U503" s="749">
        <v>5</v>
      </c>
      <c r="V503" s="749">
        <v>2</v>
      </c>
      <c r="W503" s="749">
        <v>1</v>
      </c>
      <c r="X503" s="749">
        <v>0</v>
      </c>
      <c r="Y503" s="749" t="s">
        <v>1812</v>
      </c>
      <c r="Z503" s="749" t="s">
        <v>1078</v>
      </c>
      <c r="AA503" s="749">
        <v>45500</v>
      </c>
      <c r="AB503" s="749">
        <v>45500</v>
      </c>
      <c r="AC503" s="749">
        <v>45500</v>
      </c>
      <c r="AD503" s="749">
        <v>0</v>
      </c>
      <c r="AE503" s="749">
        <v>45500</v>
      </c>
      <c r="AF503" s="749">
        <v>0</v>
      </c>
      <c r="AG503" s="749">
        <v>45500</v>
      </c>
      <c r="AH503" s="671"/>
      <c r="BS503" s="749">
        <v>56512</v>
      </c>
    </row>
    <row r="504" spans="1:71">
      <c r="A504" s="749">
        <v>2</v>
      </c>
      <c r="B504" s="749" t="s">
        <v>1806</v>
      </c>
      <c r="C504" s="749">
        <v>2</v>
      </c>
      <c r="D504" s="749" t="s">
        <v>1807</v>
      </c>
      <c r="E504" s="749">
        <v>14</v>
      </c>
      <c r="F504" s="749" t="s">
        <v>472</v>
      </c>
      <c r="G504" s="749">
        <v>255129</v>
      </c>
      <c r="H504" s="749">
        <v>255</v>
      </c>
      <c r="I504" s="749" t="s">
        <v>363</v>
      </c>
      <c r="J504" s="749" t="s">
        <v>1820</v>
      </c>
      <c r="K504" s="749">
        <v>1</v>
      </c>
      <c r="L504" s="749">
        <v>5</v>
      </c>
      <c r="M504" s="749" t="s">
        <v>1809</v>
      </c>
      <c r="N504" s="749">
        <v>3</v>
      </c>
      <c r="O504" s="749">
        <v>0</v>
      </c>
      <c r="P504" s="749">
        <v>0</v>
      </c>
      <c r="Q504" s="749" t="s">
        <v>552</v>
      </c>
      <c r="R504" s="749">
        <v>5691</v>
      </c>
      <c r="S504" s="749">
        <v>569</v>
      </c>
      <c r="T504" s="749">
        <v>56</v>
      </c>
      <c r="U504" s="749">
        <v>5</v>
      </c>
      <c r="V504" s="749">
        <v>2</v>
      </c>
      <c r="W504" s="749">
        <v>1</v>
      </c>
      <c r="X504" s="749">
        <v>0</v>
      </c>
      <c r="Y504" s="749" t="s">
        <v>1812</v>
      </c>
      <c r="Z504" s="749" t="s">
        <v>1078</v>
      </c>
      <c r="AA504" s="749">
        <v>80000</v>
      </c>
      <c r="AB504" s="749">
        <v>80000</v>
      </c>
      <c r="AC504" s="749">
        <v>80000</v>
      </c>
      <c r="AD504" s="749">
        <v>0</v>
      </c>
      <c r="AE504" s="749">
        <v>80000</v>
      </c>
      <c r="AF504" s="749">
        <v>0</v>
      </c>
      <c r="AG504" s="749">
        <v>80000</v>
      </c>
      <c r="AH504" s="671"/>
      <c r="BS504" s="749">
        <v>56912</v>
      </c>
    </row>
    <row r="505" spans="1:71">
      <c r="A505" s="749">
        <v>2</v>
      </c>
      <c r="B505" s="749" t="s">
        <v>1806</v>
      </c>
      <c r="C505" s="749">
        <v>2</v>
      </c>
      <c r="D505" s="749" t="s">
        <v>1807</v>
      </c>
      <c r="E505" s="749">
        <v>14</v>
      </c>
      <c r="F505" s="749" t="s">
        <v>472</v>
      </c>
      <c r="G505" s="749">
        <v>255129</v>
      </c>
      <c r="H505" s="749">
        <v>255</v>
      </c>
      <c r="I505" s="749" t="s">
        <v>363</v>
      </c>
      <c r="J505" s="749" t="s">
        <v>1820</v>
      </c>
      <c r="K505" s="749">
        <v>2</v>
      </c>
      <c r="L505" s="749">
        <v>5</v>
      </c>
      <c r="M505" s="749" t="s">
        <v>1811</v>
      </c>
      <c r="N505" s="749">
        <v>1</v>
      </c>
      <c r="O505" s="749">
        <v>0</v>
      </c>
      <c r="P505" s="749">
        <v>0</v>
      </c>
      <c r="Q505" s="749" t="s">
        <v>548</v>
      </c>
      <c r="R505" s="749">
        <v>2151</v>
      </c>
      <c r="S505" s="749">
        <v>215</v>
      </c>
      <c r="T505" s="749">
        <v>21</v>
      </c>
      <c r="U505" s="749">
        <v>2</v>
      </c>
      <c r="V505" s="749">
        <v>1</v>
      </c>
      <c r="W505" s="749">
        <v>1</v>
      </c>
      <c r="X505" s="749">
        <v>0</v>
      </c>
      <c r="Y505" s="749" t="s">
        <v>1810</v>
      </c>
      <c r="AA505" s="749">
        <v>80000</v>
      </c>
      <c r="AB505" s="749">
        <v>0</v>
      </c>
      <c r="AC505" s="749">
        <v>0</v>
      </c>
      <c r="AD505" s="749">
        <v>0</v>
      </c>
      <c r="AE505" s="749">
        <v>0</v>
      </c>
      <c r="AF505" s="749">
        <v>0</v>
      </c>
      <c r="AG505" s="749">
        <v>0</v>
      </c>
      <c r="AH505" s="671"/>
      <c r="BS505" s="749">
        <v>21511</v>
      </c>
    </row>
    <row r="506" spans="1:71">
      <c r="A506" s="749">
        <v>2</v>
      </c>
      <c r="B506" s="749" t="s">
        <v>1806</v>
      </c>
      <c r="C506" s="749">
        <v>2</v>
      </c>
      <c r="D506" s="749" t="s">
        <v>1807</v>
      </c>
      <c r="E506" s="749">
        <v>14</v>
      </c>
      <c r="F506" s="749" t="s">
        <v>472</v>
      </c>
      <c r="G506" s="749">
        <v>255129</v>
      </c>
      <c r="H506" s="749">
        <v>255</v>
      </c>
      <c r="I506" s="749" t="s">
        <v>363</v>
      </c>
      <c r="J506" s="749" t="s">
        <v>1820</v>
      </c>
      <c r="K506" s="749">
        <v>2</v>
      </c>
      <c r="L506" s="749">
        <v>5</v>
      </c>
      <c r="M506" s="749" t="s">
        <v>1811</v>
      </c>
      <c r="N506" s="749">
        <v>1</v>
      </c>
      <c r="O506" s="749">
        <v>0</v>
      </c>
      <c r="P506" s="749">
        <v>0</v>
      </c>
      <c r="Q506" s="749" t="s">
        <v>548</v>
      </c>
      <c r="R506" s="749">
        <v>2171</v>
      </c>
      <c r="S506" s="749">
        <v>217</v>
      </c>
      <c r="T506" s="749">
        <v>21</v>
      </c>
      <c r="U506" s="749">
        <v>2</v>
      </c>
      <c r="V506" s="749">
        <v>1</v>
      </c>
      <c r="W506" s="749">
        <v>1</v>
      </c>
      <c r="X506" s="749">
        <v>0</v>
      </c>
      <c r="Y506" s="749" t="s">
        <v>1810</v>
      </c>
      <c r="AA506" s="749">
        <v>200000</v>
      </c>
      <c r="AB506" s="749">
        <v>200000</v>
      </c>
      <c r="AC506" s="749">
        <v>200000</v>
      </c>
      <c r="AD506" s="749">
        <v>0</v>
      </c>
      <c r="AE506" s="749">
        <v>200000</v>
      </c>
      <c r="AF506" s="749">
        <v>0</v>
      </c>
      <c r="AG506" s="749">
        <v>200000</v>
      </c>
      <c r="AH506" s="671"/>
      <c r="BS506" s="749">
        <v>21711</v>
      </c>
    </row>
    <row r="507" spans="1:71">
      <c r="A507" s="749">
        <v>2</v>
      </c>
      <c r="B507" s="749" t="s">
        <v>1806</v>
      </c>
      <c r="C507" s="749">
        <v>2</v>
      </c>
      <c r="D507" s="749" t="s">
        <v>1807</v>
      </c>
      <c r="E507" s="749">
        <v>14</v>
      </c>
      <c r="F507" s="749" t="s">
        <v>472</v>
      </c>
      <c r="G507" s="749">
        <v>255129</v>
      </c>
      <c r="H507" s="749">
        <v>255</v>
      </c>
      <c r="I507" s="749" t="s">
        <v>363</v>
      </c>
      <c r="J507" s="749" t="s">
        <v>1820</v>
      </c>
      <c r="K507" s="749">
        <v>2</v>
      </c>
      <c r="L507" s="749">
        <v>5</v>
      </c>
      <c r="M507" s="749" t="s">
        <v>1811</v>
      </c>
      <c r="N507" s="749">
        <v>1</v>
      </c>
      <c r="O507" s="749">
        <v>0</v>
      </c>
      <c r="P507" s="749">
        <v>0</v>
      </c>
      <c r="Q507" s="749" t="s">
        <v>548</v>
      </c>
      <c r="R507" s="749">
        <v>2211</v>
      </c>
      <c r="S507" s="749">
        <v>221</v>
      </c>
      <c r="T507" s="749">
        <v>22</v>
      </c>
      <c r="U507" s="749">
        <v>2</v>
      </c>
      <c r="V507" s="749">
        <v>1</v>
      </c>
      <c r="W507" s="749">
        <v>1</v>
      </c>
      <c r="X507" s="749">
        <v>0</v>
      </c>
      <c r="Y507" s="749" t="s">
        <v>1810</v>
      </c>
      <c r="AA507" s="749">
        <v>200000</v>
      </c>
      <c r="AB507" s="749">
        <v>200000</v>
      </c>
      <c r="AC507" s="749">
        <v>150000</v>
      </c>
      <c r="AD507" s="749">
        <v>0</v>
      </c>
      <c r="AE507" s="749">
        <v>150000</v>
      </c>
      <c r="AF507" s="749">
        <v>0</v>
      </c>
      <c r="AG507" s="749">
        <v>200000</v>
      </c>
      <c r="AH507" s="671"/>
      <c r="BS507" s="749">
        <v>22111</v>
      </c>
    </row>
    <row r="508" spans="1:71">
      <c r="A508" s="749">
        <v>2</v>
      </c>
      <c r="B508" s="749" t="s">
        <v>1806</v>
      </c>
      <c r="C508" s="749">
        <v>2</v>
      </c>
      <c r="D508" s="749" t="s">
        <v>1807</v>
      </c>
      <c r="E508" s="749">
        <v>14</v>
      </c>
      <c r="F508" s="749" t="s">
        <v>472</v>
      </c>
      <c r="G508" s="749">
        <v>255129</v>
      </c>
      <c r="H508" s="749">
        <v>255</v>
      </c>
      <c r="I508" s="749" t="s">
        <v>363</v>
      </c>
      <c r="J508" s="749" t="s">
        <v>1820</v>
      </c>
      <c r="K508" s="749">
        <v>2</v>
      </c>
      <c r="L508" s="749">
        <v>5</v>
      </c>
      <c r="M508" s="749" t="s">
        <v>1811</v>
      </c>
      <c r="N508" s="749">
        <v>1</v>
      </c>
      <c r="O508" s="749">
        <v>0</v>
      </c>
      <c r="P508" s="749">
        <v>0</v>
      </c>
      <c r="Q508" s="749" t="s">
        <v>548</v>
      </c>
      <c r="R508" s="749">
        <v>2471</v>
      </c>
      <c r="S508" s="749">
        <v>247</v>
      </c>
      <c r="T508" s="749">
        <v>24</v>
      </c>
      <c r="U508" s="749">
        <v>2</v>
      </c>
      <c r="V508" s="749">
        <v>1</v>
      </c>
      <c r="W508" s="749">
        <v>1</v>
      </c>
      <c r="X508" s="749">
        <v>0</v>
      </c>
      <c r="Y508" s="749" t="s">
        <v>1810</v>
      </c>
      <c r="AA508" s="749">
        <v>80000</v>
      </c>
      <c r="AB508" s="749">
        <v>0</v>
      </c>
      <c r="AC508" s="749">
        <v>0</v>
      </c>
      <c r="AD508" s="749">
        <v>0</v>
      </c>
      <c r="AE508" s="749">
        <v>0</v>
      </c>
      <c r="AF508" s="749">
        <v>0</v>
      </c>
      <c r="AG508" s="749">
        <v>0</v>
      </c>
      <c r="AH508" s="671"/>
      <c r="BS508" s="749">
        <v>24711</v>
      </c>
    </row>
    <row r="509" spans="1:71">
      <c r="A509" s="749">
        <v>2</v>
      </c>
      <c r="B509" s="749" t="s">
        <v>1806</v>
      </c>
      <c r="C509" s="749">
        <v>2</v>
      </c>
      <c r="D509" s="749" t="s">
        <v>1807</v>
      </c>
      <c r="E509" s="749">
        <v>14</v>
      </c>
      <c r="F509" s="749" t="s">
        <v>472</v>
      </c>
      <c r="G509" s="749">
        <v>255129</v>
      </c>
      <c r="H509" s="749">
        <v>255</v>
      </c>
      <c r="I509" s="749" t="s">
        <v>363</v>
      </c>
      <c r="J509" s="749" t="s">
        <v>1820</v>
      </c>
      <c r="K509" s="749">
        <v>2</v>
      </c>
      <c r="L509" s="749">
        <v>5</v>
      </c>
      <c r="M509" s="749" t="s">
        <v>1811</v>
      </c>
      <c r="N509" s="749">
        <v>1</v>
      </c>
      <c r="O509" s="749">
        <v>0</v>
      </c>
      <c r="P509" s="749">
        <v>0</v>
      </c>
      <c r="Q509" s="749" t="s">
        <v>548</v>
      </c>
      <c r="R509" s="749">
        <v>2481</v>
      </c>
      <c r="S509" s="749">
        <v>248</v>
      </c>
      <c r="T509" s="749">
        <v>24</v>
      </c>
      <c r="U509" s="749">
        <v>2</v>
      </c>
      <c r="V509" s="749">
        <v>1</v>
      </c>
      <c r="W509" s="749">
        <v>1</v>
      </c>
      <c r="X509" s="749">
        <v>0</v>
      </c>
      <c r="Y509" s="749" t="s">
        <v>1810</v>
      </c>
      <c r="AA509" s="749">
        <v>100000</v>
      </c>
      <c r="AB509" s="749">
        <v>100000</v>
      </c>
      <c r="AC509" s="749">
        <v>60000</v>
      </c>
      <c r="AD509" s="749">
        <v>0</v>
      </c>
      <c r="AE509" s="749">
        <v>60000</v>
      </c>
      <c r="AF509" s="749">
        <v>0</v>
      </c>
      <c r="AG509" s="749">
        <v>100000</v>
      </c>
      <c r="AH509" s="671"/>
      <c r="BS509" s="749">
        <v>24811</v>
      </c>
    </row>
    <row r="510" spans="1:71">
      <c r="A510" s="749">
        <v>2</v>
      </c>
      <c r="B510" s="749" t="s">
        <v>1806</v>
      </c>
      <c r="C510" s="749">
        <v>2</v>
      </c>
      <c r="D510" s="749" t="s">
        <v>1807</v>
      </c>
      <c r="E510" s="749">
        <v>14</v>
      </c>
      <c r="F510" s="749" t="s">
        <v>472</v>
      </c>
      <c r="G510" s="749">
        <v>255129</v>
      </c>
      <c r="H510" s="749">
        <v>255</v>
      </c>
      <c r="I510" s="749" t="s">
        <v>363</v>
      </c>
      <c r="J510" s="749" t="s">
        <v>1820</v>
      </c>
      <c r="K510" s="749">
        <v>2</v>
      </c>
      <c r="L510" s="749">
        <v>5</v>
      </c>
      <c r="M510" s="749" t="s">
        <v>1811</v>
      </c>
      <c r="N510" s="749">
        <v>1</v>
      </c>
      <c r="O510" s="749">
        <v>0</v>
      </c>
      <c r="P510" s="749">
        <v>0</v>
      </c>
      <c r="Q510" s="749" t="s">
        <v>548</v>
      </c>
      <c r="R510" s="749">
        <v>2491</v>
      </c>
      <c r="S510" s="749">
        <v>249</v>
      </c>
      <c r="T510" s="749">
        <v>24</v>
      </c>
      <c r="U510" s="749">
        <v>2</v>
      </c>
      <c r="V510" s="749">
        <v>1</v>
      </c>
      <c r="W510" s="749">
        <v>1</v>
      </c>
      <c r="X510" s="749">
        <v>0</v>
      </c>
      <c r="Y510" s="749" t="s">
        <v>1810</v>
      </c>
      <c r="AA510" s="749">
        <v>100000</v>
      </c>
      <c r="AB510" s="749">
        <v>100000</v>
      </c>
      <c r="AC510" s="749">
        <v>60000</v>
      </c>
      <c r="AD510" s="749">
        <v>0</v>
      </c>
      <c r="AE510" s="749">
        <v>60000</v>
      </c>
      <c r="AF510" s="749">
        <v>0</v>
      </c>
      <c r="AG510" s="749">
        <v>100000</v>
      </c>
      <c r="AH510" s="671"/>
      <c r="BS510" s="749">
        <v>24911</v>
      </c>
    </row>
    <row r="511" spans="1:71">
      <c r="A511" s="749">
        <v>2</v>
      </c>
      <c r="B511" s="749" t="s">
        <v>1806</v>
      </c>
      <c r="C511" s="749">
        <v>2</v>
      </c>
      <c r="D511" s="749" t="s">
        <v>1807</v>
      </c>
      <c r="E511" s="749">
        <v>14</v>
      </c>
      <c r="F511" s="749" t="s">
        <v>472</v>
      </c>
      <c r="G511" s="749">
        <v>255129</v>
      </c>
      <c r="H511" s="749">
        <v>255</v>
      </c>
      <c r="I511" s="749" t="s">
        <v>363</v>
      </c>
      <c r="J511" s="749" t="s">
        <v>1820</v>
      </c>
      <c r="K511" s="749">
        <v>2</v>
      </c>
      <c r="L511" s="749">
        <v>5</v>
      </c>
      <c r="M511" s="749" t="s">
        <v>1811</v>
      </c>
      <c r="N511" s="749">
        <v>1</v>
      </c>
      <c r="O511" s="749">
        <v>0</v>
      </c>
      <c r="P511" s="749">
        <v>0</v>
      </c>
      <c r="Q511" s="749" t="s">
        <v>548</v>
      </c>
      <c r="R511" s="749">
        <v>2611</v>
      </c>
      <c r="S511" s="749">
        <v>261</v>
      </c>
      <c r="T511" s="749">
        <v>26</v>
      </c>
      <c r="U511" s="749">
        <v>2</v>
      </c>
      <c r="V511" s="749">
        <v>1</v>
      </c>
      <c r="W511" s="749">
        <v>2</v>
      </c>
      <c r="X511" s="749">
        <v>0</v>
      </c>
      <c r="Y511" s="749" t="s">
        <v>1810</v>
      </c>
      <c r="AA511" s="749">
        <v>0</v>
      </c>
      <c r="AB511" s="749">
        <v>336275</v>
      </c>
      <c r="AC511" s="749">
        <v>183140</v>
      </c>
      <c r="AD511" s="749">
        <v>0</v>
      </c>
      <c r="AE511" s="749">
        <v>183140</v>
      </c>
      <c r="AF511" s="749">
        <v>0</v>
      </c>
      <c r="AG511" s="749">
        <v>336275</v>
      </c>
      <c r="AH511" s="671"/>
      <c r="BS511" s="749">
        <v>26111</v>
      </c>
    </row>
    <row r="512" spans="1:71">
      <c r="A512" s="749">
        <v>2</v>
      </c>
      <c r="B512" s="749" t="s">
        <v>1806</v>
      </c>
      <c r="C512" s="749">
        <v>2</v>
      </c>
      <c r="D512" s="749" t="s">
        <v>1807</v>
      </c>
      <c r="E512" s="749">
        <v>14</v>
      </c>
      <c r="F512" s="749" t="s">
        <v>472</v>
      </c>
      <c r="G512" s="749">
        <v>255129</v>
      </c>
      <c r="H512" s="749">
        <v>255</v>
      </c>
      <c r="I512" s="749" t="s">
        <v>363</v>
      </c>
      <c r="J512" s="749" t="s">
        <v>1820</v>
      </c>
      <c r="K512" s="749">
        <v>2</v>
      </c>
      <c r="L512" s="749">
        <v>5</v>
      </c>
      <c r="M512" s="749" t="s">
        <v>1811</v>
      </c>
      <c r="N512" s="749">
        <v>1</v>
      </c>
      <c r="O512" s="749">
        <v>0</v>
      </c>
      <c r="P512" s="749">
        <v>0</v>
      </c>
      <c r="Q512" s="749" t="s">
        <v>548</v>
      </c>
      <c r="R512" s="749">
        <v>2731</v>
      </c>
      <c r="S512" s="749">
        <v>273</v>
      </c>
      <c r="T512" s="749">
        <v>27</v>
      </c>
      <c r="U512" s="749">
        <v>2</v>
      </c>
      <c r="V512" s="749">
        <v>1</v>
      </c>
      <c r="W512" s="749">
        <v>1</v>
      </c>
      <c r="X512" s="749">
        <v>0</v>
      </c>
      <c r="Y512" s="749" t="s">
        <v>1810</v>
      </c>
      <c r="AA512" s="749">
        <v>30000</v>
      </c>
      <c r="AB512" s="749">
        <v>0</v>
      </c>
      <c r="AC512" s="749">
        <v>0</v>
      </c>
      <c r="AD512" s="749">
        <v>0</v>
      </c>
      <c r="AE512" s="749">
        <v>0</v>
      </c>
      <c r="AF512" s="749">
        <v>0</v>
      </c>
      <c r="AG512" s="749">
        <v>0</v>
      </c>
      <c r="AH512" s="671"/>
      <c r="BS512" s="749">
        <v>27311</v>
      </c>
    </row>
    <row r="513" spans="1:71">
      <c r="A513" s="749">
        <v>2</v>
      </c>
      <c r="B513" s="749" t="s">
        <v>1806</v>
      </c>
      <c r="C513" s="749">
        <v>2</v>
      </c>
      <c r="D513" s="749" t="s">
        <v>1807</v>
      </c>
      <c r="E513" s="749">
        <v>14</v>
      </c>
      <c r="F513" s="749" t="s">
        <v>472</v>
      </c>
      <c r="G513" s="749">
        <v>255129</v>
      </c>
      <c r="H513" s="749">
        <v>255</v>
      </c>
      <c r="I513" s="749" t="s">
        <v>363</v>
      </c>
      <c r="J513" s="749" t="s">
        <v>1820</v>
      </c>
      <c r="K513" s="749">
        <v>2</v>
      </c>
      <c r="L513" s="749">
        <v>5</v>
      </c>
      <c r="M513" s="749" t="s">
        <v>1811</v>
      </c>
      <c r="N513" s="749">
        <v>1</v>
      </c>
      <c r="O513" s="749">
        <v>0</v>
      </c>
      <c r="P513" s="749">
        <v>0</v>
      </c>
      <c r="Q513" s="749" t="s">
        <v>548</v>
      </c>
      <c r="R513" s="749">
        <v>3511</v>
      </c>
      <c r="S513" s="749">
        <v>351</v>
      </c>
      <c r="T513" s="749">
        <v>35</v>
      </c>
      <c r="U513" s="749">
        <v>3</v>
      </c>
      <c r="V513" s="749">
        <v>1</v>
      </c>
      <c r="W513" s="749">
        <v>1</v>
      </c>
      <c r="X513" s="749">
        <v>0</v>
      </c>
      <c r="Y513" s="749" t="s">
        <v>1810</v>
      </c>
      <c r="AA513" s="749">
        <v>146275</v>
      </c>
      <c r="AB513" s="749">
        <v>0</v>
      </c>
      <c r="AC513" s="749">
        <v>0</v>
      </c>
      <c r="AD513" s="749">
        <v>0</v>
      </c>
      <c r="AE513" s="749">
        <v>0</v>
      </c>
      <c r="AF513" s="749">
        <v>0</v>
      </c>
      <c r="AG513" s="749">
        <v>0</v>
      </c>
      <c r="AH513" s="671"/>
      <c r="BS513" s="749">
        <v>35111</v>
      </c>
    </row>
    <row r="514" spans="1:71">
      <c r="A514" s="749">
        <v>2</v>
      </c>
      <c r="B514" s="749" t="s">
        <v>1806</v>
      </c>
      <c r="C514" s="749">
        <v>2</v>
      </c>
      <c r="D514" s="749" t="s">
        <v>1807</v>
      </c>
      <c r="E514" s="749">
        <v>14</v>
      </c>
      <c r="F514" s="749" t="s">
        <v>472</v>
      </c>
      <c r="G514" s="749">
        <v>255129</v>
      </c>
      <c r="H514" s="749">
        <v>255</v>
      </c>
      <c r="I514" s="749" t="s">
        <v>363</v>
      </c>
      <c r="J514" s="749" t="s">
        <v>1820</v>
      </c>
      <c r="K514" s="749">
        <v>2</v>
      </c>
      <c r="L514" s="749">
        <v>5</v>
      </c>
      <c r="M514" s="749" t="s">
        <v>1811</v>
      </c>
      <c r="N514" s="749">
        <v>1</v>
      </c>
      <c r="O514" s="749">
        <v>0</v>
      </c>
      <c r="P514" s="749">
        <v>0</v>
      </c>
      <c r="Q514" s="749" t="s">
        <v>548</v>
      </c>
      <c r="R514" s="749">
        <v>3722</v>
      </c>
      <c r="S514" s="749">
        <v>372</v>
      </c>
      <c r="T514" s="749">
        <v>37</v>
      </c>
      <c r="U514" s="749">
        <v>3</v>
      </c>
      <c r="V514" s="749">
        <v>1</v>
      </c>
      <c r="W514" s="749">
        <v>1</v>
      </c>
      <c r="X514" s="749">
        <v>0</v>
      </c>
      <c r="Y514" s="749" t="s">
        <v>1810</v>
      </c>
      <c r="AA514" s="749">
        <v>228000</v>
      </c>
      <c r="AB514" s="749">
        <v>228000</v>
      </c>
      <c r="AC514" s="749">
        <v>95000</v>
      </c>
      <c r="AD514" s="749">
        <v>38000</v>
      </c>
      <c r="AE514" s="749">
        <v>57000</v>
      </c>
      <c r="AF514" s="749">
        <v>190000</v>
      </c>
      <c r="AG514" s="749">
        <v>0</v>
      </c>
      <c r="AH514" s="671"/>
      <c r="BS514" s="749">
        <v>37221</v>
      </c>
    </row>
    <row r="515" spans="1:71">
      <c r="A515" s="749">
        <v>1</v>
      </c>
      <c r="B515" s="749" t="s">
        <v>1806</v>
      </c>
      <c r="C515" s="749">
        <v>2</v>
      </c>
      <c r="D515" s="749" t="s">
        <v>1807</v>
      </c>
      <c r="E515" s="749">
        <v>14</v>
      </c>
      <c r="F515" s="749" t="s">
        <v>473</v>
      </c>
      <c r="G515" s="749">
        <v>262122</v>
      </c>
      <c r="H515" s="749">
        <v>262</v>
      </c>
      <c r="I515" s="749" t="s">
        <v>366</v>
      </c>
      <c r="J515" s="749" t="s">
        <v>1808</v>
      </c>
      <c r="K515" s="749">
        <v>2</v>
      </c>
      <c r="L515" s="749">
        <v>5</v>
      </c>
      <c r="M515" s="749" t="s">
        <v>1811</v>
      </c>
      <c r="N515" s="749">
        <v>1</v>
      </c>
      <c r="O515" s="749">
        <v>0</v>
      </c>
      <c r="P515" s="749">
        <v>0</v>
      </c>
      <c r="Q515" s="749" t="s">
        <v>548</v>
      </c>
      <c r="R515" s="749">
        <v>2171</v>
      </c>
      <c r="S515" s="749">
        <v>217</v>
      </c>
      <c r="T515" s="749">
        <v>21</v>
      </c>
      <c r="U515" s="749">
        <v>2</v>
      </c>
      <c r="V515" s="749">
        <v>1</v>
      </c>
      <c r="W515" s="749">
        <v>1</v>
      </c>
      <c r="X515" s="749">
        <v>0</v>
      </c>
      <c r="Y515" s="749" t="s">
        <v>1810</v>
      </c>
      <c r="AA515" s="749">
        <v>100000</v>
      </c>
      <c r="AB515" s="749">
        <v>100000</v>
      </c>
      <c r="AC515" s="749">
        <v>75000</v>
      </c>
      <c r="AD515" s="749">
        <v>0</v>
      </c>
      <c r="AE515" s="749">
        <v>75000</v>
      </c>
      <c r="AF515" s="749">
        <v>0</v>
      </c>
      <c r="AG515" s="749">
        <v>100000</v>
      </c>
      <c r="AH515" s="671"/>
      <c r="BS515" s="749">
        <v>21711</v>
      </c>
    </row>
    <row r="516" spans="1:71">
      <c r="A516" s="749">
        <v>1</v>
      </c>
      <c r="B516" s="749" t="s">
        <v>1806</v>
      </c>
      <c r="C516" s="749">
        <v>2</v>
      </c>
      <c r="D516" s="749" t="s">
        <v>1807</v>
      </c>
      <c r="E516" s="749">
        <v>14</v>
      </c>
      <c r="F516" s="749" t="s">
        <v>473</v>
      </c>
      <c r="G516" s="749">
        <v>262122</v>
      </c>
      <c r="H516" s="749">
        <v>262</v>
      </c>
      <c r="I516" s="749" t="s">
        <v>366</v>
      </c>
      <c r="J516" s="749" t="s">
        <v>1808</v>
      </c>
      <c r="K516" s="749">
        <v>2</v>
      </c>
      <c r="L516" s="749">
        <v>5</v>
      </c>
      <c r="M516" s="749" t="s">
        <v>1811</v>
      </c>
      <c r="N516" s="749">
        <v>1</v>
      </c>
      <c r="O516" s="749">
        <v>0</v>
      </c>
      <c r="P516" s="749">
        <v>0</v>
      </c>
      <c r="Q516" s="749" t="s">
        <v>548</v>
      </c>
      <c r="R516" s="749">
        <v>3112</v>
      </c>
      <c r="S516" s="749">
        <v>311</v>
      </c>
      <c r="T516" s="749">
        <v>31</v>
      </c>
      <c r="U516" s="749">
        <v>3</v>
      </c>
      <c r="V516" s="749">
        <v>1</v>
      </c>
      <c r="W516" s="749">
        <v>2</v>
      </c>
      <c r="X516" s="749">
        <v>0</v>
      </c>
      <c r="Y516" s="749" t="s">
        <v>1810</v>
      </c>
      <c r="AA516" s="749">
        <v>0</v>
      </c>
      <c r="AB516" s="749">
        <v>310000</v>
      </c>
      <c r="AC516" s="749">
        <v>310000</v>
      </c>
      <c r="AD516" s="749">
        <v>0</v>
      </c>
      <c r="AE516" s="749">
        <v>310000</v>
      </c>
      <c r="AF516" s="749">
        <v>0</v>
      </c>
      <c r="AG516" s="749">
        <v>310000</v>
      </c>
      <c r="AH516" s="671"/>
      <c r="BS516" s="749">
        <v>31121</v>
      </c>
    </row>
    <row r="517" spans="1:71">
      <c r="A517" s="749">
        <v>1</v>
      </c>
      <c r="B517" s="749" t="s">
        <v>1806</v>
      </c>
      <c r="C517" s="749">
        <v>2</v>
      </c>
      <c r="D517" s="749" t="s">
        <v>1807</v>
      </c>
      <c r="E517" s="749">
        <v>14</v>
      </c>
      <c r="F517" s="749" t="s">
        <v>473</v>
      </c>
      <c r="G517" s="749">
        <v>262122</v>
      </c>
      <c r="H517" s="749">
        <v>262</v>
      </c>
      <c r="I517" s="749" t="s">
        <v>366</v>
      </c>
      <c r="J517" s="749" t="s">
        <v>1808</v>
      </c>
      <c r="K517" s="749">
        <v>2</v>
      </c>
      <c r="L517" s="749">
        <v>5</v>
      </c>
      <c r="M517" s="749" t="s">
        <v>1811</v>
      </c>
      <c r="N517" s="749">
        <v>1</v>
      </c>
      <c r="O517" s="749">
        <v>0</v>
      </c>
      <c r="P517" s="749">
        <v>0</v>
      </c>
      <c r="Q517" s="749" t="s">
        <v>548</v>
      </c>
      <c r="R517" s="749">
        <v>3252</v>
      </c>
      <c r="S517" s="749">
        <v>325</v>
      </c>
      <c r="T517" s="749">
        <v>32</v>
      </c>
      <c r="U517" s="749">
        <v>3</v>
      </c>
      <c r="V517" s="749">
        <v>1</v>
      </c>
      <c r="W517" s="749">
        <v>1</v>
      </c>
      <c r="X517" s="749">
        <v>0</v>
      </c>
      <c r="Y517" s="749" t="s">
        <v>1810</v>
      </c>
      <c r="AA517" s="749">
        <v>500000</v>
      </c>
      <c r="AB517" s="749">
        <v>500000</v>
      </c>
      <c r="AC517" s="749">
        <v>250000</v>
      </c>
      <c r="AD517" s="749">
        <v>250000</v>
      </c>
      <c r="AE517" s="749">
        <v>0</v>
      </c>
      <c r="AF517" s="749">
        <v>165000</v>
      </c>
      <c r="AG517" s="749">
        <v>85000</v>
      </c>
      <c r="AH517" s="671"/>
      <c r="BS517" s="749">
        <v>32521</v>
      </c>
    </row>
    <row r="518" spans="1:71">
      <c r="A518" s="749">
        <v>1</v>
      </c>
      <c r="B518" s="749" t="s">
        <v>1806</v>
      </c>
      <c r="C518" s="749">
        <v>2</v>
      </c>
      <c r="D518" s="749" t="s">
        <v>1807</v>
      </c>
      <c r="E518" s="749">
        <v>14</v>
      </c>
      <c r="F518" s="749" t="s">
        <v>473</v>
      </c>
      <c r="G518" s="749">
        <v>262122</v>
      </c>
      <c r="H518" s="749">
        <v>262</v>
      </c>
      <c r="I518" s="749" t="s">
        <v>366</v>
      </c>
      <c r="J518" s="749" t="s">
        <v>1808</v>
      </c>
      <c r="K518" s="749">
        <v>2</v>
      </c>
      <c r="L518" s="749">
        <v>5</v>
      </c>
      <c r="M518" s="749" t="s">
        <v>1811</v>
      </c>
      <c r="N518" s="749">
        <v>1</v>
      </c>
      <c r="O518" s="749">
        <v>0</v>
      </c>
      <c r="P518" s="749">
        <v>0</v>
      </c>
      <c r="Q518" s="749" t="s">
        <v>548</v>
      </c>
      <c r="R518" s="749">
        <v>3291</v>
      </c>
      <c r="S518" s="749">
        <v>329</v>
      </c>
      <c r="T518" s="749">
        <v>32</v>
      </c>
      <c r="U518" s="749">
        <v>3</v>
      </c>
      <c r="V518" s="749">
        <v>1</v>
      </c>
      <c r="W518" s="749">
        <v>1</v>
      </c>
      <c r="X518" s="749">
        <v>0</v>
      </c>
      <c r="Y518" s="749" t="s">
        <v>1810</v>
      </c>
      <c r="AA518" s="749">
        <v>310000</v>
      </c>
      <c r="AB518" s="749">
        <v>0</v>
      </c>
      <c r="AC518" s="749">
        <v>0</v>
      </c>
      <c r="AD518" s="749">
        <v>0</v>
      </c>
      <c r="AE518" s="749">
        <v>0</v>
      </c>
      <c r="AF518" s="749">
        <v>0</v>
      </c>
      <c r="AG518" s="749">
        <v>0</v>
      </c>
      <c r="AH518" s="671"/>
      <c r="BS518" s="749">
        <v>32911</v>
      </c>
    </row>
    <row r="519" spans="1:71">
      <c r="A519" s="749">
        <v>1</v>
      </c>
      <c r="B519" s="749" t="s">
        <v>1806</v>
      </c>
      <c r="C519" s="749">
        <v>2</v>
      </c>
      <c r="D519" s="749" t="s">
        <v>1807</v>
      </c>
      <c r="E519" s="749">
        <v>14</v>
      </c>
      <c r="F519" s="749" t="s">
        <v>473</v>
      </c>
      <c r="G519" s="749">
        <v>262122</v>
      </c>
      <c r="H519" s="749">
        <v>262</v>
      </c>
      <c r="I519" s="749" t="s">
        <v>366</v>
      </c>
      <c r="J519" s="749" t="s">
        <v>1808</v>
      </c>
      <c r="K519" s="749">
        <v>2</v>
      </c>
      <c r="L519" s="749">
        <v>5</v>
      </c>
      <c r="M519" s="749" t="s">
        <v>1811</v>
      </c>
      <c r="N519" s="749">
        <v>1</v>
      </c>
      <c r="O519" s="749">
        <v>0</v>
      </c>
      <c r="P519" s="749">
        <v>0</v>
      </c>
      <c r="Q519" s="749" t="s">
        <v>548</v>
      </c>
      <c r="R519" s="749">
        <v>3581</v>
      </c>
      <c r="S519" s="749">
        <v>358</v>
      </c>
      <c r="T519" s="749">
        <v>35</v>
      </c>
      <c r="U519" s="749">
        <v>3</v>
      </c>
      <c r="V519" s="749">
        <v>1</v>
      </c>
      <c r="W519" s="749">
        <v>1</v>
      </c>
      <c r="X519" s="749">
        <v>0</v>
      </c>
      <c r="Y519" s="749" t="s">
        <v>1810</v>
      </c>
      <c r="AA519" s="749">
        <v>0</v>
      </c>
      <c r="AB519" s="749">
        <v>500000</v>
      </c>
      <c r="AC519" s="749">
        <v>0</v>
      </c>
      <c r="AD519" s="749">
        <v>0</v>
      </c>
      <c r="AE519" s="749">
        <v>0</v>
      </c>
      <c r="AF519" s="749">
        <v>0</v>
      </c>
      <c r="AG519" s="749">
        <v>500000</v>
      </c>
      <c r="AH519" s="671"/>
      <c r="BS519" s="749">
        <v>35811</v>
      </c>
    </row>
    <row r="520" spans="1:71">
      <c r="A520" s="749">
        <v>1</v>
      </c>
      <c r="B520" s="749" t="s">
        <v>1806</v>
      </c>
      <c r="C520" s="749">
        <v>2</v>
      </c>
      <c r="D520" s="749" t="s">
        <v>1807</v>
      </c>
      <c r="E520" s="749">
        <v>14</v>
      </c>
      <c r="F520" s="749" t="s">
        <v>473</v>
      </c>
      <c r="G520" s="749">
        <v>262122</v>
      </c>
      <c r="H520" s="749">
        <v>262</v>
      </c>
      <c r="I520" s="749" t="s">
        <v>366</v>
      </c>
      <c r="J520" s="749" t="s">
        <v>1808</v>
      </c>
      <c r="K520" s="749">
        <v>2</v>
      </c>
      <c r="L520" s="749">
        <v>5</v>
      </c>
      <c r="M520" s="749" t="s">
        <v>1811</v>
      </c>
      <c r="N520" s="749">
        <v>1</v>
      </c>
      <c r="O520" s="749">
        <v>0</v>
      </c>
      <c r="P520" s="749">
        <v>0</v>
      </c>
      <c r="Q520" s="749" t="s">
        <v>548</v>
      </c>
      <c r="R520" s="749">
        <v>3722</v>
      </c>
      <c r="S520" s="749">
        <v>372</v>
      </c>
      <c r="T520" s="749">
        <v>37</v>
      </c>
      <c r="U520" s="749">
        <v>3</v>
      </c>
      <c r="V520" s="749">
        <v>1</v>
      </c>
      <c r="W520" s="749">
        <v>1</v>
      </c>
      <c r="X520" s="749">
        <v>0</v>
      </c>
      <c r="Y520" s="749" t="s">
        <v>1810</v>
      </c>
      <c r="AA520" s="749">
        <v>250000</v>
      </c>
      <c r="AB520" s="749">
        <v>250000</v>
      </c>
      <c r="AC520" s="749">
        <v>125000</v>
      </c>
      <c r="AD520" s="749">
        <v>50000</v>
      </c>
      <c r="AE520" s="749">
        <v>75000</v>
      </c>
      <c r="AF520" s="749">
        <v>200000</v>
      </c>
      <c r="AG520" s="749">
        <v>0</v>
      </c>
      <c r="AH520" s="671"/>
      <c r="BS520" s="749">
        <v>37221</v>
      </c>
    </row>
    <row r="521" spans="1:71">
      <c r="A521" s="749">
        <v>1</v>
      </c>
      <c r="B521" s="749" t="s">
        <v>1806</v>
      </c>
      <c r="C521" s="749">
        <v>2</v>
      </c>
      <c r="D521" s="749" t="s">
        <v>1807</v>
      </c>
      <c r="E521" s="749">
        <v>14</v>
      </c>
      <c r="F521" s="749" t="s">
        <v>473</v>
      </c>
      <c r="G521" s="749">
        <v>262122</v>
      </c>
      <c r="H521" s="749">
        <v>262</v>
      </c>
      <c r="I521" s="749" t="s">
        <v>366</v>
      </c>
      <c r="J521" s="749" t="s">
        <v>1808</v>
      </c>
      <c r="K521" s="749">
        <v>2</v>
      </c>
      <c r="L521" s="749">
        <v>5</v>
      </c>
      <c r="M521" s="749" t="s">
        <v>1811</v>
      </c>
      <c r="N521" s="749">
        <v>1</v>
      </c>
      <c r="O521" s="749">
        <v>0</v>
      </c>
      <c r="P521" s="749">
        <v>0</v>
      </c>
      <c r="Q521" s="749" t="s">
        <v>548</v>
      </c>
      <c r="R521" s="749">
        <v>3821</v>
      </c>
      <c r="S521" s="749">
        <v>382</v>
      </c>
      <c r="T521" s="749">
        <v>38</v>
      </c>
      <c r="U521" s="749">
        <v>3</v>
      </c>
      <c r="V521" s="749">
        <v>1</v>
      </c>
      <c r="W521" s="749">
        <v>1</v>
      </c>
      <c r="X521" s="749">
        <v>0</v>
      </c>
      <c r="Y521" s="749" t="s">
        <v>1810</v>
      </c>
      <c r="AA521" s="749">
        <v>500000</v>
      </c>
      <c r="AB521" s="749">
        <v>0</v>
      </c>
      <c r="AC521" s="749">
        <v>0</v>
      </c>
      <c r="AD521" s="749">
        <v>0</v>
      </c>
      <c r="AE521" s="749">
        <v>0</v>
      </c>
      <c r="AF521" s="749">
        <v>0</v>
      </c>
      <c r="AG521" s="749">
        <v>0</v>
      </c>
      <c r="AH521" s="671"/>
      <c r="BS521" s="749">
        <v>38211</v>
      </c>
    </row>
    <row r="522" spans="1:71">
      <c r="A522" s="749">
        <v>1</v>
      </c>
      <c r="B522" s="749" t="s">
        <v>1806</v>
      </c>
      <c r="C522" s="749">
        <v>2</v>
      </c>
      <c r="D522" s="749" t="s">
        <v>1807</v>
      </c>
      <c r="E522" s="749">
        <v>14</v>
      </c>
      <c r="F522" s="749" t="s">
        <v>1192</v>
      </c>
      <c r="G522" s="749">
        <v>262122</v>
      </c>
      <c r="H522" s="749">
        <v>262</v>
      </c>
      <c r="I522" s="749" t="s">
        <v>367</v>
      </c>
      <c r="J522" s="749" t="s">
        <v>1787</v>
      </c>
      <c r="K522" s="749">
        <v>1</v>
      </c>
      <c r="L522" s="749">
        <v>1</v>
      </c>
      <c r="M522" s="749">
        <v>1</v>
      </c>
      <c r="N522" s="749">
        <v>1</v>
      </c>
      <c r="O522" s="749">
        <v>0</v>
      </c>
      <c r="P522" s="749">
        <v>0</v>
      </c>
      <c r="Q522" s="749">
        <v>111100</v>
      </c>
      <c r="R522" s="749">
        <v>4412</v>
      </c>
      <c r="S522" s="749">
        <v>441</v>
      </c>
      <c r="T522" s="749">
        <v>44</v>
      </c>
      <c r="U522" s="749">
        <v>4</v>
      </c>
      <c r="V522" s="749">
        <v>1</v>
      </c>
      <c r="W522" s="749">
        <v>1</v>
      </c>
      <c r="X522" s="749">
        <v>77</v>
      </c>
      <c r="Y522" s="749" t="s">
        <v>1810</v>
      </c>
      <c r="AA522" s="749">
        <v>1066050</v>
      </c>
      <c r="AB522" s="749">
        <v>1035000</v>
      </c>
      <c r="AC522" s="749">
        <v>982050</v>
      </c>
      <c r="AD522" s="749">
        <v>70000</v>
      </c>
      <c r="AE522" s="749">
        <v>912050</v>
      </c>
      <c r="AF522" s="749">
        <v>965000</v>
      </c>
      <c r="AG522" s="749">
        <v>0</v>
      </c>
      <c r="AH522" s="671"/>
      <c r="BS522" s="749">
        <v>44121</v>
      </c>
    </row>
    <row r="523" spans="1:71">
      <c r="A523" s="749">
        <v>1</v>
      </c>
      <c r="B523" s="749" t="s">
        <v>1806</v>
      </c>
      <c r="C523" s="749">
        <v>2</v>
      </c>
      <c r="D523" s="749" t="s">
        <v>1807</v>
      </c>
      <c r="E523" s="749">
        <v>14</v>
      </c>
      <c r="F523" s="749" t="s">
        <v>508</v>
      </c>
      <c r="G523" s="749">
        <v>264105</v>
      </c>
      <c r="H523" s="749">
        <v>264</v>
      </c>
      <c r="I523" s="749" t="s">
        <v>369</v>
      </c>
      <c r="J523" s="749" t="s">
        <v>1811</v>
      </c>
      <c r="K523" s="749">
        <v>1</v>
      </c>
      <c r="L523" s="749">
        <v>1</v>
      </c>
      <c r="M523" s="749">
        <v>1</v>
      </c>
      <c r="N523" s="749">
        <v>1</v>
      </c>
      <c r="O523" s="749">
        <v>0</v>
      </c>
      <c r="P523" s="749">
        <v>0</v>
      </c>
      <c r="Q523" s="749">
        <v>111100</v>
      </c>
      <c r="R523" s="749">
        <v>4481</v>
      </c>
      <c r="S523" s="749">
        <v>448</v>
      </c>
      <c r="T523" s="749">
        <v>44</v>
      </c>
      <c r="U523" s="749">
        <v>4</v>
      </c>
      <c r="V523" s="749">
        <v>1</v>
      </c>
      <c r="W523" s="749">
        <v>1</v>
      </c>
      <c r="X523" s="749">
        <v>87</v>
      </c>
      <c r="Y523" s="749" t="s">
        <v>1810</v>
      </c>
      <c r="AA523" s="749">
        <v>0</v>
      </c>
      <c r="AB523" s="749">
        <v>9381230</v>
      </c>
      <c r="AC523" s="749">
        <v>9381230</v>
      </c>
      <c r="AD523" s="749">
        <v>7827673.3099999996</v>
      </c>
      <c r="AE523" s="749">
        <v>1553556.69</v>
      </c>
      <c r="AF523" s="749">
        <v>1553556.69</v>
      </c>
      <c r="AG523" s="749">
        <v>0</v>
      </c>
      <c r="AH523" s="671"/>
      <c r="BS523" s="749">
        <v>44811</v>
      </c>
    </row>
    <row r="524" spans="1:71">
      <c r="A524" s="749">
        <v>1</v>
      </c>
      <c r="B524" s="749" t="s">
        <v>1806</v>
      </c>
      <c r="C524" s="749">
        <v>2</v>
      </c>
      <c r="D524" s="749" t="s">
        <v>1807</v>
      </c>
      <c r="E524" s="749">
        <v>14</v>
      </c>
      <c r="F524" s="749" t="s">
        <v>508</v>
      </c>
      <c r="G524" s="749">
        <v>264105</v>
      </c>
      <c r="H524" s="749">
        <v>264</v>
      </c>
      <c r="I524" s="749" t="s">
        <v>369</v>
      </c>
      <c r="J524" s="749" t="s">
        <v>1811</v>
      </c>
      <c r="K524" s="749">
        <v>1</v>
      </c>
      <c r="L524" s="749">
        <v>5</v>
      </c>
      <c r="M524" s="749" t="s">
        <v>1809</v>
      </c>
      <c r="N524" s="749">
        <v>3</v>
      </c>
      <c r="O524" s="749">
        <v>0</v>
      </c>
      <c r="P524" s="749">
        <v>0</v>
      </c>
      <c r="Q524" s="749" t="s">
        <v>552</v>
      </c>
      <c r="R524" s="749">
        <v>4412</v>
      </c>
      <c r="S524" s="749">
        <v>441</v>
      </c>
      <c r="T524" s="749">
        <v>44</v>
      </c>
      <c r="U524" s="749">
        <v>4</v>
      </c>
      <c r="V524" s="749">
        <v>1</v>
      </c>
      <c r="W524" s="749">
        <v>1</v>
      </c>
      <c r="X524" s="749">
        <v>0</v>
      </c>
      <c r="Y524" s="749" t="s">
        <v>1810</v>
      </c>
      <c r="AA524" s="749">
        <v>13000000</v>
      </c>
      <c r="AB524" s="749">
        <v>12739213</v>
      </c>
      <c r="AC524" s="749">
        <v>4516365</v>
      </c>
      <c r="AD524" s="749">
        <v>4516363.5999999996</v>
      </c>
      <c r="AE524" s="749">
        <v>1.4</v>
      </c>
      <c r="AF524" s="749">
        <v>5419636.3200000003</v>
      </c>
      <c r="AG524" s="749">
        <v>2803213.08</v>
      </c>
      <c r="AH524" s="671"/>
      <c r="BS524" s="749">
        <v>44121</v>
      </c>
    </row>
    <row r="525" spans="1:71">
      <c r="A525" s="749">
        <v>1</v>
      </c>
      <c r="B525" s="749" t="s">
        <v>1806</v>
      </c>
      <c r="C525" s="749">
        <v>2</v>
      </c>
      <c r="D525" s="749" t="s">
        <v>1807</v>
      </c>
      <c r="E525" s="749">
        <v>14</v>
      </c>
      <c r="F525" s="749" t="s">
        <v>508</v>
      </c>
      <c r="G525" s="749">
        <v>264105</v>
      </c>
      <c r="H525" s="749">
        <v>264</v>
      </c>
      <c r="I525" s="749" t="s">
        <v>369</v>
      </c>
      <c r="J525" s="749" t="s">
        <v>1811</v>
      </c>
      <c r="K525" s="749">
        <v>1</v>
      </c>
      <c r="L525" s="749">
        <v>5</v>
      </c>
      <c r="M525" s="749" t="s">
        <v>1809</v>
      </c>
      <c r="N525" s="749">
        <v>3</v>
      </c>
      <c r="O525" s="749">
        <v>0</v>
      </c>
      <c r="P525" s="749">
        <v>0</v>
      </c>
      <c r="Q525" s="749" t="s">
        <v>552</v>
      </c>
      <c r="R525" s="749">
        <v>4481</v>
      </c>
      <c r="S525" s="749">
        <v>448</v>
      </c>
      <c r="T525" s="749">
        <v>44</v>
      </c>
      <c r="U525" s="749">
        <v>4</v>
      </c>
      <c r="V525" s="749">
        <v>1</v>
      </c>
      <c r="W525" s="749">
        <v>1</v>
      </c>
      <c r="X525" s="749">
        <v>87</v>
      </c>
      <c r="Y525" s="749" t="s">
        <v>1810</v>
      </c>
      <c r="AA525" s="749">
        <v>0</v>
      </c>
      <c r="AB525" s="749">
        <v>22697320</v>
      </c>
      <c r="AC525" s="749">
        <v>22697320</v>
      </c>
      <c r="AD525" s="749">
        <v>22697320</v>
      </c>
      <c r="AE525" s="749">
        <v>0</v>
      </c>
      <c r="AF525" s="749">
        <v>0</v>
      </c>
      <c r="AG525" s="749">
        <v>0</v>
      </c>
      <c r="AH525" s="671"/>
      <c r="BS525" s="749">
        <v>44811</v>
      </c>
    </row>
    <row r="526" spans="1:71">
      <c r="A526" s="749">
        <v>1</v>
      </c>
      <c r="B526" s="749" t="s">
        <v>1806</v>
      </c>
      <c r="C526" s="749">
        <v>2</v>
      </c>
      <c r="D526" s="749" t="s">
        <v>1807</v>
      </c>
      <c r="E526" s="749">
        <v>14</v>
      </c>
      <c r="F526" s="749" t="s">
        <v>508</v>
      </c>
      <c r="G526" s="749">
        <v>264105</v>
      </c>
      <c r="H526" s="749">
        <v>264</v>
      </c>
      <c r="I526" s="749" t="s">
        <v>369</v>
      </c>
      <c r="J526" s="749" t="s">
        <v>1811</v>
      </c>
      <c r="K526" s="749">
        <v>1</v>
      </c>
      <c r="L526" s="749">
        <v>5</v>
      </c>
      <c r="M526" s="749" t="s">
        <v>1809</v>
      </c>
      <c r="N526" s="749">
        <v>3</v>
      </c>
      <c r="O526" s="749">
        <v>0</v>
      </c>
      <c r="P526" s="749">
        <v>0</v>
      </c>
      <c r="Q526" s="749" t="s">
        <v>552</v>
      </c>
      <c r="R526" s="749">
        <v>5111</v>
      </c>
      <c r="S526" s="749">
        <v>511</v>
      </c>
      <c r="T526" s="749">
        <v>51</v>
      </c>
      <c r="U526" s="749">
        <v>5</v>
      </c>
      <c r="V526" s="749">
        <v>2</v>
      </c>
      <c r="W526" s="749">
        <v>1</v>
      </c>
      <c r="X526" s="749">
        <v>0</v>
      </c>
      <c r="Y526" s="749" t="s">
        <v>1812</v>
      </c>
      <c r="Z526" s="749" t="s">
        <v>1103</v>
      </c>
      <c r="AA526" s="749">
        <v>480435</v>
      </c>
      <c r="AB526" s="749">
        <v>480435</v>
      </c>
      <c r="AC526" s="749">
        <v>150000</v>
      </c>
      <c r="AD526" s="749">
        <v>0</v>
      </c>
      <c r="AE526" s="749">
        <v>150000</v>
      </c>
      <c r="AF526" s="749">
        <v>0</v>
      </c>
      <c r="AG526" s="749">
        <v>480435</v>
      </c>
      <c r="AH526" s="671"/>
      <c r="BS526" s="749">
        <v>51112</v>
      </c>
    </row>
    <row r="527" spans="1:71">
      <c r="A527" s="749">
        <v>1</v>
      </c>
      <c r="B527" s="749" t="s">
        <v>1806</v>
      </c>
      <c r="C527" s="749">
        <v>2</v>
      </c>
      <c r="D527" s="749" t="s">
        <v>1807</v>
      </c>
      <c r="E527" s="749">
        <v>14</v>
      </c>
      <c r="F527" s="749" t="s">
        <v>508</v>
      </c>
      <c r="G527" s="749">
        <v>264105</v>
      </c>
      <c r="H527" s="749">
        <v>264</v>
      </c>
      <c r="I527" s="749" t="s">
        <v>369</v>
      </c>
      <c r="J527" s="749" t="s">
        <v>1811</v>
      </c>
      <c r="K527" s="749">
        <v>1</v>
      </c>
      <c r="L527" s="749">
        <v>5</v>
      </c>
      <c r="M527" s="749" t="s">
        <v>1809</v>
      </c>
      <c r="N527" s="749">
        <v>3</v>
      </c>
      <c r="O527" s="749">
        <v>0</v>
      </c>
      <c r="P527" s="749">
        <v>0</v>
      </c>
      <c r="Q527" s="749" t="s">
        <v>552</v>
      </c>
      <c r="R527" s="749">
        <v>5151</v>
      </c>
      <c r="S527" s="749">
        <v>515</v>
      </c>
      <c r="T527" s="749">
        <v>51</v>
      </c>
      <c r="U527" s="749">
        <v>5</v>
      </c>
      <c r="V527" s="749">
        <v>2</v>
      </c>
      <c r="W527" s="749">
        <v>1</v>
      </c>
      <c r="X527" s="749">
        <v>0</v>
      </c>
      <c r="Y527" s="749" t="s">
        <v>1812</v>
      </c>
      <c r="Z527" s="749" t="s">
        <v>1103</v>
      </c>
      <c r="AA527" s="749">
        <v>300000</v>
      </c>
      <c r="AB527" s="749">
        <v>300000</v>
      </c>
      <c r="AC527" s="749">
        <v>100000</v>
      </c>
      <c r="AD527" s="749">
        <v>0</v>
      </c>
      <c r="AE527" s="749">
        <v>100000</v>
      </c>
      <c r="AF527" s="749">
        <v>0</v>
      </c>
      <c r="AG527" s="749">
        <v>300000</v>
      </c>
      <c r="AH527" s="671"/>
      <c r="BS527" s="749">
        <v>51512</v>
      </c>
    </row>
    <row r="528" spans="1:71">
      <c r="A528" s="749">
        <v>1</v>
      </c>
      <c r="B528" s="749" t="s">
        <v>1806</v>
      </c>
      <c r="C528" s="749">
        <v>2</v>
      </c>
      <c r="D528" s="749" t="s">
        <v>1807</v>
      </c>
      <c r="E528" s="749">
        <v>14</v>
      </c>
      <c r="F528" s="749" t="s">
        <v>508</v>
      </c>
      <c r="G528" s="749">
        <v>264105</v>
      </c>
      <c r="H528" s="749">
        <v>264</v>
      </c>
      <c r="I528" s="749" t="s">
        <v>369</v>
      </c>
      <c r="J528" s="749" t="s">
        <v>1811</v>
      </c>
      <c r="K528" s="749">
        <v>1</v>
      </c>
      <c r="L528" s="749">
        <v>5</v>
      </c>
      <c r="M528" s="749" t="s">
        <v>1809</v>
      </c>
      <c r="N528" s="749">
        <v>3</v>
      </c>
      <c r="O528" s="749">
        <v>0</v>
      </c>
      <c r="P528" s="749">
        <v>0</v>
      </c>
      <c r="Q528" s="749" t="s">
        <v>552</v>
      </c>
      <c r="R528" s="749">
        <v>5191</v>
      </c>
      <c r="S528" s="749">
        <v>519</v>
      </c>
      <c r="T528" s="749">
        <v>51</v>
      </c>
      <c r="U528" s="749">
        <v>5</v>
      </c>
      <c r="V528" s="749">
        <v>2</v>
      </c>
      <c r="W528" s="749">
        <v>1</v>
      </c>
      <c r="X528" s="749">
        <v>0</v>
      </c>
      <c r="Y528" s="749" t="s">
        <v>1812</v>
      </c>
      <c r="Z528" s="749" t="s">
        <v>1103</v>
      </c>
      <c r="AA528" s="749">
        <v>90000</v>
      </c>
      <c r="AB528" s="749">
        <v>90000</v>
      </c>
      <c r="AC528" s="749">
        <v>30000</v>
      </c>
      <c r="AD528" s="749">
        <v>0</v>
      </c>
      <c r="AE528" s="749">
        <v>30000</v>
      </c>
      <c r="AF528" s="749">
        <v>0</v>
      </c>
      <c r="AG528" s="749">
        <v>90000</v>
      </c>
      <c r="AH528" s="671"/>
      <c r="BS528" s="749">
        <v>51912</v>
      </c>
    </row>
    <row r="529" spans="1:71">
      <c r="A529" s="749">
        <v>1</v>
      </c>
      <c r="B529" s="749" t="s">
        <v>1806</v>
      </c>
      <c r="C529" s="749">
        <v>2</v>
      </c>
      <c r="D529" s="749" t="s">
        <v>1807</v>
      </c>
      <c r="E529" s="749">
        <v>14</v>
      </c>
      <c r="F529" s="749" t="s">
        <v>508</v>
      </c>
      <c r="G529" s="749">
        <v>264105</v>
      </c>
      <c r="H529" s="749">
        <v>264</v>
      </c>
      <c r="I529" s="749" t="s">
        <v>369</v>
      </c>
      <c r="J529" s="749" t="s">
        <v>1811</v>
      </c>
      <c r="K529" s="749">
        <v>1</v>
      </c>
      <c r="L529" s="749">
        <v>5</v>
      </c>
      <c r="M529" s="749" t="s">
        <v>1809</v>
      </c>
      <c r="N529" s="749">
        <v>3</v>
      </c>
      <c r="O529" s="749">
        <v>0</v>
      </c>
      <c r="P529" s="749">
        <v>0</v>
      </c>
      <c r="Q529" s="749" t="s">
        <v>552</v>
      </c>
      <c r="R529" s="749">
        <v>5211</v>
      </c>
      <c r="S529" s="749">
        <v>521</v>
      </c>
      <c r="T529" s="749">
        <v>52</v>
      </c>
      <c r="U529" s="749">
        <v>5</v>
      </c>
      <c r="V529" s="749">
        <v>2</v>
      </c>
      <c r="W529" s="749">
        <v>1</v>
      </c>
      <c r="X529" s="749">
        <v>0</v>
      </c>
      <c r="Y529" s="749" t="s">
        <v>1812</v>
      </c>
      <c r="Z529" s="749" t="s">
        <v>1103</v>
      </c>
      <c r="AA529" s="749">
        <v>50000</v>
      </c>
      <c r="AB529" s="749">
        <v>50000</v>
      </c>
      <c r="AC529" s="749">
        <v>25000</v>
      </c>
      <c r="AD529" s="749">
        <v>0</v>
      </c>
      <c r="AE529" s="749">
        <v>25000</v>
      </c>
      <c r="AF529" s="749">
        <v>0</v>
      </c>
      <c r="AG529" s="749">
        <v>50000</v>
      </c>
      <c r="AH529" s="671"/>
      <c r="BS529" s="749">
        <v>52112</v>
      </c>
    </row>
    <row r="530" spans="1:71">
      <c r="A530" s="749">
        <v>1</v>
      </c>
      <c r="B530" s="749" t="s">
        <v>1806</v>
      </c>
      <c r="C530" s="749">
        <v>2</v>
      </c>
      <c r="D530" s="749" t="s">
        <v>1807</v>
      </c>
      <c r="E530" s="749">
        <v>14</v>
      </c>
      <c r="F530" s="749" t="s">
        <v>508</v>
      </c>
      <c r="G530" s="749">
        <v>264105</v>
      </c>
      <c r="H530" s="749">
        <v>264</v>
      </c>
      <c r="I530" s="749" t="s">
        <v>369</v>
      </c>
      <c r="J530" s="749" t="s">
        <v>1811</v>
      </c>
      <c r="K530" s="749">
        <v>1</v>
      </c>
      <c r="L530" s="749">
        <v>5</v>
      </c>
      <c r="M530" s="749" t="s">
        <v>1809</v>
      </c>
      <c r="N530" s="749">
        <v>3</v>
      </c>
      <c r="O530" s="749">
        <v>0</v>
      </c>
      <c r="P530" s="749">
        <v>0</v>
      </c>
      <c r="Q530" s="749" t="s">
        <v>552</v>
      </c>
      <c r="R530" s="749">
        <v>5221</v>
      </c>
      <c r="S530" s="749">
        <v>522</v>
      </c>
      <c r="T530" s="749">
        <v>52</v>
      </c>
      <c r="U530" s="749">
        <v>5</v>
      </c>
      <c r="V530" s="749">
        <v>2</v>
      </c>
      <c r="W530" s="749">
        <v>1</v>
      </c>
      <c r="X530" s="749">
        <v>0</v>
      </c>
      <c r="Y530" s="749" t="s">
        <v>1812</v>
      </c>
      <c r="Z530" s="749" t="s">
        <v>1103</v>
      </c>
      <c r="AA530" s="749">
        <v>30000</v>
      </c>
      <c r="AB530" s="749">
        <v>30000</v>
      </c>
      <c r="AC530" s="749">
        <v>10000</v>
      </c>
      <c r="AD530" s="749">
        <v>0</v>
      </c>
      <c r="AE530" s="749">
        <v>10000</v>
      </c>
      <c r="AF530" s="749">
        <v>0</v>
      </c>
      <c r="AG530" s="749">
        <v>30000</v>
      </c>
      <c r="AH530" s="671"/>
      <c r="BS530" s="749">
        <v>52212</v>
      </c>
    </row>
    <row r="531" spans="1:71">
      <c r="A531" s="749">
        <v>1</v>
      </c>
      <c r="B531" s="749" t="s">
        <v>1806</v>
      </c>
      <c r="C531" s="749">
        <v>2</v>
      </c>
      <c r="D531" s="749" t="s">
        <v>1807</v>
      </c>
      <c r="E531" s="749">
        <v>14</v>
      </c>
      <c r="F531" s="749" t="s">
        <v>508</v>
      </c>
      <c r="G531" s="749">
        <v>264105</v>
      </c>
      <c r="H531" s="749">
        <v>264</v>
      </c>
      <c r="I531" s="749" t="s">
        <v>369</v>
      </c>
      <c r="J531" s="749" t="s">
        <v>1811</v>
      </c>
      <c r="K531" s="749">
        <v>1</v>
      </c>
      <c r="L531" s="749">
        <v>5</v>
      </c>
      <c r="M531" s="749" t="s">
        <v>1809</v>
      </c>
      <c r="N531" s="749">
        <v>3</v>
      </c>
      <c r="O531" s="749">
        <v>0</v>
      </c>
      <c r="P531" s="749">
        <v>0</v>
      </c>
      <c r="Q531" s="749" t="s">
        <v>552</v>
      </c>
      <c r="R531" s="749">
        <v>5291</v>
      </c>
      <c r="S531" s="749">
        <v>529</v>
      </c>
      <c r="T531" s="749">
        <v>52</v>
      </c>
      <c r="U531" s="749">
        <v>5</v>
      </c>
      <c r="V531" s="749">
        <v>2</v>
      </c>
      <c r="W531" s="749">
        <v>1</v>
      </c>
      <c r="X531" s="749">
        <v>0</v>
      </c>
      <c r="Y531" s="749" t="s">
        <v>1812</v>
      </c>
      <c r="Z531" s="749" t="s">
        <v>1103</v>
      </c>
      <c r="AA531" s="749">
        <v>119600</v>
      </c>
      <c r="AB531" s="749">
        <v>119600</v>
      </c>
      <c r="AC531" s="749">
        <v>40000</v>
      </c>
      <c r="AD531" s="749">
        <v>0</v>
      </c>
      <c r="AE531" s="749">
        <v>40000</v>
      </c>
      <c r="AF531" s="749">
        <v>0</v>
      </c>
      <c r="AG531" s="749">
        <v>119600</v>
      </c>
      <c r="AH531" s="671"/>
      <c r="BS531" s="749">
        <v>52912</v>
      </c>
    </row>
    <row r="532" spans="1:71">
      <c r="A532" s="749">
        <v>1</v>
      </c>
      <c r="B532" s="749" t="s">
        <v>1806</v>
      </c>
      <c r="C532" s="749">
        <v>2</v>
      </c>
      <c r="D532" s="749" t="s">
        <v>1807</v>
      </c>
      <c r="E532" s="749">
        <v>14</v>
      </c>
      <c r="F532" s="749" t="s">
        <v>508</v>
      </c>
      <c r="G532" s="749">
        <v>264105</v>
      </c>
      <c r="H532" s="749">
        <v>264</v>
      </c>
      <c r="I532" s="749" t="s">
        <v>369</v>
      </c>
      <c r="J532" s="749" t="s">
        <v>1811</v>
      </c>
      <c r="K532" s="749">
        <v>1</v>
      </c>
      <c r="L532" s="749">
        <v>5</v>
      </c>
      <c r="M532" s="749" t="s">
        <v>1809</v>
      </c>
      <c r="N532" s="749">
        <v>3</v>
      </c>
      <c r="O532" s="749">
        <v>0</v>
      </c>
      <c r="P532" s="749">
        <v>0</v>
      </c>
      <c r="Q532" s="749" t="s">
        <v>552</v>
      </c>
      <c r="R532" s="749">
        <v>5413</v>
      </c>
      <c r="S532" s="749">
        <v>541</v>
      </c>
      <c r="T532" s="749">
        <v>54</v>
      </c>
      <c r="U532" s="749">
        <v>5</v>
      </c>
      <c r="V532" s="749">
        <v>2</v>
      </c>
      <c r="W532" s="749">
        <v>2</v>
      </c>
      <c r="X532" s="749">
        <v>0</v>
      </c>
      <c r="Y532" s="749" t="s">
        <v>1812</v>
      </c>
      <c r="Z532" s="749" t="s">
        <v>1103</v>
      </c>
      <c r="AA532" s="749">
        <v>200000</v>
      </c>
      <c r="AB532" s="749">
        <v>200000</v>
      </c>
      <c r="AC532" s="749">
        <v>75000</v>
      </c>
      <c r="AD532" s="749">
        <v>0</v>
      </c>
      <c r="AE532" s="749">
        <v>75000</v>
      </c>
      <c r="AF532" s="749">
        <v>0</v>
      </c>
      <c r="AG532" s="749">
        <v>200000</v>
      </c>
      <c r="AH532" s="671"/>
      <c r="BS532" s="749">
        <v>54132</v>
      </c>
    </row>
    <row r="533" spans="1:71">
      <c r="A533" s="749">
        <v>1</v>
      </c>
      <c r="B533" s="749" t="s">
        <v>1806</v>
      </c>
      <c r="C533" s="749">
        <v>2</v>
      </c>
      <c r="D533" s="749" t="s">
        <v>1807</v>
      </c>
      <c r="E533" s="749">
        <v>14</v>
      </c>
      <c r="F533" s="749" t="s">
        <v>508</v>
      </c>
      <c r="G533" s="749">
        <v>264105</v>
      </c>
      <c r="H533" s="749">
        <v>264</v>
      </c>
      <c r="I533" s="749" t="s">
        <v>369</v>
      </c>
      <c r="J533" s="749" t="s">
        <v>1811</v>
      </c>
      <c r="K533" s="749">
        <v>1</v>
      </c>
      <c r="L533" s="749">
        <v>5</v>
      </c>
      <c r="M533" s="749" t="s">
        <v>1809</v>
      </c>
      <c r="N533" s="749">
        <v>4</v>
      </c>
      <c r="O533" s="749">
        <v>0</v>
      </c>
      <c r="P533" s="749">
        <v>0</v>
      </c>
      <c r="Q533" s="749" t="s">
        <v>555</v>
      </c>
      <c r="R533" s="749">
        <v>4481</v>
      </c>
      <c r="S533" s="749">
        <v>448</v>
      </c>
      <c r="T533" s="749">
        <v>44</v>
      </c>
      <c r="U533" s="749">
        <v>4</v>
      </c>
      <c r="V533" s="749">
        <v>1</v>
      </c>
      <c r="W533" s="749">
        <v>1</v>
      </c>
      <c r="X533" s="749">
        <v>87</v>
      </c>
      <c r="Y533" s="749" t="s">
        <v>1810</v>
      </c>
      <c r="AA533" s="749">
        <v>0</v>
      </c>
      <c r="AB533" s="749">
        <v>0</v>
      </c>
      <c r="AC533" s="749">
        <v>0</v>
      </c>
      <c r="AD533" s="749">
        <v>0</v>
      </c>
      <c r="AE533" s="749">
        <v>0</v>
      </c>
      <c r="AF533" s="749">
        <v>0</v>
      </c>
      <c r="AG533" s="749">
        <v>0</v>
      </c>
      <c r="AH533" s="671"/>
      <c r="BS533" s="749">
        <v>44811</v>
      </c>
    </row>
    <row r="534" spans="1:71">
      <c r="A534" s="749">
        <v>1</v>
      </c>
      <c r="B534" s="749" t="s">
        <v>1806</v>
      </c>
      <c r="C534" s="749">
        <v>2</v>
      </c>
      <c r="D534" s="749" t="s">
        <v>1807</v>
      </c>
      <c r="E534" s="749">
        <v>14</v>
      </c>
      <c r="F534" s="749" t="s">
        <v>508</v>
      </c>
      <c r="G534" s="749">
        <v>264105</v>
      </c>
      <c r="H534" s="749">
        <v>264</v>
      </c>
      <c r="I534" s="749" t="s">
        <v>369</v>
      </c>
      <c r="J534" s="749" t="s">
        <v>1811</v>
      </c>
      <c r="K534" s="749">
        <v>2</v>
      </c>
      <c r="L534" s="749">
        <v>5</v>
      </c>
      <c r="M534" s="749" t="s">
        <v>1811</v>
      </c>
      <c r="N534" s="749">
        <v>1</v>
      </c>
      <c r="O534" s="749">
        <v>0</v>
      </c>
      <c r="P534" s="749">
        <v>0</v>
      </c>
      <c r="Q534" s="749" t="s">
        <v>548</v>
      </c>
      <c r="R534" s="749">
        <v>2111</v>
      </c>
      <c r="S534" s="749">
        <v>211</v>
      </c>
      <c r="T534" s="749">
        <v>21</v>
      </c>
      <c r="U534" s="749">
        <v>2</v>
      </c>
      <c r="V534" s="749">
        <v>1</v>
      </c>
      <c r="W534" s="749">
        <v>1</v>
      </c>
      <c r="X534" s="749">
        <v>0</v>
      </c>
      <c r="Y534" s="749" t="s">
        <v>1810</v>
      </c>
      <c r="AA534" s="749">
        <v>90000</v>
      </c>
      <c r="AB534" s="749">
        <v>90000</v>
      </c>
      <c r="AC534" s="749">
        <v>60000</v>
      </c>
      <c r="AD534" s="749">
        <v>0</v>
      </c>
      <c r="AE534" s="749">
        <v>60000</v>
      </c>
      <c r="AF534" s="749">
        <v>0</v>
      </c>
      <c r="AG534" s="749">
        <v>90000</v>
      </c>
      <c r="AH534" s="671"/>
      <c r="BS534" s="749">
        <v>21111</v>
      </c>
    </row>
    <row r="535" spans="1:71">
      <c r="A535" s="749">
        <v>1</v>
      </c>
      <c r="B535" s="749" t="s">
        <v>1806</v>
      </c>
      <c r="C535" s="749">
        <v>2</v>
      </c>
      <c r="D535" s="749" t="s">
        <v>1807</v>
      </c>
      <c r="E535" s="749">
        <v>14</v>
      </c>
      <c r="F535" s="749" t="s">
        <v>508</v>
      </c>
      <c r="G535" s="749">
        <v>264105</v>
      </c>
      <c r="H535" s="749">
        <v>264</v>
      </c>
      <c r="I535" s="749" t="s">
        <v>369</v>
      </c>
      <c r="J535" s="749" t="s">
        <v>1811</v>
      </c>
      <c r="K535" s="749">
        <v>2</v>
      </c>
      <c r="L535" s="749">
        <v>5</v>
      </c>
      <c r="M535" s="749" t="s">
        <v>1811</v>
      </c>
      <c r="N535" s="749">
        <v>1</v>
      </c>
      <c r="O535" s="749">
        <v>0</v>
      </c>
      <c r="P535" s="749">
        <v>0</v>
      </c>
      <c r="Q535" s="749" t="s">
        <v>548</v>
      </c>
      <c r="R535" s="749">
        <v>2121</v>
      </c>
      <c r="S535" s="749">
        <v>212</v>
      </c>
      <c r="T535" s="749">
        <v>21</v>
      </c>
      <c r="U535" s="749">
        <v>2</v>
      </c>
      <c r="V535" s="749">
        <v>1</v>
      </c>
      <c r="W535" s="749">
        <v>1</v>
      </c>
      <c r="X535" s="749">
        <v>0</v>
      </c>
      <c r="Y535" s="749" t="s">
        <v>1810</v>
      </c>
      <c r="AA535" s="749">
        <v>84000</v>
      </c>
      <c r="AB535" s="749">
        <v>0</v>
      </c>
      <c r="AC535" s="749">
        <v>0</v>
      </c>
      <c r="AD535" s="749">
        <v>0</v>
      </c>
      <c r="AE535" s="749">
        <v>0</v>
      </c>
      <c r="AF535" s="749">
        <v>0</v>
      </c>
      <c r="AG535" s="749">
        <v>0</v>
      </c>
      <c r="AH535" s="671"/>
      <c r="BS535" s="749">
        <v>21211</v>
      </c>
    </row>
    <row r="536" spans="1:71">
      <c r="A536" s="749">
        <v>1</v>
      </c>
      <c r="B536" s="749" t="s">
        <v>1806</v>
      </c>
      <c r="C536" s="749">
        <v>2</v>
      </c>
      <c r="D536" s="749" t="s">
        <v>1807</v>
      </c>
      <c r="E536" s="749">
        <v>14</v>
      </c>
      <c r="F536" s="749" t="s">
        <v>508</v>
      </c>
      <c r="G536" s="749">
        <v>264105</v>
      </c>
      <c r="H536" s="749">
        <v>264</v>
      </c>
      <c r="I536" s="749" t="s">
        <v>369</v>
      </c>
      <c r="J536" s="749" t="s">
        <v>1811</v>
      </c>
      <c r="K536" s="749">
        <v>2</v>
      </c>
      <c r="L536" s="749">
        <v>5</v>
      </c>
      <c r="M536" s="749" t="s">
        <v>1811</v>
      </c>
      <c r="N536" s="749">
        <v>1</v>
      </c>
      <c r="O536" s="749">
        <v>0</v>
      </c>
      <c r="P536" s="749">
        <v>0</v>
      </c>
      <c r="Q536" s="749" t="s">
        <v>548</v>
      </c>
      <c r="R536" s="749">
        <v>2161</v>
      </c>
      <c r="S536" s="749">
        <v>216</v>
      </c>
      <c r="T536" s="749">
        <v>21</v>
      </c>
      <c r="U536" s="749">
        <v>2</v>
      </c>
      <c r="V536" s="749">
        <v>1</v>
      </c>
      <c r="W536" s="749">
        <v>1</v>
      </c>
      <c r="X536" s="749">
        <v>0</v>
      </c>
      <c r="Y536" s="749" t="s">
        <v>1810</v>
      </c>
      <c r="AA536" s="749">
        <v>500000</v>
      </c>
      <c r="AB536" s="749">
        <v>500000</v>
      </c>
      <c r="AC536" s="749">
        <v>350000</v>
      </c>
      <c r="AD536" s="749">
        <v>7499.4</v>
      </c>
      <c r="AE536" s="749">
        <v>342500.6</v>
      </c>
      <c r="AF536" s="749">
        <v>0.6</v>
      </c>
      <c r="AG536" s="749">
        <v>492500</v>
      </c>
      <c r="AH536" s="671"/>
      <c r="BS536" s="749">
        <v>21611</v>
      </c>
    </row>
    <row r="537" spans="1:71">
      <c r="A537" s="749">
        <v>1</v>
      </c>
      <c r="B537" s="749" t="s">
        <v>1806</v>
      </c>
      <c r="C537" s="749">
        <v>2</v>
      </c>
      <c r="D537" s="749" t="s">
        <v>1807</v>
      </c>
      <c r="E537" s="749">
        <v>14</v>
      </c>
      <c r="F537" s="749" t="s">
        <v>508</v>
      </c>
      <c r="G537" s="749">
        <v>264105</v>
      </c>
      <c r="H537" s="749">
        <v>264</v>
      </c>
      <c r="I537" s="749" t="s">
        <v>369</v>
      </c>
      <c r="J537" s="749" t="s">
        <v>1811</v>
      </c>
      <c r="K537" s="749">
        <v>2</v>
      </c>
      <c r="L537" s="749">
        <v>5</v>
      </c>
      <c r="M537" s="749" t="s">
        <v>1811</v>
      </c>
      <c r="N537" s="749">
        <v>1</v>
      </c>
      <c r="O537" s="749">
        <v>0</v>
      </c>
      <c r="P537" s="749">
        <v>0</v>
      </c>
      <c r="Q537" s="749" t="s">
        <v>548</v>
      </c>
      <c r="R537" s="749">
        <v>2171</v>
      </c>
      <c r="S537" s="749">
        <v>217</v>
      </c>
      <c r="T537" s="749">
        <v>21</v>
      </c>
      <c r="U537" s="749">
        <v>2</v>
      </c>
      <c r="V537" s="749">
        <v>1</v>
      </c>
      <c r="W537" s="749">
        <v>1</v>
      </c>
      <c r="X537" s="749">
        <v>0</v>
      </c>
      <c r="Y537" s="749" t="s">
        <v>1810</v>
      </c>
      <c r="AA537" s="749">
        <v>120000</v>
      </c>
      <c r="AB537" s="749">
        <v>0</v>
      </c>
      <c r="AC537" s="749">
        <v>0</v>
      </c>
      <c r="AD537" s="749">
        <v>0</v>
      </c>
      <c r="AE537" s="749">
        <v>0</v>
      </c>
      <c r="AF537" s="749">
        <v>0</v>
      </c>
      <c r="AG537" s="749">
        <v>0</v>
      </c>
      <c r="AH537" s="671"/>
      <c r="BS537" s="749">
        <v>21711</v>
      </c>
    </row>
    <row r="538" spans="1:71">
      <c r="A538" s="749">
        <v>1</v>
      </c>
      <c r="B538" s="749" t="s">
        <v>1806</v>
      </c>
      <c r="C538" s="749">
        <v>2</v>
      </c>
      <c r="D538" s="749" t="s">
        <v>1807</v>
      </c>
      <c r="E538" s="749">
        <v>14</v>
      </c>
      <c r="F538" s="749" t="s">
        <v>508</v>
      </c>
      <c r="G538" s="749">
        <v>264105</v>
      </c>
      <c r="H538" s="749">
        <v>264</v>
      </c>
      <c r="I538" s="749" t="s">
        <v>369</v>
      </c>
      <c r="J538" s="749" t="s">
        <v>1811</v>
      </c>
      <c r="K538" s="749">
        <v>2</v>
      </c>
      <c r="L538" s="749">
        <v>5</v>
      </c>
      <c r="M538" s="749" t="s">
        <v>1811</v>
      </c>
      <c r="N538" s="749">
        <v>1</v>
      </c>
      <c r="O538" s="749">
        <v>0</v>
      </c>
      <c r="P538" s="749">
        <v>0</v>
      </c>
      <c r="Q538" s="749" t="s">
        <v>548</v>
      </c>
      <c r="R538" s="749">
        <v>2451</v>
      </c>
      <c r="S538" s="749">
        <v>245</v>
      </c>
      <c r="T538" s="749">
        <v>24</v>
      </c>
      <c r="U538" s="749">
        <v>2</v>
      </c>
      <c r="V538" s="749">
        <v>1</v>
      </c>
      <c r="W538" s="749">
        <v>1</v>
      </c>
      <c r="X538" s="749">
        <v>0</v>
      </c>
      <c r="Y538" s="749" t="s">
        <v>1810</v>
      </c>
      <c r="AA538" s="749">
        <v>52500</v>
      </c>
      <c r="AB538" s="749">
        <v>0</v>
      </c>
      <c r="AC538" s="749">
        <v>0</v>
      </c>
      <c r="AD538" s="749">
        <v>0</v>
      </c>
      <c r="AE538" s="749">
        <v>0</v>
      </c>
      <c r="AF538" s="749">
        <v>0</v>
      </c>
      <c r="AG538" s="749">
        <v>0</v>
      </c>
      <c r="AH538" s="671"/>
      <c r="BS538" s="749">
        <v>24511</v>
      </c>
    </row>
    <row r="539" spans="1:71">
      <c r="A539" s="749">
        <v>1</v>
      </c>
      <c r="B539" s="749" t="s">
        <v>1806</v>
      </c>
      <c r="C539" s="749">
        <v>2</v>
      </c>
      <c r="D539" s="749" t="s">
        <v>1807</v>
      </c>
      <c r="E539" s="749">
        <v>14</v>
      </c>
      <c r="F539" s="749" t="s">
        <v>508</v>
      </c>
      <c r="G539" s="749">
        <v>264105</v>
      </c>
      <c r="H539" s="749">
        <v>264</v>
      </c>
      <c r="I539" s="749" t="s">
        <v>369</v>
      </c>
      <c r="J539" s="749" t="s">
        <v>1811</v>
      </c>
      <c r="K539" s="749">
        <v>2</v>
      </c>
      <c r="L539" s="749">
        <v>5</v>
      </c>
      <c r="M539" s="749" t="s">
        <v>1811</v>
      </c>
      <c r="N539" s="749">
        <v>1</v>
      </c>
      <c r="O539" s="749">
        <v>0</v>
      </c>
      <c r="P539" s="749">
        <v>0</v>
      </c>
      <c r="Q539" s="749" t="s">
        <v>548</v>
      </c>
      <c r="R539" s="749">
        <v>2611</v>
      </c>
      <c r="S539" s="749">
        <v>261</v>
      </c>
      <c r="T539" s="749">
        <v>26</v>
      </c>
      <c r="U539" s="749">
        <v>2</v>
      </c>
      <c r="V539" s="749">
        <v>1</v>
      </c>
      <c r="W539" s="749">
        <v>2</v>
      </c>
      <c r="X539" s="749">
        <v>0</v>
      </c>
      <c r="Y539" s="749" t="s">
        <v>1810</v>
      </c>
      <c r="AA539" s="749">
        <v>0</v>
      </c>
      <c r="AB539" s="749">
        <v>446500</v>
      </c>
      <c r="AC539" s="749">
        <v>292500</v>
      </c>
      <c r="AD539" s="749">
        <v>0</v>
      </c>
      <c r="AE539" s="749">
        <v>292500</v>
      </c>
      <c r="AF539" s="749">
        <v>0</v>
      </c>
      <c r="AG539" s="749">
        <v>446500</v>
      </c>
      <c r="AH539" s="671"/>
      <c r="BS539" s="749">
        <v>26111</v>
      </c>
    </row>
    <row r="540" spans="1:71">
      <c r="A540" s="749">
        <v>1</v>
      </c>
      <c r="B540" s="749" t="s">
        <v>1806</v>
      </c>
      <c r="C540" s="749">
        <v>2</v>
      </c>
      <c r="D540" s="749" t="s">
        <v>1807</v>
      </c>
      <c r="E540" s="749">
        <v>14</v>
      </c>
      <c r="F540" s="749" t="s">
        <v>508</v>
      </c>
      <c r="G540" s="749">
        <v>264105</v>
      </c>
      <c r="H540" s="749">
        <v>264</v>
      </c>
      <c r="I540" s="749" t="s">
        <v>369</v>
      </c>
      <c r="J540" s="749" t="s">
        <v>1811</v>
      </c>
      <c r="K540" s="749">
        <v>2</v>
      </c>
      <c r="L540" s="749">
        <v>5</v>
      </c>
      <c r="M540" s="749" t="s">
        <v>1811</v>
      </c>
      <c r="N540" s="749">
        <v>1</v>
      </c>
      <c r="O540" s="749">
        <v>0</v>
      </c>
      <c r="P540" s="749">
        <v>0</v>
      </c>
      <c r="Q540" s="749" t="s">
        <v>548</v>
      </c>
      <c r="R540" s="749">
        <v>2751</v>
      </c>
      <c r="S540" s="749">
        <v>275</v>
      </c>
      <c r="T540" s="749">
        <v>27</v>
      </c>
      <c r="U540" s="749">
        <v>2</v>
      </c>
      <c r="V540" s="749">
        <v>1</v>
      </c>
      <c r="W540" s="749">
        <v>1</v>
      </c>
      <c r="X540" s="749">
        <v>0</v>
      </c>
      <c r="Y540" s="749" t="s">
        <v>1810</v>
      </c>
      <c r="AA540" s="749">
        <v>100000</v>
      </c>
      <c r="AB540" s="749">
        <v>0</v>
      </c>
      <c r="AC540" s="749">
        <v>0</v>
      </c>
      <c r="AD540" s="749">
        <v>0</v>
      </c>
      <c r="AE540" s="749">
        <v>0</v>
      </c>
      <c r="AF540" s="749">
        <v>0</v>
      </c>
      <c r="AG540" s="749">
        <v>0</v>
      </c>
      <c r="AH540" s="671"/>
      <c r="BS540" s="749">
        <v>27511</v>
      </c>
    </row>
    <row r="541" spans="1:71">
      <c r="A541" s="749">
        <v>1</v>
      </c>
      <c r="B541" s="749" t="s">
        <v>1806</v>
      </c>
      <c r="C541" s="749">
        <v>2</v>
      </c>
      <c r="D541" s="749" t="s">
        <v>1807</v>
      </c>
      <c r="E541" s="749">
        <v>14</v>
      </c>
      <c r="F541" s="749" t="s">
        <v>508</v>
      </c>
      <c r="G541" s="749">
        <v>264105</v>
      </c>
      <c r="H541" s="749">
        <v>264</v>
      </c>
      <c r="I541" s="749" t="s">
        <v>369</v>
      </c>
      <c r="J541" s="749" t="s">
        <v>1811</v>
      </c>
      <c r="K541" s="749">
        <v>2</v>
      </c>
      <c r="L541" s="749">
        <v>5</v>
      </c>
      <c r="M541" s="749" t="s">
        <v>1811</v>
      </c>
      <c r="N541" s="749">
        <v>1</v>
      </c>
      <c r="O541" s="749">
        <v>0</v>
      </c>
      <c r="P541" s="749">
        <v>0</v>
      </c>
      <c r="Q541" s="749" t="s">
        <v>548</v>
      </c>
      <c r="R541" s="749">
        <v>2921</v>
      </c>
      <c r="S541" s="749">
        <v>292</v>
      </c>
      <c r="T541" s="749">
        <v>29</v>
      </c>
      <c r="U541" s="749">
        <v>2</v>
      </c>
      <c r="V541" s="749">
        <v>1</v>
      </c>
      <c r="W541" s="749">
        <v>1</v>
      </c>
      <c r="X541" s="749">
        <v>0</v>
      </c>
      <c r="Y541" s="749" t="s">
        <v>1810</v>
      </c>
      <c r="AA541" s="749">
        <v>40000</v>
      </c>
      <c r="AB541" s="749">
        <v>40000</v>
      </c>
      <c r="AC541" s="749">
        <v>30000</v>
      </c>
      <c r="AD541" s="749">
        <v>0</v>
      </c>
      <c r="AE541" s="749">
        <v>30000</v>
      </c>
      <c r="AF541" s="749">
        <v>0</v>
      </c>
      <c r="AG541" s="749">
        <v>40000</v>
      </c>
      <c r="AH541" s="671"/>
      <c r="BS541" s="749">
        <v>29211</v>
      </c>
    </row>
    <row r="542" spans="1:71">
      <c r="A542" s="749">
        <v>1</v>
      </c>
      <c r="B542" s="749" t="s">
        <v>1806</v>
      </c>
      <c r="C542" s="749">
        <v>2</v>
      </c>
      <c r="D542" s="749" t="s">
        <v>1807</v>
      </c>
      <c r="E542" s="749">
        <v>14</v>
      </c>
      <c r="F542" s="749" t="s">
        <v>508</v>
      </c>
      <c r="G542" s="749">
        <v>264105</v>
      </c>
      <c r="H542" s="749">
        <v>264</v>
      </c>
      <c r="I542" s="749" t="s">
        <v>369</v>
      </c>
      <c r="J542" s="749" t="s">
        <v>1811</v>
      </c>
      <c r="K542" s="749">
        <v>2</v>
      </c>
      <c r="L542" s="749">
        <v>5</v>
      </c>
      <c r="M542" s="749" t="s">
        <v>1811</v>
      </c>
      <c r="N542" s="749">
        <v>1</v>
      </c>
      <c r="O542" s="749">
        <v>0</v>
      </c>
      <c r="P542" s="749">
        <v>0</v>
      </c>
      <c r="Q542" s="749" t="s">
        <v>548</v>
      </c>
      <c r="R542" s="749">
        <v>3291</v>
      </c>
      <c r="S542" s="749">
        <v>329</v>
      </c>
      <c r="T542" s="749">
        <v>32</v>
      </c>
      <c r="U542" s="749">
        <v>3</v>
      </c>
      <c r="V542" s="749">
        <v>1</v>
      </c>
      <c r="W542" s="749">
        <v>1</v>
      </c>
      <c r="X542" s="749">
        <v>0</v>
      </c>
      <c r="Y542" s="749" t="s">
        <v>1810</v>
      </c>
      <c r="AA542" s="749">
        <v>90000</v>
      </c>
      <c r="AB542" s="749">
        <v>0</v>
      </c>
      <c r="AC542" s="749">
        <v>0</v>
      </c>
      <c r="AD542" s="749">
        <v>0</v>
      </c>
      <c r="AE542" s="749">
        <v>0</v>
      </c>
      <c r="AF542" s="749">
        <v>0</v>
      </c>
      <c r="AG542" s="749">
        <v>0</v>
      </c>
      <c r="AH542" s="671"/>
      <c r="BS542" s="749">
        <v>32911</v>
      </c>
    </row>
    <row r="543" spans="1:71">
      <c r="A543" s="749">
        <v>1</v>
      </c>
      <c r="B543" s="749" t="s">
        <v>1806</v>
      </c>
      <c r="C543" s="749">
        <v>2</v>
      </c>
      <c r="D543" s="749" t="s">
        <v>1807</v>
      </c>
      <c r="E543" s="749">
        <v>14</v>
      </c>
      <c r="F543" s="749" t="s">
        <v>475</v>
      </c>
      <c r="G543" s="749">
        <v>264105</v>
      </c>
      <c r="H543" s="749">
        <v>264</v>
      </c>
      <c r="I543" s="749" t="s">
        <v>370</v>
      </c>
      <c r="J543" s="749" t="s">
        <v>1787</v>
      </c>
      <c r="K543" s="749">
        <v>1</v>
      </c>
      <c r="L543" s="749">
        <v>1</v>
      </c>
      <c r="M543" s="749">
        <v>1</v>
      </c>
      <c r="N543" s="749">
        <v>1</v>
      </c>
      <c r="O543" s="749">
        <v>0</v>
      </c>
      <c r="P543" s="749">
        <v>0</v>
      </c>
      <c r="Q543" s="749">
        <v>111100</v>
      </c>
      <c r="R543" s="749">
        <v>4419</v>
      </c>
      <c r="S543" s="749">
        <v>441</v>
      </c>
      <c r="T543" s="749">
        <v>44</v>
      </c>
      <c r="U543" s="749">
        <v>4</v>
      </c>
      <c r="V543" s="749">
        <v>1</v>
      </c>
      <c r="W543" s="749">
        <v>1</v>
      </c>
      <c r="X543" s="749">
        <v>77</v>
      </c>
      <c r="Y543" s="749" t="s">
        <v>1810</v>
      </c>
      <c r="AA543" s="749">
        <v>6000000</v>
      </c>
      <c r="AB543" s="749">
        <v>6000000</v>
      </c>
      <c r="AC543" s="749">
        <v>6000000</v>
      </c>
      <c r="AD543" s="749">
        <v>220000</v>
      </c>
      <c r="AE543" s="749">
        <v>5780000</v>
      </c>
      <c r="AF543" s="749">
        <v>5780000</v>
      </c>
      <c r="AG543" s="749">
        <v>0</v>
      </c>
      <c r="AH543" s="671"/>
      <c r="BS543" s="749">
        <v>44191</v>
      </c>
    </row>
    <row r="544" spans="1:71">
      <c r="A544" s="749">
        <v>4</v>
      </c>
      <c r="B544" s="749" t="s">
        <v>1806</v>
      </c>
      <c r="C544" s="749">
        <v>2</v>
      </c>
      <c r="D544" s="749" t="s">
        <v>1807</v>
      </c>
      <c r="E544" s="749">
        <v>14</v>
      </c>
      <c r="F544" s="749" t="s">
        <v>476</v>
      </c>
      <c r="G544" s="749">
        <v>264105</v>
      </c>
      <c r="H544" s="749">
        <v>264</v>
      </c>
      <c r="I544" s="749" t="s">
        <v>371</v>
      </c>
      <c r="J544" s="749" t="s">
        <v>1787</v>
      </c>
      <c r="K544" s="749">
        <v>1</v>
      </c>
      <c r="L544" s="749">
        <v>1</v>
      </c>
      <c r="M544" s="749">
        <v>1</v>
      </c>
      <c r="N544" s="749">
        <v>2</v>
      </c>
      <c r="O544" s="749">
        <v>0</v>
      </c>
      <c r="P544" s="749">
        <v>0</v>
      </c>
      <c r="Q544" s="749">
        <v>111200</v>
      </c>
      <c r="R544" s="749">
        <v>4419</v>
      </c>
      <c r="S544" s="749">
        <v>441</v>
      </c>
      <c r="T544" s="749">
        <v>44</v>
      </c>
      <c r="U544" s="749">
        <v>4</v>
      </c>
      <c r="V544" s="749">
        <v>1</v>
      </c>
      <c r="W544" s="749">
        <v>1</v>
      </c>
      <c r="X544" s="749">
        <v>0</v>
      </c>
      <c r="Y544" s="749" t="s">
        <v>1810</v>
      </c>
      <c r="AA544" s="749">
        <v>900000</v>
      </c>
      <c r="AB544" s="749">
        <v>900000</v>
      </c>
      <c r="AC544" s="749">
        <v>450000</v>
      </c>
      <c r="AD544" s="749">
        <v>0</v>
      </c>
      <c r="AE544" s="749">
        <v>450000</v>
      </c>
      <c r="AF544" s="749">
        <v>0</v>
      </c>
      <c r="AG544" s="749">
        <v>900000</v>
      </c>
      <c r="AH544" s="671"/>
      <c r="BS544" s="749">
        <v>44191</v>
      </c>
    </row>
    <row r="545" spans="1:71">
      <c r="A545" s="749">
        <v>4</v>
      </c>
      <c r="B545" s="749" t="s">
        <v>1806</v>
      </c>
      <c r="C545" s="749">
        <v>2</v>
      </c>
      <c r="D545" s="749" t="s">
        <v>1807</v>
      </c>
      <c r="E545" s="749">
        <v>14</v>
      </c>
      <c r="F545" s="749" t="s">
        <v>476</v>
      </c>
      <c r="G545" s="749">
        <v>264105</v>
      </c>
      <c r="H545" s="749">
        <v>264</v>
      </c>
      <c r="I545" s="749" t="s">
        <v>371</v>
      </c>
      <c r="J545" s="749" t="s">
        <v>1787</v>
      </c>
      <c r="K545" s="749">
        <v>1</v>
      </c>
      <c r="L545" s="749">
        <v>5</v>
      </c>
      <c r="M545" s="749" t="s">
        <v>1809</v>
      </c>
      <c r="N545" s="749">
        <v>4</v>
      </c>
      <c r="O545" s="749">
        <v>0</v>
      </c>
      <c r="P545" s="749">
        <v>0</v>
      </c>
      <c r="Q545" s="749" t="s">
        <v>555</v>
      </c>
      <c r="R545" s="749">
        <v>4419</v>
      </c>
      <c r="S545" s="749">
        <v>441</v>
      </c>
      <c r="T545" s="749">
        <v>44</v>
      </c>
      <c r="U545" s="749">
        <v>4</v>
      </c>
      <c r="V545" s="749">
        <v>1</v>
      </c>
      <c r="W545" s="749">
        <v>1</v>
      </c>
      <c r="X545" s="749">
        <v>77</v>
      </c>
      <c r="Y545" s="749" t="s">
        <v>1810</v>
      </c>
      <c r="AA545" s="749">
        <v>2000000</v>
      </c>
      <c r="AB545" s="749">
        <v>1900000</v>
      </c>
      <c r="AC545" s="749">
        <v>760000</v>
      </c>
      <c r="AD545" s="749">
        <v>760000</v>
      </c>
      <c r="AE545" s="749">
        <v>0</v>
      </c>
      <c r="AF545" s="749">
        <v>1140000</v>
      </c>
      <c r="AG545" s="749">
        <v>0</v>
      </c>
      <c r="AH545" s="671"/>
      <c r="BS545" s="749">
        <v>44191</v>
      </c>
    </row>
    <row r="546" spans="1:71">
      <c r="A546" s="749">
        <v>5</v>
      </c>
      <c r="B546" s="749" t="s">
        <v>1806</v>
      </c>
      <c r="C546" s="749">
        <v>2</v>
      </c>
      <c r="D546" s="749" t="s">
        <v>1807</v>
      </c>
      <c r="E546" s="749">
        <v>14</v>
      </c>
      <c r="F546" s="749" t="s">
        <v>477</v>
      </c>
      <c r="G546" s="749">
        <v>264127</v>
      </c>
      <c r="H546" s="749">
        <v>264</v>
      </c>
      <c r="I546" s="749" t="s">
        <v>374</v>
      </c>
      <c r="J546" s="749" t="s">
        <v>1808</v>
      </c>
      <c r="K546" s="749">
        <v>1</v>
      </c>
      <c r="L546" s="749">
        <v>1</v>
      </c>
      <c r="M546" s="749">
        <v>1</v>
      </c>
      <c r="N546" s="749">
        <v>1</v>
      </c>
      <c r="O546" s="749">
        <v>0</v>
      </c>
      <c r="P546" s="749">
        <v>0</v>
      </c>
      <c r="Q546" s="749">
        <v>111100</v>
      </c>
      <c r="R546" s="749">
        <v>4451</v>
      </c>
      <c r="S546" s="749">
        <v>445</v>
      </c>
      <c r="T546" s="749">
        <v>44</v>
      </c>
      <c r="U546" s="749">
        <v>4</v>
      </c>
      <c r="V546" s="749">
        <v>1</v>
      </c>
      <c r="W546" s="749">
        <v>1</v>
      </c>
      <c r="X546" s="749">
        <v>0</v>
      </c>
      <c r="Y546" s="749" t="s">
        <v>1810</v>
      </c>
      <c r="AA546" s="749">
        <v>800000</v>
      </c>
      <c r="AB546" s="749">
        <v>0</v>
      </c>
      <c r="AC546" s="749">
        <v>0</v>
      </c>
      <c r="AD546" s="749">
        <v>0</v>
      </c>
      <c r="AE546" s="749">
        <v>0</v>
      </c>
      <c r="AF546" s="749">
        <v>0</v>
      </c>
      <c r="AG546" s="749">
        <v>0</v>
      </c>
      <c r="AH546" s="671">
        <v>116000</v>
      </c>
      <c r="BS546" s="749">
        <v>44511</v>
      </c>
    </row>
    <row r="547" spans="1:71">
      <c r="A547" s="749">
        <v>5</v>
      </c>
      <c r="B547" s="749" t="s">
        <v>1806</v>
      </c>
      <c r="C547" s="749">
        <v>2</v>
      </c>
      <c r="D547" s="749" t="s">
        <v>1807</v>
      </c>
      <c r="E547" s="749">
        <v>14</v>
      </c>
      <c r="F547" s="749" t="s">
        <v>477</v>
      </c>
      <c r="G547" s="749">
        <v>264127</v>
      </c>
      <c r="H547" s="749">
        <v>264</v>
      </c>
      <c r="I547" s="749" t="s">
        <v>374</v>
      </c>
      <c r="J547" s="749" t="s">
        <v>1808</v>
      </c>
      <c r="K547" s="749">
        <v>1</v>
      </c>
      <c r="L547" s="749">
        <v>5</v>
      </c>
      <c r="M547" s="749" t="s">
        <v>1809</v>
      </c>
      <c r="N547" s="749">
        <v>3</v>
      </c>
      <c r="O547" s="749">
        <v>0</v>
      </c>
      <c r="P547" s="749">
        <v>0</v>
      </c>
      <c r="Q547" s="749" t="s">
        <v>552</v>
      </c>
      <c r="R547" s="749">
        <v>4412</v>
      </c>
      <c r="S547" s="749">
        <v>441</v>
      </c>
      <c r="T547" s="749">
        <v>44</v>
      </c>
      <c r="U547" s="749">
        <v>4</v>
      </c>
      <c r="V547" s="749">
        <v>1</v>
      </c>
      <c r="W547" s="749">
        <v>1</v>
      </c>
      <c r="X547" s="749">
        <v>0</v>
      </c>
      <c r="Y547" s="749" t="s">
        <v>1810</v>
      </c>
      <c r="AA547" s="749">
        <v>15522000</v>
      </c>
      <c r="AB547" s="749">
        <v>13572217</v>
      </c>
      <c r="AC547" s="749">
        <v>5882973</v>
      </c>
      <c r="AD547" s="749">
        <v>0</v>
      </c>
      <c r="AE547" s="749">
        <v>5882973</v>
      </c>
      <c r="AF547" s="749">
        <v>0</v>
      </c>
      <c r="AG547" s="749">
        <v>13572217</v>
      </c>
      <c r="AH547" s="671"/>
      <c r="BS547" s="749">
        <v>44121</v>
      </c>
    </row>
    <row r="548" spans="1:71">
      <c r="A548" s="749">
        <v>5</v>
      </c>
      <c r="B548" s="749" t="s">
        <v>1806</v>
      </c>
      <c r="C548" s="749">
        <v>2</v>
      </c>
      <c r="D548" s="749" t="s">
        <v>1807</v>
      </c>
      <c r="E548" s="749">
        <v>14</v>
      </c>
      <c r="F548" s="749" t="s">
        <v>477</v>
      </c>
      <c r="G548" s="749">
        <v>264127</v>
      </c>
      <c r="H548" s="749">
        <v>264</v>
      </c>
      <c r="I548" s="749" t="s">
        <v>374</v>
      </c>
      <c r="J548" s="749" t="s">
        <v>1808</v>
      </c>
      <c r="K548" s="749">
        <v>1</v>
      </c>
      <c r="L548" s="749">
        <v>5</v>
      </c>
      <c r="M548" s="749" t="s">
        <v>1809</v>
      </c>
      <c r="N548" s="749">
        <v>3</v>
      </c>
      <c r="O548" s="749">
        <v>0</v>
      </c>
      <c r="P548" s="749">
        <v>0</v>
      </c>
      <c r="Q548" s="749" t="s">
        <v>552</v>
      </c>
      <c r="R548" s="749">
        <v>5111</v>
      </c>
      <c r="S548" s="749">
        <v>511</v>
      </c>
      <c r="T548" s="749">
        <v>51</v>
      </c>
      <c r="U548" s="749">
        <v>5</v>
      </c>
      <c r="V548" s="749">
        <v>2</v>
      </c>
      <c r="W548" s="749">
        <v>1</v>
      </c>
      <c r="X548" s="749">
        <v>0</v>
      </c>
      <c r="Y548" s="749" t="s">
        <v>1812</v>
      </c>
      <c r="Z548" s="749" t="s">
        <v>1125</v>
      </c>
      <c r="AA548" s="749">
        <v>60000</v>
      </c>
      <c r="AB548" s="749">
        <v>60000</v>
      </c>
      <c r="AC548" s="749">
        <v>20000</v>
      </c>
      <c r="AD548" s="749">
        <v>0</v>
      </c>
      <c r="AE548" s="749">
        <v>20000</v>
      </c>
      <c r="AF548" s="749">
        <v>0</v>
      </c>
      <c r="AG548" s="749">
        <v>60000</v>
      </c>
      <c r="AH548" s="671"/>
      <c r="BS548" s="749">
        <v>51112</v>
      </c>
    </row>
    <row r="549" spans="1:71">
      <c r="A549" s="749">
        <v>5</v>
      </c>
      <c r="B549" s="749" t="s">
        <v>1806</v>
      </c>
      <c r="C549" s="749">
        <v>2</v>
      </c>
      <c r="D549" s="749" t="s">
        <v>1807</v>
      </c>
      <c r="E549" s="749">
        <v>14</v>
      </c>
      <c r="F549" s="749" t="s">
        <v>477</v>
      </c>
      <c r="G549" s="749">
        <v>264127</v>
      </c>
      <c r="H549" s="749">
        <v>264</v>
      </c>
      <c r="I549" s="749" t="s">
        <v>374</v>
      </c>
      <c r="J549" s="749" t="s">
        <v>1808</v>
      </c>
      <c r="K549" s="749">
        <v>1</v>
      </c>
      <c r="L549" s="749">
        <v>5</v>
      </c>
      <c r="M549" s="749" t="s">
        <v>1809</v>
      </c>
      <c r="N549" s="749">
        <v>3</v>
      </c>
      <c r="O549" s="749">
        <v>0</v>
      </c>
      <c r="P549" s="749">
        <v>0</v>
      </c>
      <c r="Q549" s="749" t="s">
        <v>552</v>
      </c>
      <c r="R549" s="749">
        <v>5121</v>
      </c>
      <c r="S549" s="749">
        <v>512</v>
      </c>
      <c r="T549" s="749">
        <v>51</v>
      </c>
      <c r="U549" s="749">
        <v>5</v>
      </c>
      <c r="V549" s="749">
        <v>2</v>
      </c>
      <c r="W549" s="749">
        <v>1</v>
      </c>
      <c r="X549" s="749">
        <v>0</v>
      </c>
      <c r="Y549" s="749" t="s">
        <v>1812</v>
      </c>
      <c r="Z549" s="749" t="s">
        <v>1125</v>
      </c>
      <c r="AA549" s="749">
        <v>40000</v>
      </c>
      <c r="AB549" s="749">
        <v>40000</v>
      </c>
      <c r="AC549" s="749">
        <v>10000</v>
      </c>
      <c r="AD549" s="749">
        <v>0</v>
      </c>
      <c r="AE549" s="749">
        <v>10000</v>
      </c>
      <c r="AF549" s="749">
        <v>0</v>
      </c>
      <c r="AG549" s="749">
        <v>40000</v>
      </c>
      <c r="AH549" s="671">
        <v>19758.28</v>
      </c>
      <c r="BS549" s="749">
        <v>51212</v>
      </c>
    </row>
    <row r="550" spans="1:71">
      <c r="A550" s="749">
        <v>5</v>
      </c>
      <c r="B550" s="749" t="s">
        <v>1806</v>
      </c>
      <c r="C550" s="749">
        <v>2</v>
      </c>
      <c r="D550" s="749" t="s">
        <v>1807</v>
      </c>
      <c r="E550" s="749">
        <v>14</v>
      </c>
      <c r="F550" s="749" t="s">
        <v>477</v>
      </c>
      <c r="G550" s="749">
        <v>264127</v>
      </c>
      <c r="H550" s="749">
        <v>264</v>
      </c>
      <c r="I550" s="749" t="s">
        <v>374</v>
      </c>
      <c r="J550" s="749" t="s">
        <v>1808</v>
      </c>
      <c r="K550" s="749">
        <v>1</v>
      </c>
      <c r="L550" s="749">
        <v>5</v>
      </c>
      <c r="M550" s="749" t="s">
        <v>1809</v>
      </c>
      <c r="N550" s="749">
        <v>3</v>
      </c>
      <c r="O550" s="749">
        <v>0</v>
      </c>
      <c r="P550" s="749">
        <v>0</v>
      </c>
      <c r="Q550" s="749" t="s">
        <v>552</v>
      </c>
      <c r="R550" s="749">
        <v>5151</v>
      </c>
      <c r="S550" s="749">
        <v>515</v>
      </c>
      <c r="T550" s="749">
        <v>51</v>
      </c>
      <c r="U550" s="749">
        <v>5</v>
      </c>
      <c r="V550" s="749">
        <v>2</v>
      </c>
      <c r="W550" s="749">
        <v>1</v>
      </c>
      <c r="X550" s="749">
        <v>0</v>
      </c>
      <c r="Y550" s="749" t="s">
        <v>1812</v>
      </c>
      <c r="Z550" s="749" t="s">
        <v>1125</v>
      </c>
      <c r="AA550" s="749">
        <v>100000</v>
      </c>
      <c r="AB550" s="749">
        <v>100000</v>
      </c>
      <c r="AC550" s="749">
        <v>35000</v>
      </c>
      <c r="AD550" s="749">
        <v>0</v>
      </c>
      <c r="AE550" s="749">
        <v>35000</v>
      </c>
      <c r="AF550" s="749">
        <v>0</v>
      </c>
      <c r="AG550" s="749">
        <v>100000</v>
      </c>
      <c r="AH550" s="671">
        <v>13890481.040000001</v>
      </c>
      <c r="BS550" s="749">
        <v>51512</v>
      </c>
    </row>
    <row r="551" spans="1:71">
      <c r="A551" s="749">
        <v>5</v>
      </c>
      <c r="B551" s="749" t="s">
        <v>1806</v>
      </c>
      <c r="C551" s="749">
        <v>2</v>
      </c>
      <c r="D551" s="749" t="s">
        <v>1807</v>
      </c>
      <c r="E551" s="749">
        <v>14</v>
      </c>
      <c r="F551" s="749" t="s">
        <v>477</v>
      </c>
      <c r="G551" s="749">
        <v>264127</v>
      </c>
      <c r="H551" s="749">
        <v>264</v>
      </c>
      <c r="I551" s="749" t="s">
        <v>374</v>
      </c>
      <c r="J551" s="749" t="s">
        <v>1808</v>
      </c>
      <c r="K551" s="749">
        <v>1</v>
      </c>
      <c r="L551" s="749">
        <v>5</v>
      </c>
      <c r="M551" s="749" t="s">
        <v>1809</v>
      </c>
      <c r="N551" s="749">
        <v>3</v>
      </c>
      <c r="O551" s="749">
        <v>0</v>
      </c>
      <c r="P551" s="749">
        <v>0</v>
      </c>
      <c r="Q551" s="749" t="s">
        <v>552</v>
      </c>
      <c r="R551" s="749">
        <v>5191</v>
      </c>
      <c r="S551" s="749">
        <v>519</v>
      </c>
      <c r="T551" s="749">
        <v>51</v>
      </c>
      <c r="U551" s="749">
        <v>5</v>
      </c>
      <c r="V551" s="749">
        <v>2</v>
      </c>
      <c r="W551" s="749">
        <v>1</v>
      </c>
      <c r="X551" s="749">
        <v>0</v>
      </c>
      <c r="Y551" s="749" t="s">
        <v>1812</v>
      </c>
      <c r="Z551" s="749" t="s">
        <v>1125</v>
      </c>
      <c r="AA551" s="749">
        <v>60000</v>
      </c>
      <c r="AB551" s="749">
        <v>60000</v>
      </c>
      <c r="AC551" s="749">
        <v>20000</v>
      </c>
      <c r="AD551" s="749">
        <v>0</v>
      </c>
      <c r="AE551" s="749">
        <v>20000</v>
      </c>
      <c r="AF551" s="749">
        <v>0</v>
      </c>
      <c r="AG551" s="749">
        <v>60000</v>
      </c>
      <c r="AH551" s="671"/>
      <c r="BS551" s="749">
        <v>51912</v>
      </c>
    </row>
    <row r="552" spans="1:71">
      <c r="A552" s="749">
        <v>5</v>
      </c>
      <c r="B552" s="749" t="s">
        <v>1806</v>
      </c>
      <c r="C552" s="749">
        <v>2</v>
      </c>
      <c r="D552" s="749" t="s">
        <v>1807</v>
      </c>
      <c r="E552" s="749">
        <v>14</v>
      </c>
      <c r="F552" s="749" t="s">
        <v>477</v>
      </c>
      <c r="G552" s="749">
        <v>264127</v>
      </c>
      <c r="H552" s="749">
        <v>264</v>
      </c>
      <c r="I552" s="749" t="s">
        <v>374</v>
      </c>
      <c r="J552" s="749" t="s">
        <v>1808</v>
      </c>
      <c r="K552" s="749">
        <v>1</v>
      </c>
      <c r="L552" s="749">
        <v>5</v>
      </c>
      <c r="M552" s="749" t="s">
        <v>1809</v>
      </c>
      <c r="N552" s="749">
        <v>3</v>
      </c>
      <c r="O552" s="749">
        <v>0</v>
      </c>
      <c r="P552" s="749">
        <v>0</v>
      </c>
      <c r="Q552" s="749" t="s">
        <v>552</v>
      </c>
      <c r="R552" s="749">
        <v>5211</v>
      </c>
      <c r="S552" s="749">
        <v>521</v>
      </c>
      <c r="T552" s="749">
        <v>52</v>
      </c>
      <c r="U552" s="749">
        <v>5</v>
      </c>
      <c r="V552" s="749">
        <v>2</v>
      </c>
      <c r="W552" s="749">
        <v>1</v>
      </c>
      <c r="X552" s="749">
        <v>0</v>
      </c>
      <c r="Y552" s="749" t="s">
        <v>1812</v>
      </c>
      <c r="Z552" s="749" t="s">
        <v>1125</v>
      </c>
      <c r="AA552" s="749">
        <v>85000</v>
      </c>
      <c r="AB552" s="749">
        <v>85000</v>
      </c>
      <c r="AC552" s="749">
        <v>30000</v>
      </c>
      <c r="AD552" s="749">
        <v>0</v>
      </c>
      <c r="AE552" s="749">
        <v>30000</v>
      </c>
      <c r="AF552" s="749">
        <v>0</v>
      </c>
      <c r="AG552" s="749">
        <v>85000</v>
      </c>
      <c r="AH552" s="671"/>
      <c r="BS552" s="749">
        <v>52112</v>
      </c>
    </row>
    <row r="553" spans="1:71">
      <c r="A553" s="749">
        <v>5</v>
      </c>
      <c r="B553" s="749" t="s">
        <v>1806</v>
      </c>
      <c r="C553" s="749">
        <v>2</v>
      </c>
      <c r="D553" s="749" t="s">
        <v>1807</v>
      </c>
      <c r="E553" s="749">
        <v>14</v>
      </c>
      <c r="F553" s="749" t="s">
        <v>477</v>
      </c>
      <c r="G553" s="749">
        <v>264127</v>
      </c>
      <c r="H553" s="749">
        <v>264</v>
      </c>
      <c r="I553" s="749" t="s">
        <v>374</v>
      </c>
      <c r="J553" s="749" t="s">
        <v>1808</v>
      </c>
      <c r="K553" s="749">
        <v>1</v>
      </c>
      <c r="L553" s="749">
        <v>5</v>
      </c>
      <c r="M553" s="749" t="s">
        <v>1809</v>
      </c>
      <c r="N553" s="749">
        <v>3</v>
      </c>
      <c r="O553" s="749">
        <v>0</v>
      </c>
      <c r="P553" s="749">
        <v>0</v>
      </c>
      <c r="Q553" s="749" t="s">
        <v>552</v>
      </c>
      <c r="R553" s="749">
        <v>5291</v>
      </c>
      <c r="S553" s="749">
        <v>529</v>
      </c>
      <c r="T553" s="749">
        <v>52</v>
      </c>
      <c r="U553" s="749">
        <v>5</v>
      </c>
      <c r="V553" s="749">
        <v>2</v>
      </c>
      <c r="W553" s="749">
        <v>1</v>
      </c>
      <c r="X553" s="749">
        <v>0</v>
      </c>
      <c r="Y553" s="749" t="s">
        <v>1812</v>
      </c>
      <c r="Z553" s="749" t="s">
        <v>1125</v>
      </c>
      <c r="AA553" s="749">
        <v>50000</v>
      </c>
      <c r="AB553" s="749">
        <v>50000</v>
      </c>
      <c r="AC553" s="749">
        <v>15000</v>
      </c>
      <c r="AD553" s="749">
        <v>0</v>
      </c>
      <c r="AE553" s="749">
        <v>15000</v>
      </c>
      <c r="AF553" s="749">
        <v>0</v>
      </c>
      <c r="AG553" s="749">
        <v>50000</v>
      </c>
      <c r="AH553" s="671"/>
      <c r="BS553" s="749">
        <v>52912</v>
      </c>
    </row>
    <row r="554" spans="1:71">
      <c r="A554" s="749">
        <v>5</v>
      </c>
      <c r="B554" s="749" t="s">
        <v>1806</v>
      </c>
      <c r="C554" s="749">
        <v>2</v>
      </c>
      <c r="D554" s="749" t="s">
        <v>1807</v>
      </c>
      <c r="E554" s="749">
        <v>14</v>
      </c>
      <c r="F554" s="749" t="s">
        <v>477</v>
      </c>
      <c r="G554" s="749">
        <v>264127</v>
      </c>
      <c r="H554" s="749">
        <v>264</v>
      </c>
      <c r="I554" s="749" t="s">
        <v>374</v>
      </c>
      <c r="J554" s="749" t="s">
        <v>1808</v>
      </c>
      <c r="K554" s="749">
        <v>1</v>
      </c>
      <c r="L554" s="749">
        <v>5</v>
      </c>
      <c r="M554" s="749" t="s">
        <v>1809</v>
      </c>
      <c r="N554" s="749">
        <v>3</v>
      </c>
      <c r="O554" s="749">
        <v>0</v>
      </c>
      <c r="P554" s="749">
        <v>0</v>
      </c>
      <c r="Q554" s="749" t="s">
        <v>552</v>
      </c>
      <c r="R554" s="749">
        <v>5412</v>
      </c>
      <c r="S554" s="749">
        <v>541</v>
      </c>
      <c r="T554" s="749">
        <v>54</v>
      </c>
      <c r="U554" s="749">
        <v>5</v>
      </c>
      <c r="V554" s="749">
        <v>2</v>
      </c>
      <c r="W554" s="749">
        <v>2</v>
      </c>
      <c r="X554" s="749">
        <v>0</v>
      </c>
      <c r="Y554" s="749" t="s">
        <v>1812</v>
      </c>
      <c r="Z554" s="749" t="s">
        <v>1125</v>
      </c>
      <c r="AA554" s="749">
        <v>300000</v>
      </c>
      <c r="AB554" s="749">
        <v>300000</v>
      </c>
      <c r="AC554" s="749">
        <v>100000</v>
      </c>
      <c r="AD554" s="749">
        <v>0</v>
      </c>
      <c r="AE554" s="749">
        <v>100000</v>
      </c>
      <c r="AF554" s="749">
        <v>0</v>
      </c>
      <c r="AG554" s="749">
        <v>300000</v>
      </c>
      <c r="AH554" s="671"/>
      <c r="BS554" s="749">
        <v>54122</v>
      </c>
    </row>
    <row r="555" spans="1:71">
      <c r="A555" s="749">
        <v>5</v>
      </c>
      <c r="B555" s="749" t="s">
        <v>1806</v>
      </c>
      <c r="C555" s="749">
        <v>2</v>
      </c>
      <c r="D555" s="749" t="s">
        <v>1807</v>
      </c>
      <c r="E555" s="749">
        <v>14</v>
      </c>
      <c r="F555" s="749" t="s">
        <v>477</v>
      </c>
      <c r="G555" s="749">
        <v>264127</v>
      </c>
      <c r="H555" s="749">
        <v>264</v>
      </c>
      <c r="I555" s="749" t="s">
        <v>374</v>
      </c>
      <c r="J555" s="749" t="s">
        <v>1808</v>
      </c>
      <c r="K555" s="749">
        <v>2</v>
      </c>
      <c r="L555" s="749">
        <v>5</v>
      </c>
      <c r="M555" s="749" t="s">
        <v>1811</v>
      </c>
      <c r="N555" s="749">
        <v>1</v>
      </c>
      <c r="O555" s="749">
        <v>0</v>
      </c>
      <c r="P555" s="749">
        <v>0</v>
      </c>
      <c r="Q555" s="749" t="s">
        <v>548</v>
      </c>
      <c r="R555" s="749">
        <v>2121</v>
      </c>
      <c r="S555" s="749">
        <v>212</v>
      </c>
      <c r="T555" s="749">
        <v>21</v>
      </c>
      <c r="U555" s="749">
        <v>2</v>
      </c>
      <c r="V555" s="749">
        <v>1</v>
      </c>
      <c r="W555" s="749">
        <v>1</v>
      </c>
      <c r="X555" s="749">
        <v>0</v>
      </c>
      <c r="Y555" s="749" t="s">
        <v>1810</v>
      </c>
      <c r="AA555" s="749">
        <v>19000</v>
      </c>
      <c r="AB555" s="749">
        <v>0</v>
      </c>
      <c r="AC555" s="749">
        <v>0</v>
      </c>
      <c r="AD555" s="749">
        <v>0</v>
      </c>
      <c r="AE555" s="749">
        <v>0</v>
      </c>
      <c r="AF555" s="749">
        <v>0</v>
      </c>
      <c r="AG555" s="749">
        <v>0</v>
      </c>
      <c r="AH555" s="671">
        <v>1192699</v>
      </c>
      <c r="BS555" s="749">
        <v>21211</v>
      </c>
    </row>
    <row r="556" spans="1:71">
      <c r="A556" s="749">
        <v>5</v>
      </c>
      <c r="B556" s="749" t="s">
        <v>1806</v>
      </c>
      <c r="C556" s="749">
        <v>2</v>
      </c>
      <c r="D556" s="749" t="s">
        <v>1807</v>
      </c>
      <c r="E556" s="749">
        <v>14</v>
      </c>
      <c r="F556" s="749" t="s">
        <v>477</v>
      </c>
      <c r="G556" s="749">
        <v>264127</v>
      </c>
      <c r="H556" s="749">
        <v>264</v>
      </c>
      <c r="I556" s="749" t="s">
        <v>374</v>
      </c>
      <c r="J556" s="749" t="s">
        <v>1808</v>
      </c>
      <c r="K556" s="749">
        <v>2</v>
      </c>
      <c r="L556" s="749">
        <v>5</v>
      </c>
      <c r="M556" s="749" t="s">
        <v>1811</v>
      </c>
      <c r="N556" s="749">
        <v>1</v>
      </c>
      <c r="O556" s="749">
        <v>0</v>
      </c>
      <c r="P556" s="749">
        <v>0</v>
      </c>
      <c r="Q556" s="749" t="s">
        <v>548</v>
      </c>
      <c r="R556" s="749">
        <v>2151</v>
      </c>
      <c r="S556" s="749">
        <v>215</v>
      </c>
      <c r="T556" s="749">
        <v>21</v>
      </c>
      <c r="U556" s="749">
        <v>2</v>
      </c>
      <c r="V556" s="749">
        <v>1</v>
      </c>
      <c r="W556" s="749">
        <v>1</v>
      </c>
      <c r="X556" s="749">
        <v>0</v>
      </c>
      <c r="Y556" s="749" t="s">
        <v>1810</v>
      </c>
      <c r="AA556" s="749">
        <v>80000</v>
      </c>
      <c r="AB556" s="749">
        <v>0</v>
      </c>
      <c r="AC556" s="749">
        <v>0</v>
      </c>
      <c r="AD556" s="749">
        <v>0</v>
      </c>
      <c r="AE556" s="749">
        <v>0</v>
      </c>
      <c r="AF556" s="749">
        <v>0</v>
      </c>
      <c r="AG556" s="749">
        <v>0</v>
      </c>
      <c r="AH556" s="671"/>
      <c r="BS556" s="749">
        <v>21511</v>
      </c>
    </row>
    <row r="557" spans="1:71">
      <c r="A557" s="749">
        <v>5</v>
      </c>
      <c r="B557" s="749" t="s">
        <v>1806</v>
      </c>
      <c r="C557" s="749">
        <v>2</v>
      </c>
      <c r="D557" s="749" t="s">
        <v>1807</v>
      </c>
      <c r="E557" s="749">
        <v>14</v>
      </c>
      <c r="F557" s="749" t="s">
        <v>477</v>
      </c>
      <c r="G557" s="749">
        <v>264127</v>
      </c>
      <c r="H557" s="749">
        <v>264</v>
      </c>
      <c r="I557" s="749" t="s">
        <v>374</v>
      </c>
      <c r="J557" s="749" t="s">
        <v>1808</v>
      </c>
      <c r="K557" s="749">
        <v>2</v>
      </c>
      <c r="L557" s="749">
        <v>5</v>
      </c>
      <c r="M557" s="749" t="s">
        <v>1811</v>
      </c>
      <c r="N557" s="749">
        <v>1</v>
      </c>
      <c r="O557" s="749">
        <v>0</v>
      </c>
      <c r="P557" s="749">
        <v>0</v>
      </c>
      <c r="Q557" s="749" t="s">
        <v>548</v>
      </c>
      <c r="R557" s="749">
        <v>2171</v>
      </c>
      <c r="S557" s="749">
        <v>217</v>
      </c>
      <c r="T557" s="749">
        <v>21</v>
      </c>
      <c r="U557" s="749">
        <v>2</v>
      </c>
      <c r="V557" s="749">
        <v>1</v>
      </c>
      <c r="W557" s="749">
        <v>1</v>
      </c>
      <c r="X557" s="749">
        <v>0</v>
      </c>
      <c r="Y557" s="749" t="s">
        <v>1810</v>
      </c>
      <c r="AA557" s="749">
        <v>30000</v>
      </c>
      <c r="AB557" s="749">
        <v>0</v>
      </c>
      <c r="AC557" s="749">
        <v>0</v>
      </c>
      <c r="AD557" s="749">
        <v>0</v>
      </c>
      <c r="AE557" s="749">
        <v>0</v>
      </c>
      <c r="AF557" s="749">
        <v>0</v>
      </c>
      <c r="AG557" s="749">
        <v>0</v>
      </c>
      <c r="AH557" s="671"/>
      <c r="BS557" s="749">
        <v>21711</v>
      </c>
    </row>
    <row r="558" spans="1:71">
      <c r="A558" s="749">
        <v>5</v>
      </c>
      <c r="B558" s="749" t="s">
        <v>1806</v>
      </c>
      <c r="C558" s="749">
        <v>2</v>
      </c>
      <c r="D558" s="749" t="s">
        <v>1807</v>
      </c>
      <c r="E558" s="749">
        <v>14</v>
      </c>
      <c r="F558" s="749" t="s">
        <v>477</v>
      </c>
      <c r="G558" s="749">
        <v>264127</v>
      </c>
      <c r="H558" s="749">
        <v>264</v>
      </c>
      <c r="I558" s="749" t="s">
        <v>374</v>
      </c>
      <c r="J558" s="749" t="s">
        <v>1808</v>
      </c>
      <c r="K558" s="749">
        <v>2</v>
      </c>
      <c r="L558" s="749">
        <v>5</v>
      </c>
      <c r="M558" s="749" t="s">
        <v>1811</v>
      </c>
      <c r="N558" s="749">
        <v>1</v>
      </c>
      <c r="O558" s="749">
        <v>0</v>
      </c>
      <c r="P558" s="749">
        <v>0</v>
      </c>
      <c r="Q558" s="749" t="s">
        <v>548</v>
      </c>
      <c r="R558" s="749">
        <v>2211</v>
      </c>
      <c r="S558" s="749">
        <v>221</v>
      </c>
      <c r="T558" s="749">
        <v>22</v>
      </c>
      <c r="U558" s="749">
        <v>2</v>
      </c>
      <c r="V558" s="749">
        <v>1</v>
      </c>
      <c r="W558" s="749">
        <v>1</v>
      </c>
      <c r="X558" s="749">
        <v>0</v>
      </c>
      <c r="Y558" s="749" t="s">
        <v>1810</v>
      </c>
      <c r="AA558" s="749">
        <v>460000</v>
      </c>
      <c r="AB558" s="749">
        <v>460000</v>
      </c>
      <c r="AC558" s="749">
        <v>230000</v>
      </c>
      <c r="AD558" s="749">
        <v>0</v>
      </c>
      <c r="AE558" s="749">
        <v>230000</v>
      </c>
      <c r="AF558" s="749">
        <v>200000</v>
      </c>
      <c r="AG558" s="749">
        <v>260000</v>
      </c>
      <c r="AH558" s="671">
        <v>5000</v>
      </c>
      <c r="BS558" s="749">
        <v>22111</v>
      </c>
    </row>
    <row r="559" spans="1:71">
      <c r="A559" s="749">
        <v>5</v>
      </c>
      <c r="B559" s="749" t="s">
        <v>1806</v>
      </c>
      <c r="C559" s="749">
        <v>2</v>
      </c>
      <c r="D559" s="749" t="s">
        <v>1807</v>
      </c>
      <c r="E559" s="749">
        <v>14</v>
      </c>
      <c r="F559" s="749" t="s">
        <v>477</v>
      </c>
      <c r="G559" s="749">
        <v>264127</v>
      </c>
      <c r="H559" s="749">
        <v>264</v>
      </c>
      <c r="I559" s="749" t="s">
        <v>374</v>
      </c>
      <c r="J559" s="749" t="s">
        <v>1808</v>
      </c>
      <c r="K559" s="749">
        <v>2</v>
      </c>
      <c r="L559" s="749">
        <v>5</v>
      </c>
      <c r="M559" s="749" t="s">
        <v>1811</v>
      </c>
      <c r="N559" s="749">
        <v>1</v>
      </c>
      <c r="O559" s="749">
        <v>0</v>
      </c>
      <c r="P559" s="749">
        <v>0</v>
      </c>
      <c r="Q559" s="749" t="s">
        <v>548</v>
      </c>
      <c r="R559" s="749">
        <v>2231</v>
      </c>
      <c r="S559" s="749">
        <v>223</v>
      </c>
      <c r="T559" s="749">
        <v>22</v>
      </c>
      <c r="U559" s="749">
        <v>2</v>
      </c>
      <c r="V559" s="749">
        <v>1</v>
      </c>
      <c r="W559" s="749">
        <v>1</v>
      </c>
      <c r="X559" s="749">
        <v>0</v>
      </c>
      <c r="Y559" s="749" t="s">
        <v>1810</v>
      </c>
      <c r="AA559" s="749">
        <v>4000</v>
      </c>
      <c r="AB559" s="749">
        <v>4000</v>
      </c>
      <c r="AC559" s="749">
        <v>4000</v>
      </c>
      <c r="AD559" s="749">
        <v>0</v>
      </c>
      <c r="AE559" s="749">
        <v>4000</v>
      </c>
      <c r="AF559" s="749">
        <v>0</v>
      </c>
      <c r="AG559" s="749">
        <v>4000</v>
      </c>
      <c r="AH559" s="671">
        <v>680042.5199999999</v>
      </c>
      <c r="BS559" s="749">
        <v>22311</v>
      </c>
    </row>
    <row r="560" spans="1:71">
      <c r="A560" s="749">
        <v>5</v>
      </c>
      <c r="B560" s="749" t="s">
        <v>1806</v>
      </c>
      <c r="C560" s="749">
        <v>2</v>
      </c>
      <c r="D560" s="749" t="s">
        <v>1807</v>
      </c>
      <c r="E560" s="749">
        <v>14</v>
      </c>
      <c r="F560" s="749" t="s">
        <v>477</v>
      </c>
      <c r="G560" s="749">
        <v>264127</v>
      </c>
      <c r="H560" s="749">
        <v>264</v>
      </c>
      <c r="I560" s="749" t="s">
        <v>374</v>
      </c>
      <c r="J560" s="749" t="s">
        <v>1808</v>
      </c>
      <c r="K560" s="749">
        <v>2</v>
      </c>
      <c r="L560" s="749">
        <v>5</v>
      </c>
      <c r="M560" s="749" t="s">
        <v>1811</v>
      </c>
      <c r="N560" s="749">
        <v>1</v>
      </c>
      <c r="O560" s="749">
        <v>0</v>
      </c>
      <c r="P560" s="749">
        <v>0</v>
      </c>
      <c r="Q560" s="749" t="s">
        <v>548</v>
      </c>
      <c r="R560" s="749">
        <v>2541</v>
      </c>
      <c r="S560" s="749">
        <v>254</v>
      </c>
      <c r="T560" s="749">
        <v>25</v>
      </c>
      <c r="U560" s="749">
        <v>2</v>
      </c>
      <c r="V560" s="749">
        <v>1</v>
      </c>
      <c r="W560" s="749">
        <v>1</v>
      </c>
      <c r="X560" s="749">
        <v>0</v>
      </c>
      <c r="Y560" s="749" t="s">
        <v>1810</v>
      </c>
      <c r="AA560" s="749">
        <v>5000</v>
      </c>
      <c r="AB560" s="749">
        <v>5000</v>
      </c>
      <c r="AC560" s="749">
        <v>5000</v>
      </c>
      <c r="AD560" s="749">
        <v>0</v>
      </c>
      <c r="AE560" s="749">
        <v>5000</v>
      </c>
      <c r="AF560" s="749">
        <v>0</v>
      </c>
      <c r="AG560" s="749">
        <v>5000</v>
      </c>
      <c r="AH560" s="671">
        <v>14600</v>
      </c>
      <c r="BS560" s="749">
        <v>25411</v>
      </c>
    </row>
    <row r="561" spans="1:71">
      <c r="A561" s="749">
        <v>5</v>
      </c>
      <c r="B561" s="749" t="s">
        <v>1806</v>
      </c>
      <c r="C561" s="749">
        <v>2</v>
      </c>
      <c r="D561" s="749" t="s">
        <v>1807</v>
      </c>
      <c r="E561" s="749">
        <v>14</v>
      </c>
      <c r="F561" s="749" t="s">
        <v>477</v>
      </c>
      <c r="G561" s="749">
        <v>264127</v>
      </c>
      <c r="H561" s="749">
        <v>264</v>
      </c>
      <c r="I561" s="749" t="s">
        <v>374</v>
      </c>
      <c r="J561" s="749" t="s">
        <v>1808</v>
      </c>
      <c r="K561" s="749">
        <v>2</v>
      </c>
      <c r="L561" s="749">
        <v>5</v>
      </c>
      <c r="M561" s="749" t="s">
        <v>1811</v>
      </c>
      <c r="N561" s="749">
        <v>1</v>
      </c>
      <c r="O561" s="749">
        <v>0</v>
      </c>
      <c r="P561" s="749">
        <v>0</v>
      </c>
      <c r="Q561" s="749" t="s">
        <v>548</v>
      </c>
      <c r="R561" s="749">
        <v>3112</v>
      </c>
      <c r="S561" s="749">
        <v>311</v>
      </c>
      <c r="T561" s="749">
        <v>31</v>
      </c>
      <c r="U561" s="749">
        <v>3</v>
      </c>
      <c r="V561" s="749">
        <v>1</v>
      </c>
      <c r="W561" s="749">
        <v>2</v>
      </c>
      <c r="X561" s="749">
        <v>0</v>
      </c>
      <c r="Y561" s="749" t="s">
        <v>1810</v>
      </c>
      <c r="AA561" s="749">
        <v>0</v>
      </c>
      <c r="AB561" s="749">
        <v>329000</v>
      </c>
      <c r="AC561" s="749">
        <v>194250</v>
      </c>
      <c r="AD561" s="749">
        <v>0</v>
      </c>
      <c r="AE561" s="749">
        <v>194250</v>
      </c>
      <c r="AF561" s="749">
        <v>0</v>
      </c>
      <c r="AG561" s="749">
        <v>329000</v>
      </c>
      <c r="AH561" s="671">
        <v>1338794.93</v>
      </c>
      <c r="BS561" s="749">
        <v>31121</v>
      </c>
    </row>
    <row r="562" spans="1:71">
      <c r="A562" s="749">
        <v>5</v>
      </c>
      <c r="B562" s="749" t="s">
        <v>1806</v>
      </c>
      <c r="C562" s="749">
        <v>2</v>
      </c>
      <c r="D562" s="749" t="s">
        <v>1807</v>
      </c>
      <c r="E562" s="749">
        <v>14</v>
      </c>
      <c r="F562" s="749" t="s">
        <v>477</v>
      </c>
      <c r="G562" s="749">
        <v>264127</v>
      </c>
      <c r="H562" s="749">
        <v>264</v>
      </c>
      <c r="I562" s="749" t="s">
        <v>374</v>
      </c>
      <c r="J562" s="749" t="s">
        <v>1808</v>
      </c>
      <c r="K562" s="749">
        <v>2</v>
      </c>
      <c r="L562" s="749">
        <v>5</v>
      </c>
      <c r="M562" s="749" t="s">
        <v>1811</v>
      </c>
      <c r="N562" s="749">
        <v>1</v>
      </c>
      <c r="O562" s="749">
        <v>0</v>
      </c>
      <c r="P562" s="749">
        <v>0</v>
      </c>
      <c r="Q562" s="749" t="s">
        <v>548</v>
      </c>
      <c r="R562" s="749">
        <v>3361</v>
      </c>
      <c r="S562" s="749">
        <v>336</v>
      </c>
      <c r="T562" s="749">
        <v>33</v>
      </c>
      <c r="U562" s="749">
        <v>3</v>
      </c>
      <c r="V562" s="749">
        <v>1</v>
      </c>
      <c r="W562" s="749">
        <v>2</v>
      </c>
      <c r="X562" s="749">
        <v>0</v>
      </c>
      <c r="Y562" s="749" t="s">
        <v>1810</v>
      </c>
      <c r="AA562" s="749">
        <v>20000</v>
      </c>
      <c r="AB562" s="749">
        <v>20000</v>
      </c>
      <c r="AC562" s="749">
        <v>15000</v>
      </c>
      <c r="AD562" s="749">
        <v>0</v>
      </c>
      <c r="AE562" s="749">
        <v>15000</v>
      </c>
      <c r="AF562" s="749">
        <v>20000</v>
      </c>
      <c r="AG562" s="749">
        <v>0</v>
      </c>
      <c r="AH562" s="671">
        <v>971025</v>
      </c>
      <c r="BS562" s="749">
        <v>33611</v>
      </c>
    </row>
    <row r="563" spans="1:71">
      <c r="A563" s="749">
        <v>5</v>
      </c>
      <c r="B563" s="749" t="s">
        <v>1806</v>
      </c>
      <c r="C563" s="749">
        <v>2</v>
      </c>
      <c r="D563" s="749" t="s">
        <v>1807</v>
      </c>
      <c r="E563" s="749">
        <v>14</v>
      </c>
      <c r="F563" s="749" t="s">
        <v>477</v>
      </c>
      <c r="G563" s="749">
        <v>264127</v>
      </c>
      <c r="H563" s="749">
        <v>264</v>
      </c>
      <c r="I563" s="749" t="s">
        <v>374</v>
      </c>
      <c r="J563" s="749" t="s">
        <v>1808</v>
      </c>
      <c r="K563" s="749">
        <v>2</v>
      </c>
      <c r="L563" s="749">
        <v>5</v>
      </c>
      <c r="M563" s="749" t="s">
        <v>1811</v>
      </c>
      <c r="N563" s="749">
        <v>1</v>
      </c>
      <c r="O563" s="749">
        <v>0</v>
      </c>
      <c r="P563" s="749">
        <v>0</v>
      </c>
      <c r="Q563" s="749" t="s">
        <v>548</v>
      </c>
      <c r="R563" s="749">
        <v>3821</v>
      </c>
      <c r="S563" s="749">
        <v>382</v>
      </c>
      <c r="T563" s="749">
        <v>38</v>
      </c>
      <c r="U563" s="749">
        <v>3</v>
      </c>
      <c r="V563" s="749">
        <v>1</v>
      </c>
      <c r="W563" s="749">
        <v>1</v>
      </c>
      <c r="X563" s="749">
        <v>0</v>
      </c>
      <c r="Y563" s="749" t="s">
        <v>1810</v>
      </c>
      <c r="AA563" s="749">
        <v>1500000</v>
      </c>
      <c r="AB563" s="749">
        <v>1500000</v>
      </c>
      <c r="AC563" s="749">
        <v>700000</v>
      </c>
      <c r="AD563" s="749">
        <v>0</v>
      </c>
      <c r="AE563" s="749">
        <v>700000</v>
      </c>
      <c r="AF563" s="749">
        <v>0</v>
      </c>
      <c r="AG563" s="749">
        <v>1500000</v>
      </c>
      <c r="AH563" s="671">
        <v>21215.659999999996</v>
      </c>
      <c r="BS563" s="749">
        <v>38211</v>
      </c>
    </row>
    <row r="564" spans="1:71">
      <c r="A564" s="749">
        <v>5</v>
      </c>
      <c r="B564" s="749" t="s">
        <v>1806</v>
      </c>
      <c r="C564" s="749">
        <v>2</v>
      </c>
      <c r="D564" s="749" t="s">
        <v>1807</v>
      </c>
      <c r="E564" s="749">
        <v>14</v>
      </c>
      <c r="F564" s="749" t="s">
        <v>477</v>
      </c>
      <c r="G564" s="749">
        <v>264127</v>
      </c>
      <c r="H564" s="749">
        <v>264</v>
      </c>
      <c r="I564" s="749" t="s">
        <v>374</v>
      </c>
      <c r="J564" s="749" t="s">
        <v>1808</v>
      </c>
      <c r="K564" s="749">
        <v>2</v>
      </c>
      <c r="L564" s="749">
        <v>5</v>
      </c>
      <c r="M564" s="749" t="s">
        <v>1811</v>
      </c>
      <c r="N564" s="749">
        <v>1</v>
      </c>
      <c r="O564" s="749">
        <v>0</v>
      </c>
      <c r="P564" s="749">
        <v>0</v>
      </c>
      <c r="Q564" s="749" t="s">
        <v>548</v>
      </c>
      <c r="R564" s="749">
        <v>3822</v>
      </c>
      <c r="S564" s="749">
        <v>382</v>
      </c>
      <c r="T564" s="749">
        <v>38</v>
      </c>
      <c r="U564" s="749">
        <v>3</v>
      </c>
      <c r="V564" s="749">
        <v>1</v>
      </c>
      <c r="W564" s="749">
        <v>1</v>
      </c>
      <c r="X564" s="749">
        <v>0</v>
      </c>
      <c r="Y564" s="749" t="s">
        <v>1810</v>
      </c>
      <c r="AA564" s="749">
        <v>200000</v>
      </c>
      <c r="AB564" s="749">
        <v>0</v>
      </c>
      <c r="AC564" s="749">
        <v>0</v>
      </c>
      <c r="AD564" s="749">
        <v>0</v>
      </c>
      <c r="AE564" s="749">
        <v>0</v>
      </c>
      <c r="AF564" s="749">
        <v>0</v>
      </c>
      <c r="AG564" s="749">
        <v>0</v>
      </c>
      <c r="AH564" s="671">
        <v>4821711.13</v>
      </c>
      <c r="BS564" s="749">
        <v>38221</v>
      </c>
    </row>
    <row r="565" spans="1:71">
      <c r="A565" s="749">
        <v>1</v>
      </c>
      <c r="B565" s="749" t="s">
        <v>1806</v>
      </c>
      <c r="C565" s="749">
        <v>2</v>
      </c>
      <c r="D565" s="749" t="s">
        <v>1807</v>
      </c>
      <c r="E565" s="749">
        <v>14</v>
      </c>
      <c r="F565" s="749" t="s">
        <v>509</v>
      </c>
      <c r="G565" s="749">
        <v>265143</v>
      </c>
      <c r="H565" s="749">
        <v>265</v>
      </c>
      <c r="I565" s="749" t="s">
        <v>377</v>
      </c>
      <c r="J565" s="749" t="s">
        <v>1808</v>
      </c>
      <c r="K565" s="749">
        <v>1</v>
      </c>
      <c r="L565" s="749">
        <v>1</v>
      </c>
      <c r="M565" s="749">
        <v>1</v>
      </c>
      <c r="N565" s="749">
        <v>1</v>
      </c>
      <c r="O565" s="749">
        <v>0</v>
      </c>
      <c r="P565" s="749">
        <v>0</v>
      </c>
      <c r="Q565" s="749">
        <v>111100</v>
      </c>
      <c r="R565" s="749">
        <v>4412</v>
      </c>
      <c r="S565" s="749">
        <v>441</v>
      </c>
      <c r="T565" s="749">
        <v>44</v>
      </c>
      <c r="U565" s="749">
        <v>4</v>
      </c>
      <c r="V565" s="749">
        <v>1</v>
      </c>
      <c r="W565" s="749">
        <v>1</v>
      </c>
      <c r="X565" s="749">
        <v>0</v>
      </c>
      <c r="Y565" s="749" t="s">
        <v>1810</v>
      </c>
      <c r="AA565" s="749">
        <v>1239947</v>
      </c>
      <c r="AB565" s="749">
        <v>0</v>
      </c>
      <c r="AC565" s="749">
        <v>0</v>
      </c>
      <c r="AD565" s="749">
        <v>0</v>
      </c>
      <c r="AE565" s="749">
        <v>0</v>
      </c>
      <c r="AF565" s="749">
        <v>0</v>
      </c>
      <c r="AG565" s="749">
        <v>0</v>
      </c>
      <c r="AH565" s="671"/>
      <c r="BS565" s="749">
        <v>44121</v>
      </c>
    </row>
    <row r="566" spans="1:71">
      <c r="A566" s="749">
        <v>1</v>
      </c>
      <c r="B566" s="749" t="s">
        <v>1806</v>
      </c>
      <c r="C566" s="749">
        <v>2</v>
      </c>
      <c r="D566" s="749" t="s">
        <v>1807</v>
      </c>
      <c r="E566" s="749">
        <v>14</v>
      </c>
      <c r="F566" s="749" t="s">
        <v>509</v>
      </c>
      <c r="G566" s="749">
        <v>265143</v>
      </c>
      <c r="H566" s="749">
        <v>265</v>
      </c>
      <c r="I566" s="749" t="s">
        <v>377</v>
      </c>
      <c r="J566" s="749" t="s">
        <v>1808</v>
      </c>
      <c r="K566" s="749">
        <v>1</v>
      </c>
      <c r="L566" s="749">
        <v>1</v>
      </c>
      <c r="M566" s="749">
        <v>1</v>
      </c>
      <c r="N566" s="749">
        <v>1</v>
      </c>
      <c r="O566" s="749">
        <v>0</v>
      </c>
      <c r="P566" s="749">
        <v>0</v>
      </c>
      <c r="Q566" s="749">
        <v>111100</v>
      </c>
      <c r="R566" s="749">
        <v>4419</v>
      </c>
      <c r="S566" s="749">
        <v>441</v>
      </c>
      <c r="T566" s="749">
        <v>44</v>
      </c>
      <c r="U566" s="749">
        <v>4</v>
      </c>
      <c r="V566" s="749">
        <v>1</v>
      </c>
      <c r="W566" s="749">
        <v>1</v>
      </c>
      <c r="X566" s="749">
        <v>0</v>
      </c>
      <c r="Y566" s="749" t="s">
        <v>1810</v>
      </c>
      <c r="AA566" s="749">
        <v>2354456</v>
      </c>
      <c r="AB566" s="749">
        <v>0</v>
      </c>
      <c r="AC566" s="749">
        <v>0</v>
      </c>
      <c r="AD566" s="749">
        <v>0</v>
      </c>
      <c r="AE566" s="749">
        <v>0</v>
      </c>
      <c r="AF566" s="749">
        <v>0</v>
      </c>
      <c r="AG566" s="749">
        <v>0</v>
      </c>
      <c r="AH566" s="671">
        <v>72506.5</v>
      </c>
      <c r="BS566" s="749">
        <v>44191</v>
      </c>
    </row>
    <row r="567" spans="1:71">
      <c r="A567" s="749">
        <v>1</v>
      </c>
      <c r="B567" s="749" t="s">
        <v>1806</v>
      </c>
      <c r="C567" s="749">
        <v>2</v>
      </c>
      <c r="D567" s="749" t="s">
        <v>1807</v>
      </c>
      <c r="E567" s="749">
        <v>14</v>
      </c>
      <c r="F567" s="749" t="s">
        <v>509</v>
      </c>
      <c r="G567" s="749">
        <v>265143</v>
      </c>
      <c r="H567" s="749">
        <v>265</v>
      </c>
      <c r="I567" s="749" t="s">
        <v>377</v>
      </c>
      <c r="J567" s="749" t="s">
        <v>1808</v>
      </c>
      <c r="K567" s="749">
        <v>1</v>
      </c>
      <c r="L567" s="749">
        <v>5</v>
      </c>
      <c r="M567" s="749" t="s">
        <v>1809</v>
      </c>
      <c r="N567" s="749">
        <v>3</v>
      </c>
      <c r="O567" s="749">
        <v>0</v>
      </c>
      <c r="P567" s="749">
        <v>0</v>
      </c>
      <c r="Q567" s="749" t="s">
        <v>552</v>
      </c>
      <c r="R567" s="749">
        <v>4412</v>
      </c>
      <c r="S567" s="749">
        <v>441</v>
      </c>
      <c r="T567" s="749">
        <v>44</v>
      </c>
      <c r="U567" s="749">
        <v>4</v>
      </c>
      <c r="V567" s="749">
        <v>1</v>
      </c>
      <c r="W567" s="749">
        <v>1</v>
      </c>
      <c r="X567" s="749">
        <v>0</v>
      </c>
      <c r="Y567" s="749" t="s">
        <v>1810</v>
      </c>
      <c r="AA567" s="749">
        <v>2580053</v>
      </c>
      <c r="AB567" s="749">
        <v>1507500</v>
      </c>
      <c r="AC567" s="749">
        <v>860019</v>
      </c>
      <c r="AD567" s="749">
        <v>0</v>
      </c>
      <c r="AE567" s="749">
        <v>860019</v>
      </c>
      <c r="AF567" s="749">
        <v>0</v>
      </c>
      <c r="AG567" s="749">
        <v>1507500</v>
      </c>
      <c r="AH567" s="671">
        <v>432436.75</v>
      </c>
      <c r="BS567" s="749">
        <v>44121</v>
      </c>
    </row>
    <row r="568" spans="1:71">
      <c r="A568" s="749">
        <v>1</v>
      </c>
      <c r="B568" s="749" t="s">
        <v>1806</v>
      </c>
      <c r="C568" s="749">
        <v>2</v>
      </c>
      <c r="D568" s="749" t="s">
        <v>1807</v>
      </c>
      <c r="E568" s="749">
        <v>14</v>
      </c>
      <c r="F568" s="749" t="s">
        <v>509</v>
      </c>
      <c r="G568" s="749">
        <v>265143</v>
      </c>
      <c r="H568" s="749">
        <v>265</v>
      </c>
      <c r="I568" s="749" t="s">
        <v>377</v>
      </c>
      <c r="J568" s="749" t="s">
        <v>1808</v>
      </c>
      <c r="K568" s="749">
        <v>1</v>
      </c>
      <c r="L568" s="749">
        <v>5</v>
      </c>
      <c r="M568" s="749" t="s">
        <v>1809</v>
      </c>
      <c r="N568" s="749">
        <v>3</v>
      </c>
      <c r="O568" s="749">
        <v>0</v>
      </c>
      <c r="P568" s="749">
        <v>0</v>
      </c>
      <c r="Q568" s="749" t="s">
        <v>552</v>
      </c>
      <c r="R568" s="749">
        <v>5111</v>
      </c>
      <c r="S568" s="749">
        <v>511</v>
      </c>
      <c r="T568" s="749">
        <v>51</v>
      </c>
      <c r="U568" s="749">
        <v>5</v>
      </c>
      <c r="V568" s="749">
        <v>2</v>
      </c>
      <c r="W568" s="749">
        <v>1</v>
      </c>
      <c r="X568" s="749">
        <v>0</v>
      </c>
      <c r="Y568" s="749" t="s">
        <v>1812</v>
      </c>
      <c r="Z568" s="749" t="s">
        <v>1145</v>
      </c>
      <c r="AA568" s="749">
        <v>55000</v>
      </c>
      <c r="AB568" s="749">
        <v>55000</v>
      </c>
      <c r="AC568" s="749">
        <v>20000</v>
      </c>
      <c r="AD568" s="749">
        <v>0</v>
      </c>
      <c r="AE568" s="749">
        <v>20000</v>
      </c>
      <c r="AF568" s="749">
        <v>0</v>
      </c>
      <c r="AG568" s="749">
        <v>55000</v>
      </c>
      <c r="AH568" s="671">
        <v>686269.86999999988</v>
      </c>
      <c r="BS568" s="749">
        <v>51112</v>
      </c>
    </row>
    <row r="569" spans="1:71">
      <c r="A569" s="749">
        <v>1</v>
      </c>
      <c r="B569" s="749" t="s">
        <v>1806</v>
      </c>
      <c r="C569" s="749">
        <v>2</v>
      </c>
      <c r="D569" s="749" t="s">
        <v>1807</v>
      </c>
      <c r="E569" s="749">
        <v>14</v>
      </c>
      <c r="F569" s="749" t="s">
        <v>509</v>
      </c>
      <c r="G569" s="749">
        <v>265143</v>
      </c>
      <c r="H569" s="749">
        <v>265</v>
      </c>
      <c r="I569" s="749" t="s">
        <v>377</v>
      </c>
      <c r="J569" s="749" t="s">
        <v>1808</v>
      </c>
      <c r="K569" s="749">
        <v>1</v>
      </c>
      <c r="L569" s="749">
        <v>5</v>
      </c>
      <c r="M569" s="749" t="s">
        <v>1809</v>
      </c>
      <c r="N569" s="749">
        <v>3</v>
      </c>
      <c r="O569" s="749">
        <v>0</v>
      </c>
      <c r="P569" s="749">
        <v>0</v>
      </c>
      <c r="Q569" s="749" t="s">
        <v>552</v>
      </c>
      <c r="R569" s="749">
        <v>5151</v>
      </c>
      <c r="S569" s="749">
        <v>515</v>
      </c>
      <c r="T569" s="749">
        <v>51</v>
      </c>
      <c r="U569" s="749">
        <v>5</v>
      </c>
      <c r="V569" s="749">
        <v>2</v>
      </c>
      <c r="W569" s="749">
        <v>1</v>
      </c>
      <c r="X569" s="749">
        <v>0</v>
      </c>
      <c r="Y569" s="749" t="s">
        <v>1812</v>
      </c>
      <c r="Z569" s="749" t="s">
        <v>1145</v>
      </c>
      <c r="AA569" s="749">
        <v>60600</v>
      </c>
      <c r="AB569" s="749">
        <v>60600</v>
      </c>
      <c r="AC569" s="749">
        <v>20000</v>
      </c>
      <c r="AD569" s="749">
        <v>0</v>
      </c>
      <c r="AE569" s="749">
        <v>20000</v>
      </c>
      <c r="AF569" s="749">
        <v>0</v>
      </c>
      <c r="AG569" s="749">
        <v>60600</v>
      </c>
      <c r="AH569" s="671">
        <v>51060.59</v>
      </c>
      <c r="BS569" s="749">
        <v>51512</v>
      </c>
    </row>
    <row r="570" spans="1:71">
      <c r="A570" s="749">
        <v>1</v>
      </c>
      <c r="B570" s="749" t="s">
        <v>1806</v>
      </c>
      <c r="C570" s="749">
        <v>2</v>
      </c>
      <c r="D570" s="749" t="s">
        <v>1807</v>
      </c>
      <c r="E570" s="749">
        <v>14</v>
      </c>
      <c r="F570" s="749" t="s">
        <v>509</v>
      </c>
      <c r="G570" s="749">
        <v>265143</v>
      </c>
      <c r="H570" s="749">
        <v>265</v>
      </c>
      <c r="I570" s="749" t="s">
        <v>377</v>
      </c>
      <c r="J570" s="749" t="s">
        <v>1808</v>
      </c>
      <c r="K570" s="749">
        <v>1</v>
      </c>
      <c r="L570" s="749">
        <v>5</v>
      </c>
      <c r="M570" s="749" t="s">
        <v>1809</v>
      </c>
      <c r="N570" s="749">
        <v>3</v>
      </c>
      <c r="O570" s="749">
        <v>0</v>
      </c>
      <c r="P570" s="749">
        <v>0</v>
      </c>
      <c r="Q570" s="749" t="s">
        <v>552</v>
      </c>
      <c r="R570" s="749">
        <v>5191</v>
      </c>
      <c r="S570" s="749">
        <v>519</v>
      </c>
      <c r="T570" s="749">
        <v>51</v>
      </c>
      <c r="U570" s="749">
        <v>5</v>
      </c>
      <c r="V570" s="749">
        <v>2</v>
      </c>
      <c r="W570" s="749">
        <v>1</v>
      </c>
      <c r="X570" s="749">
        <v>0</v>
      </c>
      <c r="Y570" s="749" t="s">
        <v>1812</v>
      </c>
      <c r="Z570" s="749" t="s">
        <v>1145</v>
      </c>
      <c r="AA570" s="749">
        <v>10800</v>
      </c>
      <c r="AB570" s="749">
        <v>10800</v>
      </c>
      <c r="AC570" s="749">
        <v>10800</v>
      </c>
      <c r="AD570" s="749">
        <v>0</v>
      </c>
      <c r="AE570" s="749">
        <v>10800</v>
      </c>
      <c r="AF570" s="749">
        <v>0</v>
      </c>
      <c r="AG570" s="749">
        <v>10800</v>
      </c>
      <c r="AH570" s="671">
        <v>1795297</v>
      </c>
      <c r="BS570" s="749">
        <v>51912</v>
      </c>
    </row>
    <row r="571" spans="1:71">
      <c r="A571" s="749">
        <v>1</v>
      </c>
      <c r="B571" s="749" t="s">
        <v>1806</v>
      </c>
      <c r="C571" s="749">
        <v>2</v>
      </c>
      <c r="D571" s="749" t="s">
        <v>1807</v>
      </c>
      <c r="E571" s="749">
        <v>14</v>
      </c>
      <c r="F571" s="749" t="s">
        <v>509</v>
      </c>
      <c r="G571" s="749">
        <v>265143</v>
      </c>
      <c r="H571" s="749">
        <v>265</v>
      </c>
      <c r="I571" s="749" t="s">
        <v>377</v>
      </c>
      <c r="J571" s="749" t="s">
        <v>1808</v>
      </c>
      <c r="K571" s="749">
        <v>1</v>
      </c>
      <c r="L571" s="749">
        <v>5</v>
      </c>
      <c r="M571" s="749" t="s">
        <v>1809</v>
      </c>
      <c r="N571" s="749">
        <v>3</v>
      </c>
      <c r="O571" s="749">
        <v>0</v>
      </c>
      <c r="P571" s="749">
        <v>0</v>
      </c>
      <c r="Q571" s="749" t="s">
        <v>552</v>
      </c>
      <c r="R571" s="749">
        <v>5321</v>
      </c>
      <c r="S571" s="749">
        <v>532</v>
      </c>
      <c r="T571" s="749">
        <v>53</v>
      </c>
      <c r="U571" s="749">
        <v>5</v>
      </c>
      <c r="V571" s="749">
        <v>2</v>
      </c>
      <c r="W571" s="749">
        <v>1</v>
      </c>
      <c r="X571" s="749">
        <v>0</v>
      </c>
      <c r="Y571" s="749" t="s">
        <v>1812</v>
      </c>
      <c r="Z571" s="749" t="s">
        <v>1145</v>
      </c>
      <c r="AA571" s="749">
        <v>2500000</v>
      </c>
      <c r="AB571" s="749">
        <v>2500000</v>
      </c>
      <c r="AC571" s="749">
        <v>1000000</v>
      </c>
      <c r="AD571" s="749">
        <v>0</v>
      </c>
      <c r="AE571" s="749">
        <v>1000000</v>
      </c>
      <c r="AF571" s="749">
        <v>0</v>
      </c>
      <c r="AG571" s="749">
        <v>2500000</v>
      </c>
      <c r="AH571" s="671">
        <v>1140236.1200000001</v>
      </c>
      <c r="BS571" s="749">
        <v>53212</v>
      </c>
    </row>
    <row r="572" spans="1:71">
      <c r="A572" s="749">
        <v>1</v>
      </c>
      <c r="B572" s="749" t="s">
        <v>1806</v>
      </c>
      <c r="C572" s="749">
        <v>2</v>
      </c>
      <c r="D572" s="749" t="s">
        <v>1807</v>
      </c>
      <c r="E572" s="749">
        <v>14</v>
      </c>
      <c r="F572" s="749" t="s">
        <v>509</v>
      </c>
      <c r="G572" s="749">
        <v>265143</v>
      </c>
      <c r="H572" s="749">
        <v>265</v>
      </c>
      <c r="I572" s="749" t="s">
        <v>377</v>
      </c>
      <c r="J572" s="749" t="s">
        <v>1808</v>
      </c>
      <c r="K572" s="749">
        <v>1</v>
      </c>
      <c r="L572" s="749">
        <v>5</v>
      </c>
      <c r="M572" s="749" t="s">
        <v>1809</v>
      </c>
      <c r="N572" s="749">
        <v>4</v>
      </c>
      <c r="O572" s="749">
        <v>0</v>
      </c>
      <c r="P572" s="749">
        <v>0</v>
      </c>
      <c r="Q572" s="749" t="s">
        <v>555</v>
      </c>
      <c r="R572" s="749">
        <v>4419</v>
      </c>
      <c r="S572" s="749">
        <v>441</v>
      </c>
      <c r="T572" s="749">
        <v>44</v>
      </c>
      <c r="U572" s="749">
        <v>4</v>
      </c>
      <c r="V572" s="749">
        <v>1</v>
      </c>
      <c r="W572" s="749">
        <v>1</v>
      </c>
      <c r="X572" s="749">
        <v>0</v>
      </c>
      <c r="Y572" s="749" t="s">
        <v>1810</v>
      </c>
      <c r="AA572" s="749">
        <v>3986724</v>
      </c>
      <c r="AB572" s="749">
        <v>0</v>
      </c>
      <c r="AC572" s="749">
        <v>0</v>
      </c>
      <c r="AD572" s="749">
        <v>0</v>
      </c>
      <c r="AE572" s="749">
        <v>0</v>
      </c>
      <c r="AF572" s="749">
        <v>0</v>
      </c>
      <c r="AG572" s="749">
        <v>0</v>
      </c>
      <c r="AH572" s="671"/>
      <c r="BS572" s="749">
        <v>44191</v>
      </c>
    </row>
    <row r="573" spans="1:71">
      <c r="A573" s="749">
        <v>1</v>
      </c>
      <c r="B573" s="749" t="s">
        <v>1806</v>
      </c>
      <c r="C573" s="749">
        <v>2</v>
      </c>
      <c r="D573" s="749" t="s">
        <v>1807</v>
      </c>
      <c r="E573" s="749">
        <v>14</v>
      </c>
      <c r="F573" s="749" t="s">
        <v>509</v>
      </c>
      <c r="G573" s="749">
        <v>265143</v>
      </c>
      <c r="H573" s="749">
        <v>265</v>
      </c>
      <c r="I573" s="749" t="s">
        <v>377</v>
      </c>
      <c r="J573" s="749" t="s">
        <v>1808</v>
      </c>
      <c r="K573" s="749">
        <v>2</v>
      </c>
      <c r="L573" s="749">
        <v>5</v>
      </c>
      <c r="M573" s="749" t="s">
        <v>1811</v>
      </c>
      <c r="N573" s="749">
        <v>1</v>
      </c>
      <c r="O573" s="749">
        <v>0</v>
      </c>
      <c r="P573" s="749">
        <v>0</v>
      </c>
      <c r="Q573" s="749" t="s">
        <v>548</v>
      </c>
      <c r="R573" s="749">
        <v>2121</v>
      </c>
      <c r="S573" s="749">
        <v>212</v>
      </c>
      <c r="T573" s="749">
        <v>21</v>
      </c>
      <c r="U573" s="749">
        <v>2</v>
      </c>
      <c r="V573" s="749">
        <v>1</v>
      </c>
      <c r="W573" s="749">
        <v>1</v>
      </c>
      <c r="X573" s="749">
        <v>0</v>
      </c>
      <c r="Y573" s="749" t="s">
        <v>1810</v>
      </c>
      <c r="AA573" s="749">
        <v>10000</v>
      </c>
      <c r="AB573" s="749">
        <v>0</v>
      </c>
      <c r="AC573" s="749">
        <v>0</v>
      </c>
      <c r="AD573" s="749">
        <v>0</v>
      </c>
      <c r="AE573" s="749">
        <v>0</v>
      </c>
      <c r="AF573" s="749">
        <v>0</v>
      </c>
      <c r="AG573" s="749">
        <v>0</v>
      </c>
      <c r="AH573" s="671">
        <v>1693144.9800000002</v>
      </c>
      <c r="BS573" s="749">
        <v>21211</v>
      </c>
    </row>
    <row r="574" spans="1:71">
      <c r="A574" s="749">
        <v>1</v>
      </c>
      <c r="B574" s="749" t="s">
        <v>1806</v>
      </c>
      <c r="C574" s="749">
        <v>2</v>
      </c>
      <c r="D574" s="749" t="s">
        <v>1807</v>
      </c>
      <c r="E574" s="749">
        <v>14</v>
      </c>
      <c r="F574" s="749" t="s">
        <v>509</v>
      </c>
      <c r="G574" s="749">
        <v>265143</v>
      </c>
      <c r="H574" s="749">
        <v>265</v>
      </c>
      <c r="I574" s="749" t="s">
        <v>377</v>
      </c>
      <c r="J574" s="749" t="s">
        <v>1808</v>
      </c>
      <c r="K574" s="749">
        <v>2</v>
      </c>
      <c r="L574" s="749">
        <v>5</v>
      </c>
      <c r="M574" s="749" t="s">
        <v>1811</v>
      </c>
      <c r="N574" s="749">
        <v>1</v>
      </c>
      <c r="O574" s="749">
        <v>0</v>
      </c>
      <c r="P574" s="749">
        <v>0</v>
      </c>
      <c r="Q574" s="749" t="s">
        <v>548</v>
      </c>
      <c r="R574" s="749">
        <v>2171</v>
      </c>
      <c r="S574" s="749">
        <v>217</v>
      </c>
      <c r="T574" s="749">
        <v>21</v>
      </c>
      <c r="U574" s="749">
        <v>2</v>
      </c>
      <c r="V574" s="749">
        <v>1</v>
      </c>
      <c r="W574" s="749">
        <v>1</v>
      </c>
      <c r="X574" s="749">
        <v>0</v>
      </c>
      <c r="Y574" s="749" t="s">
        <v>1810</v>
      </c>
      <c r="AA574" s="749">
        <v>155000</v>
      </c>
      <c r="AB574" s="749">
        <v>0</v>
      </c>
      <c r="AC574" s="749">
        <v>0</v>
      </c>
      <c r="AD574" s="749">
        <v>0</v>
      </c>
      <c r="AE574" s="749">
        <v>0</v>
      </c>
      <c r="AF574" s="749">
        <v>0</v>
      </c>
      <c r="AG574" s="749">
        <v>0</v>
      </c>
      <c r="AH574" s="671"/>
      <c r="BS574" s="749">
        <v>21711</v>
      </c>
    </row>
    <row r="575" spans="1:71">
      <c r="A575" s="749">
        <v>1</v>
      </c>
      <c r="B575" s="749" t="s">
        <v>1806</v>
      </c>
      <c r="C575" s="749">
        <v>2</v>
      </c>
      <c r="D575" s="749" t="s">
        <v>1807</v>
      </c>
      <c r="E575" s="749">
        <v>14</v>
      </c>
      <c r="F575" s="749" t="s">
        <v>509</v>
      </c>
      <c r="G575" s="749">
        <v>265143</v>
      </c>
      <c r="H575" s="749">
        <v>265</v>
      </c>
      <c r="I575" s="749" t="s">
        <v>377</v>
      </c>
      <c r="J575" s="749" t="s">
        <v>1808</v>
      </c>
      <c r="K575" s="749">
        <v>2</v>
      </c>
      <c r="L575" s="749">
        <v>5</v>
      </c>
      <c r="M575" s="749" t="s">
        <v>1811</v>
      </c>
      <c r="N575" s="749">
        <v>1</v>
      </c>
      <c r="O575" s="749">
        <v>0</v>
      </c>
      <c r="P575" s="749">
        <v>0</v>
      </c>
      <c r="Q575" s="749" t="s">
        <v>548</v>
      </c>
      <c r="R575" s="749">
        <v>2751</v>
      </c>
      <c r="S575" s="749">
        <v>275</v>
      </c>
      <c r="T575" s="749">
        <v>27</v>
      </c>
      <c r="U575" s="749">
        <v>2</v>
      </c>
      <c r="V575" s="749">
        <v>1</v>
      </c>
      <c r="W575" s="749">
        <v>1</v>
      </c>
      <c r="X575" s="749">
        <v>0</v>
      </c>
      <c r="Y575" s="749" t="s">
        <v>1810</v>
      </c>
      <c r="AA575" s="749">
        <v>18000</v>
      </c>
      <c r="AB575" s="749">
        <v>0</v>
      </c>
      <c r="AC575" s="749">
        <v>0</v>
      </c>
      <c r="AD575" s="749">
        <v>0</v>
      </c>
      <c r="AE575" s="749">
        <v>0</v>
      </c>
      <c r="AF575" s="749">
        <v>0</v>
      </c>
      <c r="AG575" s="749">
        <v>0</v>
      </c>
      <c r="AH575" s="671">
        <v>365129.97</v>
      </c>
      <c r="BS575" s="749">
        <v>27511</v>
      </c>
    </row>
    <row r="576" spans="1:71">
      <c r="A576" s="749">
        <v>1</v>
      </c>
      <c r="B576" s="749" t="s">
        <v>1806</v>
      </c>
      <c r="C576" s="749">
        <v>2</v>
      </c>
      <c r="D576" s="749" t="s">
        <v>1807</v>
      </c>
      <c r="E576" s="749">
        <v>14</v>
      </c>
      <c r="F576" s="749" t="s">
        <v>509</v>
      </c>
      <c r="G576" s="749">
        <v>265143</v>
      </c>
      <c r="H576" s="749">
        <v>265</v>
      </c>
      <c r="I576" s="749" t="s">
        <v>377</v>
      </c>
      <c r="J576" s="749" t="s">
        <v>1808</v>
      </c>
      <c r="K576" s="749">
        <v>2</v>
      </c>
      <c r="L576" s="749">
        <v>5</v>
      </c>
      <c r="M576" s="749" t="s">
        <v>1811</v>
      </c>
      <c r="N576" s="749">
        <v>1</v>
      </c>
      <c r="O576" s="749">
        <v>0</v>
      </c>
      <c r="P576" s="749">
        <v>0</v>
      </c>
      <c r="Q576" s="749" t="s">
        <v>548</v>
      </c>
      <c r="R576" s="749">
        <v>3112</v>
      </c>
      <c r="S576" s="749">
        <v>311</v>
      </c>
      <c r="T576" s="749">
        <v>31</v>
      </c>
      <c r="U576" s="749">
        <v>3</v>
      </c>
      <c r="V576" s="749">
        <v>1</v>
      </c>
      <c r="W576" s="749">
        <v>2</v>
      </c>
      <c r="X576" s="749">
        <v>0</v>
      </c>
      <c r="Y576" s="749" t="s">
        <v>1810</v>
      </c>
      <c r="AA576" s="749">
        <v>0</v>
      </c>
      <c r="AB576" s="749">
        <v>203000</v>
      </c>
      <c r="AC576" s="749">
        <v>153000</v>
      </c>
      <c r="AD576" s="749">
        <v>0</v>
      </c>
      <c r="AE576" s="749">
        <v>153000</v>
      </c>
      <c r="AF576" s="749">
        <v>0</v>
      </c>
      <c r="AG576" s="749">
        <v>203000</v>
      </c>
      <c r="AH576" s="671"/>
      <c r="BS576" s="749">
        <v>31121</v>
      </c>
    </row>
    <row r="577" spans="1:71">
      <c r="A577" s="749">
        <v>1</v>
      </c>
      <c r="B577" s="749" t="s">
        <v>1806</v>
      </c>
      <c r="C577" s="749">
        <v>2</v>
      </c>
      <c r="D577" s="749" t="s">
        <v>1807</v>
      </c>
      <c r="E577" s="749">
        <v>14</v>
      </c>
      <c r="F577" s="749" t="s">
        <v>509</v>
      </c>
      <c r="G577" s="749">
        <v>265143</v>
      </c>
      <c r="H577" s="749">
        <v>265</v>
      </c>
      <c r="I577" s="749" t="s">
        <v>377</v>
      </c>
      <c r="J577" s="749" t="s">
        <v>1808</v>
      </c>
      <c r="K577" s="749">
        <v>2</v>
      </c>
      <c r="L577" s="749">
        <v>5</v>
      </c>
      <c r="M577" s="749" t="s">
        <v>1811</v>
      </c>
      <c r="N577" s="749">
        <v>1</v>
      </c>
      <c r="O577" s="749">
        <v>0</v>
      </c>
      <c r="P577" s="749">
        <v>0</v>
      </c>
      <c r="Q577" s="749" t="s">
        <v>548</v>
      </c>
      <c r="R577" s="749">
        <v>3351</v>
      </c>
      <c r="S577" s="749">
        <v>335</v>
      </c>
      <c r="T577" s="749">
        <v>33</v>
      </c>
      <c r="U577" s="749">
        <v>3</v>
      </c>
      <c r="V577" s="749">
        <v>1</v>
      </c>
      <c r="W577" s="749">
        <v>1</v>
      </c>
      <c r="X577" s="749">
        <v>0</v>
      </c>
      <c r="Y577" s="749" t="s">
        <v>1810</v>
      </c>
      <c r="AA577" s="749">
        <v>20000</v>
      </c>
      <c r="AB577" s="749">
        <v>0</v>
      </c>
      <c r="AC577" s="749">
        <v>0</v>
      </c>
      <c r="AD577" s="749">
        <v>0</v>
      </c>
      <c r="AE577" s="749">
        <v>0</v>
      </c>
      <c r="AF577" s="749">
        <v>0</v>
      </c>
      <c r="AG577" s="749">
        <v>0</v>
      </c>
      <c r="AH577" s="671">
        <v>10337245.760000002</v>
      </c>
      <c r="BS577" s="749">
        <v>33511</v>
      </c>
    </row>
    <row r="578" spans="1:71">
      <c r="A578" s="749">
        <v>3</v>
      </c>
      <c r="B578" s="749" t="s">
        <v>1806</v>
      </c>
      <c r="C578" s="749">
        <v>2</v>
      </c>
      <c r="D578" s="749" t="s">
        <v>1807</v>
      </c>
      <c r="E578" s="749">
        <v>14</v>
      </c>
      <c r="F578" s="749" t="s">
        <v>516</v>
      </c>
      <c r="G578" s="749">
        <v>268117</v>
      </c>
      <c r="H578" s="749">
        <v>268</v>
      </c>
      <c r="I578" s="749" t="s">
        <v>438</v>
      </c>
      <c r="J578" s="749" t="s">
        <v>1787</v>
      </c>
      <c r="K578" s="749">
        <v>1</v>
      </c>
      <c r="L578" s="749">
        <v>5</v>
      </c>
      <c r="M578" s="749" t="s">
        <v>1809</v>
      </c>
      <c r="N578" s="749">
        <v>3</v>
      </c>
      <c r="O578" s="749">
        <v>0</v>
      </c>
      <c r="P578" s="749">
        <v>0</v>
      </c>
      <c r="Q578" s="749" t="s">
        <v>552</v>
      </c>
      <c r="R578" s="749">
        <v>4419</v>
      </c>
      <c r="S578" s="749">
        <v>441</v>
      </c>
      <c r="T578" s="749">
        <v>44</v>
      </c>
      <c r="U578" s="749">
        <v>4</v>
      </c>
      <c r="V578" s="749">
        <v>1</v>
      </c>
      <c r="W578" s="749">
        <v>1</v>
      </c>
      <c r="X578" s="749">
        <v>77</v>
      </c>
      <c r="Y578" s="749" t="s">
        <v>1810</v>
      </c>
      <c r="AA578" s="749">
        <v>12150000</v>
      </c>
      <c r="AB578" s="749">
        <v>12150000</v>
      </c>
      <c r="AC578" s="749">
        <v>6075000</v>
      </c>
      <c r="AD578" s="749">
        <v>5522640</v>
      </c>
      <c r="AE578" s="749">
        <v>552360</v>
      </c>
      <c r="AF578" s="749">
        <v>6627168</v>
      </c>
      <c r="AG578" s="749">
        <v>192</v>
      </c>
      <c r="AH578" s="671">
        <v>401714.75</v>
      </c>
      <c r="BS578" s="749">
        <v>44191</v>
      </c>
    </row>
    <row r="579" spans="1:71">
      <c r="A579" s="749">
        <v>1</v>
      </c>
      <c r="B579" s="749" t="s">
        <v>1806</v>
      </c>
      <c r="C579" s="749">
        <v>2</v>
      </c>
      <c r="D579" s="749" t="s">
        <v>1807</v>
      </c>
      <c r="E579" s="749">
        <v>14</v>
      </c>
      <c r="F579" s="749" t="s">
        <v>478</v>
      </c>
      <c r="G579" s="749">
        <v>268149</v>
      </c>
      <c r="H579" s="749">
        <v>268</v>
      </c>
      <c r="I579" s="749" t="s">
        <v>380</v>
      </c>
      <c r="J579" s="749" t="s">
        <v>1808</v>
      </c>
      <c r="K579" s="749">
        <v>2</v>
      </c>
      <c r="L579" s="749">
        <v>5</v>
      </c>
      <c r="M579" s="749" t="s">
        <v>1811</v>
      </c>
      <c r="N579" s="749">
        <v>1</v>
      </c>
      <c r="O579" s="749">
        <v>0</v>
      </c>
      <c r="P579" s="749">
        <v>0</v>
      </c>
      <c r="Q579" s="749" t="s">
        <v>548</v>
      </c>
      <c r="R579" s="749">
        <v>3112</v>
      </c>
      <c r="S579" s="749">
        <v>311</v>
      </c>
      <c r="T579" s="749">
        <v>31</v>
      </c>
      <c r="U579" s="749">
        <v>3</v>
      </c>
      <c r="V579" s="749">
        <v>1</v>
      </c>
      <c r="W579" s="749">
        <v>2</v>
      </c>
      <c r="X579" s="749">
        <v>0</v>
      </c>
      <c r="Y579" s="749" t="s">
        <v>1810</v>
      </c>
      <c r="AA579" s="749">
        <v>0</v>
      </c>
      <c r="AB579" s="749">
        <v>141600</v>
      </c>
      <c r="AC579" s="749">
        <v>21600</v>
      </c>
      <c r="AD579" s="749">
        <v>0</v>
      </c>
      <c r="AE579" s="749">
        <v>21600</v>
      </c>
      <c r="AF579" s="749">
        <v>0</v>
      </c>
      <c r="AG579" s="749">
        <v>141600</v>
      </c>
      <c r="AH579" s="671">
        <v>727933.94000000006</v>
      </c>
      <c r="BS579" s="749">
        <v>31121</v>
      </c>
    </row>
    <row r="580" spans="1:71">
      <c r="A580" s="749">
        <v>1</v>
      </c>
      <c r="B580" s="749" t="s">
        <v>1806</v>
      </c>
      <c r="C580" s="749">
        <v>2</v>
      </c>
      <c r="D580" s="749" t="s">
        <v>1807</v>
      </c>
      <c r="E580" s="749">
        <v>14</v>
      </c>
      <c r="F580" s="749" t="s">
        <v>478</v>
      </c>
      <c r="G580" s="749">
        <v>268149</v>
      </c>
      <c r="H580" s="749">
        <v>268</v>
      </c>
      <c r="I580" s="749" t="s">
        <v>380</v>
      </c>
      <c r="J580" s="749" t="s">
        <v>1808</v>
      </c>
      <c r="K580" s="749">
        <v>2</v>
      </c>
      <c r="L580" s="749">
        <v>5</v>
      </c>
      <c r="M580" s="749" t="s">
        <v>1811</v>
      </c>
      <c r="N580" s="749">
        <v>1</v>
      </c>
      <c r="O580" s="749">
        <v>0</v>
      </c>
      <c r="P580" s="749">
        <v>0</v>
      </c>
      <c r="Q580" s="749" t="s">
        <v>548</v>
      </c>
      <c r="R580" s="749">
        <v>3391</v>
      </c>
      <c r="S580" s="749">
        <v>339</v>
      </c>
      <c r="T580" s="749">
        <v>33</v>
      </c>
      <c r="U580" s="749">
        <v>3</v>
      </c>
      <c r="V580" s="749">
        <v>1</v>
      </c>
      <c r="W580" s="749">
        <v>1</v>
      </c>
      <c r="X580" s="749">
        <v>0</v>
      </c>
      <c r="Y580" s="749" t="s">
        <v>1810</v>
      </c>
      <c r="AA580" s="749">
        <v>180000</v>
      </c>
      <c r="AB580" s="749">
        <v>38400</v>
      </c>
      <c r="AC580" s="749">
        <v>38400</v>
      </c>
      <c r="AD580" s="749">
        <v>0</v>
      </c>
      <c r="AE580" s="749">
        <v>38400</v>
      </c>
      <c r="AF580" s="749">
        <v>0</v>
      </c>
      <c r="AG580" s="749">
        <v>38400</v>
      </c>
      <c r="AH580" s="671">
        <v>1117331.0399999998</v>
      </c>
      <c r="BS580" s="749">
        <v>33911</v>
      </c>
    </row>
    <row r="581" spans="1:71">
      <c r="A581" s="749">
        <v>1</v>
      </c>
      <c r="B581" s="749" t="s">
        <v>1806</v>
      </c>
      <c r="C581" s="749">
        <v>2</v>
      </c>
      <c r="D581" s="749" t="s">
        <v>1807</v>
      </c>
      <c r="E581" s="749">
        <v>14</v>
      </c>
      <c r="F581" s="749" t="s">
        <v>479</v>
      </c>
      <c r="G581" s="749">
        <v>268149</v>
      </c>
      <c r="H581" s="749">
        <v>268</v>
      </c>
      <c r="I581" s="749" t="s">
        <v>381</v>
      </c>
      <c r="J581" s="749" t="s">
        <v>1808</v>
      </c>
      <c r="K581" s="749">
        <v>1</v>
      </c>
      <c r="L581" s="749">
        <v>1</v>
      </c>
      <c r="M581" s="749">
        <v>1</v>
      </c>
      <c r="N581" s="749">
        <v>1</v>
      </c>
      <c r="O581" s="749">
        <v>0</v>
      </c>
      <c r="P581" s="749">
        <v>0</v>
      </c>
      <c r="Q581" s="749">
        <v>111100</v>
      </c>
      <c r="R581" s="749">
        <v>2711</v>
      </c>
      <c r="S581" s="749">
        <v>271</v>
      </c>
      <c r="T581" s="749">
        <v>27</v>
      </c>
      <c r="U581" s="749">
        <v>2</v>
      </c>
      <c r="V581" s="749">
        <v>1</v>
      </c>
      <c r="W581" s="749">
        <v>1</v>
      </c>
      <c r="X581" s="749">
        <v>0</v>
      </c>
      <c r="Y581" s="749" t="s">
        <v>1810</v>
      </c>
      <c r="AA581" s="749">
        <v>100000</v>
      </c>
      <c r="AB581" s="749">
        <v>100000</v>
      </c>
      <c r="AC581" s="749">
        <v>59100</v>
      </c>
      <c r="AD581" s="749">
        <v>0</v>
      </c>
      <c r="AE581" s="749">
        <v>59100</v>
      </c>
      <c r="AF581" s="749">
        <v>0</v>
      </c>
      <c r="AG581" s="749">
        <v>100000</v>
      </c>
      <c r="AH581" s="671"/>
      <c r="BS581" s="749">
        <v>27111</v>
      </c>
    </row>
    <row r="582" spans="1:71">
      <c r="A582" s="749">
        <v>1</v>
      </c>
      <c r="B582" s="749" t="s">
        <v>1806</v>
      </c>
      <c r="C582" s="749">
        <v>2</v>
      </c>
      <c r="D582" s="749" t="s">
        <v>1807</v>
      </c>
      <c r="E582" s="749">
        <v>14</v>
      </c>
      <c r="F582" s="749" t="s">
        <v>479</v>
      </c>
      <c r="G582" s="749">
        <v>268149</v>
      </c>
      <c r="H582" s="749">
        <v>268</v>
      </c>
      <c r="I582" s="749" t="s">
        <v>381</v>
      </c>
      <c r="J582" s="749" t="s">
        <v>1808</v>
      </c>
      <c r="K582" s="749">
        <v>1</v>
      </c>
      <c r="L582" s="749">
        <v>5</v>
      </c>
      <c r="M582" s="749" t="s">
        <v>1809</v>
      </c>
      <c r="N582" s="749">
        <v>2</v>
      </c>
      <c r="O582" s="749">
        <v>0</v>
      </c>
      <c r="P582" s="749">
        <v>0</v>
      </c>
      <c r="Q582" s="749" t="s">
        <v>546</v>
      </c>
      <c r="R582" s="749">
        <v>2611</v>
      </c>
      <c r="S582" s="749">
        <v>261</v>
      </c>
      <c r="T582" s="749">
        <v>26</v>
      </c>
      <c r="U582" s="749">
        <v>2</v>
      </c>
      <c r="V582" s="749">
        <v>1</v>
      </c>
      <c r="W582" s="749">
        <v>2</v>
      </c>
      <c r="X582" s="749">
        <v>0</v>
      </c>
      <c r="Y582" s="749" t="s">
        <v>1810</v>
      </c>
      <c r="AA582" s="749">
        <v>9319643</v>
      </c>
      <c r="AB582" s="749">
        <v>9319643</v>
      </c>
      <c r="AC582" s="749">
        <v>5507061</v>
      </c>
      <c r="AD582" s="749">
        <v>0</v>
      </c>
      <c r="AE582" s="749">
        <v>5507061</v>
      </c>
      <c r="AF582" s="749">
        <v>0</v>
      </c>
      <c r="AG582" s="749">
        <v>9319643</v>
      </c>
      <c r="AH582" s="671">
        <v>562500</v>
      </c>
      <c r="BS582" s="749">
        <v>26111</v>
      </c>
    </row>
    <row r="583" spans="1:71">
      <c r="A583" s="749">
        <v>1</v>
      </c>
      <c r="B583" s="749" t="s">
        <v>1806</v>
      </c>
      <c r="C583" s="749">
        <v>2</v>
      </c>
      <c r="D583" s="749" t="s">
        <v>1807</v>
      </c>
      <c r="E583" s="749">
        <v>14</v>
      </c>
      <c r="F583" s="749" t="s">
        <v>479</v>
      </c>
      <c r="G583" s="749">
        <v>268149</v>
      </c>
      <c r="H583" s="749">
        <v>268</v>
      </c>
      <c r="I583" s="749" t="s">
        <v>381</v>
      </c>
      <c r="J583" s="749" t="s">
        <v>1808</v>
      </c>
      <c r="K583" s="749">
        <v>1</v>
      </c>
      <c r="L583" s="749">
        <v>5</v>
      </c>
      <c r="M583" s="749" t="s">
        <v>1809</v>
      </c>
      <c r="N583" s="749">
        <v>2</v>
      </c>
      <c r="O583" s="749">
        <v>0</v>
      </c>
      <c r="P583" s="749">
        <v>0</v>
      </c>
      <c r="Q583" s="749" t="s">
        <v>546</v>
      </c>
      <c r="R583" s="749">
        <v>2711</v>
      </c>
      <c r="S583" s="749">
        <v>271</v>
      </c>
      <c r="T583" s="749">
        <v>27</v>
      </c>
      <c r="U583" s="749">
        <v>2</v>
      </c>
      <c r="V583" s="749">
        <v>1</v>
      </c>
      <c r="W583" s="749">
        <v>2</v>
      </c>
      <c r="X583" s="749">
        <v>0</v>
      </c>
      <c r="Y583" s="749" t="s">
        <v>1810</v>
      </c>
      <c r="AA583" s="749">
        <v>14201864</v>
      </c>
      <c r="AB583" s="749">
        <v>14201864</v>
      </c>
      <c r="AC583" s="749">
        <v>8392016</v>
      </c>
      <c r="AD583" s="749">
        <v>0</v>
      </c>
      <c r="AE583" s="749">
        <v>8392016</v>
      </c>
      <c r="AF583" s="749">
        <v>3457316.96</v>
      </c>
      <c r="AG583" s="749">
        <v>10744547.039999999</v>
      </c>
      <c r="AH583" s="671"/>
      <c r="BS583" s="749">
        <v>27111</v>
      </c>
    </row>
    <row r="584" spans="1:71">
      <c r="A584" s="749">
        <v>1</v>
      </c>
      <c r="B584" s="749" t="s">
        <v>1806</v>
      </c>
      <c r="C584" s="749">
        <v>2</v>
      </c>
      <c r="D584" s="749" t="s">
        <v>1807</v>
      </c>
      <c r="E584" s="749">
        <v>14</v>
      </c>
      <c r="F584" s="749" t="s">
        <v>479</v>
      </c>
      <c r="G584" s="749">
        <v>268149</v>
      </c>
      <c r="H584" s="749">
        <v>268</v>
      </c>
      <c r="I584" s="749" t="s">
        <v>381</v>
      </c>
      <c r="J584" s="749" t="s">
        <v>1808</v>
      </c>
      <c r="K584" s="749">
        <v>1</v>
      </c>
      <c r="L584" s="749">
        <v>5</v>
      </c>
      <c r="M584" s="749" t="s">
        <v>1809</v>
      </c>
      <c r="N584" s="749">
        <v>3</v>
      </c>
      <c r="O584" s="749">
        <v>0</v>
      </c>
      <c r="P584" s="749">
        <v>0</v>
      </c>
      <c r="Q584" s="749" t="s">
        <v>552</v>
      </c>
      <c r="R584" s="749">
        <v>2211</v>
      </c>
      <c r="S584" s="749">
        <v>221</v>
      </c>
      <c r="T584" s="749">
        <v>22</v>
      </c>
      <c r="U584" s="749">
        <v>2</v>
      </c>
      <c r="V584" s="749">
        <v>1</v>
      </c>
      <c r="W584" s="749">
        <v>1</v>
      </c>
      <c r="X584" s="749">
        <v>26</v>
      </c>
      <c r="Y584" s="749" t="s">
        <v>1810</v>
      </c>
      <c r="AA584" s="749">
        <v>0</v>
      </c>
      <c r="AB584" s="749">
        <v>5000000</v>
      </c>
      <c r="AC584" s="749">
        <v>2727300</v>
      </c>
      <c r="AD584" s="749">
        <v>0</v>
      </c>
      <c r="AE584" s="749">
        <v>2727300</v>
      </c>
      <c r="AF584" s="749">
        <v>0</v>
      </c>
      <c r="AG584" s="749">
        <v>5000000</v>
      </c>
      <c r="AH584" s="671">
        <v>29662527.629999995</v>
      </c>
      <c r="BS584" s="749">
        <v>22111</v>
      </c>
    </row>
    <row r="585" spans="1:71">
      <c r="A585" s="749">
        <v>1</v>
      </c>
      <c r="B585" s="749" t="s">
        <v>1806</v>
      </c>
      <c r="C585" s="749">
        <v>2</v>
      </c>
      <c r="D585" s="749" t="s">
        <v>1807</v>
      </c>
      <c r="E585" s="749">
        <v>14</v>
      </c>
      <c r="F585" s="749" t="s">
        <v>479</v>
      </c>
      <c r="G585" s="749">
        <v>268149</v>
      </c>
      <c r="H585" s="749">
        <v>268</v>
      </c>
      <c r="I585" s="749" t="s">
        <v>381</v>
      </c>
      <c r="J585" s="749" t="s">
        <v>1808</v>
      </c>
      <c r="K585" s="749">
        <v>1</v>
      </c>
      <c r="L585" s="749">
        <v>5</v>
      </c>
      <c r="M585" s="749" t="s">
        <v>1809</v>
      </c>
      <c r="N585" s="749">
        <v>3</v>
      </c>
      <c r="O585" s="749">
        <v>0</v>
      </c>
      <c r="P585" s="749">
        <v>0</v>
      </c>
      <c r="Q585" s="749" t="s">
        <v>552</v>
      </c>
      <c r="R585" s="749">
        <v>4412</v>
      </c>
      <c r="S585" s="749">
        <v>441</v>
      </c>
      <c r="T585" s="749">
        <v>44</v>
      </c>
      <c r="U585" s="749">
        <v>4</v>
      </c>
      <c r="V585" s="749">
        <v>1</v>
      </c>
      <c r="W585" s="749">
        <v>1</v>
      </c>
      <c r="X585" s="749">
        <v>0</v>
      </c>
      <c r="Y585" s="749" t="s">
        <v>1810</v>
      </c>
      <c r="AA585" s="749">
        <v>8000000</v>
      </c>
      <c r="AB585" s="749">
        <v>3000000</v>
      </c>
      <c r="AC585" s="749">
        <v>1636338</v>
      </c>
      <c r="AD585" s="749">
        <v>0</v>
      </c>
      <c r="AE585" s="749">
        <v>1636338</v>
      </c>
      <c r="AF585" s="749">
        <v>0</v>
      </c>
      <c r="AG585" s="749">
        <v>3000000</v>
      </c>
      <c r="AH585" s="671">
        <v>1371967.22</v>
      </c>
      <c r="BS585" s="749">
        <v>44121</v>
      </c>
    </row>
    <row r="586" spans="1:71">
      <c r="A586" s="749">
        <v>1</v>
      </c>
      <c r="B586" s="749" t="s">
        <v>1806</v>
      </c>
      <c r="C586" s="749">
        <v>2</v>
      </c>
      <c r="D586" s="749" t="s">
        <v>1807</v>
      </c>
      <c r="E586" s="749">
        <v>14</v>
      </c>
      <c r="F586" s="749" t="s">
        <v>479</v>
      </c>
      <c r="G586" s="749">
        <v>268149</v>
      </c>
      <c r="H586" s="749">
        <v>268</v>
      </c>
      <c r="I586" s="749" t="s">
        <v>381</v>
      </c>
      <c r="J586" s="749" t="s">
        <v>1808</v>
      </c>
      <c r="K586" s="749">
        <v>1</v>
      </c>
      <c r="L586" s="749">
        <v>5</v>
      </c>
      <c r="M586" s="749" t="s">
        <v>1809</v>
      </c>
      <c r="N586" s="749">
        <v>3</v>
      </c>
      <c r="O586" s="749">
        <v>0</v>
      </c>
      <c r="P586" s="749">
        <v>0</v>
      </c>
      <c r="Q586" s="749" t="s">
        <v>552</v>
      </c>
      <c r="R586" s="749">
        <v>5321</v>
      </c>
      <c r="S586" s="749">
        <v>532</v>
      </c>
      <c r="T586" s="749">
        <v>53</v>
      </c>
      <c r="U586" s="749">
        <v>5</v>
      </c>
      <c r="V586" s="749">
        <v>2</v>
      </c>
      <c r="W586" s="749">
        <v>1</v>
      </c>
      <c r="X586" s="749">
        <v>0</v>
      </c>
      <c r="Y586" s="749" t="s">
        <v>1812</v>
      </c>
      <c r="Z586" s="749" t="s">
        <v>1162</v>
      </c>
      <c r="AA586" s="749">
        <v>500000</v>
      </c>
      <c r="AB586" s="749">
        <v>500000</v>
      </c>
      <c r="AC586" s="749">
        <v>0</v>
      </c>
      <c r="AD586" s="749">
        <v>0</v>
      </c>
      <c r="AE586" s="749">
        <v>0</v>
      </c>
      <c r="AF586" s="749">
        <v>0</v>
      </c>
      <c r="AG586" s="749">
        <v>500000</v>
      </c>
      <c r="AH586" s="671"/>
      <c r="BS586" s="749">
        <v>53212</v>
      </c>
    </row>
    <row r="587" spans="1:71">
      <c r="A587" s="749">
        <v>1</v>
      </c>
      <c r="B587" s="749" t="s">
        <v>1806</v>
      </c>
      <c r="C587" s="749">
        <v>2</v>
      </c>
      <c r="D587" s="749" t="s">
        <v>1807</v>
      </c>
      <c r="E587" s="749">
        <v>14</v>
      </c>
      <c r="F587" s="749" t="s">
        <v>479</v>
      </c>
      <c r="G587" s="749">
        <v>268149</v>
      </c>
      <c r="H587" s="749">
        <v>268</v>
      </c>
      <c r="I587" s="749" t="s">
        <v>381</v>
      </c>
      <c r="J587" s="749" t="s">
        <v>1808</v>
      </c>
      <c r="K587" s="749">
        <v>1</v>
      </c>
      <c r="L587" s="749">
        <v>5</v>
      </c>
      <c r="M587" s="749" t="s">
        <v>1809</v>
      </c>
      <c r="N587" s="749">
        <v>4</v>
      </c>
      <c r="O587" s="749">
        <v>0</v>
      </c>
      <c r="P587" s="749">
        <v>0</v>
      </c>
      <c r="Q587" s="749" t="s">
        <v>555</v>
      </c>
      <c r="R587" s="749">
        <v>3581</v>
      </c>
      <c r="S587" s="749">
        <v>358</v>
      </c>
      <c r="T587" s="749">
        <v>35</v>
      </c>
      <c r="U587" s="749">
        <v>3</v>
      </c>
      <c r="V587" s="749">
        <v>1</v>
      </c>
      <c r="W587" s="749">
        <v>1</v>
      </c>
      <c r="X587" s="749">
        <v>0</v>
      </c>
      <c r="Y587" s="749" t="s">
        <v>1810</v>
      </c>
      <c r="AA587" s="749">
        <v>0</v>
      </c>
      <c r="AB587" s="749">
        <v>3500000</v>
      </c>
      <c r="AC587" s="749">
        <v>434091.2</v>
      </c>
      <c r="AD587" s="749">
        <v>0</v>
      </c>
      <c r="AE587" s="749">
        <v>434091.2</v>
      </c>
      <c r="AF587" s="749">
        <v>0</v>
      </c>
      <c r="AG587" s="749">
        <v>3500000</v>
      </c>
      <c r="AH587" s="671">
        <v>87034.25</v>
      </c>
      <c r="BS587" s="749">
        <v>35811</v>
      </c>
    </row>
    <row r="588" spans="1:71">
      <c r="A588" s="749">
        <v>1</v>
      </c>
      <c r="B588" s="749" t="s">
        <v>1806</v>
      </c>
      <c r="C588" s="749">
        <v>2</v>
      </c>
      <c r="D588" s="749" t="s">
        <v>1807</v>
      </c>
      <c r="E588" s="749">
        <v>14</v>
      </c>
      <c r="F588" s="749" t="s">
        <v>479</v>
      </c>
      <c r="G588" s="749">
        <v>268149</v>
      </c>
      <c r="H588" s="749">
        <v>268</v>
      </c>
      <c r="I588" s="749" t="s">
        <v>381</v>
      </c>
      <c r="J588" s="749" t="s">
        <v>1808</v>
      </c>
      <c r="K588" s="749">
        <v>1</v>
      </c>
      <c r="L588" s="749">
        <v>5</v>
      </c>
      <c r="M588" s="749" t="s">
        <v>1809</v>
      </c>
      <c r="N588" s="749">
        <v>4</v>
      </c>
      <c r="O588" s="749">
        <v>0</v>
      </c>
      <c r="P588" s="749">
        <v>0</v>
      </c>
      <c r="Q588" s="749" t="s">
        <v>555</v>
      </c>
      <c r="R588" s="749">
        <v>4419</v>
      </c>
      <c r="S588" s="749">
        <v>441</v>
      </c>
      <c r="T588" s="749">
        <v>44</v>
      </c>
      <c r="U588" s="749">
        <v>4</v>
      </c>
      <c r="V588" s="749">
        <v>1</v>
      </c>
      <c r="W588" s="749">
        <v>1</v>
      </c>
      <c r="X588" s="749">
        <v>0</v>
      </c>
      <c r="Y588" s="749" t="s">
        <v>1810</v>
      </c>
      <c r="AA588" s="749">
        <v>3500000</v>
      </c>
      <c r="AB588" s="749">
        <v>0</v>
      </c>
      <c r="AC588" s="749">
        <v>0</v>
      </c>
      <c r="AD588" s="749">
        <v>0</v>
      </c>
      <c r="AE588" s="749">
        <v>0</v>
      </c>
      <c r="AF588" s="749">
        <v>0</v>
      </c>
      <c r="AG588" s="749">
        <v>0</v>
      </c>
      <c r="AH588" s="671"/>
      <c r="BS588" s="749">
        <v>44191</v>
      </c>
    </row>
    <row r="589" spans="1:71">
      <c r="A589" s="749">
        <v>1</v>
      </c>
      <c r="B589" s="749" t="s">
        <v>1806</v>
      </c>
      <c r="C589" s="749">
        <v>2</v>
      </c>
      <c r="D589" s="749" t="s">
        <v>1807</v>
      </c>
      <c r="E589" s="749">
        <v>14</v>
      </c>
      <c r="F589" s="749" t="s">
        <v>479</v>
      </c>
      <c r="G589" s="749">
        <v>268149</v>
      </c>
      <c r="H589" s="749">
        <v>268</v>
      </c>
      <c r="I589" s="749" t="s">
        <v>381</v>
      </c>
      <c r="J589" s="749" t="s">
        <v>1808</v>
      </c>
      <c r="K589" s="749">
        <v>2</v>
      </c>
      <c r="L589" s="749">
        <v>5</v>
      </c>
      <c r="M589" s="749" t="s">
        <v>1811</v>
      </c>
      <c r="N589" s="749">
        <v>1</v>
      </c>
      <c r="O589" s="749">
        <v>0</v>
      </c>
      <c r="P589" s="749">
        <v>0</v>
      </c>
      <c r="Q589" s="749" t="s">
        <v>548</v>
      </c>
      <c r="R589" s="749">
        <v>2171</v>
      </c>
      <c r="S589" s="749">
        <v>217</v>
      </c>
      <c r="T589" s="749">
        <v>21</v>
      </c>
      <c r="U589" s="749">
        <v>2</v>
      </c>
      <c r="V589" s="749">
        <v>1</v>
      </c>
      <c r="W589" s="749">
        <v>1</v>
      </c>
      <c r="X589" s="749">
        <v>0</v>
      </c>
      <c r="Y589" s="749" t="s">
        <v>1810</v>
      </c>
      <c r="AA589" s="749">
        <v>1000000</v>
      </c>
      <c r="AB589" s="749">
        <v>0</v>
      </c>
      <c r="AC589" s="749">
        <v>0</v>
      </c>
      <c r="AD589" s="749">
        <v>0</v>
      </c>
      <c r="AE589" s="749">
        <v>0</v>
      </c>
      <c r="AF589" s="749">
        <v>0</v>
      </c>
      <c r="AG589" s="749">
        <v>0</v>
      </c>
      <c r="AH589" s="671"/>
      <c r="BS589" s="749">
        <v>21711</v>
      </c>
    </row>
    <row r="590" spans="1:71">
      <c r="A590" s="749">
        <v>1</v>
      </c>
      <c r="B590" s="749" t="s">
        <v>1806</v>
      </c>
      <c r="C590" s="749">
        <v>2</v>
      </c>
      <c r="D590" s="749" t="s">
        <v>1807</v>
      </c>
      <c r="E590" s="749">
        <v>14</v>
      </c>
      <c r="F590" s="749" t="s">
        <v>479</v>
      </c>
      <c r="G590" s="749">
        <v>268149</v>
      </c>
      <c r="H590" s="749">
        <v>268</v>
      </c>
      <c r="I590" s="749" t="s">
        <v>381</v>
      </c>
      <c r="J590" s="749" t="s">
        <v>1808</v>
      </c>
      <c r="K590" s="749">
        <v>2</v>
      </c>
      <c r="L590" s="749">
        <v>5</v>
      </c>
      <c r="M590" s="749" t="s">
        <v>1811</v>
      </c>
      <c r="N590" s="749">
        <v>1</v>
      </c>
      <c r="O590" s="749">
        <v>0</v>
      </c>
      <c r="P590" s="749">
        <v>0</v>
      </c>
      <c r="Q590" s="749" t="s">
        <v>548</v>
      </c>
      <c r="R590" s="749">
        <v>3112</v>
      </c>
      <c r="S590" s="749">
        <v>311</v>
      </c>
      <c r="T590" s="749">
        <v>31</v>
      </c>
      <c r="U590" s="749">
        <v>3</v>
      </c>
      <c r="V590" s="749">
        <v>1</v>
      </c>
      <c r="W590" s="749">
        <v>2</v>
      </c>
      <c r="X590" s="749">
        <v>0</v>
      </c>
      <c r="Y590" s="749" t="s">
        <v>1810</v>
      </c>
      <c r="AA590" s="749">
        <v>0</v>
      </c>
      <c r="AB590" s="749">
        <v>1000000</v>
      </c>
      <c r="AC590" s="749">
        <v>499998</v>
      </c>
      <c r="AD590" s="749">
        <v>0</v>
      </c>
      <c r="AE590" s="749">
        <v>499998</v>
      </c>
      <c r="AF590" s="749">
        <v>0</v>
      </c>
      <c r="AG590" s="749">
        <v>1000000</v>
      </c>
      <c r="AH590" s="671">
        <v>1303951.25</v>
      </c>
      <c r="BS590" s="749">
        <v>31121</v>
      </c>
    </row>
    <row r="591" spans="1:71">
      <c r="A591" s="749">
        <v>1</v>
      </c>
      <c r="B591" s="749" t="s">
        <v>1806</v>
      </c>
      <c r="C591" s="749">
        <v>2</v>
      </c>
      <c r="D591" s="749" t="s">
        <v>1807</v>
      </c>
      <c r="E591" s="749">
        <v>14</v>
      </c>
      <c r="F591" s="749" t="s">
        <v>479</v>
      </c>
      <c r="G591" s="749">
        <v>268149</v>
      </c>
      <c r="H591" s="749">
        <v>268</v>
      </c>
      <c r="I591" s="749" t="s">
        <v>381</v>
      </c>
      <c r="J591" s="749" t="s">
        <v>1808</v>
      </c>
      <c r="K591" s="749">
        <v>2</v>
      </c>
      <c r="L591" s="749">
        <v>5</v>
      </c>
      <c r="M591" s="749" t="s">
        <v>1811</v>
      </c>
      <c r="N591" s="749">
        <v>1</v>
      </c>
      <c r="O591" s="749">
        <v>0</v>
      </c>
      <c r="P591" s="749">
        <v>0</v>
      </c>
      <c r="Q591" s="749" t="s">
        <v>548</v>
      </c>
      <c r="R591" s="749">
        <v>3821</v>
      </c>
      <c r="S591" s="749">
        <v>382</v>
      </c>
      <c r="T591" s="749">
        <v>38</v>
      </c>
      <c r="U591" s="749">
        <v>3</v>
      </c>
      <c r="V591" s="749">
        <v>1</v>
      </c>
      <c r="W591" s="749">
        <v>1</v>
      </c>
      <c r="X591" s="749">
        <v>0</v>
      </c>
      <c r="Y591" s="749" t="s">
        <v>1810</v>
      </c>
      <c r="AA591" s="749">
        <v>1500000</v>
      </c>
      <c r="AB591" s="749">
        <v>1500000</v>
      </c>
      <c r="AC591" s="749">
        <v>750000</v>
      </c>
      <c r="AD591" s="749">
        <v>116000</v>
      </c>
      <c r="AE591" s="749">
        <v>634000</v>
      </c>
      <c r="AF591" s="749">
        <v>0</v>
      </c>
      <c r="AG591" s="749">
        <v>1384000</v>
      </c>
      <c r="AH591" s="671"/>
      <c r="BS591" s="749">
        <v>38211</v>
      </c>
    </row>
    <row r="592" spans="1:71">
      <c r="A592" s="749">
        <v>1</v>
      </c>
      <c r="B592" s="749" t="s">
        <v>1806</v>
      </c>
      <c r="C592" s="749">
        <v>2</v>
      </c>
      <c r="D592" s="749" t="s">
        <v>1807</v>
      </c>
      <c r="E592" s="749">
        <v>14</v>
      </c>
      <c r="F592" s="749" t="s">
        <v>510</v>
      </c>
      <c r="G592" s="749">
        <v>268149</v>
      </c>
      <c r="H592" s="749">
        <v>268</v>
      </c>
      <c r="I592" s="749" t="s">
        <v>382</v>
      </c>
      <c r="J592" s="749" t="s">
        <v>1787</v>
      </c>
      <c r="K592" s="749">
        <v>1</v>
      </c>
      <c r="L592" s="749">
        <v>5</v>
      </c>
      <c r="M592" s="749" t="s">
        <v>1809</v>
      </c>
      <c r="N592" s="749">
        <v>2</v>
      </c>
      <c r="O592" s="749">
        <v>0</v>
      </c>
      <c r="P592" s="749">
        <v>0</v>
      </c>
      <c r="Q592" s="749" t="s">
        <v>546</v>
      </c>
      <c r="R592" s="749">
        <v>4421</v>
      </c>
      <c r="S592" s="749">
        <v>442</v>
      </c>
      <c r="T592" s="749">
        <v>44</v>
      </c>
      <c r="U592" s="749">
        <v>4</v>
      </c>
      <c r="V592" s="749">
        <v>1</v>
      </c>
      <c r="W592" s="749">
        <v>1</v>
      </c>
      <c r="X592" s="749">
        <v>77</v>
      </c>
      <c r="Y592" s="749" t="s">
        <v>1810</v>
      </c>
      <c r="AA592" s="749">
        <v>5000000</v>
      </c>
      <c r="AB592" s="749">
        <v>5000000</v>
      </c>
      <c r="AC592" s="749">
        <v>2054545</v>
      </c>
      <c r="AD592" s="749">
        <v>1163636</v>
      </c>
      <c r="AE592" s="749">
        <v>890909</v>
      </c>
      <c r="AF592" s="749">
        <v>3836363</v>
      </c>
      <c r="AG592" s="749">
        <v>1</v>
      </c>
      <c r="AH592" s="671"/>
      <c r="BS592" s="749">
        <v>44211</v>
      </c>
    </row>
    <row r="593" spans="1:71">
      <c r="A593" s="749">
        <v>5</v>
      </c>
      <c r="B593" s="749" t="s">
        <v>1806</v>
      </c>
      <c r="C593" s="749">
        <v>2</v>
      </c>
      <c r="D593" s="749" t="s">
        <v>1807</v>
      </c>
      <c r="E593" s="749">
        <v>14</v>
      </c>
      <c r="F593" s="749" t="s">
        <v>1193</v>
      </c>
      <c r="G593" s="749">
        <v>268244</v>
      </c>
      <c r="H593" s="749">
        <v>268</v>
      </c>
      <c r="I593" s="749" t="s">
        <v>439</v>
      </c>
      <c r="J593" s="749" t="s">
        <v>1787</v>
      </c>
      <c r="K593" s="749">
        <v>1</v>
      </c>
      <c r="L593" s="749">
        <v>1</v>
      </c>
      <c r="M593" s="749">
        <v>1</v>
      </c>
      <c r="N593" s="749">
        <v>1</v>
      </c>
      <c r="O593" s="749">
        <v>0</v>
      </c>
      <c r="P593" s="749">
        <v>0</v>
      </c>
      <c r="Q593" s="749">
        <v>111100</v>
      </c>
      <c r="R593" s="749">
        <v>4481</v>
      </c>
      <c r="S593" s="749">
        <v>448</v>
      </c>
      <c r="T593" s="749">
        <v>44</v>
      </c>
      <c r="U593" s="749">
        <v>4</v>
      </c>
      <c r="V593" s="749">
        <v>1</v>
      </c>
      <c r="W593" s="749">
        <v>1</v>
      </c>
      <c r="X593" s="749">
        <v>0</v>
      </c>
      <c r="Y593" s="749" t="s">
        <v>1810</v>
      </c>
      <c r="AA593" s="749">
        <v>300000</v>
      </c>
      <c r="AB593" s="749">
        <v>300000</v>
      </c>
      <c r="AC593" s="749">
        <v>150000</v>
      </c>
      <c r="AD593" s="749">
        <v>0</v>
      </c>
      <c r="AE593" s="749">
        <v>150000</v>
      </c>
      <c r="AF593" s="749">
        <v>0</v>
      </c>
      <c r="AG593" s="749">
        <v>300000</v>
      </c>
      <c r="AH593" s="671"/>
      <c r="BS593" s="749">
        <v>44811</v>
      </c>
    </row>
    <row r="594" spans="1:71">
      <c r="A594" s="749">
        <v>4</v>
      </c>
      <c r="B594" s="749" t="s">
        <v>1806</v>
      </c>
      <c r="C594" s="749">
        <v>2</v>
      </c>
      <c r="D594" s="749" t="s">
        <v>1807</v>
      </c>
      <c r="E594" s="749">
        <v>14</v>
      </c>
      <c r="F594" s="749" t="s">
        <v>525</v>
      </c>
      <c r="G594" s="749">
        <v>271117</v>
      </c>
      <c r="H594" s="749">
        <v>271</v>
      </c>
      <c r="I594" s="749" t="s">
        <v>384</v>
      </c>
      <c r="J594" s="749" t="s">
        <v>1808</v>
      </c>
      <c r="K594" s="749">
        <v>1</v>
      </c>
      <c r="L594" s="749">
        <v>1</v>
      </c>
      <c r="M594" s="749">
        <v>1</v>
      </c>
      <c r="N594" s="749">
        <v>1</v>
      </c>
      <c r="O594" s="749">
        <v>0</v>
      </c>
      <c r="P594" s="749">
        <v>0</v>
      </c>
      <c r="Q594" s="749">
        <v>111100</v>
      </c>
      <c r="R594" s="749">
        <v>4451</v>
      </c>
      <c r="S594" s="749">
        <v>445</v>
      </c>
      <c r="T594" s="749">
        <v>44</v>
      </c>
      <c r="U594" s="749">
        <v>4</v>
      </c>
      <c r="V594" s="749">
        <v>1</v>
      </c>
      <c r="W594" s="749">
        <v>1</v>
      </c>
      <c r="X594" s="749">
        <v>0</v>
      </c>
      <c r="Y594" s="749" t="s">
        <v>1810</v>
      </c>
      <c r="AA594" s="749">
        <v>2500000</v>
      </c>
      <c r="AB594" s="749">
        <v>2000000</v>
      </c>
      <c r="AC594" s="749">
        <v>1727275</v>
      </c>
      <c r="AD594" s="749">
        <v>136363.65</v>
      </c>
      <c r="AE594" s="749">
        <v>1590911.35</v>
      </c>
      <c r="AF594" s="749">
        <v>1863636.3</v>
      </c>
      <c r="AG594" s="749">
        <v>0.05</v>
      </c>
      <c r="AH594" s="671"/>
      <c r="BS594" s="749">
        <v>44511</v>
      </c>
    </row>
    <row r="595" spans="1:71">
      <c r="A595" s="749">
        <v>4</v>
      </c>
      <c r="B595" s="749" t="s">
        <v>1806</v>
      </c>
      <c r="C595" s="749">
        <v>2</v>
      </c>
      <c r="D595" s="749" t="s">
        <v>1807</v>
      </c>
      <c r="E595" s="749">
        <v>14</v>
      </c>
      <c r="F595" s="749" t="s">
        <v>525</v>
      </c>
      <c r="G595" s="749">
        <v>271117</v>
      </c>
      <c r="H595" s="749">
        <v>271</v>
      </c>
      <c r="I595" s="749" t="s">
        <v>384</v>
      </c>
      <c r="J595" s="749" t="s">
        <v>1808</v>
      </c>
      <c r="K595" s="749">
        <v>2</v>
      </c>
      <c r="L595" s="749">
        <v>5</v>
      </c>
      <c r="M595" s="749" t="s">
        <v>1811</v>
      </c>
      <c r="N595" s="749">
        <v>1</v>
      </c>
      <c r="O595" s="749">
        <v>0</v>
      </c>
      <c r="P595" s="749">
        <v>0</v>
      </c>
      <c r="Q595" s="749" t="s">
        <v>548</v>
      </c>
      <c r="R595" s="749">
        <v>3821</v>
      </c>
      <c r="S595" s="749">
        <v>382</v>
      </c>
      <c r="T595" s="749">
        <v>38</v>
      </c>
      <c r="U595" s="749">
        <v>3</v>
      </c>
      <c r="V595" s="749">
        <v>1</v>
      </c>
      <c r="W595" s="749">
        <v>1</v>
      </c>
      <c r="X595" s="749">
        <v>0</v>
      </c>
      <c r="Y595" s="749" t="s">
        <v>1810</v>
      </c>
      <c r="AA595" s="749">
        <v>2062500</v>
      </c>
      <c r="AB595" s="749">
        <v>2062500</v>
      </c>
      <c r="AC595" s="749">
        <v>0</v>
      </c>
      <c r="AD595" s="749">
        <v>0</v>
      </c>
      <c r="AE595" s="749">
        <v>0</v>
      </c>
      <c r="AF595" s="749">
        <v>0</v>
      </c>
      <c r="AG595" s="749">
        <v>2062500</v>
      </c>
      <c r="AH595" s="671"/>
      <c r="BS595" s="749">
        <v>38211</v>
      </c>
    </row>
    <row r="596" spans="1:71">
      <c r="A596" s="749">
        <v>3</v>
      </c>
      <c r="B596" s="749" t="s">
        <v>1806</v>
      </c>
      <c r="C596" s="749">
        <v>2</v>
      </c>
      <c r="D596" s="749" t="s">
        <v>1807</v>
      </c>
      <c r="E596" s="749">
        <v>14</v>
      </c>
      <c r="F596" s="749" t="s">
        <v>492</v>
      </c>
      <c r="G596" s="749">
        <v>321102</v>
      </c>
      <c r="H596" s="749">
        <v>321</v>
      </c>
      <c r="I596" s="749" t="s">
        <v>417</v>
      </c>
      <c r="J596" s="749" t="s">
        <v>1819</v>
      </c>
      <c r="K596" s="749">
        <v>1</v>
      </c>
      <c r="L596" s="749">
        <v>5</v>
      </c>
      <c r="M596" s="749" t="s">
        <v>1809</v>
      </c>
      <c r="N596" s="749">
        <v>3</v>
      </c>
      <c r="O596" s="749">
        <v>0</v>
      </c>
      <c r="P596" s="749">
        <v>0</v>
      </c>
      <c r="Q596" s="749" t="s">
        <v>552</v>
      </c>
      <c r="R596" s="749">
        <v>4419</v>
      </c>
      <c r="S596" s="749">
        <v>441</v>
      </c>
      <c r="T596" s="749">
        <v>44</v>
      </c>
      <c r="U596" s="749">
        <v>4</v>
      </c>
      <c r="V596" s="749">
        <v>1</v>
      </c>
      <c r="W596" s="749">
        <v>1</v>
      </c>
      <c r="X596" s="749">
        <v>0</v>
      </c>
      <c r="Y596" s="749" t="s">
        <v>1810</v>
      </c>
      <c r="AA596" s="749">
        <v>12300000</v>
      </c>
      <c r="AB596" s="749">
        <v>12300000</v>
      </c>
      <c r="AC596" s="749">
        <v>4436000</v>
      </c>
      <c r="AD596" s="749">
        <v>4181000</v>
      </c>
      <c r="AE596" s="749">
        <v>255000</v>
      </c>
      <c r="AF596" s="749">
        <v>7819000</v>
      </c>
      <c r="AG596" s="749">
        <v>300000</v>
      </c>
      <c r="AH596" s="671">
        <v>407185.2</v>
      </c>
      <c r="BS596" s="749">
        <v>44191</v>
      </c>
    </row>
    <row r="597" spans="1:71">
      <c r="A597" s="749">
        <v>3</v>
      </c>
      <c r="B597" s="749" t="s">
        <v>1806</v>
      </c>
      <c r="C597" s="749">
        <v>2</v>
      </c>
      <c r="D597" s="749" t="s">
        <v>1807</v>
      </c>
      <c r="E597" s="749">
        <v>14</v>
      </c>
      <c r="F597" s="749" t="s">
        <v>492</v>
      </c>
      <c r="G597" s="749">
        <v>321102</v>
      </c>
      <c r="H597" s="749">
        <v>321</v>
      </c>
      <c r="I597" s="749" t="s">
        <v>417</v>
      </c>
      <c r="J597" s="749" t="s">
        <v>1819</v>
      </c>
      <c r="K597" s="749">
        <v>2</v>
      </c>
      <c r="L597" s="749">
        <v>5</v>
      </c>
      <c r="M597" s="749" t="s">
        <v>1811</v>
      </c>
      <c r="N597" s="749">
        <v>1</v>
      </c>
      <c r="O597" s="749">
        <v>0</v>
      </c>
      <c r="P597" s="749">
        <v>0</v>
      </c>
      <c r="Q597" s="749" t="s">
        <v>548</v>
      </c>
      <c r="R597" s="749">
        <v>2161</v>
      </c>
      <c r="S597" s="749">
        <v>216</v>
      </c>
      <c r="T597" s="749">
        <v>21</v>
      </c>
      <c r="U597" s="749">
        <v>2</v>
      </c>
      <c r="V597" s="749">
        <v>1</v>
      </c>
      <c r="W597" s="749">
        <v>1</v>
      </c>
      <c r="X597" s="749">
        <v>0</v>
      </c>
      <c r="Y597" s="749" t="s">
        <v>1810</v>
      </c>
      <c r="AA597" s="749">
        <v>3050000</v>
      </c>
      <c r="AB597" s="749">
        <v>693194</v>
      </c>
      <c r="AC597" s="749">
        <v>693194</v>
      </c>
      <c r="AD597" s="749">
        <v>19758.28</v>
      </c>
      <c r="AE597" s="749">
        <v>673435.72</v>
      </c>
      <c r="AF597" s="749">
        <v>570195.72</v>
      </c>
      <c r="AG597" s="749">
        <v>103240</v>
      </c>
      <c r="AH597" s="671">
        <v>2771194</v>
      </c>
      <c r="BS597" s="749">
        <v>21611</v>
      </c>
    </row>
    <row r="598" spans="1:71">
      <c r="A598" s="749">
        <v>3</v>
      </c>
      <c r="B598" s="749" t="s">
        <v>1806</v>
      </c>
      <c r="C598" s="749">
        <v>2</v>
      </c>
      <c r="D598" s="749" t="s">
        <v>1807</v>
      </c>
      <c r="E598" s="749">
        <v>14</v>
      </c>
      <c r="F598" s="749" t="s">
        <v>492</v>
      </c>
      <c r="G598" s="749">
        <v>321102</v>
      </c>
      <c r="H598" s="749">
        <v>321</v>
      </c>
      <c r="I598" s="749" t="s">
        <v>417</v>
      </c>
      <c r="J598" s="749" t="s">
        <v>1819</v>
      </c>
      <c r="K598" s="749">
        <v>2</v>
      </c>
      <c r="L598" s="749">
        <v>5</v>
      </c>
      <c r="M598" s="749" t="s">
        <v>1811</v>
      </c>
      <c r="N598" s="749">
        <v>1</v>
      </c>
      <c r="O598" s="749">
        <v>0</v>
      </c>
      <c r="P598" s="749">
        <v>0</v>
      </c>
      <c r="Q598" s="749" t="s">
        <v>548</v>
      </c>
      <c r="R598" s="749">
        <v>2611</v>
      </c>
      <c r="S598" s="749">
        <v>261</v>
      </c>
      <c r="T598" s="749">
        <v>26</v>
      </c>
      <c r="U598" s="749">
        <v>2</v>
      </c>
      <c r="V598" s="749">
        <v>1</v>
      </c>
      <c r="W598" s="749">
        <v>2</v>
      </c>
      <c r="X598" s="749">
        <v>0</v>
      </c>
      <c r="Y598" s="749" t="s">
        <v>1810</v>
      </c>
      <c r="AA598" s="749">
        <v>0</v>
      </c>
      <c r="AB598" s="749">
        <v>700000</v>
      </c>
      <c r="AC598" s="749">
        <v>350000</v>
      </c>
      <c r="AD598" s="749">
        <v>0</v>
      </c>
      <c r="AE598" s="749">
        <v>350000</v>
      </c>
      <c r="AF598" s="749">
        <v>0</v>
      </c>
      <c r="AG598" s="749">
        <v>700000</v>
      </c>
      <c r="AH598" s="671">
        <v>267919.79999999993</v>
      </c>
      <c r="BS598" s="749">
        <v>26111</v>
      </c>
    </row>
    <row r="599" spans="1:71">
      <c r="A599" s="749">
        <v>3</v>
      </c>
      <c r="B599" s="749" t="s">
        <v>1806</v>
      </c>
      <c r="C599" s="749">
        <v>2</v>
      </c>
      <c r="D599" s="749" t="s">
        <v>1807</v>
      </c>
      <c r="E599" s="749">
        <v>14</v>
      </c>
      <c r="F599" s="749" t="s">
        <v>492</v>
      </c>
      <c r="G599" s="749">
        <v>321102</v>
      </c>
      <c r="H599" s="749">
        <v>321</v>
      </c>
      <c r="I599" s="749" t="s">
        <v>417</v>
      </c>
      <c r="J599" s="749" t="s">
        <v>1819</v>
      </c>
      <c r="K599" s="749">
        <v>2</v>
      </c>
      <c r="L599" s="749">
        <v>5</v>
      </c>
      <c r="M599" s="749" t="s">
        <v>1811</v>
      </c>
      <c r="N599" s="749">
        <v>1</v>
      </c>
      <c r="O599" s="749">
        <v>0</v>
      </c>
      <c r="P599" s="749">
        <v>0</v>
      </c>
      <c r="Q599" s="749" t="s">
        <v>548</v>
      </c>
      <c r="R599" s="749">
        <v>3391</v>
      </c>
      <c r="S599" s="749">
        <v>339</v>
      </c>
      <c r="T599" s="749">
        <v>33</v>
      </c>
      <c r="U599" s="749">
        <v>3</v>
      </c>
      <c r="V599" s="749">
        <v>1</v>
      </c>
      <c r="W599" s="749">
        <v>1</v>
      </c>
      <c r="X599" s="749">
        <v>0</v>
      </c>
      <c r="Y599" s="749" t="s">
        <v>1810</v>
      </c>
      <c r="AA599" s="749">
        <v>400000</v>
      </c>
      <c r="AB599" s="749">
        <v>0</v>
      </c>
      <c r="AC599" s="749">
        <v>0</v>
      </c>
      <c r="AD599" s="749">
        <v>0</v>
      </c>
      <c r="AE599" s="749">
        <v>0</v>
      </c>
      <c r="AF599" s="749">
        <v>0</v>
      </c>
      <c r="AG599" s="749">
        <v>0</v>
      </c>
      <c r="AH599" s="671"/>
      <c r="BS599" s="749">
        <v>33911</v>
      </c>
    </row>
    <row r="600" spans="1:71">
      <c r="A600" s="749">
        <v>3</v>
      </c>
      <c r="B600" s="749" t="s">
        <v>1806</v>
      </c>
      <c r="C600" s="749">
        <v>2</v>
      </c>
      <c r="D600" s="749" t="s">
        <v>1807</v>
      </c>
      <c r="E600" s="749">
        <v>14</v>
      </c>
      <c r="F600" s="749" t="s">
        <v>492</v>
      </c>
      <c r="G600" s="749">
        <v>321102</v>
      </c>
      <c r="H600" s="749">
        <v>321</v>
      </c>
      <c r="I600" s="749" t="s">
        <v>417</v>
      </c>
      <c r="J600" s="749" t="s">
        <v>1819</v>
      </c>
      <c r="K600" s="749">
        <v>2</v>
      </c>
      <c r="L600" s="749">
        <v>5</v>
      </c>
      <c r="M600" s="749" t="s">
        <v>1811</v>
      </c>
      <c r="N600" s="749">
        <v>1</v>
      </c>
      <c r="O600" s="749">
        <v>0</v>
      </c>
      <c r="P600" s="749">
        <v>0</v>
      </c>
      <c r="Q600" s="749" t="s">
        <v>548</v>
      </c>
      <c r="R600" s="749">
        <v>3581</v>
      </c>
      <c r="S600" s="749">
        <v>358</v>
      </c>
      <c r="T600" s="749">
        <v>35</v>
      </c>
      <c r="U600" s="749">
        <v>3</v>
      </c>
      <c r="V600" s="749">
        <v>1</v>
      </c>
      <c r="W600" s="749">
        <v>1</v>
      </c>
      <c r="X600" s="749">
        <v>0</v>
      </c>
      <c r="Y600" s="749" t="s">
        <v>1810</v>
      </c>
      <c r="AA600" s="749">
        <v>0</v>
      </c>
      <c r="AB600" s="749">
        <v>2356806</v>
      </c>
      <c r="AC600" s="749">
        <v>831816</v>
      </c>
      <c r="AD600" s="749">
        <v>0</v>
      </c>
      <c r="AE600" s="749">
        <v>831816</v>
      </c>
      <c r="AF600" s="749">
        <v>0</v>
      </c>
      <c r="AG600" s="749">
        <v>2356806</v>
      </c>
      <c r="AH600" s="671">
        <v>2778027.45</v>
      </c>
      <c r="BS600" s="749">
        <v>35811</v>
      </c>
    </row>
    <row r="601" spans="1:71">
      <c r="A601" s="749">
        <v>3</v>
      </c>
      <c r="B601" s="749" t="s">
        <v>1806</v>
      </c>
      <c r="C601" s="749">
        <v>2</v>
      </c>
      <c r="D601" s="749" t="s">
        <v>1807</v>
      </c>
      <c r="E601" s="749">
        <v>14</v>
      </c>
      <c r="F601" s="749" t="s">
        <v>492</v>
      </c>
      <c r="G601" s="749">
        <v>321102</v>
      </c>
      <c r="H601" s="749">
        <v>321</v>
      </c>
      <c r="I601" s="749" t="s">
        <v>417</v>
      </c>
      <c r="J601" s="749" t="s">
        <v>1819</v>
      </c>
      <c r="K601" s="749">
        <v>2</v>
      </c>
      <c r="L601" s="749">
        <v>5</v>
      </c>
      <c r="M601" s="749" t="s">
        <v>1811</v>
      </c>
      <c r="N601" s="749">
        <v>1</v>
      </c>
      <c r="O601" s="749">
        <v>0</v>
      </c>
      <c r="P601" s="749">
        <v>0</v>
      </c>
      <c r="Q601" s="749" t="s">
        <v>548</v>
      </c>
      <c r="R601" s="749">
        <v>3831</v>
      </c>
      <c r="S601" s="749">
        <v>383</v>
      </c>
      <c r="T601" s="749">
        <v>38</v>
      </c>
      <c r="U601" s="749">
        <v>3</v>
      </c>
      <c r="V601" s="749">
        <v>1</v>
      </c>
      <c r="W601" s="749">
        <v>1</v>
      </c>
      <c r="X601" s="749">
        <v>0</v>
      </c>
      <c r="Y601" s="749" t="s">
        <v>1810</v>
      </c>
      <c r="AA601" s="749">
        <v>300000</v>
      </c>
      <c r="AB601" s="749">
        <v>0</v>
      </c>
      <c r="AC601" s="749">
        <v>0</v>
      </c>
      <c r="AD601" s="749">
        <v>0</v>
      </c>
      <c r="AE601" s="749">
        <v>0</v>
      </c>
      <c r="AF601" s="749">
        <v>0</v>
      </c>
      <c r="AG601" s="749">
        <v>0</v>
      </c>
      <c r="AH601" s="671"/>
      <c r="BS601" s="749">
        <v>38311</v>
      </c>
    </row>
    <row r="602" spans="1:71">
      <c r="A602" s="749">
        <v>3</v>
      </c>
      <c r="B602" s="749" t="s">
        <v>1806</v>
      </c>
      <c r="C602" s="749">
        <v>2</v>
      </c>
      <c r="D602" s="749" t="s">
        <v>1807</v>
      </c>
      <c r="E602" s="749">
        <v>14</v>
      </c>
      <c r="F602" s="749" t="s">
        <v>493</v>
      </c>
      <c r="G602" s="749">
        <v>321275</v>
      </c>
      <c r="H602" s="749">
        <v>321</v>
      </c>
      <c r="I602" s="749" t="s">
        <v>420</v>
      </c>
      <c r="J602" s="749" t="s">
        <v>1819</v>
      </c>
      <c r="K602" s="749">
        <v>2</v>
      </c>
      <c r="L602" s="749">
        <v>5</v>
      </c>
      <c r="M602" s="749" t="s">
        <v>1811</v>
      </c>
      <c r="N602" s="749">
        <v>1</v>
      </c>
      <c r="O602" s="749">
        <v>0</v>
      </c>
      <c r="P602" s="749">
        <v>0</v>
      </c>
      <c r="Q602" s="749" t="s">
        <v>548</v>
      </c>
      <c r="R602" s="749">
        <v>2611</v>
      </c>
      <c r="S602" s="749">
        <v>261</v>
      </c>
      <c r="T602" s="749">
        <v>26</v>
      </c>
      <c r="U602" s="749">
        <v>2</v>
      </c>
      <c r="V602" s="749">
        <v>1</v>
      </c>
      <c r="W602" s="749">
        <v>2</v>
      </c>
      <c r="X602" s="749">
        <v>0</v>
      </c>
      <c r="Y602" s="749" t="s">
        <v>1810</v>
      </c>
      <c r="AA602" s="749">
        <v>0</v>
      </c>
      <c r="AB602" s="749">
        <v>580000</v>
      </c>
      <c r="AC602" s="749">
        <v>290000</v>
      </c>
      <c r="AD602" s="749">
        <v>0</v>
      </c>
      <c r="AE602" s="749">
        <v>290000</v>
      </c>
      <c r="AF602" s="749">
        <v>0</v>
      </c>
      <c r="AG602" s="749">
        <v>580000</v>
      </c>
      <c r="AH602" s="671"/>
      <c r="BS602" s="749">
        <v>26111</v>
      </c>
    </row>
    <row r="603" spans="1:71">
      <c r="A603" s="749">
        <v>3</v>
      </c>
      <c r="B603" s="749" t="s">
        <v>1806</v>
      </c>
      <c r="C603" s="749">
        <v>2</v>
      </c>
      <c r="D603" s="749" t="s">
        <v>1807</v>
      </c>
      <c r="E603" s="749">
        <v>14</v>
      </c>
      <c r="F603" s="749" t="s">
        <v>493</v>
      </c>
      <c r="G603" s="749">
        <v>321275</v>
      </c>
      <c r="H603" s="749">
        <v>321</v>
      </c>
      <c r="I603" s="749" t="s">
        <v>420</v>
      </c>
      <c r="J603" s="749" t="s">
        <v>1819</v>
      </c>
      <c r="K603" s="749">
        <v>2</v>
      </c>
      <c r="L603" s="749">
        <v>5</v>
      </c>
      <c r="M603" s="749" t="s">
        <v>1811</v>
      </c>
      <c r="N603" s="749">
        <v>1</v>
      </c>
      <c r="O603" s="749">
        <v>0</v>
      </c>
      <c r="P603" s="749">
        <v>0</v>
      </c>
      <c r="Q603" s="749" t="s">
        <v>548</v>
      </c>
      <c r="R603" s="749">
        <v>3351</v>
      </c>
      <c r="S603" s="749">
        <v>335</v>
      </c>
      <c r="T603" s="749">
        <v>33</v>
      </c>
      <c r="U603" s="749">
        <v>3</v>
      </c>
      <c r="V603" s="749">
        <v>1</v>
      </c>
      <c r="W603" s="749">
        <v>1</v>
      </c>
      <c r="X603" s="749">
        <v>0</v>
      </c>
      <c r="Y603" s="749" t="s">
        <v>1810</v>
      </c>
      <c r="AA603" s="749">
        <v>580000</v>
      </c>
      <c r="AB603" s="749">
        <v>0</v>
      </c>
      <c r="AC603" s="749">
        <v>0</v>
      </c>
      <c r="AD603" s="749">
        <v>0</v>
      </c>
      <c r="AE603" s="749">
        <v>0</v>
      </c>
      <c r="AF603" s="749">
        <v>0</v>
      </c>
      <c r="AG603" s="749">
        <v>0</v>
      </c>
      <c r="AH603" s="671"/>
      <c r="BS603" s="749">
        <v>33511</v>
      </c>
    </row>
    <row r="604" spans="1:71">
      <c r="A604" s="749">
        <v>3</v>
      </c>
      <c r="B604" s="749" t="s">
        <v>1806</v>
      </c>
      <c r="C604" s="749">
        <v>2</v>
      </c>
      <c r="D604" s="749" t="s">
        <v>1807</v>
      </c>
      <c r="E604" s="749">
        <v>14</v>
      </c>
      <c r="F604" s="749" t="s">
        <v>511</v>
      </c>
      <c r="G604" s="749">
        <v>321275</v>
      </c>
      <c r="H604" s="749">
        <v>321</v>
      </c>
      <c r="I604" s="749" t="s">
        <v>421</v>
      </c>
      <c r="J604" s="749" t="s">
        <v>1787</v>
      </c>
      <c r="K604" s="749">
        <v>1</v>
      </c>
      <c r="L604" s="749">
        <v>5</v>
      </c>
      <c r="M604" s="749" t="s">
        <v>1809</v>
      </c>
      <c r="N604" s="749">
        <v>3</v>
      </c>
      <c r="O604" s="749">
        <v>0</v>
      </c>
      <c r="P604" s="749">
        <v>0</v>
      </c>
      <c r="Q604" s="749" t="s">
        <v>552</v>
      </c>
      <c r="R604" s="749">
        <v>4419</v>
      </c>
      <c r="S604" s="749">
        <v>441</v>
      </c>
      <c r="T604" s="749">
        <v>44</v>
      </c>
      <c r="U604" s="749">
        <v>4</v>
      </c>
      <c r="V604" s="749">
        <v>1</v>
      </c>
      <c r="W604" s="749">
        <v>1</v>
      </c>
      <c r="X604" s="749">
        <v>77</v>
      </c>
      <c r="Y604" s="749" t="s">
        <v>1810</v>
      </c>
      <c r="AA604" s="749">
        <v>15000000</v>
      </c>
      <c r="AB604" s="749">
        <v>14500000</v>
      </c>
      <c r="AC604" s="749">
        <v>11946300</v>
      </c>
      <c r="AD604" s="749">
        <v>6612023</v>
      </c>
      <c r="AE604" s="749">
        <v>5334277</v>
      </c>
      <c r="AF604" s="749">
        <v>5387977</v>
      </c>
      <c r="AG604" s="749">
        <v>2500000</v>
      </c>
      <c r="AH604" s="671">
        <v>4861067.63</v>
      </c>
      <c r="BS604" s="749">
        <v>44191</v>
      </c>
    </row>
    <row r="605" spans="1:71">
      <c r="AH605" s="671"/>
    </row>
    <row r="606" spans="1:71">
      <c r="AH606" s="671">
        <v>2333319.85</v>
      </c>
    </row>
    <row r="607" spans="1:71">
      <c r="AH607" s="671">
        <v>47049510.839999996</v>
      </c>
    </row>
    <row r="608" spans="1:71">
      <c r="AH608" s="671">
        <v>4442704.9700000007</v>
      </c>
    </row>
    <row r="609" spans="34:34">
      <c r="AH609" s="671">
        <v>4881711.59</v>
      </c>
    </row>
    <row r="610" spans="34:34">
      <c r="AH610" s="671"/>
    </row>
    <row r="611" spans="34:34">
      <c r="AH611" s="671"/>
    </row>
    <row r="612" spans="34:34">
      <c r="AH612" s="671"/>
    </row>
    <row r="613" spans="34:34">
      <c r="AH613" s="671">
        <v>5682309.5</v>
      </c>
    </row>
    <row r="614" spans="34:34">
      <c r="AH614" s="671"/>
    </row>
    <row r="615" spans="34:34">
      <c r="AH615" s="671">
        <v>6278000</v>
      </c>
    </row>
    <row r="616" spans="34:34">
      <c r="AH616" s="671"/>
    </row>
    <row r="617" spans="34:34">
      <c r="AH617" s="671">
        <v>40254900</v>
      </c>
    </row>
    <row r="618" spans="34:34">
      <c r="AH618" s="671">
        <v>8566628.6600000001</v>
      </c>
    </row>
    <row r="619" spans="34:34">
      <c r="AH619" s="671"/>
    </row>
    <row r="620" spans="34:34">
      <c r="AH620" s="671"/>
    </row>
    <row r="621" spans="34:34">
      <c r="AH621" s="671"/>
    </row>
    <row r="622" spans="34:34">
      <c r="AH622" s="671"/>
    </row>
    <row r="623" spans="34:34">
      <c r="AH623" s="671"/>
    </row>
    <row r="624" spans="34:34">
      <c r="AH624" s="671"/>
    </row>
    <row r="625" spans="34:34">
      <c r="AH625" s="671">
        <v>3508150</v>
      </c>
    </row>
    <row r="626" spans="34:34">
      <c r="AH626" s="671">
        <v>16823090.489999998</v>
      </c>
    </row>
    <row r="627" spans="34:34">
      <c r="AH627" s="671">
        <v>448066</v>
      </c>
    </row>
    <row r="628" spans="34:34">
      <c r="AH628" s="671"/>
    </row>
    <row r="629" spans="34:34">
      <c r="AH629" s="671">
        <v>3260614</v>
      </c>
    </row>
    <row r="630" spans="34:34">
      <c r="AH630" s="671">
        <v>17778619.170000002</v>
      </c>
    </row>
    <row r="631" spans="34:34">
      <c r="AH631" s="671">
        <v>284421</v>
      </c>
    </row>
    <row r="632" spans="34:34">
      <c r="AH632" s="671"/>
    </row>
    <row r="633" spans="34:34">
      <c r="AH633" s="671"/>
    </row>
    <row r="634" spans="34:34">
      <c r="AH634" s="671"/>
    </row>
    <row r="635" spans="34:34">
      <c r="AH635" s="671"/>
    </row>
    <row r="636" spans="34:34">
      <c r="AH636" s="671"/>
    </row>
    <row r="637" spans="34:34">
      <c r="AH637" s="671"/>
    </row>
    <row r="638" spans="34:34">
      <c r="AH638" s="671"/>
    </row>
    <row r="639" spans="34:34">
      <c r="AH639" s="671"/>
    </row>
    <row r="640" spans="34:34">
      <c r="AH640" s="671">
        <v>31241760.179999996</v>
      </c>
    </row>
    <row r="641" spans="34:34">
      <c r="AH641" s="671"/>
    </row>
    <row r="642" spans="34:34">
      <c r="AH642" s="671"/>
    </row>
    <row r="643" spans="34:34">
      <c r="AH643" s="671"/>
    </row>
    <row r="644" spans="34:34">
      <c r="AH644" s="671"/>
    </row>
    <row r="645" spans="34:34">
      <c r="AH645" s="671"/>
    </row>
    <row r="646" spans="34:34">
      <c r="AH646" s="671"/>
    </row>
    <row r="647" spans="34:34">
      <c r="AH647" s="671"/>
    </row>
    <row r="648" spans="34:34">
      <c r="AH648" s="669">
        <v>45885287.979999997</v>
      </c>
    </row>
    <row r="649" spans="34:34">
      <c r="AH649" s="669">
        <v>0</v>
      </c>
    </row>
    <row r="650" spans="34:34">
      <c r="AH650" s="669"/>
    </row>
    <row r="651" spans="34:34">
      <c r="AH651" s="669"/>
    </row>
    <row r="652" spans="34:34">
      <c r="AH652" s="671">
        <f t="shared" ref="AH652" si="0">SUM(AH2:AH651)</f>
        <v>628621889.31000006</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0"/>
  <sheetViews>
    <sheetView showGridLines="0" view="pageBreakPreview" zoomScale="44" zoomScaleNormal="85" zoomScaleSheetLayoutView="44" workbookViewId="0">
      <selection activeCell="Q26" sqref="M26:Q26"/>
    </sheetView>
  </sheetViews>
  <sheetFormatPr baseColWidth="10" defaultColWidth="11.44140625" defaultRowHeight="13.2"/>
  <cols>
    <col min="1" max="1" width="4.6640625" style="419" customWidth="1"/>
    <col min="2" max="2" width="3.6640625" style="419" customWidth="1"/>
    <col min="3" max="5" width="4" style="419" customWidth="1"/>
    <col min="6" max="6" width="32.44140625" style="419" customWidth="1"/>
    <col min="7" max="7" width="13.109375" style="419" customWidth="1"/>
    <col min="8" max="8" width="16.44140625" style="485" customWidth="1"/>
    <col min="9" max="10" width="16.44140625" style="419" customWidth="1"/>
    <col min="11" max="12" width="10.33203125" style="419" customWidth="1"/>
    <col min="13" max="13" width="20.88671875" style="419" customWidth="1"/>
    <col min="14" max="14" width="20.6640625" style="419" customWidth="1"/>
    <col min="15" max="16" width="19.44140625" style="419" bestFit="1" customWidth="1"/>
    <col min="17" max="17" width="18.5546875" style="419" bestFit="1" customWidth="1"/>
    <col min="18" max="18" width="10.6640625" style="419" customWidth="1"/>
    <col min="19" max="19" width="10.44140625" style="419" customWidth="1"/>
    <col min="20" max="20" width="11.33203125" style="419" customWidth="1"/>
    <col min="21" max="21" width="10.5546875" style="419" customWidth="1"/>
    <col min="22" max="22" width="3.6640625" style="419" customWidth="1"/>
    <col min="23" max="16384" width="11.44140625" style="419"/>
  </cols>
  <sheetData>
    <row r="1" spans="1:21" ht="25.35" customHeight="1">
      <c r="A1" s="1614" t="s">
        <v>258</v>
      </c>
      <c r="B1" s="1615"/>
      <c r="C1" s="1615"/>
      <c r="D1" s="1615"/>
      <c r="E1" s="1615"/>
      <c r="F1" s="1615"/>
      <c r="G1" s="1615"/>
      <c r="H1" s="1615"/>
      <c r="I1" s="1615"/>
      <c r="J1" s="1615"/>
      <c r="K1" s="1615"/>
      <c r="L1" s="1615"/>
      <c r="M1" s="1615"/>
      <c r="N1" s="1615"/>
      <c r="O1" s="1615"/>
      <c r="P1" s="1615"/>
      <c r="Q1" s="1615"/>
      <c r="R1" s="1615"/>
      <c r="S1" s="1615"/>
      <c r="T1" s="1615"/>
      <c r="U1" s="1616"/>
    </row>
    <row r="2" spans="1:21" ht="25.35" customHeight="1">
      <c r="A2" s="1617" t="s">
        <v>1692</v>
      </c>
      <c r="B2" s="1618"/>
      <c r="C2" s="1618"/>
      <c r="D2" s="1618"/>
      <c r="E2" s="1618"/>
      <c r="F2" s="1618"/>
      <c r="G2" s="1618"/>
      <c r="H2" s="1618"/>
      <c r="I2" s="1618"/>
      <c r="J2" s="1618"/>
      <c r="K2" s="1618"/>
      <c r="L2" s="1618"/>
      <c r="M2" s="1618"/>
      <c r="N2" s="1618"/>
      <c r="O2" s="1618"/>
      <c r="P2" s="1618"/>
      <c r="Q2" s="1618"/>
      <c r="R2" s="1618"/>
      <c r="S2" s="1618"/>
      <c r="T2" s="1618"/>
      <c r="U2" s="1619"/>
    </row>
    <row r="3" spans="1:21" ht="6" customHeight="1">
      <c r="A3" s="439"/>
      <c r="B3" s="511"/>
      <c r="C3" s="511"/>
      <c r="D3" s="511"/>
      <c r="E3" s="511"/>
      <c r="F3" s="511"/>
      <c r="G3" s="511"/>
      <c r="H3" s="514"/>
      <c r="I3" s="511"/>
      <c r="J3" s="511"/>
      <c r="K3" s="511"/>
      <c r="L3" s="511"/>
      <c r="M3" s="511"/>
      <c r="N3" s="511"/>
      <c r="O3" s="511"/>
      <c r="P3" s="511"/>
      <c r="Q3" s="511"/>
      <c r="R3" s="511"/>
      <c r="S3" s="511"/>
      <c r="T3" s="511"/>
      <c r="U3" s="437"/>
    </row>
    <row r="4" spans="1:21" ht="20.100000000000001" customHeight="1">
      <c r="A4" s="1321" t="s">
        <v>457</v>
      </c>
      <c r="B4" s="1322"/>
      <c r="C4" s="1322"/>
      <c r="D4" s="1322"/>
      <c r="E4" s="1322"/>
      <c r="F4" s="1322"/>
      <c r="G4" s="1322"/>
      <c r="H4" s="1322"/>
      <c r="I4" s="1322"/>
      <c r="J4" s="1322"/>
      <c r="K4" s="1322"/>
      <c r="L4" s="1322"/>
      <c r="M4" s="1322"/>
      <c r="N4" s="1322"/>
      <c r="O4" s="1322"/>
      <c r="P4" s="1322"/>
      <c r="Q4" s="1322"/>
      <c r="R4" s="1322"/>
      <c r="S4" s="1322"/>
      <c r="T4" s="1322"/>
      <c r="U4" s="1323"/>
    </row>
    <row r="5" spans="1:21" ht="20.100000000000001" customHeight="1">
      <c r="A5" s="1620" t="s">
        <v>458</v>
      </c>
      <c r="B5" s="1621"/>
      <c r="C5" s="1621"/>
      <c r="D5" s="1621"/>
      <c r="E5" s="1621"/>
      <c r="F5" s="1621"/>
      <c r="G5" s="1621"/>
      <c r="H5" s="1621"/>
      <c r="I5" s="1621"/>
      <c r="J5" s="1621"/>
      <c r="K5" s="1621"/>
      <c r="L5" s="1621"/>
      <c r="M5" s="1621"/>
      <c r="N5" s="1621"/>
      <c r="O5" s="1621"/>
      <c r="P5" s="1621"/>
      <c r="Q5" s="1621"/>
      <c r="R5" s="1621"/>
      <c r="S5" s="1621"/>
      <c r="T5" s="1621"/>
      <c r="U5" s="1622"/>
    </row>
    <row r="6" spans="1:21" ht="15" customHeight="1">
      <c r="A6" s="1623" t="s">
        <v>211</v>
      </c>
      <c r="B6" s="1626" t="s">
        <v>274</v>
      </c>
      <c r="C6" s="1627"/>
      <c r="D6" s="1627"/>
      <c r="E6" s="1628"/>
      <c r="F6" s="1635" t="s">
        <v>250</v>
      </c>
      <c r="G6" s="1635" t="s">
        <v>251</v>
      </c>
      <c r="H6" s="523" t="s">
        <v>7</v>
      </c>
      <c r="I6" s="518"/>
      <c r="J6" s="518"/>
      <c r="K6" s="518"/>
      <c r="L6" s="518"/>
      <c r="M6" s="518"/>
      <c r="N6" s="518"/>
      <c r="O6" s="518"/>
      <c r="P6" s="518"/>
      <c r="Q6" s="518"/>
      <c r="R6" s="518"/>
      <c r="S6" s="518"/>
      <c r="T6" s="518"/>
      <c r="U6" s="504"/>
    </row>
    <row r="7" spans="1:21" ht="15" customHeight="1">
      <c r="A7" s="1624"/>
      <c r="B7" s="1629"/>
      <c r="C7" s="1630"/>
      <c r="D7" s="1630"/>
      <c r="E7" s="1631"/>
      <c r="F7" s="1636"/>
      <c r="G7" s="1636"/>
      <c r="H7" s="1608" t="s">
        <v>310</v>
      </c>
      <c r="I7" s="1609"/>
      <c r="J7" s="1610"/>
      <c r="K7" s="1608" t="s">
        <v>13</v>
      </c>
      <c r="L7" s="1610"/>
      <c r="M7" s="1608" t="s">
        <v>311</v>
      </c>
      <c r="N7" s="1609"/>
      <c r="O7" s="1609"/>
      <c r="P7" s="1609"/>
      <c r="Q7" s="1610"/>
      <c r="R7" s="1611" t="s">
        <v>13</v>
      </c>
      <c r="S7" s="1612"/>
      <c r="T7" s="1612"/>
      <c r="U7" s="1613"/>
    </row>
    <row r="8" spans="1:21" ht="40.950000000000003" customHeight="1">
      <c r="A8" s="1625"/>
      <c r="B8" s="1632"/>
      <c r="C8" s="1633"/>
      <c r="D8" s="1633"/>
      <c r="E8" s="1634"/>
      <c r="F8" s="1637"/>
      <c r="G8" s="1637"/>
      <c r="H8" s="435" t="s">
        <v>107</v>
      </c>
      <c r="I8" s="435" t="s">
        <v>318</v>
      </c>
      <c r="J8" s="435" t="s">
        <v>300</v>
      </c>
      <c r="K8" s="436" t="s">
        <v>220</v>
      </c>
      <c r="L8" s="436" t="s">
        <v>221</v>
      </c>
      <c r="M8" s="435" t="s">
        <v>103</v>
      </c>
      <c r="N8" s="435" t="s">
        <v>198</v>
      </c>
      <c r="O8" s="435" t="s">
        <v>104</v>
      </c>
      <c r="P8" s="435" t="s">
        <v>105</v>
      </c>
      <c r="Q8" s="435" t="s">
        <v>106</v>
      </c>
      <c r="R8" s="434" t="s">
        <v>222</v>
      </c>
      <c r="S8" s="434" t="s">
        <v>223</v>
      </c>
      <c r="T8" s="434" t="s">
        <v>224</v>
      </c>
      <c r="U8" s="434" t="s">
        <v>324</v>
      </c>
    </row>
    <row r="9" spans="1:21" s="635" customFormat="1" ht="12">
      <c r="A9" s="283">
        <v>1</v>
      </c>
      <c r="B9" s="1599"/>
      <c r="C9" s="1600"/>
      <c r="D9" s="1600"/>
      <c r="E9" s="1601"/>
      <c r="F9" s="654"/>
      <c r="G9" s="654"/>
      <c r="H9" s="655"/>
      <c r="I9" s="655"/>
      <c r="J9" s="655"/>
      <c r="K9" s="656"/>
      <c r="L9" s="656"/>
      <c r="M9" s="657"/>
      <c r="N9" s="657"/>
      <c r="O9" s="657"/>
      <c r="P9" s="657"/>
      <c r="Q9" s="657"/>
      <c r="R9" s="656"/>
      <c r="S9" s="656"/>
      <c r="T9" s="656"/>
      <c r="U9" s="656"/>
    </row>
    <row r="10" spans="1:21" s="635" customFormat="1" ht="12">
      <c r="A10" s="287"/>
      <c r="B10" s="1590" t="s">
        <v>479</v>
      </c>
      <c r="C10" s="1591"/>
      <c r="D10" s="1591"/>
      <c r="E10" s="1592"/>
      <c r="F10" s="433"/>
      <c r="G10" s="433"/>
      <c r="H10" s="432"/>
      <c r="I10" s="432"/>
      <c r="J10" s="432"/>
      <c r="K10" s="430"/>
      <c r="L10" s="430"/>
      <c r="M10" s="431"/>
      <c r="N10" s="431"/>
      <c r="O10" s="431"/>
      <c r="P10" s="431"/>
      <c r="Q10" s="431"/>
      <c r="R10" s="430"/>
      <c r="S10" s="430"/>
      <c r="T10" s="430"/>
      <c r="U10" s="430"/>
    </row>
    <row r="11" spans="1:21" s="635" customFormat="1" ht="24">
      <c r="A11" s="287"/>
      <c r="B11" s="1590"/>
      <c r="C11" s="1591"/>
      <c r="D11" s="1591"/>
      <c r="E11" s="1592"/>
      <c r="F11" s="433" t="s">
        <v>1215</v>
      </c>
      <c r="G11" s="433" t="s">
        <v>474</v>
      </c>
      <c r="H11" s="432">
        <v>450</v>
      </c>
      <c r="I11" s="432">
        <v>450</v>
      </c>
      <c r="J11" s="432">
        <v>448</v>
      </c>
      <c r="K11" s="636">
        <v>99.555555555555557</v>
      </c>
      <c r="L11" s="636">
        <v>99.555555555555557</v>
      </c>
      <c r="M11" s="431">
        <v>35521507</v>
      </c>
      <c r="N11" s="431">
        <v>35521507</v>
      </c>
      <c r="O11" s="639">
        <v>0</v>
      </c>
      <c r="P11" s="639">
        <v>0</v>
      </c>
      <c r="Q11" s="639">
        <v>0</v>
      </c>
      <c r="R11" s="636">
        <v>0</v>
      </c>
      <c r="S11" s="636">
        <v>0</v>
      </c>
      <c r="T11" s="636">
        <v>0</v>
      </c>
      <c r="U11" s="636">
        <v>0</v>
      </c>
    </row>
    <row r="12" spans="1:21" s="635" customFormat="1" ht="12">
      <c r="A12" s="287"/>
      <c r="B12" s="1590" t="s">
        <v>509</v>
      </c>
      <c r="C12" s="1591"/>
      <c r="D12" s="1591"/>
      <c r="E12" s="1592"/>
      <c r="F12" s="433"/>
      <c r="G12" s="433"/>
      <c r="H12" s="432"/>
      <c r="I12" s="432"/>
      <c r="J12" s="432"/>
      <c r="K12" s="430"/>
      <c r="L12" s="430"/>
      <c r="M12" s="431"/>
      <c r="N12" s="431"/>
      <c r="O12" s="639"/>
      <c r="P12" s="639"/>
      <c r="Q12" s="639"/>
      <c r="R12" s="430"/>
      <c r="S12" s="430"/>
      <c r="T12" s="430"/>
      <c r="U12" s="430"/>
    </row>
    <row r="13" spans="1:21" s="635" customFormat="1" ht="24">
      <c r="A13" s="287"/>
      <c r="B13" s="1590"/>
      <c r="C13" s="1591"/>
      <c r="D13" s="1591"/>
      <c r="E13" s="1592"/>
      <c r="F13" s="638" t="s">
        <v>1633</v>
      </c>
      <c r="G13" s="433" t="s">
        <v>474</v>
      </c>
      <c r="H13" s="432">
        <v>1550</v>
      </c>
      <c r="I13" s="432">
        <v>800</v>
      </c>
      <c r="J13" s="432">
        <v>182</v>
      </c>
      <c r="K13" s="636">
        <v>11.741935483870968</v>
      </c>
      <c r="L13" s="636">
        <v>22.75</v>
      </c>
      <c r="M13" s="431">
        <v>9193177</v>
      </c>
      <c r="N13" s="431">
        <v>4133900</v>
      </c>
      <c r="O13" s="639">
        <v>0</v>
      </c>
      <c r="P13" s="639">
        <v>0</v>
      </c>
      <c r="Q13" s="639">
        <v>0</v>
      </c>
      <c r="R13" s="636">
        <v>0</v>
      </c>
      <c r="S13" s="636">
        <v>0</v>
      </c>
      <c r="T13" s="636">
        <v>0</v>
      </c>
      <c r="U13" s="636">
        <v>0</v>
      </c>
    </row>
    <row r="14" spans="1:21" s="635" customFormat="1" ht="12">
      <c r="A14" s="287"/>
      <c r="B14" s="1590" t="s">
        <v>456</v>
      </c>
      <c r="C14" s="1591"/>
      <c r="D14" s="1591"/>
      <c r="E14" s="1592"/>
      <c r="F14" s="433"/>
      <c r="G14" s="433"/>
      <c r="H14" s="432"/>
      <c r="I14" s="432"/>
      <c r="J14" s="432"/>
      <c r="K14" s="430"/>
      <c r="L14" s="636"/>
      <c r="M14" s="431"/>
      <c r="N14" s="431"/>
      <c r="O14" s="639"/>
      <c r="P14" s="639"/>
      <c r="Q14" s="639"/>
      <c r="R14" s="430"/>
      <c r="S14" s="430"/>
      <c r="T14" s="430"/>
      <c r="U14" s="430"/>
    </row>
    <row r="15" spans="1:21" s="635" customFormat="1" ht="36">
      <c r="A15" s="287"/>
      <c r="B15" s="1590"/>
      <c r="C15" s="1591"/>
      <c r="D15" s="1591"/>
      <c r="E15" s="1592"/>
      <c r="F15" s="433" t="s">
        <v>1634</v>
      </c>
      <c r="G15" s="433" t="s">
        <v>469</v>
      </c>
      <c r="H15" s="639">
        <v>0</v>
      </c>
      <c r="I15" s="639">
        <v>0</v>
      </c>
      <c r="J15" s="639">
        <v>0</v>
      </c>
      <c r="K15" s="636">
        <v>0</v>
      </c>
      <c r="L15" s="636">
        <v>0</v>
      </c>
      <c r="M15" s="431">
        <v>450000</v>
      </c>
      <c r="N15" s="639">
        <v>50000</v>
      </c>
      <c r="O15" s="639">
        <v>0</v>
      </c>
      <c r="P15" s="639">
        <v>0</v>
      </c>
      <c r="Q15" s="639">
        <v>0</v>
      </c>
      <c r="R15" s="636">
        <v>0</v>
      </c>
      <c r="S15" s="636">
        <v>0</v>
      </c>
      <c r="T15" s="636">
        <v>0</v>
      </c>
      <c r="U15" s="636">
        <v>0</v>
      </c>
    </row>
    <row r="16" spans="1:21" s="635" customFormat="1" ht="12">
      <c r="A16" s="287"/>
      <c r="B16" s="1590" t="s">
        <v>508</v>
      </c>
      <c r="C16" s="1591"/>
      <c r="D16" s="1591"/>
      <c r="E16" s="1592"/>
      <c r="F16" s="433"/>
      <c r="G16" s="433"/>
      <c r="H16" s="432"/>
      <c r="I16" s="432"/>
      <c r="J16" s="432"/>
      <c r="K16" s="430"/>
      <c r="L16" s="430"/>
      <c r="M16" s="431"/>
      <c r="N16" s="431"/>
      <c r="O16" s="684"/>
      <c r="P16" s="684"/>
      <c r="Q16" s="684"/>
      <c r="R16" s="430"/>
      <c r="S16" s="430"/>
      <c r="T16" s="430"/>
      <c r="U16" s="430"/>
    </row>
    <row r="17" spans="1:21" s="635" customFormat="1" ht="24">
      <c r="A17" s="287"/>
      <c r="B17" s="1590"/>
      <c r="C17" s="1591"/>
      <c r="D17" s="1591"/>
      <c r="E17" s="1592"/>
      <c r="F17" s="640" t="s">
        <v>1635</v>
      </c>
      <c r="G17" s="433" t="s">
        <v>469</v>
      </c>
      <c r="H17" s="432">
        <v>70356</v>
      </c>
      <c r="I17" s="432">
        <v>24371</v>
      </c>
      <c r="J17" s="432">
        <v>24371</v>
      </c>
      <c r="K17" s="636">
        <v>34.639547444425496</v>
      </c>
      <c r="L17" s="430">
        <v>100</v>
      </c>
      <c r="M17" s="431">
        <v>14270035</v>
      </c>
      <c r="N17" s="431">
        <v>36706568</v>
      </c>
      <c r="O17" s="639">
        <v>27213683.600000001</v>
      </c>
      <c r="P17" s="639">
        <v>27213683.600000001</v>
      </c>
      <c r="Q17" s="639">
        <v>0</v>
      </c>
      <c r="R17" s="636">
        <v>190.70509357545376</v>
      </c>
      <c r="S17" s="636">
        <v>76.364565542893871</v>
      </c>
      <c r="T17" s="636">
        <v>190.70509357545376</v>
      </c>
      <c r="U17" s="636">
        <v>76.364565542893871</v>
      </c>
    </row>
    <row r="18" spans="1:21" s="635" customFormat="1" ht="12">
      <c r="A18" s="287"/>
      <c r="B18" s="1590" t="s">
        <v>510</v>
      </c>
      <c r="C18" s="1591"/>
      <c r="D18" s="1591"/>
      <c r="E18" s="1592"/>
      <c r="F18" s="641"/>
      <c r="G18" s="433"/>
      <c r="H18" s="432"/>
      <c r="I18" s="432"/>
      <c r="J18" s="432"/>
      <c r="K18" s="430"/>
      <c r="L18" s="430"/>
      <c r="M18" s="431"/>
      <c r="N18" s="431"/>
      <c r="O18" s="684"/>
      <c r="P18" s="684"/>
      <c r="Q18" s="639"/>
      <c r="R18" s="430"/>
      <c r="S18" s="430"/>
      <c r="T18" s="430"/>
      <c r="U18" s="430"/>
    </row>
    <row r="19" spans="1:21" s="635" customFormat="1" ht="36">
      <c r="A19" s="287"/>
      <c r="B19" s="1590"/>
      <c r="C19" s="1591"/>
      <c r="D19" s="1591"/>
      <c r="E19" s="1592"/>
      <c r="F19" s="641" t="s">
        <v>1636</v>
      </c>
      <c r="G19" s="433" t="s">
        <v>469</v>
      </c>
      <c r="H19" s="432">
        <v>2500</v>
      </c>
      <c r="I19" s="432">
        <v>800</v>
      </c>
      <c r="J19" s="432">
        <v>800</v>
      </c>
      <c r="K19" s="636">
        <v>32</v>
      </c>
      <c r="L19" s="430">
        <v>100</v>
      </c>
      <c r="M19" s="431">
        <v>5000000</v>
      </c>
      <c r="N19" s="431">
        <v>5000000</v>
      </c>
      <c r="O19" s="639">
        <v>1163636</v>
      </c>
      <c r="P19" s="639">
        <v>1163636</v>
      </c>
      <c r="Q19" s="639">
        <v>0</v>
      </c>
      <c r="R19" s="636">
        <v>23.27272</v>
      </c>
      <c r="S19" s="636">
        <v>23.27272</v>
      </c>
      <c r="T19" s="636">
        <v>23.27272</v>
      </c>
      <c r="U19" s="636">
        <v>23.27272</v>
      </c>
    </row>
    <row r="20" spans="1:21" s="635" customFormat="1" ht="12">
      <c r="A20" s="287"/>
      <c r="B20" s="1590" t="s">
        <v>500</v>
      </c>
      <c r="C20" s="1591"/>
      <c r="D20" s="1591"/>
      <c r="E20" s="1592"/>
      <c r="F20" s="433"/>
      <c r="G20" s="433"/>
      <c r="H20" s="432"/>
      <c r="I20" s="432"/>
      <c r="J20" s="432"/>
      <c r="K20" s="636"/>
      <c r="L20" s="430"/>
      <c r="M20" s="431"/>
      <c r="N20" s="431"/>
      <c r="O20" s="684"/>
      <c r="P20" s="684"/>
      <c r="Q20" s="639"/>
      <c r="R20" s="430"/>
      <c r="S20" s="430"/>
      <c r="T20" s="430"/>
      <c r="U20" s="430"/>
    </row>
    <row r="21" spans="1:21" s="635" customFormat="1" ht="24">
      <c r="A21" s="287"/>
      <c r="B21" s="1590"/>
      <c r="C21" s="1591"/>
      <c r="D21" s="1591"/>
      <c r="E21" s="1592"/>
      <c r="F21" s="433" t="s">
        <v>1637</v>
      </c>
      <c r="G21" s="433" t="s">
        <v>1325</v>
      </c>
      <c r="H21" s="432">
        <v>5500</v>
      </c>
      <c r="I21" s="432">
        <v>2300</v>
      </c>
      <c r="J21" s="639">
        <v>0</v>
      </c>
      <c r="K21" s="636">
        <v>0</v>
      </c>
      <c r="L21" s="430">
        <v>0</v>
      </c>
      <c r="M21" s="431">
        <v>2000000</v>
      </c>
      <c r="N21" s="431">
        <v>2000000</v>
      </c>
      <c r="O21" s="639">
        <v>1765908.8</v>
      </c>
      <c r="P21" s="639">
        <v>1765908.8</v>
      </c>
      <c r="Q21" s="639">
        <v>0</v>
      </c>
      <c r="R21" s="636">
        <v>88.295439999999999</v>
      </c>
      <c r="S21" s="636">
        <v>88.295439999999999</v>
      </c>
      <c r="T21" s="636">
        <v>88.295439999999999</v>
      </c>
      <c r="U21" s="636">
        <v>88.295439999999999</v>
      </c>
    </row>
    <row r="22" spans="1:21" s="635" customFormat="1" ht="12">
      <c r="A22" s="287">
        <v>2</v>
      </c>
      <c r="B22" s="1590"/>
      <c r="C22" s="1591"/>
      <c r="D22" s="1591"/>
      <c r="E22" s="1592"/>
      <c r="F22" s="433"/>
      <c r="G22" s="433"/>
      <c r="H22" s="432"/>
      <c r="I22" s="432"/>
      <c r="J22" s="432"/>
      <c r="K22" s="636"/>
      <c r="L22" s="430"/>
      <c r="M22" s="431"/>
      <c r="N22" s="431"/>
      <c r="O22" s="684"/>
      <c r="P22" s="684"/>
      <c r="Q22" s="639"/>
      <c r="R22" s="430"/>
      <c r="S22" s="430"/>
      <c r="T22" s="430"/>
      <c r="U22" s="430"/>
    </row>
    <row r="23" spans="1:21" s="635" customFormat="1" ht="12">
      <c r="A23" s="287"/>
      <c r="B23" s="1590" t="s">
        <v>498</v>
      </c>
      <c r="C23" s="1591"/>
      <c r="D23" s="1591"/>
      <c r="E23" s="1592"/>
      <c r="F23" s="433"/>
      <c r="G23" s="433"/>
      <c r="H23" s="432"/>
      <c r="I23" s="432"/>
      <c r="J23" s="432"/>
      <c r="K23" s="636"/>
      <c r="L23" s="430"/>
      <c r="M23" s="431"/>
      <c r="N23" s="431"/>
      <c r="O23" s="684"/>
      <c r="P23" s="684"/>
      <c r="Q23" s="639"/>
      <c r="R23" s="430"/>
      <c r="S23" s="430"/>
      <c r="T23" s="430"/>
      <c r="U23" s="430"/>
    </row>
    <row r="24" spans="1:21" s="635" customFormat="1" ht="12">
      <c r="A24" s="287"/>
      <c r="B24" s="1590"/>
      <c r="C24" s="1591"/>
      <c r="D24" s="1591"/>
      <c r="E24" s="1592"/>
      <c r="F24" s="433" t="s">
        <v>1638</v>
      </c>
      <c r="G24" s="433" t="s">
        <v>333</v>
      </c>
      <c r="H24" s="432">
        <v>8400</v>
      </c>
      <c r="I24" s="432">
        <v>4200</v>
      </c>
      <c r="J24" s="432">
        <v>1280</v>
      </c>
      <c r="K24" s="636">
        <v>15.238095238095239</v>
      </c>
      <c r="L24" s="636">
        <v>30.476190476190478</v>
      </c>
      <c r="M24" s="431">
        <v>841000</v>
      </c>
      <c r="N24" s="431">
        <v>230000</v>
      </c>
      <c r="O24" s="639">
        <v>0</v>
      </c>
      <c r="P24" s="639">
        <v>0</v>
      </c>
      <c r="Q24" s="639">
        <v>0</v>
      </c>
      <c r="R24" s="636">
        <v>0</v>
      </c>
      <c r="S24" s="636">
        <v>0</v>
      </c>
      <c r="T24" s="636">
        <v>0</v>
      </c>
      <c r="U24" s="636">
        <v>0</v>
      </c>
    </row>
    <row r="25" spans="1:21" s="635" customFormat="1" ht="12">
      <c r="A25" s="287"/>
      <c r="B25" s="1590" t="s">
        <v>482</v>
      </c>
      <c r="C25" s="1591"/>
      <c r="D25" s="1591"/>
      <c r="E25" s="1592"/>
      <c r="F25" s="433"/>
      <c r="G25" s="433"/>
      <c r="H25" s="432"/>
      <c r="I25" s="432"/>
      <c r="J25" s="432"/>
      <c r="K25" s="636"/>
      <c r="L25" s="430"/>
      <c r="M25" s="431"/>
      <c r="N25" s="431"/>
      <c r="O25" s="684"/>
      <c r="P25" s="684"/>
      <c r="Q25" s="684"/>
      <c r="R25" s="430"/>
      <c r="S25" s="430"/>
      <c r="T25" s="430"/>
      <c r="U25" s="430"/>
    </row>
    <row r="26" spans="1:21" s="635" customFormat="1" ht="24">
      <c r="A26" s="287"/>
      <c r="B26" s="1590"/>
      <c r="C26" s="1591"/>
      <c r="D26" s="1591"/>
      <c r="E26" s="1592"/>
      <c r="F26" s="433" t="s">
        <v>1639</v>
      </c>
      <c r="G26" s="433" t="s">
        <v>1308</v>
      </c>
      <c r="H26" s="432">
        <v>15000000</v>
      </c>
      <c r="I26" s="432">
        <v>10900000</v>
      </c>
      <c r="J26" s="432">
        <v>2800000</v>
      </c>
      <c r="K26" s="636">
        <v>18.666666666666668</v>
      </c>
      <c r="L26" s="636">
        <v>25.688073394495415</v>
      </c>
      <c r="M26" s="431">
        <v>228967959</v>
      </c>
      <c r="N26" s="431">
        <v>228967959</v>
      </c>
      <c r="O26" s="639">
        <v>87690179.609999985</v>
      </c>
      <c r="P26" s="639">
        <v>87690179.609999985</v>
      </c>
      <c r="Q26" s="639">
        <v>79378333.040000007</v>
      </c>
      <c r="R26" s="636">
        <v>38.298013395839362</v>
      </c>
      <c r="S26" s="636">
        <v>38126.165047826078</v>
      </c>
      <c r="T26" s="636">
        <v>38.298013395839362</v>
      </c>
      <c r="U26" s="636">
        <v>38126.165047826078</v>
      </c>
    </row>
    <row r="27" spans="1:21" s="635" customFormat="1" ht="12">
      <c r="A27" s="287"/>
      <c r="B27" s="1590" t="s">
        <v>480</v>
      </c>
      <c r="C27" s="1591"/>
      <c r="D27" s="1591"/>
      <c r="E27" s="1592"/>
      <c r="F27" s="433"/>
      <c r="G27" s="433"/>
      <c r="H27" s="432"/>
      <c r="I27" s="432"/>
      <c r="J27" s="432"/>
      <c r="K27" s="636"/>
      <c r="L27" s="636"/>
      <c r="M27" s="431"/>
      <c r="N27" s="431"/>
      <c r="O27" s="684"/>
      <c r="P27" s="684"/>
      <c r="Q27" s="684"/>
      <c r="R27" s="636"/>
      <c r="S27" s="636"/>
      <c r="T27" s="636"/>
      <c r="U27" s="636"/>
    </row>
    <row r="28" spans="1:21" s="635" customFormat="1" ht="24">
      <c r="A28" s="287"/>
      <c r="B28" s="1590"/>
      <c r="C28" s="1591"/>
      <c r="D28" s="1591"/>
      <c r="E28" s="1592"/>
      <c r="F28" s="433" t="s">
        <v>1640</v>
      </c>
      <c r="G28" s="433" t="s">
        <v>481</v>
      </c>
      <c r="H28" s="639">
        <v>0</v>
      </c>
      <c r="I28" s="639">
        <v>0</v>
      </c>
      <c r="J28" s="639">
        <v>0</v>
      </c>
      <c r="K28" s="636">
        <v>0</v>
      </c>
      <c r="L28" s="636">
        <v>0</v>
      </c>
      <c r="M28" s="431">
        <v>56162665</v>
      </c>
      <c r="N28" s="431">
        <v>56162665</v>
      </c>
      <c r="O28" s="639">
        <v>14448801</v>
      </c>
      <c r="P28" s="639">
        <v>14448801</v>
      </c>
      <c r="Q28" s="639">
        <v>1490936.88</v>
      </c>
      <c r="R28" s="636">
        <v>37.561931105860985</v>
      </c>
      <c r="S28" s="636">
        <v>99.999999999999986</v>
      </c>
      <c r="T28" s="636">
        <v>37.561931105860985</v>
      </c>
      <c r="U28" s="636">
        <v>99.999999999999986</v>
      </c>
    </row>
    <row r="29" spans="1:21" s="635" customFormat="1" ht="12">
      <c r="A29" s="287"/>
      <c r="B29" s="1590" t="s">
        <v>468</v>
      </c>
      <c r="C29" s="1591"/>
      <c r="D29" s="1591"/>
      <c r="E29" s="1592"/>
      <c r="F29" s="433"/>
      <c r="G29" s="433"/>
      <c r="H29" s="432"/>
      <c r="I29" s="432"/>
      <c r="J29" s="432"/>
      <c r="K29" s="636"/>
      <c r="L29" s="430"/>
      <c r="M29" s="431"/>
      <c r="N29" s="431"/>
      <c r="O29" s="684"/>
      <c r="P29" s="639"/>
      <c r="Q29" s="684"/>
      <c r="R29" s="430"/>
      <c r="S29" s="430"/>
      <c r="T29" s="430"/>
      <c r="U29" s="430"/>
    </row>
    <row r="30" spans="1:21" s="635" customFormat="1" ht="24">
      <c r="A30" s="287"/>
      <c r="B30" s="1590"/>
      <c r="C30" s="1591"/>
      <c r="D30" s="1591"/>
      <c r="E30" s="1592"/>
      <c r="F30" s="433" t="s">
        <v>1641</v>
      </c>
      <c r="G30" s="433" t="s">
        <v>469</v>
      </c>
      <c r="H30" s="432">
        <v>95000</v>
      </c>
      <c r="I30" s="432">
        <v>46450</v>
      </c>
      <c r="J30" s="432">
        <v>28369</v>
      </c>
      <c r="K30" s="636">
        <v>29.862105263157897</v>
      </c>
      <c r="L30" s="636">
        <v>61.07427341227126</v>
      </c>
      <c r="M30" s="431">
        <v>13111400</v>
      </c>
      <c r="N30" s="431">
        <v>9611400</v>
      </c>
      <c r="O30" s="639">
        <v>0</v>
      </c>
      <c r="P30" s="639">
        <v>0</v>
      </c>
      <c r="Q30" s="639">
        <v>0</v>
      </c>
      <c r="R30" s="636">
        <v>0</v>
      </c>
      <c r="S30" s="636">
        <v>0</v>
      </c>
      <c r="T30" s="636">
        <v>0</v>
      </c>
      <c r="U30" s="636">
        <v>0</v>
      </c>
    </row>
    <row r="31" spans="1:21" s="635" customFormat="1" ht="12">
      <c r="A31" s="649"/>
      <c r="B31" s="1605" t="s">
        <v>489</v>
      </c>
      <c r="C31" s="1606"/>
      <c r="D31" s="1606"/>
      <c r="E31" s="1607"/>
      <c r="F31" s="650"/>
      <c r="G31" s="650"/>
      <c r="H31" s="651"/>
      <c r="I31" s="651"/>
      <c r="J31" s="651"/>
      <c r="K31" s="652"/>
      <c r="L31" s="661"/>
      <c r="M31" s="653"/>
      <c r="N31" s="653"/>
      <c r="O31" s="685"/>
      <c r="P31" s="685"/>
      <c r="Q31" s="685"/>
      <c r="R31" s="661"/>
      <c r="S31" s="661"/>
      <c r="T31" s="661"/>
      <c r="U31" s="661"/>
    </row>
    <row r="32" spans="1:21" s="635" customFormat="1" ht="24">
      <c r="A32" s="283"/>
      <c r="B32" s="1602"/>
      <c r="C32" s="1603"/>
      <c r="D32" s="1603"/>
      <c r="E32" s="1604"/>
      <c r="F32" s="654" t="s">
        <v>1642</v>
      </c>
      <c r="G32" s="654" t="s">
        <v>469</v>
      </c>
      <c r="H32" s="662">
        <v>0</v>
      </c>
      <c r="I32" s="662">
        <v>0</v>
      </c>
      <c r="J32" s="662">
        <v>0</v>
      </c>
      <c r="K32" s="702">
        <v>0</v>
      </c>
      <c r="L32" s="702">
        <v>0</v>
      </c>
      <c r="M32" s="657">
        <v>12274517</v>
      </c>
      <c r="N32" s="657">
        <v>7974517</v>
      </c>
      <c r="O32" s="662">
        <v>0</v>
      </c>
      <c r="P32" s="662">
        <v>0</v>
      </c>
      <c r="Q32" s="662">
        <v>0</v>
      </c>
      <c r="R32" s="658">
        <v>0</v>
      </c>
      <c r="S32" s="658">
        <v>0</v>
      </c>
      <c r="T32" s="658">
        <v>0</v>
      </c>
      <c r="U32" s="658">
        <v>0</v>
      </c>
    </row>
    <row r="33" spans="1:21" s="635" customFormat="1" ht="12">
      <c r="A33" s="287"/>
      <c r="B33" s="1590" t="s">
        <v>484</v>
      </c>
      <c r="C33" s="1591"/>
      <c r="D33" s="1591"/>
      <c r="E33" s="1592"/>
      <c r="F33" s="433"/>
      <c r="G33" s="433"/>
      <c r="H33" s="639"/>
      <c r="I33" s="639"/>
      <c r="J33" s="639"/>
      <c r="K33" s="636"/>
      <c r="L33" s="430"/>
      <c r="M33" s="431"/>
      <c r="N33" s="431"/>
      <c r="O33" s="684"/>
      <c r="P33" s="684"/>
      <c r="Q33" s="684"/>
      <c r="R33" s="430"/>
      <c r="S33" s="430"/>
      <c r="T33" s="430"/>
      <c r="U33" s="430"/>
    </row>
    <row r="34" spans="1:21" s="635" customFormat="1" ht="24">
      <c r="A34" s="287"/>
      <c r="B34" s="1590"/>
      <c r="C34" s="1591"/>
      <c r="D34" s="1591"/>
      <c r="E34" s="1592"/>
      <c r="F34" s="433" t="s">
        <v>1643</v>
      </c>
      <c r="G34" s="433" t="s">
        <v>333</v>
      </c>
      <c r="H34" s="639">
        <v>0</v>
      </c>
      <c r="I34" s="639">
        <v>0</v>
      </c>
      <c r="J34" s="639">
        <v>0</v>
      </c>
      <c r="K34" s="637">
        <v>0</v>
      </c>
      <c r="L34" s="637">
        <v>0</v>
      </c>
      <c r="M34" s="431">
        <v>8439881</v>
      </c>
      <c r="N34" s="431">
        <v>8439881</v>
      </c>
      <c r="O34" s="639">
        <v>3375952</v>
      </c>
      <c r="P34" s="639">
        <v>3375952</v>
      </c>
      <c r="Q34" s="639">
        <v>0</v>
      </c>
      <c r="R34" s="636">
        <v>0</v>
      </c>
      <c r="S34" s="636">
        <v>0</v>
      </c>
      <c r="T34" s="636">
        <v>39.999995260596684</v>
      </c>
      <c r="U34" s="636">
        <v>39.999995260596684</v>
      </c>
    </row>
    <row r="35" spans="1:21" s="635" customFormat="1" ht="12">
      <c r="A35" s="287"/>
      <c r="B35" s="1590" t="s">
        <v>491</v>
      </c>
      <c r="C35" s="1591"/>
      <c r="D35" s="1591"/>
      <c r="E35" s="1592"/>
      <c r="F35" s="433"/>
      <c r="G35" s="433"/>
      <c r="H35" s="639"/>
      <c r="I35" s="639"/>
      <c r="J35" s="639"/>
      <c r="K35" s="637"/>
      <c r="L35" s="637"/>
      <c r="M35" s="431"/>
      <c r="N35" s="431"/>
      <c r="O35" s="639"/>
      <c r="P35" s="639"/>
      <c r="Q35" s="639"/>
      <c r="R35" s="636"/>
      <c r="S35" s="636"/>
      <c r="T35" s="636"/>
      <c r="U35" s="636"/>
    </row>
    <row r="36" spans="1:21" s="635" customFormat="1" ht="24">
      <c r="A36" s="287"/>
      <c r="B36" s="1590"/>
      <c r="C36" s="1591"/>
      <c r="D36" s="1591"/>
      <c r="E36" s="1592"/>
      <c r="F36" s="433" t="s">
        <v>1644</v>
      </c>
      <c r="G36" s="433" t="s">
        <v>392</v>
      </c>
      <c r="H36" s="639">
        <v>62</v>
      </c>
      <c r="I36" s="639">
        <v>15</v>
      </c>
      <c r="J36" s="639">
        <v>5</v>
      </c>
      <c r="K36" s="637">
        <v>8.064516129032258</v>
      </c>
      <c r="L36" s="637">
        <v>33.333333333333329</v>
      </c>
      <c r="M36" s="431">
        <v>29738964</v>
      </c>
      <c r="N36" s="431">
        <v>29738964</v>
      </c>
      <c r="O36" s="639">
        <v>0</v>
      </c>
      <c r="P36" s="639">
        <v>0</v>
      </c>
      <c r="Q36" s="639">
        <v>0</v>
      </c>
      <c r="R36" s="636">
        <v>0</v>
      </c>
      <c r="S36" s="636">
        <v>0</v>
      </c>
      <c r="T36" s="636">
        <v>0</v>
      </c>
      <c r="U36" s="636">
        <v>0</v>
      </c>
    </row>
    <row r="37" spans="1:21" s="635" customFormat="1" ht="12">
      <c r="A37" s="287"/>
      <c r="B37" s="1590" t="s">
        <v>485</v>
      </c>
      <c r="C37" s="1591"/>
      <c r="D37" s="1591"/>
      <c r="E37" s="1592"/>
      <c r="F37" s="433"/>
      <c r="G37" s="433"/>
      <c r="H37" s="639"/>
      <c r="I37" s="639"/>
      <c r="J37" s="639"/>
      <c r="K37" s="637"/>
      <c r="L37" s="637"/>
      <c r="M37" s="431"/>
      <c r="N37" s="431"/>
      <c r="O37" s="639"/>
      <c r="P37" s="639"/>
      <c r="Q37" s="639"/>
      <c r="R37" s="636"/>
      <c r="S37" s="636"/>
      <c r="T37" s="636"/>
      <c r="U37" s="636"/>
    </row>
    <row r="38" spans="1:21" s="635" customFormat="1" ht="24">
      <c r="A38" s="287"/>
      <c r="B38" s="1590"/>
      <c r="C38" s="1591"/>
      <c r="D38" s="1591"/>
      <c r="E38" s="1592"/>
      <c r="F38" s="433" t="s">
        <v>1645</v>
      </c>
      <c r="G38" s="433" t="s">
        <v>469</v>
      </c>
      <c r="H38" s="432">
        <v>112</v>
      </c>
      <c r="I38" s="432">
        <v>84</v>
      </c>
      <c r="J38" s="432">
        <v>66</v>
      </c>
      <c r="K38" s="636">
        <v>58.928571428571431</v>
      </c>
      <c r="L38" s="636">
        <v>78.571428571428569</v>
      </c>
      <c r="M38" s="431">
        <v>8883333</v>
      </c>
      <c r="N38" s="431">
        <v>8583333</v>
      </c>
      <c r="O38" s="639">
        <v>2756000</v>
      </c>
      <c r="P38" s="639">
        <v>2756000</v>
      </c>
      <c r="Q38" s="639">
        <v>0</v>
      </c>
      <c r="R38" s="636">
        <v>31.024391408044703</v>
      </c>
      <c r="S38" s="636">
        <v>32.108739111018998</v>
      </c>
      <c r="T38" s="636">
        <v>31.024391408044703</v>
      </c>
      <c r="U38" s="636">
        <v>32.108739111018998</v>
      </c>
    </row>
    <row r="39" spans="1:21" s="635" customFormat="1" ht="12">
      <c r="A39" s="287"/>
      <c r="B39" s="1590" t="s">
        <v>486</v>
      </c>
      <c r="C39" s="1591"/>
      <c r="D39" s="1591"/>
      <c r="E39" s="1592"/>
      <c r="F39" s="433"/>
      <c r="G39" s="433"/>
      <c r="H39" s="432"/>
      <c r="I39" s="432"/>
      <c r="J39" s="432"/>
      <c r="K39" s="636"/>
      <c r="L39" s="636"/>
      <c r="M39" s="431"/>
      <c r="N39" s="431"/>
      <c r="O39" s="684"/>
      <c r="P39" s="684"/>
      <c r="Q39" s="684"/>
      <c r="R39" s="636"/>
      <c r="S39" s="636"/>
      <c r="T39" s="636"/>
      <c r="U39" s="636"/>
    </row>
    <row r="40" spans="1:21" s="635" customFormat="1" ht="36">
      <c r="A40" s="287"/>
      <c r="B40" s="678"/>
      <c r="C40" s="679"/>
      <c r="D40" s="679"/>
      <c r="E40" s="680"/>
      <c r="F40" s="433" t="s">
        <v>1490</v>
      </c>
      <c r="G40" s="433" t="s">
        <v>425</v>
      </c>
      <c r="H40" s="432">
        <v>2</v>
      </c>
      <c r="I40" s="432">
        <v>2</v>
      </c>
      <c r="J40" s="432">
        <v>2</v>
      </c>
      <c r="K40" s="636">
        <v>100</v>
      </c>
      <c r="L40" s="636">
        <v>100</v>
      </c>
      <c r="M40" s="431">
        <v>38212832</v>
      </c>
      <c r="N40" s="431">
        <v>38212832</v>
      </c>
      <c r="O40" s="639">
        <v>539357</v>
      </c>
      <c r="P40" s="639">
        <v>539357</v>
      </c>
      <c r="Q40" s="639">
        <v>0</v>
      </c>
      <c r="R40" s="636">
        <v>1.4114551886654201</v>
      </c>
      <c r="S40" s="636">
        <v>1.4114551886654201</v>
      </c>
      <c r="T40" s="636">
        <v>1.4114551886654201</v>
      </c>
      <c r="U40" s="636">
        <v>1.4114551886654201</v>
      </c>
    </row>
    <row r="41" spans="1:21" s="635" customFormat="1" ht="12">
      <c r="A41" s="287"/>
      <c r="B41" s="1590" t="s">
        <v>519</v>
      </c>
      <c r="C41" s="1591"/>
      <c r="D41" s="1591"/>
      <c r="E41" s="1592"/>
      <c r="F41" s="433"/>
      <c r="G41" s="433"/>
      <c r="H41" s="432"/>
      <c r="I41" s="432"/>
      <c r="J41" s="432"/>
      <c r="K41" s="636"/>
      <c r="L41" s="430"/>
      <c r="M41" s="431"/>
      <c r="N41" s="431"/>
      <c r="O41" s="684"/>
      <c r="P41" s="684"/>
      <c r="Q41" s="684"/>
      <c r="R41" s="430"/>
      <c r="S41" s="430"/>
      <c r="T41" s="430"/>
      <c r="U41" s="430"/>
    </row>
    <row r="42" spans="1:21" s="635" customFormat="1" ht="12">
      <c r="A42" s="287"/>
      <c r="B42" s="1590"/>
      <c r="C42" s="1591"/>
      <c r="D42" s="1591"/>
      <c r="E42" s="1592"/>
      <c r="F42" s="433" t="s">
        <v>1273</v>
      </c>
      <c r="G42" s="433" t="s">
        <v>469</v>
      </c>
      <c r="H42" s="432">
        <v>1</v>
      </c>
      <c r="I42" s="432">
        <v>1</v>
      </c>
      <c r="J42" s="639">
        <v>0</v>
      </c>
      <c r="K42" s="636">
        <v>0</v>
      </c>
      <c r="L42" s="430">
        <v>0</v>
      </c>
      <c r="M42" s="431">
        <v>28176740</v>
      </c>
      <c r="N42" s="431">
        <v>28176740</v>
      </c>
      <c r="O42" s="639">
        <v>0</v>
      </c>
      <c r="P42" s="639">
        <v>0</v>
      </c>
      <c r="Q42" s="639">
        <v>9548877.9099999983</v>
      </c>
      <c r="R42" s="636">
        <v>0</v>
      </c>
      <c r="S42" s="636">
        <v>0</v>
      </c>
      <c r="T42" s="636">
        <v>0</v>
      </c>
      <c r="U42" s="636">
        <v>0</v>
      </c>
    </row>
    <row r="43" spans="1:21" s="635" customFormat="1" ht="12">
      <c r="A43" s="287"/>
      <c r="B43" s="1590" t="s">
        <v>520</v>
      </c>
      <c r="C43" s="1591"/>
      <c r="D43" s="1591"/>
      <c r="E43" s="1592"/>
      <c r="F43" s="433"/>
      <c r="G43" s="433"/>
      <c r="H43" s="432"/>
      <c r="I43" s="432"/>
      <c r="J43" s="639"/>
      <c r="K43" s="636"/>
      <c r="L43" s="430"/>
      <c r="M43" s="431"/>
      <c r="N43" s="431"/>
      <c r="O43" s="684"/>
      <c r="P43" s="684"/>
      <c r="Q43" s="684"/>
      <c r="R43" s="430"/>
      <c r="S43" s="430"/>
      <c r="T43" s="430"/>
      <c r="U43" s="430"/>
    </row>
    <row r="44" spans="1:21" s="635" customFormat="1" ht="12">
      <c r="A44" s="287"/>
      <c r="B44" s="1590"/>
      <c r="C44" s="1591"/>
      <c r="D44" s="1591"/>
      <c r="E44" s="1592"/>
      <c r="F44" s="433" t="s">
        <v>1273</v>
      </c>
      <c r="G44" s="433" t="s">
        <v>474</v>
      </c>
      <c r="H44" s="432">
        <v>2500</v>
      </c>
      <c r="I44" s="432">
        <v>2500</v>
      </c>
      <c r="J44" s="639">
        <v>0</v>
      </c>
      <c r="K44" s="636">
        <v>0</v>
      </c>
      <c r="L44" s="430">
        <v>0</v>
      </c>
      <c r="M44" s="431">
        <v>229341226</v>
      </c>
      <c r="N44" s="431">
        <v>233347771.57999998</v>
      </c>
      <c r="O44" s="639">
        <v>111013758.22</v>
      </c>
      <c r="P44" s="639">
        <v>111013758.22</v>
      </c>
      <c r="Q44" s="639">
        <v>102864379.16999999</v>
      </c>
      <c r="R44" s="636">
        <v>48.405496105615128</v>
      </c>
      <c r="S44" s="636">
        <v>47.574381134357871</v>
      </c>
      <c r="T44" s="636">
        <v>48.405496105615128</v>
      </c>
      <c r="U44" s="636">
        <v>47.574381134357871</v>
      </c>
    </row>
    <row r="45" spans="1:21" s="635" customFormat="1" ht="12">
      <c r="A45" s="287"/>
      <c r="B45" s="1590" t="s">
        <v>522</v>
      </c>
      <c r="C45" s="1591"/>
      <c r="D45" s="1591"/>
      <c r="E45" s="1592"/>
      <c r="F45" s="433"/>
      <c r="G45" s="433"/>
      <c r="H45" s="432"/>
      <c r="I45" s="432"/>
      <c r="J45" s="639"/>
      <c r="K45" s="636"/>
      <c r="L45" s="430"/>
      <c r="M45" s="431"/>
      <c r="N45" s="431"/>
      <c r="O45" s="639"/>
      <c r="P45" s="639"/>
      <c r="Q45" s="639"/>
      <c r="R45" s="636"/>
      <c r="S45" s="636"/>
      <c r="T45" s="636"/>
      <c r="U45" s="636"/>
    </row>
    <row r="46" spans="1:21" s="635" customFormat="1" ht="12">
      <c r="A46" s="287"/>
      <c r="B46" s="678"/>
      <c r="C46" s="679"/>
      <c r="D46" s="679"/>
      <c r="E46" s="680"/>
      <c r="F46" s="433" t="s">
        <v>1273</v>
      </c>
      <c r="G46" s="433" t="s">
        <v>474</v>
      </c>
      <c r="H46" s="432">
        <v>2500</v>
      </c>
      <c r="I46" s="432">
        <v>2500</v>
      </c>
      <c r="J46" s="639">
        <v>0</v>
      </c>
      <c r="K46" s="636">
        <v>0</v>
      </c>
      <c r="L46" s="430">
        <v>0</v>
      </c>
      <c r="M46" s="431">
        <v>8243150</v>
      </c>
      <c r="N46" s="431">
        <v>8243150</v>
      </c>
      <c r="O46" s="639">
        <v>0</v>
      </c>
      <c r="P46" s="639">
        <v>0</v>
      </c>
      <c r="Q46" s="639">
        <v>0</v>
      </c>
      <c r="R46" s="636">
        <v>0</v>
      </c>
      <c r="S46" s="636">
        <v>0</v>
      </c>
      <c r="T46" s="636">
        <v>0</v>
      </c>
      <c r="U46" s="636">
        <v>0</v>
      </c>
    </row>
    <row r="47" spans="1:21" s="635" customFormat="1" ht="12">
      <c r="A47" s="287"/>
      <c r="B47" s="1590" t="s">
        <v>523</v>
      </c>
      <c r="C47" s="1591"/>
      <c r="D47" s="1591"/>
      <c r="E47" s="1592"/>
      <c r="F47" s="433"/>
      <c r="G47" s="433"/>
      <c r="H47" s="432"/>
      <c r="I47" s="432"/>
      <c r="J47" s="639"/>
      <c r="K47" s="636"/>
      <c r="L47" s="430"/>
      <c r="M47" s="431"/>
      <c r="N47" s="431"/>
      <c r="O47" s="684"/>
      <c r="P47" s="684"/>
      <c r="Q47" s="684"/>
      <c r="R47" s="430"/>
      <c r="S47" s="430"/>
      <c r="T47" s="430"/>
      <c r="U47" s="430"/>
    </row>
    <row r="48" spans="1:21" s="635" customFormat="1" ht="12">
      <c r="A48" s="287"/>
      <c r="B48" s="1590"/>
      <c r="C48" s="1591"/>
      <c r="D48" s="1591"/>
      <c r="E48" s="1592"/>
      <c r="F48" s="433" t="s">
        <v>1273</v>
      </c>
      <c r="G48" s="433" t="s">
        <v>474</v>
      </c>
      <c r="H48" s="432">
        <v>2500</v>
      </c>
      <c r="I48" s="432">
        <v>2500</v>
      </c>
      <c r="J48" s="639">
        <v>0</v>
      </c>
      <c r="K48" s="636">
        <v>0</v>
      </c>
      <c r="L48" s="430">
        <v>0</v>
      </c>
      <c r="M48" s="431">
        <v>233695551</v>
      </c>
      <c r="N48" s="431">
        <v>233702551</v>
      </c>
      <c r="O48" s="639">
        <v>117268715.80000001</v>
      </c>
      <c r="P48" s="639">
        <v>117268715.80000001</v>
      </c>
      <c r="Q48" s="639">
        <v>107360155.23999999</v>
      </c>
      <c r="R48" s="636">
        <v>50.180123369143658</v>
      </c>
      <c r="S48" s="636">
        <v>50.178620343771954</v>
      </c>
      <c r="T48" s="636">
        <v>50.180123369143658</v>
      </c>
      <c r="U48" s="636">
        <v>50.178620343771954</v>
      </c>
    </row>
    <row r="49" spans="1:21" s="635" customFormat="1" ht="12">
      <c r="A49" s="287"/>
      <c r="B49" s="1590" t="s">
        <v>1182</v>
      </c>
      <c r="C49" s="1591"/>
      <c r="D49" s="1591"/>
      <c r="E49" s="1592"/>
      <c r="F49" s="433"/>
      <c r="G49" s="433"/>
      <c r="H49" s="432"/>
      <c r="I49" s="432"/>
      <c r="J49" s="639"/>
      <c r="K49" s="636"/>
      <c r="L49" s="430"/>
      <c r="M49" s="431"/>
      <c r="N49" s="431"/>
      <c r="O49" s="684"/>
      <c r="P49" s="684"/>
      <c r="Q49" s="684"/>
      <c r="R49" s="430"/>
      <c r="S49" s="430"/>
      <c r="T49" s="430"/>
      <c r="U49" s="430"/>
    </row>
    <row r="50" spans="1:21" s="635" customFormat="1" ht="12">
      <c r="A50" s="287"/>
      <c r="B50" s="1590"/>
      <c r="C50" s="1591"/>
      <c r="D50" s="1591"/>
      <c r="E50" s="1592"/>
      <c r="F50" s="433" t="s">
        <v>1273</v>
      </c>
      <c r="G50" s="433" t="s">
        <v>474</v>
      </c>
      <c r="H50" s="432">
        <v>2500</v>
      </c>
      <c r="I50" s="432">
        <v>2500</v>
      </c>
      <c r="J50" s="639">
        <v>0</v>
      </c>
      <c r="K50" s="636">
        <v>0</v>
      </c>
      <c r="L50" s="430">
        <v>0</v>
      </c>
      <c r="M50" s="431">
        <v>207818133</v>
      </c>
      <c r="N50" s="431">
        <v>207818133</v>
      </c>
      <c r="O50" s="639">
        <v>101231582.20999999</v>
      </c>
      <c r="P50" s="639">
        <v>101231582.20999999</v>
      </c>
      <c r="Q50" s="639">
        <v>92934798.819999993</v>
      </c>
      <c r="R50" s="636">
        <v>48.711621430070295</v>
      </c>
      <c r="S50" s="636">
        <v>48.711621430070295</v>
      </c>
      <c r="T50" s="636">
        <v>48.711621430070295</v>
      </c>
      <c r="U50" s="636">
        <v>48.711621430070295</v>
      </c>
    </row>
    <row r="51" spans="1:21" s="635" customFormat="1" ht="12">
      <c r="A51" s="287"/>
      <c r="B51" s="1590" t="s">
        <v>517</v>
      </c>
      <c r="C51" s="1591"/>
      <c r="D51" s="1591"/>
      <c r="E51" s="1592"/>
      <c r="F51" s="433"/>
      <c r="G51" s="433"/>
      <c r="H51" s="432"/>
      <c r="I51" s="432"/>
      <c r="J51" s="639"/>
      <c r="K51" s="636"/>
      <c r="L51" s="430"/>
      <c r="M51" s="431"/>
      <c r="N51" s="431"/>
      <c r="O51" s="684"/>
      <c r="P51" s="684"/>
      <c r="Q51" s="684"/>
      <c r="R51" s="430"/>
      <c r="S51" s="430"/>
      <c r="T51" s="430"/>
      <c r="U51" s="430"/>
    </row>
    <row r="52" spans="1:21" s="635" customFormat="1" ht="24">
      <c r="A52" s="287"/>
      <c r="B52" s="1590"/>
      <c r="C52" s="1591"/>
      <c r="D52" s="1591"/>
      <c r="E52" s="1592"/>
      <c r="F52" s="433" t="s">
        <v>1646</v>
      </c>
      <c r="G52" s="433" t="s">
        <v>469</v>
      </c>
      <c r="H52" s="639">
        <v>0</v>
      </c>
      <c r="I52" s="639">
        <v>0</v>
      </c>
      <c r="J52" s="639">
        <v>0</v>
      </c>
      <c r="K52" s="636">
        <v>0</v>
      </c>
      <c r="L52" s="430">
        <v>0</v>
      </c>
      <c r="M52" s="431">
        <v>64838599</v>
      </c>
      <c r="N52" s="431">
        <v>64838599</v>
      </c>
      <c r="O52" s="639">
        <v>4226270.2200000007</v>
      </c>
      <c r="P52" s="639">
        <v>4226270.2200000007</v>
      </c>
      <c r="Q52" s="639">
        <v>87034.25</v>
      </c>
      <c r="R52" s="636">
        <v>6.518139326236831</v>
      </c>
      <c r="S52" s="636">
        <v>6.518139326236831</v>
      </c>
      <c r="T52" s="636">
        <v>6.518139326236831</v>
      </c>
      <c r="U52" s="636">
        <v>6.518139326236831</v>
      </c>
    </row>
    <row r="53" spans="1:21" s="635" customFormat="1" ht="12">
      <c r="A53" s="287"/>
      <c r="B53" s="1590" t="s">
        <v>518</v>
      </c>
      <c r="C53" s="1591"/>
      <c r="D53" s="1591"/>
      <c r="E53" s="1592"/>
      <c r="F53" s="433"/>
      <c r="G53" s="433"/>
      <c r="H53" s="432"/>
      <c r="I53" s="432"/>
      <c r="J53" s="432"/>
      <c r="K53" s="636"/>
      <c r="L53" s="430"/>
      <c r="M53" s="431"/>
      <c r="N53" s="431"/>
      <c r="O53" s="684"/>
      <c r="P53" s="684"/>
      <c r="Q53" s="684"/>
      <c r="R53" s="430"/>
      <c r="S53" s="430"/>
      <c r="T53" s="430"/>
      <c r="U53" s="430"/>
    </row>
    <row r="54" spans="1:21" s="635" customFormat="1" ht="24">
      <c r="A54" s="287"/>
      <c r="B54" s="1590"/>
      <c r="C54" s="1591"/>
      <c r="D54" s="1591"/>
      <c r="E54" s="1592"/>
      <c r="F54" s="433" t="s">
        <v>1646</v>
      </c>
      <c r="G54" s="433" t="s">
        <v>469</v>
      </c>
      <c r="H54" s="432">
        <v>65</v>
      </c>
      <c r="I54" s="432">
        <v>7</v>
      </c>
      <c r="J54" s="639">
        <v>0</v>
      </c>
      <c r="K54" s="636">
        <v>0</v>
      </c>
      <c r="L54" s="637">
        <v>0</v>
      </c>
      <c r="M54" s="431">
        <v>2000000</v>
      </c>
      <c r="N54" s="431">
        <v>2000000</v>
      </c>
      <c r="O54" s="639">
        <v>0</v>
      </c>
      <c r="P54" s="639">
        <v>0</v>
      </c>
      <c r="Q54" s="639">
        <v>0</v>
      </c>
      <c r="R54" s="636">
        <v>0</v>
      </c>
      <c r="S54" s="636">
        <v>0</v>
      </c>
      <c r="T54" s="636">
        <v>0</v>
      </c>
      <c r="U54" s="636">
        <v>0</v>
      </c>
    </row>
    <row r="55" spans="1:21" s="635" customFormat="1" ht="12">
      <c r="A55" s="287"/>
      <c r="B55" s="1590" t="s">
        <v>502</v>
      </c>
      <c r="C55" s="1591"/>
      <c r="D55" s="1591"/>
      <c r="E55" s="1592"/>
      <c r="F55" s="433"/>
      <c r="G55" s="433"/>
      <c r="H55" s="432"/>
      <c r="I55" s="432"/>
      <c r="J55" s="432"/>
      <c r="K55" s="636"/>
      <c r="L55" s="430"/>
      <c r="M55" s="431"/>
      <c r="N55" s="431"/>
      <c r="O55" s="684"/>
      <c r="P55" s="684"/>
      <c r="Q55" s="684"/>
      <c r="R55" s="430"/>
      <c r="S55" s="430"/>
      <c r="T55" s="430"/>
      <c r="U55" s="430"/>
    </row>
    <row r="56" spans="1:21" s="635" customFormat="1" ht="24">
      <c r="A56" s="287"/>
      <c r="B56" s="1590"/>
      <c r="C56" s="1591"/>
      <c r="D56" s="1591"/>
      <c r="E56" s="1592"/>
      <c r="F56" s="433" t="s">
        <v>1647</v>
      </c>
      <c r="G56" s="433" t="s">
        <v>469</v>
      </c>
      <c r="H56" s="432">
        <v>1</v>
      </c>
      <c r="I56" s="432">
        <v>1</v>
      </c>
      <c r="J56" s="432">
        <v>1</v>
      </c>
      <c r="K56" s="636">
        <v>100</v>
      </c>
      <c r="L56" s="430">
        <v>0</v>
      </c>
      <c r="M56" s="431">
        <v>13000000</v>
      </c>
      <c r="N56" s="431">
        <v>13000000</v>
      </c>
      <c r="O56" s="639">
        <v>5200000</v>
      </c>
      <c r="P56" s="639">
        <v>5200000</v>
      </c>
      <c r="Q56" s="639">
        <v>0</v>
      </c>
      <c r="R56" s="636">
        <v>40</v>
      </c>
      <c r="S56" s="636">
        <v>40</v>
      </c>
      <c r="T56" s="636">
        <v>40</v>
      </c>
      <c r="U56" s="636">
        <v>40</v>
      </c>
    </row>
    <row r="57" spans="1:21" s="635" customFormat="1" ht="12">
      <c r="A57" s="287"/>
      <c r="B57" s="1590" t="s">
        <v>503</v>
      </c>
      <c r="C57" s="1591"/>
      <c r="D57" s="1591"/>
      <c r="E57" s="1592"/>
      <c r="F57" s="433"/>
      <c r="G57" s="433"/>
      <c r="H57" s="432"/>
      <c r="I57" s="432"/>
      <c r="J57" s="432"/>
      <c r="K57" s="636"/>
      <c r="L57" s="430"/>
      <c r="M57" s="431"/>
      <c r="N57" s="431"/>
      <c r="O57" s="684"/>
      <c r="P57" s="684"/>
      <c r="Q57" s="684"/>
      <c r="R57" s="430"/>
      <c r="S57" s="430"/>
      <c r="T57" s="430"/>
      <c r="U57" s="430"/>
    </row>
    <row r="58" spans="1:21" s="635" customFormat="1" ht="24">
      <c r="A58" s="287"/>
      <c r="B58" s="1590"/>
      <c r="C58" s="1591"/>
      <c r="D58" s="1591"/>
      <c r="E58" s="1592"/>
      <c r="F58" s="433" t="s">
        <v>1648</v>
      </c>
      <c r="G58" s="433" t="s">
        <v>349</v>
      </c>
      <c r="H58" s="432">
        <v>1</v>
      </c>
      <c r="I58" s="432">
        <v>1</v>
      </c>
      <c r="J58" s="432">
        <v>1</v>
      </c>
      <c r="K58" s="636">
        <v>100</v>
      </c>
      <c r="L58" s="430">
        <v>0</v>
      </c>
      <c r="M58" s="431">
        <v>17000000</v>
      </c>
      <c r="N58" s="431">
        <v>17000000</v>
      </c>
      <c r="O58" s="639">
        <v>0</v>
      </c>
      <c r="P58" s="639">
        <v>0</v>
      </c>
      <c r="Q58" s="639">
        <v>0</v>
      </c>
      <c r="R58" s="636">
        <v>0</v>
      </c>
      <c r="S58" s="636">
        <v>0</v>
      </c>
      <c r="T58" s="636">
        <v>0</v>
      </c>
      <c r="U58" s="636">
        <v>0</v>
      </c>
    </row>
    <row r="59" spans="1:21" s="635" customFormat="1" ht="12">
      <c r="A59" s="287"/>
      <c r="B59" s="1590" t="s">
        <v>504</v>
      </c>
      <c r="C59" s="1591"/>
      <c r="D59" s="1591"/>
      <c r="E59" s="1592"/>
      <c r="F59" s="433"/>
      <c r="G59" s="433"/>
      <c r="H59" s="432"/>
      <c r="I59" s="432"/>
      <c r="J59" s="432"/>
      <c r="K59" s="636"/>
      <c r="L59" s="430"/>
      <c r="M59" s="431"/>
      <c r="N59" s="431"/>
      <c r="O59" s="684"/>
      <c r="P59" s="684"/>
      <c r="Q59" s="684"/>
      <c r="R59" s="430"/>
      <c r="S59" s="430"/>
      <c r="T59" s="430"/>
      <c r="U59" s="430"/>
    </row>
    <row r="60" spans="1:21" s="635" customFormat="1" ht="36">
      <c r="A60" s="287"/>
      <c r="B60" s="1590"/>
      <c r="C60" s="1591"/>
      <c r="D60" s="1591"/>
      <c r="E60" s="1592"/>
      <c r="F60" s="433" t="s">
        <v>1649</v>
      </c>
      <c r="G60" s="433" t="s">
        <v>469</v>
      </c>
      <c r="H60" s="432">
        <v>1</v>
      </c>
      <c r="I60" s="432">
        <v>1</v>
      </c>
      <c r="J60" s="432">
        <v>1</v>
      </c>
      <c r="K60" s="636">
        <v>100</v>
      </c>
      <c r="L60" s="430">
        <v>0</v>
      </c>
      <c r="M60" s="431">
        <v>1000000</v>
      </c>
      <c r="N60" s="431">
        <v>1000000</v>
      </c>
      <c r="O60" s="639">
        <v>400000</v>
      </c>
      <c r="P60" s="639">
        <v>400000</v>
      </c>
      <c r="Q60" s="639">
        <v>0</v>
      </c>
      <c r="R60" s="636">
        <v>40</v>
      </c>
      <c r="S60" s="636">
        <v>40</v>
      </c>
      <c r="T60" s="636">
        <v>40</v>
      </c>
      <c r="U60" s="636">
        <v>40</v>
      </c>
    </row>
    <row r="61" spans="1:21" s="635" customFormat="1" ht="12">
      <c r="A61" s="287"/>
      <c r="B61" s="1590" t="s">
        <v>499</v>
      </c>
      <c r="C61" s="1591"/>
      <c r="D61" s="1591"/>
      <c r="E61" s="1592"/>
      <c r="F61" s="433"/>
      <c r="G61" s="433"/>
      <c r="H61" s="432"/>
      <c r="I61" s="432"/>
      <c r="J61" s="432"/>
      <c r="K61" s="636"/>
      <c r="L61" s="430"/>
      <c r="M61" s="431"/>
      <c r="N61" s="431"/>
      <c r="O61" s="684"/>
      <c r="P61" s="684"/>
      <c r="Q61" s="684"/>
      <c r="R61" s="430"/>
      <c r="S61" s="430"/>
      <c r="T61" s="430"/>
      <c r="U61" s="430"/>
    </row>
    <row r="62" spans="1:21" s="635" customFormat="1" ht="24">
      <c r="A62" s="287"/>
      <c r="B62" s="1590"/>
      <c r="C62" s="1591"/>
      <c r="D62" s="1591"/>
      <c r="E62" s="1592"/>
      <c r="F62" s="433" t="s">
        <v>1650</v>
      </c>
      <c r="G62" s="433" t="s">
        <v>333</v>
      </c>
      <c r="H62" s="432">
        <v>21000</v>
      </c>
      <c r="I62" s="432">
        <v>21000</v>
      </c>
      <c r="J62" s="639">
        <v>0</v>
      </c>
      <c r="K62" s="636">
        <v>0</v>
      </c>
      <c r="L62" s="430">
        <v>0</v>
      </c>
      <c r="M62" s="431">
        <v>2724223</v>
      </c>
      <c r="N62" s="431">
        <v>1707750</v>
      </c>
      <c r="O62" s="639">
        <v>776240</v>
      </c>
      <c r="P62" s="639">
        <v>776240</v>
      </c>
      <c r="Q62" s="639">
        <v>0</v>
      </c>
      <c r="R62" s="636">
        <v>28.493996269762057</v>
      </c>
      <c r="S62" s="636">
        <v>45.453959888742496</v>
      </c>
      <c r="T62" s="636">
        <v>28.493996269762057</v>
      </c>
      <c r="U62" s="636">
        <v>45.453959888742496</v>
      </c>
    </row>
    <row r="63" spans="1:21" s="635" customFormat="1" ht="12">
      <c r="A63" s="287"/>
      <c r="B63" s="1590" t="s">
        <v>471</v>
      </c>
      <c r="C63" s="1591"/>
      <c r="D63" s="1591"/>
      <c r="E63" s="1592"/>
      <c r="F63" s="433"/>
      <c r="G63" s="433"/>
      <c r="H63" s="432"/>
      <c r="I63" s="432"/>
      <c r="J63" s="639"/>
      <c r="K63" s="636"/>
      <c r="L63" s="430"/>
      <c r="M63" s="431"/>
      <c r="N63" s="431"/>
      <c r="O63" s="684"/>
      <c r="P63" s="684"/>
      <c r="Q63" s="684"/>
      <c r="R63" s="430"/>
      <c r="S63" s="430"/>
      <c r="T63" s="430"/>
      <c r="U63" s="430"/>
    </row>
    <row r="64" spans="1:21" s="635" customFormat="1" ht="12">
      <c r="A64" s="287"/>
      <c r="B64" s="1590"/>
      <c r="C64" s="1591"/>
      <c r="D64" s="1591"/>
      <c r="E64" s="1592"/>
      <c r="F64" s="433" t="s">
        <v>1651</v>
      </c>
      <c r="G64" s="433" t="s">
        <v>469</v>
      </c>
      <c r="H64" s="432">
        <v>1</v>
      </c>
      <c r="I64" s="432"/>
      <c r="J64" s="639"/>
      <c r="K64" s="636">
        <v>0</v>
      </c>
      <c r="L64" s="430">
        <v>0</v>
      </c>
      <c r="M64" s="431">
        <v>4415219</v>
      </c>
      <c r="N64" s="431">
        <v>4415219</v>
      </c>
      <c r="O64" s="684">
        <v>1651320</v>
      </c>
      <c r="P64" s="684">
        <v>1651320</v>
      </c>
      <c r="Q64" s="684">
        <v>0</v>
      </c>
      <c r="R64" s="430">
        <v>37.400636299128081</v>
      </c>
      <c r="S64" s="430">
        <v>37.400636299128081</v>
      </c>
      <c r="T64" s="430">
        <v>37.400636299128081</v>
      </c>
      <c r="U64" s="430">
        <v>37.400636299128081</v>
      </c>
    </row>
    <row r="65" spans="1:21" s="635" customFormat="1" ht="12">
      <c r="A65" s="287"/>
      <c r="B65" s="1590" t="s">
        <v>472</v>
      </c>
      <c r="C65" s="1591"/>
      <c r="D65" s="1591"/>
      <c r="E65" s="1592"/>
      <c r="F65" s="433"/>
      <c r="G65" s="433"/>
      <c r="H65" s="432"/>
      <c r="I65" s="432"/>
      <c r="J65" s="639"/>
      <c r="K65" s="636"/>
      <c r="L65" s="430"/>
      <c r="M65" s="431"/>
      <c r="N65" s="431"/>
      <c r="O65" s="684"/>
      <c r="P65" s="684"/>
      <c r="Q65" s="684"/>
      <c r="R65" s="430"/>
      <c r="S65" s="430"/>
      <c r="T65" s="430"/>
      <c r="U65" s="430"/>
    </row>
    <row r="66" spans="1:21" s="635" customFormat="1" ht="12">
      <c r="A66" s="287"/>
      <c r="B66" s="1590"/>
      <c r="C66" s="1591"/>
      <c r="D66" s="1591"/>
      <c r="E66" s="1592"/>
      <c r="F66" s="433" t="s">
        <v>1652</v>
      </c>
      <c r="G66" s="433" t="s">
        <v>349</v>
      </c>
      <c r="H66" s="432">
        <v>0</v>
      </c>
      <c r="I66" s="432">
        <v>0</v>
      </c>
      <c r="J66" s="639">
        <v>0</v>
      </c>
      <c r="K66" s="636">
        <v>0</v>
      </c>
      <c r="L66" s="430">
        <v>0</v>
      </c>
      <c r="M66" s="431">
        <v>1460500</v>
      </c>
      <c r="N66" s="431">
        <v>1460500</v>
      </c>
      <c r="O66" s="684">
        <v>0</v>
      </c>
      <c r="P66" s="684">
        <v>0</v>
      </c>
      <c r="Q66" s="684">
        <v>0</v>
      </c>
      <c r="R66" s="430">
        <v>0</v>
      </c>
      <c r="S66" s="430">
        <v>0</v>
      </c>
      <c r="T66" s="430">
        <v>0</v>
      </c>
      <c r="U66" s="430">
        <v>0</v>
      </c>
    </row>
    <row r="67" spans="1:21" s="635" customFormat="1" ht="12">
      <c r="A67" s="283">
        <v>3</v>
      </c>
      <c r="B67" s="1602"/>
      <c r="C67" s="1603"/>
      <c r="D67" s="1603"/>
      <c r="E67" s="1604"/>
      <c r="F67" s="654"/>
      <c r="G67" s="654"/>
      <c r="H67" s="655"/>
      <c r="I67" s="655"/>
      <c r="J67" s="655"/>
      <c r="K67" s="658"/>
      <c r="L67" s="656"/>
      <c r="M67" s="657"/>
      <c r="N67" s="657"/>
      <c r="O67" s="682"/>
      <c r="P67" s="682"/>
      <c r="Q67" s="682"/>
      <c r="R67" s="656"/>
      <c r="S67" s="656"/>
      <c r="T67" s="656"/>
      <c r="U67" s="656"/>
    </row>
    <row r="68" spans="1:21" s="635" customFormat="1" ht="15" customHeight="1">
      <c r="A68" s="287"/>
      <c r="B68" s="1590" t="s">
        <v>492</v>
      </c>
      <c r="C68" s="1591"/>
      <c r="D68" s="1591"/>
      <c r="E68" s="1592"/>
      <c r="F68" s="433"/>
      <c r="G68" s="433"/>
      <c r="H68" s="432"/>
      <c r="I68" s="432"/>
      <c r="J68" s="432"/>
      <c r="K68" s="636"/>
      <c r="L68" s="430"/>
      <c r="M68" s="431"/>
      <c r="N68" s="431"/>
      <c r="O68" s="684"/>
      <c r="P68" s="684"/>
      <c r="Q68" s="684"/>
      <c r="R68" s="430"/>
      <c r="S68" s="430"/>
      <c r="T68" s="430"/>
      <c r="U68" s="430"/>
    </row>
    <row r="69" spans="1:21" s="635" customFormat="1" ht="15" customHeight="1">
      <c r="A69" s="287"/>
      <c r="B69" s="1590"/>
      <c r="C69" s="1591"/>
      <c r="D69" s="1591"/>
      <c r="E69" s="1592"/>
      <c r="F69" s="663" t="s">
        <v>1653</v>
      </c>
      <c r="G69" s="433" t="s">
        <v>469</v>
      </c>
      <c r="H69" s="432">
        <v>1</v>
      </c>
      <c r="I69" s="432">
        <v>1</v>
      </c>
      <c r="J69" s="432">
        <v>1</v>
      </c>
      <c r="K69" s="636">
        <v>100</v>
      </c>
      <c r="L69" s="430">
        <v>100</v>
      </c>
      <c r="M69" s="431">
        <v>12300000</v>
      </c>
      <c r="N69" s="431">
        <v>12300000</v>
      </c>
      <c r="O69" s="639">
        <v>4181000</v>
      </c>
      <c r="P69" s="639">
        <v>4181000</v>
      </c>
      <c r="Q69" s="639">
        <v>0</v>
      </c>
      <c r="R69" s="636">
        <v>33.991869918699187</v>
      </c>
      <c r="S69" s="636">
        <v>33.991869918699187</v>
      </c>
      <c r="T69" s="636">
        <v>33.991869918699187</v>
      </c>
      <c r="U69" s="636">
        <v>33.991869918699187</v>
      </c>
    </row>
    <row r="70" spans="1:21" s="635" customFormat="1" ht="15" customHeight="1">
      <c r="A70" s="287"/>
      <c r="B70" s="1590" t="s">
        <v>483</v>
      </c>
      <c r="C70" s="1591"/>
      <c r="D70" s="1591"/>
      <c r="E70" s="1592"/>
      <c r="F70" s="433"/>
      <c r="G70" s="433"/>
      <c r="H70" s="432"/>
      <c r="I70" s="432"/>
      <c r="J70" s="432"/>
      <c r="K70" s="636"/>
      <c r="L70" s="430"/>
      <c r="M70" s="431"/>
      <c r="N70" s="431"/>
      <c r="O70" s="684"/>
      <c r="P70" s="684"/>
      <c r="Q70" s="684"/>
      <c r="R70" s="430"/>
      <c r="S70" s="430"/>
      <c r="T70" s="430"/>
      <c r="U70" s="430"/>
    </row>
    <row r="71" spans="1:21" s="635" customFormat="1" ht="26.25" customHeight="1">
      <c r="A71" s="287"/>
      <c r="B71" s="1590"/>
      <c r="C71" s="1591"/>
      <c r="D71" s="1591"/>
      <c r="E71" s="1592"/>
      <c r="F71" s="433" t="s">
        <v>1654</v>
      </c>
      <c r="G71" s="433" t="s">
        <v>392</v>
      </c>
      <c r="H71" s="432">
        <v>6</v>
      </c>
      <c r="I71" s="432">
        <v>0</v>
      </c>
      <c r="J71" s="432">
        <v>0</v>
      </c>
      <c r="K71" s="636">
        <v>0</v>
      </c>
      <c r="L71" s="430">
        <v>0</v>
      </c>
      <c r="M71" s="431">
        <v>29162137</v>
      </c>
      <c r="N71" s="431">
        <v>29162137</v>
      </c>
      <c r="O71" s="684">
        <v>0</v>
      </c>
      <c r="P71" s="684">
        <v>0</v>
      </c>
      <c r="Q71" s="684">
        <v>0</v>
      </c>
      <c r="R71" s="430">
        <v>0</v>
      </c>
      <c r="S71" s="430">
        <v>0</v>
      </c>
      <c r="T71" s="430">
        <v>0</v>
      </c>
      <c r="U71" s="430">
        <v>0</v>
      </c>
    </row>
    <row r="72" spans="1:21" s="635" customFormat="1" ht="15" customHeight="1">
      <c r="A72" s="287"/>
      <c r="B72" s="1590" t="s">
        <v>495</v>
      </c>
      <c r="C72" s="1591"/>
      <c r="D72" s="1591"/>
      <c r="E72" s="1592"/>
      <c r="F72" s="433"/>
      <c r="G72" s="433"/>
      <c r="H72" s="432"/>
      <c r="I72" s="432"/>
      <c r="J72" s="432"/>
      <c r="K72" s="636"/>
      <c r="L72" s="430"/>
      <c r="M72" s="431"/>
      <c r="N72" s="431"/>
      <c r="O72" s="684"/>
      <c r="P72" s="684"/>
      <c r="Q72" s="684"/>
      <c r="R72" s="430"/>
      <c r="S72" s="430"/>
      <c r="T72" s="430"/>
      <c r="U72" s="430"/>
    </row>
    <row r="73" spans="1:21" s="635" customFormat="1" ht="24">
      <c r="A73" s="287"/>
      <c r="B73" s="1590"/>
      <c r="C73" s="1591"/>
      <c r="D73" s="1591"/>
      <c r="E73" s="1592"/>
      <c r="F73" s="433" t="s">
        <v>1266</v>
      </c>
      <c r="G73" s="433" t="s">
        <v>425</v>
      </c>
      <c r="H73" s="432">
        <v>1000003</v>
      </c>
      <c r="I73" s="432">
        <v>500003</v>
      </c>
      <c r="J73" s="432">
        <v>500003</v>
      </c>
      <c r="K73" s="636">
        <v>50.000149999550004</v>
      </c>
      <c r="L73" s="430">
        <v>100</v>
      </c>
      <c r="M73" s="431">
        <v>36710804</v>
      </c>
      <c r="N73" s="431">
        <v>36710804</v>
      </c>
      <c r="O73" s="684">
        <v>3638077.54</v>
      </c>
      <c r="P73" s="684">
        <v>3638077.54</v>
      </c>
      <c r="Q73" s="684">
        <v>3266537.54</v>
      </c>
      <c r="R73" s="430">
        <v>9.9101004162153465</v>
      </c>
      <c r="S73" s="430">
        <v>12.217261601827513</v>
      </c>
      <c r="T73" s="430">
        <v>9.9101004162153465</v>
      </c>
      <c r="U73" s="430">
        <v>12.217261601827513</v>
      </c>
    </row>
    <row r="74" spans="1:21" s="635" customFormat="1" ht="12">
      <c r="A74" s="275"/>
      <c r="B74" s="1593" t="s">
        <v>487</v>
      </c>
      <c r="C74" s="1594"/>
      <c r="D74" s="1594"/>
      <c r="E74" s="1595"/>
      <c r="F74" s="433"/>
      <c r="G74" s="279"/>
      <c r="H74" s="432"/>
      <c r="I74" s="432"/>
      <c r="J74" s="432"/>
      <c r="K74" s="636"/>
      <c r="L74" s="430"/>
      <c r="M74" s="431"/>
      <c r="N74" s="431"/>
      <c r="O74" s="684"/>
      <c r="P74" s="684"/>
      <c r="Q74" s="684"/>
      <c r="R74" s="643"/>
      <c r="S74" s="643"/>
      <c r="T74" s="643"/>
      <c r="U74" s="643"/>
    </row>
    <row r="75" spans="1:21" s="635" customFormat="1" ht="36">
      <c r="A75" s="280"/>
      <c r="B75" s="1593"/>
      <c r="C75" s="1594"/>
      <c r="D75" s="1594"/>
      <c r="E75" s="1595"/>
      <c r="F75" s="433" t="s">
        <v>1490</v>
      </c>
      <c r="G75" s="433" t="s">
        <v>425</v>
      </c>
      <c r="H75" s="432">
        <v>1</v>
      </c>
      <c r="I75" s="432">
        <v>1</v>
      </c>
      <c r="J75" s="432">
        <v>1</v>
      </c>
      <c r="K75" s="636">
        <v>100</v>
      </c>
      <c r="L75" s="430">
        <v>100</v>
      </c>
      <c r="M75" s="431">
        <v>70964178</v>
      </c>
      <c r="N75" s="431">
        <v>70964178</v>
      </c>
      <c r="O75" s="639">
        <v>0</v>
      </c>
      <c r="P75" s="639">
        <v>0</v>
      </c>
      <c r="Q75" s="639">
        <v>0</v>
      </c>
      <c r="R75" s="636">
        <v>0</v>
      </c>
      <c r="S75" s="636">
        <v>0</v>
      </c>
      <c r="T75" s="636">
        <v>0</v>
      </c>
      <c r="U75" s="636">
        <v>0</v>
      </c>
    </row>
    <row r="76" spans="1:21" s="635" customFormat="1" ht="12">
      <c r="A76" s="280"/>
      <c r="B76" s="1593" t="s">
        <v>490</v>
      </c>
      <c r="C76" s="1594"/>
      <c r="D76" s="1594"/>
      <c r="E76" s="1595"/>
      <c r="F76" s="433"/>
      <c r="G76" s="433"/>
      <c r="H76" s="432"/>
      <c r="I76" s="432"/>
      <c r="J76" s="432"/>
      <c r="K76" s="636"/>
      <c r="L76" s="430"/>
      <c r="M76" s="431"/>
      <c r="N76" s="431"/>
      <c r="O76" s="639"/>
      <c r="P76" s="639"/>
      <c r="Q76" s="639"/>
      <c r="R76" s="643"/>
      <c r="S76" s="643"/>
      <c r="T76" s="643"/>
      <c r="U76" s="643"/>
    </row>
    <row r="77" spans="1:21" s="635" customFormat="1" ht="24">
      <c r="A77" s="280"/>
      <c r="B77" s="1593"/>
      <c r="C77" s="1594"/>
      <c r="D77" s="1594"/>
      <c r="E77" s="1595"/>
      <c r="F77" s="433" t="s">
        <v>1258</v>
      </c>
      <c r="G77" s="433" t="s">
        <v>425</v>
      </c>
      <c r="H77" s="432">
        <v>50</v>
      </c>
      <c r="I77" s="432">
        <v>15</v>
      </c>
      <c r="J77" s="432">
        <v>11</v>
      </c>
      <c r="K77" s="636">
        <v>22</v>
      </c>
      <c r="L77" s="636">
        <v>73.333333333333329</v>
      </c>
      <c r="M77" s="431">
        <v>25247875</v>
      </c>
      <c r="N77" s="431">
        <v>25247875</v>
      </c>
      <c r="O77" s="639">
        <v>0</v>
      </c>
      <c r="P77" s="639">
        <v>0</v>
      </c>
      <c r="Q77" s="639">
        <v>0</v>
      </c>
      <c r="R77" s="636">
        <v>0</v>
      </c>
      <c r="S77" s="636">
        <v>0</v>
      </c>
      <c r="T77" s="636">
        <v>0</v>
      </c>
      <c r="U77" s="636">
        <v>0</v>
      </c>
    </row>
    <row r="78" spans="1:21" s="635" customFormat="1" ht="12">
      <c r="A78" s="280"/>
      <c r="B78" s="1593" t="s">
        <v>521</v>
      </c>
      <c r="C78" s="1594"/>
      <c r="D78" s="1594"/>
      <c r="E78" s="1595"/>
      <c r="F78" s="433"/>
      <c r="G78" s="433"/>
      <c r="H78" s="432"/>
      <c r="I78" s="432"/>
      <c r="J78" s="432"/>
      <c r="K78" s="636"/>
      <c r="L78" s="430"/>
      <c r="M78" s="431"/>
      <c r="N78" s="431"/>
      <c r="O78" s="684"/>
      <c r="P78" s="684"/>
      <c r="Q78" s="684"/>
      <c r="R78" s="643"/>
      <c r="S78" s="643"/>
      <c r="T78" s="643"/>
      <c r="U78" s="643"/>
    </row>
    <row r="79" spans="1:21" s="635" customFormat="1" ht="12">
      <c r="A79" s="280"/>
      <c r="B79" s="1593"/>
      <c r="C79" s="1594"/>
      <c r="D79" s="1594"/>
      <c r="E79" s="1595"/>
      <c r="F79" s="433" t="s">
        <v>1247</v>
      </c>
      <c r="G79" s="433" t="s">
        <v>474</v>
      </c>
      <c r="H79" s="432">
        <v>2500</v>
      </c>
      <c r="I79" s="432">
        <v>2500</v>
      </c>
      <c r="J79" s="639">
        <v>0</v>
      </c>
      <c r="K79" s="636">
        <v>0</v>
      </c>
      <c r="L79" s="430">
        <v>0</v>
      </c>
      <c r="M79" s="431">
        <v>262409793</v>
      </c>
      <c r="N79" s="431">
        <v>262696247.42000002</v>
      </c>
      <c r="O79" s="639">
        <v>99466924.230000019</v>
      </c>
      <c r="P79" s="639">
        <v>99466924.230000019</v>
      </c>
      <c r="Q79" s="639">
        <v>74581147.980000004</v>
      </c>
      <c r="R79" s="636">
        <v>37.905187566685058</v>
      </c>
      <c r="S79" s="636">
        <v>37.86385424492638</v>
      </c>
      <c r="T79" s="636">
        <v>37.905187566685058</v>
      </c>
      <c r="U79" s="636">
        <v>37.86385424492638</v>
      </c>
    </row>
    <row r="80" spans="1:21" s="635" customFormat="1" ht="12">
      <c r="A80" s="280"/>
      <c r="B80" s="1593" t="s">
        <v>497</v>
      </c>
      <c r="C80" s="1594"/>
      <c r="D80" s="1594"/>
      <c r="E80" s="1595"/>
      <c r="F80" s="433"/>
      <c r="G80" s="433"/>
      <c r="H80" s="432"/>
      <c r="I80" s="432"/>
      <c r="J80" s="639"/>
      <c r="K80" s="636"/>
      <c r="L80" s="430"/>
      <c r="M80" s="431"/>
      <c r="N80" s="431"/>
      <c r="O80" s="684"/>
      <c r="P80" s="684"/>
      <c r="Q80" s="639"/>
      <c r="R80" s="643"/>
      <c r="S80" s="643"/>
      <c r="T80" s="643"/>
      <c r="U80" s="643"/>
    </row>
    <row r="81" spans="1:21" s="635" customFormat="1" ht="12">
      <c r="A81" s="280"/>
      <c r="B81" s="1593"/>
      <c r="C81" s="1594"/>
      <c r="D81" s="1594"/>
      <c r="E81" s="1595"/>
      <c r="F81" s="433" t="s">
        <v>443</v>
      </c>
      <c r="G81" s="433" t="s">
        <v>469</v>
      </c>
      <c r="H81" s="432">
        <v>11</v>
      </c>
      <c r="I81" s="432">
        <v>11</v>
      </c>
      <c r="J81" s="639">
        <v>0</v>
      </c>
      <c r="K81" s="636">
        <v>0</v>
      </c>
      <c r="L81" s="430">
        <v>0</v>
      </c>
      <c r="M81" s="431">
        <v>24297717</v>
      </c>
      <c r="N81" s="431">
        <v>24297717</v>
      </c>
      <c r="O81" s="639">
        <v>6040000</v>
      </c>
      <c r="P81" s="639">
        <v>6040000</v>
      </c>
      <c r="Q81" s="639">
        <v>0</v>
      </c>
      <c r="R81" s="636">
        <v>24.858302531056726</v>
      </c>
      <c r="S81" s="636">
        <v>0</v>
      </c>
      <c r="T81" s="636">
        <v>24.858302531056726</v>
      </c>
      <c r="U81" s="636">
        <v>0</v>
      </c>
    </row>
    <row r="82" spans="1:21" s="635" customFormat="1" ht="12">
      <c r="A82" s="280"/>
      <c r="B82" s="1593" t="s">
        <v>516</v>
      </c>
      <c r="C82" s="1594"/>
      <c r="D82" s="1594"/>
      <c r="E82" s="1595"/>
      <c r="F82" s="433"/>
      <c r="G82" s="433"/>
      <c r="H82" s="432"/>
      <c r="I82" s="432"/>
      <c r="J82" s="432"/>
      <c r="K82" s="636"/>
      <c r="L82" s="430"/>
      <c r="M82" s="431"/>
      <c r="N82" s="431"/>
      <c r="O82" s="684"/>
      <c r="P82" s="684"/>
      <c r="Q82" s="684"/>
      <c r="R82" s="643"/>
      <c r="S82" s="643"/>
      <c r="T82" s="643"/>
      <c r="U82" s="643"/>
    </row>
    <row r="83" spans="1:21" s="635" customFormat="1" ht="24">
      <c r="A83" s="280"/>
      <c r="B83" s="1593"/>
      <c r="C83" s="1594"/>
      <c r="D83" s="1594"/>
      <c r="E83" s="1595"/>
      <c r="F83" s="433" t="s">
        <v>386</v>
      </c>
      <c r="G83" s="433" t="s">
        <v>469</v>
      </c>
      <c r="H83" s="432">
        <v>1</v>
      </c>
      <c r="I83" s="432">
        <v>1</v>
      </c>
      <c r="J83" s="432">
        <v>1</v>
      </c>
      <c r="K83" s="636">
        <v>100</v>
      </c>
      <c r="L83" s="430">
        <v>100</v>
      </c>
      <c r="M83" s="431">
        <v>12150000</v>
      </c>
      <c r="N83" s="431">
        <v>12150000</v>
      </c>
      <c r="O83" s="639">
        <v>5522640</v>
      </c>
      <c r="P83" s="639">
        <v>5522640</v>
      </c>
      <c r="Q83" s="639">
        <v>0</v>
      </c>
      <c r="R83" s="636">
        <v>45.453827160493823</v>
      </c>
      <c r="S83" s="636">
        <v>45.453827160493823</v>
      </c>
      <c r="T83" s="636">
        <v>45.453827160493823</v>
      </c>
      <c r="U83" s="636">
        <v>45.453827160493823</v>
      </c>
    </row>
    <row r="84" spans="1:21" s="635" customFormat="1" ht="12">
      <c r="A84" s="280"/>
      <c r="B84" s="1593" t="s">
        <v>511</v>
      </c>
      <c r="C84" s="1594"/>
      <c r="D84" s="1594"/>
      <c r="E84" s="1595"/>
      <c r="F84" s="433"/>
      <c r="G84" s="433"/>
      <c r="H84" s="432"/>
      <c r="I84" s="432"/>
      <c r="J84" s="432"/>
      <c r="K84" s="636"/>
      <c r="L84" s="430"/>
      <c r="M84" s="431"/>
      <c r="N84" s="431"/>
      <c r="O84" s="684"/>
      <c r="P84" s="684"/>
      <c r="Q84" s="684"/>
      <c r="R84" s="643"/>
      <c r="S84" s="643"/>
      <c r="T84" s="643"/>
      <c r="U84" s="643"/>
    </row>
    <row r="85" spans="1:21" s="635" customFormat="1" ht="12">
      <c r="A85" s="280"/>
      <c r="B85" s="1593"/>
      <c r="C85" s="1594"/>
      <c r="D85" s="1594"/>
      <c r="E85" s="1595"/>
      <c r="F85" s="433" t="s">
        <v>423</v>
      </c>
      <c r="G85" s="433" t="s">
        <v>349</v>
      </c>
      <c r="H85" s="432">
        <v>730</v>
      </c>
      <c r="I85" s="432">
        <v>730</v>
      </c>
      <c r="J85" s="639">
        <v>0</v>
      </c>
      <c r="K85" s="636">
        <v>0</v>
      </c>
      <c r="L85" s="430">
        <v>0</v>
      </c>
      <c r="M85" s="431">
        <v>15000000</v>
      </c>
      <c r="N85" s="431">
        <v>14500000</v>
      </c>
      <c r="O85" s="639">
        <v>6612023</v>
      </c>
      <c r="P85" s="639">
        <v>6612023</v>
      </c>
      <c r="Q85" s="639">
        <v>0</v>
      </c>
      <c r="R85" s="636">
        <v>44.080153333333335</v>
      </c>
      <c r="S85" s="636">
        <v>45.600158620689655</v>
      </c>
      <c r="T85" s="636">
        <v>44.080153333333335</v>
      </c>
      <c r="U85" s="636">
        <v>45.600158620689655</v>
      </c>
    </row>
    <row r="86" spans="1:21" s="635" customFormat="1" ht="12">
      <c r="A86" s="280">
        <v>4</v>
      </c>
      <c r="B86" s="1593"/>
      <c r="C86" s="1594"/>
      <c r="D86" s="1594"/>
      <c r="E86" s="1595"/>
      <c r="F86" s="433"/>
      <c r="G86" s="433"/>
      <c r="H86" s="432"/>
      <c r="I86" s="432"/>
      <c r="J86" s="639"/>
      <c r="K86" s="636"/>
      <c r="L86" s="430"/>
      <c r="M86" s="431"/>
      <c r="N86" s="431"/>
      <c r="O86" s="684"/>
      <c r="P86" s="684"/>
      <c r="Q86" s="684"/>
      <c r="R86" s="643"/>
      <c r="S86" s="643"/>
      <c r="T86" s="643"/>
      <c r="U86" s="643"/>
    </row>
    <row r="87" spans="1:21" s="635" customFormat="1" ht="12">
      <c r="A87" s="280"/>
      <c r="B87" s="1593" t="s">
        <v>496</v>
      </c>
      <c r="C87" s="1594"/>
      <c r="D87" s="1594"/>
      <c r="E87" s="1595"/>
      <c r="F87" s="433"/>
      <c r="G87" s="433"/>
      <c r="H87" s="432"/>
      <c r="I87" s="432"/>
      <c r="J87" s="639"/>
      <c r="K87" s="636"/>
      <c r="L87" s="430"/>
      <c r="M87" s="431"/>
      <c r="N87" s="431"/>
      <c r="O87" s="684"/>
      <c r="P87" s="684"/>
      <c r="Q87" s="684"/>
      <c r="R87" s="643"/>
      <c r="S87" s="643"/>
      <c r="T87" s="643"/>
      <c r="U87" s="643"/>
    </row>
    <row r="88" spans="1:21" s="635" customFormat="1" ht="24">
      <c r="A88" s="280"/>
      <c r="B88" s="1593"/>
      <c r="C88" s="1594"/>
      <c r="D88" s="1594"/>
      <c r="E88" s="1595"/>
      <c r="F88" s="433" t="s">
        <v>429</v>
      </c>
      <c r="G88" s="433" t="s">
        <v>349</v>
      </c>
      <c r="H88" s="432">
        <v>400</v>
      </c>
      <c r="I88" s="432">
        <v>400</v>
      </c>
      <c r="J88" s="639">
        <v>0</v>
      </c>
      <c r="K88" s="636">
        <v>0</v>
      </c>
      <c r="L88" s="430">
        <v>0</v>
      </c>
      <c r="M88" s="431">
        <v>3540000</v>
      </c>
      <c r="N88" s="639">
        <v>3540000</v>
      </c>
      <c r="O88" s="639">
        <v>0</v>
      </c>
      <c r="P88" s="639">
        <v>0</v>
      </c>
      <c r="Q88" s="639">
        <v>0</v>
      </c>
      <c r="R88" s="636">
        <v>0</v>
      </c>
      <c r="S88" s="636">
        <v>0</v>
      </c>
      <c r="T88" s="636">
        <v>0</v>
      </c>
      <c r="U88" s="636">
        <v>0</v>
      </c>
    </row>
    <row r="89" spans="1:21" s="635" customFormat="1" ht="12">
      <c r="A89" s="280"/>
      <c r="B89" s="1593" t="s">
        <v>476</v>
      </c>
      <c r="C89" s="1594"/>
      <c r="D89" s="1594"/>
      <c r="E89" s="1595"/>
      <c r="F89" s="433"/>
      <c r="G89" s="433"/>
      <c r="H89" s="432"/>
      <c r="I89" s="432"/>
      <c r="J89" s="432"/>
      <c r="K89" s="636"/>
      <c r="L89" s="430"/>
      <c r="M89" s="431"/>
      <c r="N89" s="431"/>
      <c r="O89" s="684"/>
      <c r="P89" s="684"/>
      <c r="Q89" s="684"/>
      <c r="R89" s="643"/>
      <c r="S89" s="643"/>
      <c r="T89" s="643"/>
      <c r="U89" s="643"/>
    </row>
    <row r="90" spans="1:21" s="635" customFormat="1" ht="36">
      <c r="A90" s="280"/>
      <c r="B90" s="1593"/>
      <c r="C90" s="1594"/>
      <c r="D90" s="1594"/>
      <c r="E90" s="1595"/>
      <c r="F90" s="638" t="s">
        <v>1655</v>
      </c>
      <c r="G90" s="433" t="s">
        <v>469</v>
      </c>
      <c r="H90" s="432">
        <v>307</v>
      </c>
      <c r="I90" s="432">
        <v>307</v>
      </c>
      <c r="J90" s="432">
        <v>307</v>
      </c>
      <c r="K90" s="636">
        <v>100</v>
      </c>
      <c r="L90" s="430">
        <v>100</v>
      </c>
      <c r="M90" s="431">
        <v>2000000</v>
      </c>
      <c r="N90" s="431">
        <v>1900000</v>
      </c>
      <c r="O90" s="639">
        <v>760000</v>
      </c>
      <c r="P90" s="639">
        <v>760000</v>
      </c>
      <c r="Q90" s="639">
        <v>0</v>
      </c>
      <c r="R90" s="636">
        <v>38</v>
      </c>
      <c r="S90" s="636">
        <v>40</v>
      </c>
      <c r="T90" s="636">
        <v>38</v>
      </c>
      <c r="U90" s="636">
        <v>40</v>
      </c>
    </row>
    <row r="91" spans="1:21" s="635" customFormat="1" ht="12">
      <c r="A91" s="280"/>
      <c r="B91" s="1593" t="s">
        <v>501</v>
      </c>
      <c r="C91" s="1594"/>
      <c r="D91" s="1594"/>
      <c r="E91" s="1595"/>
      <c r="F91" s="638"/>
      <c r="G91" s="638"/>
      <c r="H91" s="432"/>
      <c r="I91" s="432"/>
      <c r="J91" s="432"/>
      <c r="K91" s="636"/>
      <c r="L91" s="430"/>
      <c r="M91" s="431"/>
      <c r="N91" s="431"/>
      <c r="O91" s="684"/>
      <c r="P91" s="684"/>
      <c r="Q91" s="684"/>
      <c r="R91" s="643"/>
      <c r="S91" s="643"/>
      <c r="T91" s="643"/>
      <c r="U91" s="643"/>
    </row>
    <row r="92" spans="1:21" s="635" customFormat="1" ht="24">
      <c r="A92" s="280"/>
      <c r="B92" s="1593"/>
      <c r="C92" s="1594"/>
      <c r="D92" s="1594"/>
      <c r="E92" s="1595"/>
      <c r="F92" s="638" t="s">
        <v>1656</v>
      </c>
      <c r="G92" s="638" t="s">
        <v>469</v>
      </c>
      <c r="H92" s="432">
        <v>1</v>
      </c>
      <c r="I92" s="432">
        <v>1</v>
      </c>
      <c r="J92" s="432">
        <v>1</v>
      </c>
      <c r="K92" s="636">
        <v>100</v>
      </c>
      <c r="L92" s="430">
        <v>0</v>
      </c>
      <c r="M92" s="431">
        <v>4000000</v>
      </c>
      <c r="N92" s="639">
        <v>0</v>
      </c>
      <c r="O92" s="639">
        <v>0</v>
      </c>
      <c r="P92" s="639">
        <v>0</v>
      </c>
      <c r="Q92" s="639">
        <v>0</v>
      </c>
      <c r="R92" s="636">
        <v>0</v>
      </c>
      <c r="S92" s="636">
        <v>0</v>
      </c>
      <c r="T92" s="636">
        <v>0</v>
      </c>
      <c r="U92" s="636">
        <v>0</v>
      </c>
    </row>
    <row r="93" spans="1:21" s="635" customFormat="1" ht="12">
      <c r="A93" s="280"/>
      <c r="B93" s="1593" t="s">
        <v>505</v>
      </c>
      <c r="C93" s="1594"/>
      <c r="D93" s="1594"/>
      <c r="E93" s="1595"/>
      <c r="F93" s="638"/>
      <c r="G93" s="638"/>
      <c r="H93" s="432"/>
      <c r="I93" s="432"/>
      <c r="J93" s="432"/>
      <c r="K93" s="636"/>
      <c r="L93" s="430"/>
      <c r="M93" s="431"/>
      <c r="N93" s="431"/>
      <c r="O93" s="684"/>
      <c r="P93" s="684"/>
      <c r="Q93" s="684"/>
      <c r="R93" s="645"/>
      <c r="S93" s="645"/>
      <c r="T93" s="280"/>
      <c r="U93" s="646"/>
    </row>
    <row r="94" spans="1:21" s="635" customFormat="1" ht="12">
      <c r="A94" s="280"/>
      <c r="B94" s="1593"/>
      <c r="C94" s="1594"/>
      <c r="D94" s="1594"/>
      <c r="E94" s="1595"/>
      <c r="F94" s="638" t="s">
        <v>1294</v>
      </c>
      <c r="G94" s="638" t="s">
        <v>469</v>
      </c>
      <c r="H94" s="432">
        <v>1</v>
      </c>
      <c r="I94" s="432">
        <v>1</v>
      </c>
      <c r="J94" s="432">
        <v>1</v>
      </c>
      <c r="K94" s="636">
        <v>100</v>
      </c>
      <c r="L94" s="430">
        <v>0</v>
      </c>
      <c r="M94" s="431">
        <v>4000000</v>
      </c>
      <c r="N94" s="431">
        <v>4000000</v>
      </c>
      <c r="O94" s="639">
        <v>1089000</v>
      </c>
      <c r="P94" s="639">
        <v>1089000</v>
      </c>
      <c r="Q94" s="639">
        <v>0</v>
      </c>
      <c r="R94" s="636">
        <v>27.224999999999998</v>
      </c>
      <c r="S94" s="636">
        <v>27.224999999999998</v>
      </c>
      <c r="T94" s="636">
        <v>27.224999999999998</v>
      </c>
      <c r="U94" s="636">
        <v>27.224999999999998</v>
      </c>
    </row>
    <row r="95" spans="1:21" s="635" customFormat="1" ht="12">
      <c r="A95" s="280"/>
      <c r="B95" s="1593" t="s">
        <v>506</v>
      </c>
      <c r="C95" s="1594"/>
      <c r="D95" s="1594"/>
      <c r="E95" s="1595"/>
      <c r="F95" s="638"/>
      <c r="G95" s="638"/>
      <c r="H95" s="432"/>
      <c r="I95" s="432"/>
      <c r="J95" s="432"/>
      <c r="K95" s="636"/>
      <c r="L95" s="430"/>
      <c r="M95" s="431"/>
      <c r="N95" s="431"/>
      <c r="O95" s="684"/>
      <c r="P95" s="684"/>
      <c r="Q95" s="684"/>
      <c r="R95" s="645"/>
      <c r="S95" s="645"/>
      <c r="T95" s="280"/>
      <c r="U95" s="646"/>
    </row>
    <row r="96" spans="1:21" s="635" customFormat="1" ht="12">
      <c r="A96" s="280"/>
      <c r="B96" s="1593"/>
      <c r="C96" s="1594"/>
      <c r="D96" s="1594"/>
      <c r="E96" s="1595"/>
      <c r="F96" s="638" t="s">
        <v>1295</v>
      </c>
      <c r="G96" s="638" t="s">
        <v>469</v>
      </c>
      <c r="H96" s="432">
        <v>1</v>
      </c>
      <c r="I96" s="432">
        <v>1</v>
      </c>
      <c r="J96" s="432">
        <v>1</v>
      </c>
      <c r="K96" s="636">
        <v>100</v>
      </c>
      <c r="L96" s="430">
        <v>0</v>
      </c>
      <c r="M96" s="431">
        <v>5000000</v>
      </c>
      <c r="N96" s="639">
        <v>0</v>
      </c>
      <c r="O96" s="639">
        <v>0</v>
      </c>
      <c r="P96" s="639">
        <v>0</v>
      </c>
      <c r="Q96" s="639">
        <v>0</v>
      </c>
      <c r="R96" s="636">
        <v>0</v>
      </c>
      <c r="S96" s="636">
        <v>0</v>
      </c>
      <c r="T96" s="636">
        <v>0</v>
      </c>
      <c r="U96" s="636">
        <v>0</v>
      </c>
    </row>
    <row r="97" spans="1:21" s="635" customFormat="1" ht="12">
      <c r="A97" s="280"/>
      <c r="B97" s="1593" t="s">
        <v>507</v>
      </c>
      <c r="C97" s="1594"/>
      <c r="D97" s="1594"/>
      <c r="E97" s="1595"/>
      <c r="F97" s="638"/>
      <c r="G97" s="638"/>
      <c r="H97" s="432"/>
      <c r="I97" s="432"/>
      <c r="J97" s="432"/>
      <c r="K97" s="636"/>
      <c r="L97" s="430"/>
      <c r="M97" s="431"/>
      <c r="N97" s="431"/>
      <c r="O97" s="684"/>
      <c r="P97" s="684"/>
      <c r="Q97" s="684"/>
      <c r="R97" s="645"/>
      <c r="S97" s="645"/>
      <c r="T97" s="280"/>
      <c r="U97" s="646"/>
    </row>
    <row r="98" spans="1:21" s="635" customFormat="1" ht="24">
      <c r="A98" s="703"/>
      <c r="B98" s="1596"/>
      <c r="C98" s="1597"/>
      <c r="D98" s="1597"/>
      <c r="E98" s="1598"/>
      <c r="F98" s="704" t="s">
        <v>1296</v>
      </c>
      <c r="G98" s="704" t="s">
        <v>469</v>
      </c>
      <c r="H98" s="651">
        <v>1</v>
      </c>
      <c r="I98" s="651">
        <v>1</v>
      </c>
      <c r="J98" s="651">
        <v>1</v>
      </c>
      <c r="K98" s="652">
        <v>100</v>
      </c>
      <c r="L98" s="661">
        <v>0</v>
      </c>
      <c r="M98" s="653">
        <v>13500000</v>
      </c>
      <c r="N98" s="653">
        <v>13500000</v>
      </c>
      <c r="O98" s="660">
        <v>6000000</v>
      </c>
      <c r="P98" s="660">
        <v>6000000</v>
      </c>
      <c r="Q98" s="660">
        <v>0</v>
      </c>
      <c r="R98" s="652">
        <v>44.444444444444443</v>
      </c>
      <c r="S98" s="652">
        <v>44.444444444444443</v>
      </c>
      <c r="T98" s="652">
        <v>44.444444444444443</v>
      </c>
      <c r="U98" s="652">
        <v>44.444444444444443</v>
      </c>
    </row>
    <row r="99" spans="1:21" s="635" customFormat="1" ht="12">
      <c r="A99" s="705">
        <v>5</v>
      </c>
      <c r="B99" s="1599"/>
      <c r="C99" s="1600"/>
      <c r="D99" s="1600"/>
      <c r="E99" s="1601"/>
      <c r="F99" s="706" t="s">
        <v>1297</v>
      </c>
      <c r="G99" s="706"/>
      <c r="H99" s="655"/>
      <c r="I99" s="655"/>
      <c r="J99" s="655"/>
      <c r="K99" s="658"/>
      <c r="L99" s="656"/>
      <c r="M99" s="657"/>
      <c r="N99" s="657"/>
      <c r="O99" s="682"/>
      <c r="P99" s="682"/>
      <c r="Q99" s="682"/>
      <c r="R99" s="707"/>
      <c r="S99" s="707"/>
      <c r="T99" s="705"/>
      <c r="U99" s="708"/>
    </row>
    <row r="100" spans="1:21" s="635" customFormat="1" ht="12">
      <c r="A100" s="280"/>
      <c r="B100" s="1590" t="s">
        <v>512</v>
      </c>
      <c r="C100" s="1591"/>
      <c r="D100" s="1591"/>
      <c r="E100" s="1592"/>
      <c r="F100" s="638"/>
      <c r="G100" s="638"/>
      <c r="H100" s="432"/>
      <c r="I100" s="432"/>
      <c r="J100" s="432"/>
      <c r="K100" s="636"/>
      <c r="L100" s="430"/>
      <c r="M100" s="431"/>
      <c r="N100" s="431"/>
      <c r="O100" s="684"/>
      <c r="P100" s="684"/>
      <c r="Q100" s="684"/>
      <c r="R100" s="645"/>
      <c r="S100" s="645"/>
      <c r="T100" s="280"/>
      <c r="U100" s="646"/>
    </row>
    <row r="101" spans="1:21" s="635" customFormat="1" ht="24">
      <c r="A101" s="280"/>
      <c r="B101" s="1593"/>
      <c r="C101" s="1594"/>
      <c r="D101" s="1594"/>
      <c r="E101" s="1595"/>
      <c r="F101" s="638" t="s">
        <v>1488</v>
      </c>
      <c r="G101" s="638" t="s">
        <v>469</v>
      </c>
      <c r="H101" s="432">
        <v>3</v>
      </c>
      <c r="I101" s="432">
        <v>3</v>
      </c>
      <c r="J101" s="432">
        <v>3</v>
      </c>
      <c r="K101" s="636">
        <v>100</v>
      </c>
      <c r="L101" s="430">
        <v>100</v>
      </c>
      <c r="M101" s="431">
        <v>94623981</v>
      </c>
      <c r="N101" s="431">
        <v>94623981</v>
      </c>
      <c r="O101" s="639">
        <v>47311992</v>
      </c>
      <c r="P101" s="639">
        <v>47311992</v>
      </c>
      <c r="Q101" s="639">
        <v>40254900</v>
      </c>
      <c r="R101" s="636">
        <v>57.543026439451296</v>
      </c>
      <c r="S101" s="636">
        <v>0</v>
      </c>
      <c r="T101" s="636">
        <v>57.543026439451296</v>
      </c>
      <c r="U101" s="636">
        <v>0</v>
      </c>
    </row>
    <row r="102" spans="1:21" s="635" customFormat="1" ht="12">
      <c r="A102" s="280"/>
      <c r="B102" s="1590" t="s">
        <v>513</v>
      </c>
      <c r="C102" s="1591"/>
      <c r="D102" s="1591"/>
      <c r="E102" s="1592"/>
      <c r="F102" s="638"/>
      <c r="G102" s="638"/>
      <c r="H102" s="432"/>
      <c r="I102" s="432"/>
      <c r="J102" s="432"/>
      <c r="K102" s="636"/>
      <c r="L102" s="430"/>
      <c r="M102" s="431"/>
      <c r="N102" s="637"/>
      <c r="O102" s="639"/>
      <c r="P102" s="639"/>
      <c r="Q102" s="639"/>
      <c r="R102" s="645"/>
      <c r="S102" s="645"/>
      <c r="T102" s="280"/>
      <c r="U102" s="646"/>
    </row>
    <row r="103" spans="1:21" s="635" customFormat="1" ht="12">
      <c r="A103" s="280"/>
      <c r="B103" s="1593"/>
      <c r="C103" s="1594"/>
      <c r="D103" s="1594"/>
      <c r="E103" s="1595"/>
      <c r="F103" s="638" t="s">
        <v>434</v>
      </c>
      <c r="G103" s="638" t="s">
        <v>469</v>
      </c>
      <c r="H103" s="639">
        <v>0</v>
      </c>
      <c r="I103" s="639">
        <v>0</v>
      </c>
      <c r="J103" s="639">
        <v>0</v>
      </c>
      <c r="K103" s="636">
        <v>0</v>
      </c>
      <c r="L103" s="430">
        <v>0</v>
      </c>
      <c r="M103" s="431">
        <v>18000000</v>
      </c>
      <c r="N103" s="639">
        <v>18000000</v>
      </c>
      <c r="O103" s="639">
        <v>0</v>
      </c>
      <c r="P103" s="639">
        <v>0</v>
      </c>
      <c r="Q103" s="639">
        <v>0</v>
      </c>
      <c r="R103" s="636">
        <v>0</v>
      </c>
      <c r="S103" s="636">
        <v>0</v>
      </c>
      <c r="T103" s="636">
        <v>0</v>
      </c>
      <c r="U103" s="636">
        <v>0</v>
      </c>
    </row>
    <row r="104" spans="1:21" s="635" customFormat="1" ht="12">
      <c r="A104" s="280"/>
      <c r="B104" s="1590" t="s">
        <v>477</v>
      </c>
      <c r="C104" s="1591"/>
      <c r="D104" s="1591"/>
      <c r="E104" s="1592"/>
      <c r="F104" s="638"/>
      <c r="G104" s="638"/>
      <c r="H104" s="639"/>
      <c r="I104" s="639"/>
      <c r="J104" s="639"/>
      <c r="K104" s="636"/>
      <c r="L104" s="430"/>
      <c r="M104" s="431"/>
      <c r="N104" s="431"/>
      <c r="O104" s="684"/>
      <c r="P104" s="684"/>
      <c r="Q104" s="684"/>
      <c r="R104" s="645"/>
      <c r="S104" s="645"/>
      <c r="T104" s="280"/>
      <c r="U104" s="646"/>
    </row>
    <row r="105" spans="1:21" s="635" customFormat="1" ht="24">
      <c r="A105" s="280"/>
      <c r="B105" s="1590"/>
      <c r="C105" s="1591"/>
      <c r="D105" s="1591"/>
      <c r="E105" s="1592"/>
      <c r="F105" s="638" t="s">
        <v>1300</v>
      </c>
      <c r="G105" s="638" t="s">
        <v>469</v>
      </c>
      <c r="H105" s="639">
        <v>0</v>
      </c>
      <c r="I105" s="639">
        <v>0</v>
      </c>
      <c r="J105" s="639">
        <v>0</v>
      </c>
      <c r="K105" s="636">
        <v>0</v>
      </c>
      <c r="L105" s="430">
        <v>0</v>
      </c>
      <c r="M105" s="431">
        <v>16217000</v>
      </c>
      <c r="N105" s="431">
        <v>14267217</v>
      </c>
      <c r="O105" s="639">
        <v>0</v>
      </c>
      <c r="P105" s="639">
        <v>0</v>
      </c>
      <c r="Q105" s="639">
        <v>0</v>
      </c>
      <c r="R105" s="636">
        <v>0</v>
      </c>
      <c r="S105" s="636">
        <v>0</v>
      </c>
      <c r="T105" s="636">
        <v>0</v>
      </c>
      <c r="U105" s="636">
        <v>0</v>
      </c>
    </row>
    <row r="106" spans="1:21" s="635" customFormat="1" ht="12">
      <c r="A106" s="280"/>
      <c r="B106" s="1590" t="s">
        <v>515</v>
      </c>
      <c r="C106" s="1591"/>
      <c r="D106" s="1591"/>
      <c r="E106" s="1592"/>
      <c r="F106" s="638"/>
      <c r="G106" s="638"/>
      <c r="H106" s="639"/>
      <c r="I106" s="639"/>
      <c r="J106" s="639"/>
      <c r="K106" s="636"/>
      <c r="L106" s="430"/>
      <c r="M106" s="431"/>
      <c r="N106" s="431"/>
      <c r="O106" s="684"/>
      <c r="P106" s="684"/>
      <c r="Q106" s="684"/>
      <c r="R106" s="645"/>
      <c r="S106" s="645"/>
      <c r="T106" s="280"/>
      <c r="U106" s="646"/>
    </row>
    <row r="107" spans="1:21" s="635" customFormat="1" ht="24">
      <c r="A107" s="280"/>
      <c r="B107" s="1590"/>
      <c r="C107" s="1591"/>
      <c r="D107" s="1591"/>
      <c r="E107" s="1592"/>
      <c r="F107" s="638" t="s">
        <v>1657</v>
      </c>
      <c r="G107" s="638" t="s">
        <v>469</v>
      </c>
      <c r="H107" s="639">
        <v>0</v>
      </c>
      <c r="I107" s="639">
        <v>0</v>
      </c>
      <c r="J107" s="639">
        <v>0</v>
      </c>
      <c r="K107" s="636">
        <v>0</v>
      </c>
      <c r="L107" s="430">
        <v>0</v>
      </c>
      <c r="M107" s="431">
        <v>2545000</v>
      </c>
      <c r="N107" s="431">
        <v>2545000</v>
      </c>
      <c r="O107" s="639">
        <v>0</v>
      </c>
      <c r="P107" s="639">
        <v>0</v>
      </c>
      <c r="Q107" s="639">
        <v>0</v>
      </c>
      <c r="R107" s="636">
        <v>0</v>
      </c>
      <c r="S107" s="636">
        <v>0</v>
      </c>
      <c r="T107" s="636">
        <v>0</v>
      </c>
      <c r="U107" s="636">
        <v>0</v>
      </c>
    </row>
    <row r="108" spans="1:21" s="635" customFormat="1" ht="12">
      <c r="A108" s="280"/>
      <c r="B108" s="1590" t="s">
        <v>1658</v>
      </c>
      <c r="C108" s="1591"/>
      <c r="D108" s="1591"/>
      <c r="E108" s="1592"/>
      <c r="F108" s="638"/>
      <c r="G108" s="638"/>
      <c r="H108" s="639"/>
      <c r="I108" s="639"/>
      <c r="J108" s="639"/>
      <c r="K108" s="636"/>
      <c r="L108" s="430"/>
      <c r="M108" s="431"/>
      <c r="N108" s="431"/>
      <c r="O108" s="684"/>
      <c r="P108" s="684"/>
      <c r="Q108" s="684"/>
      <c r="R108" s="636"/>
      <c r="S108" s="636"/>
      <c r="T108" s="636"/>
      <c r="U108" s="636"/>
    </row>
    <row r="109" spans="1:21" s="635" customFormat="1" ht="12">
      <c r="A109" s="280"/>
      <c r="B109" s="678"/>
      <c r="C109" s="679"/>
      <c r="D109" s="679"/>
      <c r="E109" s="680"/>
      <c r="F109" s="378" t="s">
        <v>1303</v>
      </c>
      <c r="G109" s="638" t="s">
        <v>469</v>
      </c>
      <c r="H109" s="432">
        <v>1</v>
      </c>
      <c r="I109" s="432">
        <v>1</v>
      </c>
      <c r="J109" s="432">
        <v>1</v>
      </c>
      <c r="K109" s="636">
        <v>100</v>
      </c>
      <c r="L109" s="430">
        <v>100</v>
      </c>
      <c r="M109" s="431">
        <v>11000000</v>
      </c>
      <c r="N109" s="431">
        <v>11000000</v>
      </c>
      <c r="O109" s="639">
        <v>3999996</v>
      </c>
      <c r="P109" s="639">
        <v>3999996</v>
      </c>
      <c r="Q109" s="639">
        <v>0</v>
      </c>
      <c r="R109" s="636"/>
      <c r="S109" s="636"/>
      <c r="T109" s="636"/>
      <c r="U109" s="636"/>
    </row>
    <row r="110" spans="1:21" s="635" customFormat="1" ht="12">
      <c r="A110" s="280"/>
      <c r="B110" s="1590"/>
      <c r="C110" s="1591"/>
      <c r="D110" s="1591"/>
      <c r="E110" s="1592"/>
      <c r="F110" s="638"/>
      <c r="G110" s="638"/>
      <c r="H110" s="432"/>
      <c r="I110" s="432"/>
      <c r="J110" s="432"/>
      <c r="K110" s="636"/>
      <c r="L110" s="430"/>
      <c r="M110" s="431"/>
      <c r="N110" s="431"/>
      <c r="O110" s="684"/>
      <c r="P110" s="684"/>
      <c r="Q110" s="684"/>
      <c r="R110" s="645"/>
      <c r="S110" s="645"/>
      <c r="T110" s="280"/>
      <c r="U110" s="646"/>
    </row>
    <row r="111" spans="1:21" s="635" customFormat="1" ht="15" customHeight="1">
      <c r="A111" s="280"/>
      <c r="B111" s="1590"/>
      <c r="C111" s="1591"/>
      <c r="D111" s="1591"/>
      <c r="E111" s="1592"/>
      <c r="F111" s="638"/>
      <c r="G111" s="638"/>
      <c r="H111" s="432"/>
      <c r="I111" s="432"/>
      <c r="J111" s="639"/>
      <c r="K111" s="636"/>
      <c r="L111" s="430"/>
      <c r="M111" s="639"/>
      <c r="N111" s="639"/>
      <c r="O111" s="639"/>
      <c r="P111" s="639"/>
      <c r="Q111" s="639"/>
      <c r="R111" s="636"/>
      <c r="S111" s="636"/>
      <c r="T111" s="636"/>
      <c r="U111" s="636"/>
    </row>
    <row r="112" spans="1:21" s="635" customFormat="1" ht="15" customHeight="1">
      <c r="A112" s="280"/>
      <c r="B112" s="1590"/>
      <c r="C112" s="1591"/>
      <c r="D112" s="1591"/>
      <c r="E112" s="1592"/>
      <c r="F112" s="638"/>
      <c r="G112" s="638"/>
      <c r="H112" s="432"/>
      <c r="I112" s="432"/>
      <c r="J112" s="432"/>
      <c r="K112" s="646"/>
      <c r="L112" s="646"/>
      <c r="M112" s="642"/>
      <c r="N112" s="642"/>
      <c r="O112" s="681"/>
      <c r="P112" s="681"/>
      <c r="Q112" s="681"/>
      <c r="R112" s="645"/>
      <c r="S112" s="645"/>
      <c r="T112" s="280"/>
      <c r="U112" s="646"/>
    </row>
    <row r="113" spans="1:16384" s="635" customFormat="1" ht="15" customHeight="1">
      <c r="A113" s="280"/>
      <c r="B113" s="1590"/>
      <c r="C113" s="1591"/>
      <c r="D113" s="1591"/>
      <c r="E113" s="1592"/>
      <c r="F113" s="638"/>
      <c r="G113" s="638"/>
      <c r="H113" s="647"/>
      <c r="I113" s="644"/>
      <c r="J113" s="644"/>
      <c r="K113" s="643"/>
      <c r="L113" s="643"/>
      <c r="M113" s="642"/>
      <c r="N113" s="642"/>
      <c r="O113" s="642"/>
      <c r="P113" s="642"/>
      <c r="Q113" s="642"/>
      <c r="R113" s="643"/>
      <c r="S113" s="643"/>
      <c r="T113" s="643"/>
      <c r="U113" s="643"/>
    </row>
    <row r="114" spans="1:16384" s="635" customFormat="1" ht="15" customHeight="1">
      <c r="A114" s="280"/>
      <c r="B114" s="1590"/>
      <c r="C114" s="1591"/>
      <c r="D114" s="1591"/>
      <c r="E114" s="1592"/>
      <c r="F114" s="638"/>
      <c r="G114" s="638"/>
      <c r="H114" s="647"/>
      <c r="I114" s="644"/>
      <c r="J114" s="644"/>
      <c r="K114" s="646"/>
      <c r="L114" s="646"/>
      <c r="M114" s="642"/>
      <c r="N114" s="642"/>
      <c r="O114" s="642"/>
      <c r="P114" s="642"/>
      <c r="Q114" s="642"/>
      <c r="R114" s="645"/>
      <c r="S114" s="645"/>
      <c r="T114" s="280"/>
      <c r="U114" s="646"/>
    </row>
    <row r="115" spans="1:16384" s="635" customFormat="1" ht="15" customHeight="1">
      <c r="A115" s="280"/>
      <c r="B115" s="1590"/>
      <c r="C115" s="1591"/>
      <c r="D115" s="1591"/>
      <c r="E115" s="1592"/>
      <c r="F115" s="638"/>
      <c r="G115" s="638"/>
      <c r="H115" s="647"/>
      <c r="I115" s="644"/>
      <c r="J115" s="644"/>
      <c r="K115" s="643"/>
      <c r="L115" s="643"/>
      <c r="M115" s="642"/>
      <c r="N115" s="642"/>
      <c r="O115" s="642"/>
      <c r="P115" s="642"/>
      <c r="Q115" s="642"/>
      <c r="R115" s="643"/>
      <c r="S115" s="643"/>
      <c r="T115" s="643"/>
      <c r="U115" s="643"/>
    </row>
    <row r="116" spans="1:16384" s="635" customFormat="1" ht="15" customHeight="1">
      <c r="A116" s="280"/>
      <c r="B116" s="1590"/>
      <c r="C116" s="1591"/>
      <c r="D116" s="1591"/>
      <c r="E116" s="1592"/>
      <c r="F116" s="638"/>
      <c r="G116" s="638"/>
      <c r="H116" s="647"/>
      <c r="I116" s="644"/>
      <c r="J116" s="644"/>
      <c r="K116" s="646"/>
      <c r="L116" s="646"/>
      <c r="M116" s="642"/>
      <c r="N116" s="642"/>
      <c r="O116" s="642"/>
      <c r="P116" s="642"/>
      <c r="Q116" s="642"/>
      <c r="R116" s="645"/>
      <c r="S116" s="645"/>
      <c r="T116" s="280"/>
      <c r="U116" s="646"/>
    </row>
    <row r="117" spans="1:16384" s="418" customFormat="1" ht="15" customHeight="1">
      <c r="A117" s="693"/>
      <c r="B117" s="1575"/>
      <c r="C117" s="1576"/>
      <c r="D117" s="1576"/>
      <c r="E117" s="1577"/>
      <c r="F117" s="491"/>
      <c r="G117" s="491"/>
      <c r="H117" s="525"/>
      <c r="I117" s="522"/>
      <c r="J117" s="522"/>
      <c r="K117" s="493"/>
      <c r="L117" s="493"/>
      <c r="M117" s="512"/>
      <c r="N117" s="512"/>
      <c r="O117" s="512"/>
      <c r="P117" s="512"/>
      <c r="Q117" s="512"/>
      <c r="R117" s="493"/>
      <c r="S117" s="493"/>
      <c r="T117" s="493"/>
      <c r="U117" s="493"/>
    </row>
    <row r="118" spans="1:16384" s="418" customFormat="1" ht="15" customHeight="1">
      <c r="A118" s="693"/>
      <c r="B118" s="1575"/>
      <c r="C118" s="1576"/>
      <c r="D118" s="1576"/>
      <c r="E118" s="1577"/>
      <c r="F118" s="491"/>
      <c r="G118" s="491"/>
      <c r="H118" s="525"/>
      <c r="I118" s="522"/>
      <c r="J118" s="522"/>
      <c r="K118" s="524"/>
      <c r="L118" s="524"/>
      <c r="M118" s="512"/>
      <c r="N118" s="512"/>
      <c r="O118" s="512"/>
      <c r="P118" s="512"/>
      <c r="Q118" s="512"/>
      <c r="R118" s="519"/>
      <c r="S118" s="519"/>
      <c r="T118" s="693"/>
      <c r="U118" s="524"/>
    </row>
    <row r="119" spans="1:16384" s="418" customFormat="1" ht="15" customHeight="1">
      <c r="A119" s="693"/>
      <c r="B119" s="1575"/>
      <c r="C119" s="1576"/>
      <c r="D119" s="1576"/>
      <c r="E119" s="1577"/>
      <c r="F119" s="694"/>
      <c r="G119" s="694"/>
      <c r="H119" s="483"/>
      <c r="I119" s="522"/>
      <c r="J119" s="522"/>
      <c r="K119" s="493"/>
      <c r="L119" s="493"/>
      <c r="M119" s="512"/>
      <c r="N119" s="512"/>
      <c r="O119" s="512"/>
      <c r="P119" s="512"/>
      <c r="Q119" s="512"/>
      <c r="R119" s="493"/>
      <c r="S119" s="493"/>
      <c r="T119" s="493"/>
      <c r="U119" s="493"/>
    </row>
    <row r="120" spans="1:16384" s="418" customFormat="1" ht="15" customHeight="1">
      <c r="A120" s="693"/>
      <c r="B120" s="1578"/>
      <c r="C120" s="1579"/>
      <c r="D120" s="1579"/>
      <c r="E120" s="1580"/>
      <c r="F120" s="694"/>
      <c r="G120" s="694"/>
      <c r="H120" s="483"/>
      <c r="I120" s="522"/>
      <c r="J120" s="522"/>
      <c r="K120" s="493"/>
      <c r="L120" s="493"/>
      <c r="M120" s="499"/>
      <c r="N120" s="499"/>
      <c r="O120" s="499"/>
      <c r="P120" s="499"/>
      <c r="Q120" s="512"/>
      <c r="R120" s="493"/>
      <c r="S120" s="493"/>
      <c r="T120" s="493"/>
      <c r="U120" s="493"/>
    </row>
    <row r="121" spans="1:16384" s="418" customFormat="1" ht="15" customHeight="1">
      <c r="A121" s="693"/>
      <c r="B121" s="1581"/>
      <c r="C121" s="1582"/>
      <c r="D121" s="1582"/>
      <c r="E121" s="1583"/>
      <c r="F121" s="695" t="s">
        <v>51</v>
      </c>
      <c r="G121" s="694"/>
      <c r="H121" s="483"/>
      <c r="I121" s="522"/>
      <c r="J121" s="522"/>
      <c r="K121" s="484"/>
      <c r="L121" s="484"/>
      <c r="M121" s="499">
        <f>SUM(M10:M111)</f>
        <v>1939449096</v>
      </c>
      <c r="N121" s="683">
        <f>SUM(N10:N111)</f>
        <v>1939449096</v>
      </c>
      <c r="O121" s="499">
        <f>P121</f>
        <v>675022358.68999994</v>
      </c>
      <c r="P121" s="499">
        <v>675022358.68999994</v>
      </c>
      <c r="Q121" s="499">
        <f>SUM(Q10:Q111)</f>
        <v>511767100.83000004</v>
      </c>
      <c r="R121" s="519"/>
      <c r="S121" s="519"/>
      <c r="T121" s="693"/>
      <c r="U121" s="524"/>
    </row>
    <row r="122" spans="1:16384" s="515" customFormat="1" ht="15" customHeight="1">
      <c r="A122" s="696"/>
      <c r="B122" s="1584"/>
      <c r="C122" s="1585"/>
      <c r="D122" s="1585"/>
      <c r="E122" s="1586"/>
      <c r="F122" s="696"/>
      <c r="G122" s="697"/>
      <c r="H122" s="490"/>
      <c r="I122" s="508"/>
      <c r="J122" s="508"/>
      <c r="K122" s="489"/>
      <c r="L122" s="489"/>
      <c r="M122" s="639"/>
      <c r="N122" s="639"/>
      <c r="O122" s="639"/>
      <c r="P122" s="639"/>
      <c r="Q122" s="639"/>
      <c r="R122" s="489"/>
      <c r="S122" s="517"/>
      <c r="T122" s="696"/>
      <c r="U122" s="502"/>
      <c r="V122" s="429"/>
      <c r="W122" s="429"/>
      <c r="X122" s="429"/>
      <c r="Y122" s="429"/>
      <c r="Z122" s="429"/>
      <c r="AA122" s="429"/>
    </row>
    <row r="123" spans="1:16384" s="418" customFormat="1" ht="28.5" customHeight="1">
      <c r="A123" s="1587" t="s">
        <v>288</v>
      </c>
      <c r="B123" s="1588"/>
      <c r="C123" s="1588"/>
      <c r="D123" s="1588"/>
      <c r="E123" s="1588"/>
      <c r="F123" s="1588"/>
      <c r="G123" s="1588"/>
      <c r="H123" s="1588"/>
      <c r="I123" s="1588"/>
      <c r="J123" s="1588"/>
      <c r="K123" s="1588"/>
      <c r="L123" s="1588"/>
      <c r="M123" s="1588"/>
      <c r="N123" s="1588"/>
      <c r="O123" s="1588"/>
      <c r="P123" s="1588"/>
      <c r="Q123" s="1588"/>
      <c r="R123" s="1588"/>
      <c r="S123" s="1588"/>
      <c r="T123" s="1588"/>
      <c r="U123" s="1589"/>
      <c r="V123" s="527"/>
      <c r="W123" s="429"/>
      <c r="X123" s="429"/>
      <c r="Y123" s="429"/>
      <c r="Z123" s="429"/>
      <c r="AA123" s="429"/>
    </row>
    <row r="124" spans="1:16384" s="418" customFormat="1" ht="147.75" customHeight="1">
      <c r="A124" s="1572" t="s">
        <v>1487</v>
      </c>
      <c r="B124" s="1573"/>
      <c r="C124" s="1573"/>
      <c r="D124" s="1573"/>
      <c r="E124" s="1573"/>
      <c r="F124" s="1573"/>
      <c r="G124" s="1573"/>
      <c r="H124" s="1573"/>
      <c r="I124" s="1573"/>
      <c r="J124" s="1573"/>
      <c r="K124" s="1573"/>
      <c r="L124" s="1573"/>
      <c r="M124" s="1573"/>
      <c r="N124" s="1573"/>
      <c r="O124" s="1573"/>
      <c r="P124" s="1573"/>
      <c r="Q124" s="1573"/>
      <c r="R124" s="1573"/>
      <c r="S124" s="1573"/>
      <c r="T124" s="1573"/>
      <c r="U124" s="1574"/>
      <c r="V124" s="429"/>
      <c r="W124" s="429"/>
      <c r="X124" s="429"/>
      <c r="Y124" s="429"/>
      <c r="Z124" s="429"/>
      <c r="AA124" s="429"/>
    </row>
    <row r="125" spans="1:16384" s="418" customFormat="1" ht="86.25" customHeight="1">
      <c r="A125" s="1557" t="s">
        <v>1486</v>
      </c>
      <c r="B125" s="1558"/>
      <c r="C125" s="1558"/>
      <c r="D125" s="1558"/>
      <c r="E125" s="1558"/>
      <c r="F125" s="1558"/>
      <c r="G125" s="1558"/>
      <c r="H125" s="1558"/>
      <c r="I125" s="1558"/>
      <c r="J125" s="1558"/>
      <c r="K125" s="1558"/>
      <c r="L125" s="1558"/>
      <c r="M125" s="1558"/>
      <c r="N125" s="1558"/>
      <c r="O125" s="1558"/>
      <c r="P125" s="1558"/>
      <c r="Q125" s="1558"/>
      <c r="R125" s="1558"/>
      <c r="S125" s="1558"/>
      <c r="T125" s="1558"/>
      <c r="U125" s="1559"/>
    </row>
    <row r="126" spans="1:16384" s="418" customFormat="1" ht="123.75" customHeight="1">
      <c r="A126" s="1572" t="s">
        <v>1485</v>
      </c>
      <c r="B126" s="1573"/>
      <c r="C126" s="1573"/>
      <c r="D126" s="1573"/>
      <c r="E126" s="1573"/>
      <c r="F126" s="1573"/>
      <c r="G126" s="1573"/>
      <c r="H126" s="1573"/>
      <c r="I126" s="1573"/>
      <c r="J126" s="1573"/>
      <c r="K126" s="1573"/>
      <c r="L126" s="1573"/>
      <c r="M126" s="1573"/>
      <c r="N126" s="1573"/>
      <c r="O126" s="1573"/>
      <c r="P126" s="1573"/>
      <c r="Q126" s="1573"/>
      <c r="R126" s="1573"/>
      <c r="S126" s="1573"/>
      <c r="T126" s="1573"/>
      <c r="U126" s="1574"/>
      <c r="V126" s="1567"/>
      <c r="W126" s="1567"/>
      <c r="X126" s="1567"/>
      <c r="Y126" s="1567"/>
      <c r="Z126" s="1567"/>
      <c r="AA126" s="1567"/>
      <c r="AB126" s="1567"/>
      <c r="AC126" s="1567"/>
      <c r="AD126" s="1567"/>
      <c r="AE126" s="1567"/>
      <c r="AF126" s="1567"/>
      <c r="AG126" s="1567"/>
      <c r="AH126" s="1567"/>
      <c r="AI126" s="1567"/>
      <c r="AJ126" s="1567"/>
      <c r="AK126" s="1567"/>
      <c r="AL126" s="1567"/>
      <c r="AM126" s="1567"/>
      <c r="AN126" s="1567"/>
      <c r="AO126" s="1567"/>
      <c r="AP126" s="1568"/>
      <c r="AQ126" s="1566"/>
      <c r="AR126" s="1567"/>
      <c r="AS126" s="1567"/>
      <c r="AT126" s="1567"/>
      <c r="AU126" s="1567"/>
      <c r="AV126" s="1567"/>
      <c r="AW126" s="1567"/>
      <c r="AX126" s="1567"/>
      <c r="AY126" s="1567"/>
      <c r="AZ126" s="1567"/>
      <c r="BA126" s="1567"/>
      <c r="BB126" s="1567"/>
      <c r="BC126" s="1567"/>
      <c r="BD126" s="1567"/>
      <c r="BE126" s="1567"/>
      <c r="BF126" s="1567"/>
      <c r="BG126" s="1567"/>
      <c r="BH126" s="1567"/>
      <c r="BI126" s="1567"/>
      <c r="BJ126" s="1567"/>
      <c r="BK126" s="1568"/>
      <c r="BL126" s="1566"/>
      <c r="BM126" s="1567"/>
      <c r="BN126" s="1567"/>
      <c r="BO126" s="1567"/>
      <c r="BP126" s="1567"/>
      <c r="BQ126" s="1567"/>
      <c r="BR126" s="1567"/>
      <c r="BS126" s="1567"/>
      <c r="BT126" s="1567"/>
      <c r="BU126" s="1567"/>
      <c r="BV126" s="1567"/>
      <c r="BW126" s="1567"/>
      <c r="BX126" s="1567"/>
      <c r="BY126" s="1567"/>
      <c r="BZ126" s="1567"/>
      <c r="CA126" s="1567"/>
      <c r="CB126" s="1567"/>
      <c r="CC126" s="1567"/>
      <c r="CD126" s="1567"/>
      <c r="CE126" s="1567"/>
      <c r="CF126" s="1568"/>
      <c r="CG126" s="1566"/>
      <c r="CH126" s="1567"/>
      <c r="CI126" s="1567"/>
      <c r="CJ126" s="1567"/>
      <c r="CK126" s="1567"/>
      <c r="CL126" s="1567"/>
      <c r="CM126" s="1567"/>
      <c r="CN126" s="1567"/>
      <c r="CO126" s="1567"/>
      <c r="CP126" s="1567"/>
      <c r="CQ126" s="1567"/>
      <c r="CR126" s="1567"/>
      <c r="CS126" s="1567"/>
      <c r="CT126" s="1567"/>
      <c r="CU126" s="1567"/>
      <c r="CV126" s="1567"/>
      <c r="CW126" s="1567"/>
      <c r="CX126" s="1567"/>
      <c r="CY126" s="1567"/>
      <c r="CZ126" s="1567"/>
      <c r="DA126" s="1568"/>
      <c r="DB126" s="1566"/>
      <c r="DC126" s="1567"/>
      <c r="DD126" s="1567"/>
      <c r="DE126" s="1567"/>
      <c r="DF126" s="1567"/>
      <c r="DG126" s="1567"/>
      <c r="DH126" s="1567"/>
      <c r="DI126" s="1567"/>
      <c r="DJ126" s="1567"/>
      <c r="DK126" s="1567"/>
      <c r="DL126" s="1567"/>
      <c r="DM126" s="1567"/>
      <c r="DN126" s="1567"/>
      <c r="DO126" s="1567"/>
      <c r="DP126" s="1567"/>
      <c r="DQ126" s="1567"/>
      <c r="DR126" s="1567"/>
      <c r="DS126" s="1567"/>
      <c r="DT126" s="1567"/>
      <c r="DU126" s="1567"/>
      <c r="DV126" s="1568"/>
      <c r="DW126" s="1566"/>
      <c r="DX126" s="1567"/>
      <c r="DY126" s="1567"/>
      <c r="DZ126" s="1567"/>
      <c r="EA126" s="1567"/>
      <c r="EB126" s="1567"/>
      <c r="EC126" s="1567"/>
      <c r="ED126" s="1567"/>
      <c r="EE126" s="1567"/>
      <c r="EF126" s="1567"/>
      <c r="EG126" s="1567"/>
      <c r="EH126" s="1567"/>
      <c r="EI126" s="1567"/>
      <c r="EJ126" s="1567"/>
      <c r="EK126" s="1567"/>
      <c r="EL126" s="1567"/>
      <c r="EM126" s="1567"/>
      <c r="EN126" s="1567"/>
      <c r="EO126" s="1567"/>
      <c r="EP126" s="1567"/>
      <c r="EQ126" s="1568"/>
      <c r="ER126" s="1566"/>
      <c r="ES126" s="1567"/>
      <c r="ET126" s="1567"/>
      <c r="EU126" s="1567"/>
      <c r="EV126" s="1567"/>
      <c r="EW126" s="1567"/>
      <c r="EX126" s="1567"/>
      <c r="EY126" s="1567"/>
      <c r="EZ126" s="1567"/>
      <c r="FA126" s="1567"/>
      <c r="FB126" s="1567"/>
      <c r="FC126" s="1567"/>
      <c r="FD126" s="1567"/>
      <c r="FE126" s="1567"/>
      <c r="FF126" s="1567"/>
      <c r="FG126" s="1567"/>
      <c r="FH126" s="1567"/>
      <c r="FI126" s="1567"/>
      <c r="FJ126" s="1567"/>
      <c r="FK126" s="1567"/>
      <c r="FL126" s="1568"/>
      <c r="FM126" s="1566"/>
      <c r="FN126" s="1567"/>
      <c r="FO126" s="1567"/>
      <c r="FP126" s="1567"/>
      <c r="FQ126" s="1567"/>
      <c r="FR126" s="1567"/>
      <c r="FS126" s="1567"/>
      <c r="FT126" s="1567"/>
      <c r="FU126" s="1567"/>
      <c r="FV126" s="1567"/>
      <c r="FW126" s="1567"/>
      <c r="FX126" s="1567"/>
      <c r="FY126" s="1567"/>
      <c r="FZ126" s="1567"/>
      <c r="GA126" s="1567"/>
      <c r="GB126" s="1567"/>
      <c r="GC126" s="1567"/>
      <c r="GD126" s="1567"/>
      <c r="GE126" s="1567"/>
      <c r="GF126" s="1567"/>
      <c r="GG126" s="1568"/>
      <c r="GH126" s="1566"/>
      <c r="GI126" s="1567"/>
      <c r="GJ126" s="1567"/>
      <c r="GK126" s="1567"/>
      <c r="GL126" s="1567"/>
      <c r="GM126" s="1567"/>
      <c r="GN126" s="1567"/>
      <c r="GO126" s="1567"/>
      <c r="GP126" s="1567"/>
      <c r="GQ126" s="1567"/>
      <c r="GR126" s="1567"/>
      <c r="GS126" s="1567"/>
      <c r="GT126" s="1567"/>
      <c r="GU126" s="1567"/>
      <c r="GV126" s="1567"/>
      <c r="GW126" s="1567"/>
      <c r="GX126" s="1567"/>
      <c r="GY126" s="1567"/>
      <c r="GZ126" s="1567"/>
      <c r="HA126" s="1567"/>
      <c r="HB126" s="1568"/>
      <c r="HC126" s="1566"/>
      <c r="HD126" s="1567"/>
      <c r="HE126" s="1567"/>
      <c r="HF126" s="1567"/>
      <c r="HG126" s="1567"/>
      <c r="HH126" s="1567"/>
      <c r="HI126" s="1567"/>
      <c r="HJ126" s="1567"/>
      <c r="HK126" s="1567"/>
      <c r="HL126" s="1567"/>
      <c r="HM126" s="1567"/>
      <c r="HN126" s="1567"/>
      <c r="HO126" s="1567"/>
      <c r="HP126" s="1567"/>
      <c r="HQ126" s="1567"/>
      <c r="HR126" s="1567"/>
      <c r="HS126" s="1567"/>
      <c r="HT126" s="1567"/>
      <c r="HU126" s="1567"/>
      <c r="HV126" s="1567"/>
      <c r="HW126" s="1568"/>
      <c r="HX126" s="1566"/>
      <c r="HY126" s="1567"/>
      <c r="HZ126" s="1567"/>
      <c r="IA126" s="1567"/>
      <c r="IB126" s="1567"/>
      <c r="IC126" s="1567"/>
      <c r="ID126" s="1567"/>
      <c r="IE126" s="1567"/>
      <c r="IF126" s="1567"/>
      <c r="IG126" s="1567"/>
      <c r="IH126" s="1567"/>
      <c r="II126" s="1567"/>
      <c r="IJ126" s="1567"/>
      <c r="IK126" s="1567"/>
      <c r="IL126" s="1567"/>
      <c r="IM126" s="1567"/>
      <c r="IN126" s="1567"/>
      <c r="IO126" s="1567"/>
      <c r="IP126" s="1567"/>
      <c r="IQ126" s="1567"/>
      <c r="IR126" s="1568"/>
      <c r="IS126" s="1566"/>
      <c r="IT126" s="1567"/>
      <c r="IU126" s="1567"/>
      <c r="IV126" s="1567"/>
      <c r="IW126" s="1567"/>
      <c r="IX126" s="1567"/>
      <c r="IY126" s="1567"/>
      <c r="IZ126" s="1567"/>
      <c r="JA126" s="1567"/>
      <c r="JB126" s="1567"/>
      <c r="JC126" s="1567"/>
      <c r="JD126" s="1567"/>
      <c r="JE126" s="1567"/>
      <c r="JF126" s="1567"/>
      <c r="JG126" s="1567"/>
      <c r="JH126" s="1567"/>
      <c r="JI126" s="1567"/>
      <c r="JJ126" s="1567"/>
      <c r="JK126" s="1567"/>
      <c r="JL126" s="1567"/>
      <c r="JM126" s="1568"/>
      <c r="JN126" s="1566"/>
      <c r="JO126" s="1567"/>
      <c r="JP126" s="1567"/>
      <c r="JQ126" s="1567"/>
      <c r="JR126" s="1567"/>
      <c r="JS126" s="1567"/>
      <c r="JT126" s="1567"/>
      <c r="JU126" s="1567"/>
      <c r="JV126" s="1567"/>
      <c r="JW126" s="1567"/>
      <c r="JX126" s="1567"/>
      <c r="JY126" s="1567"/>
      <c r="JZ126" s="1567"/>
      <c r="KA126" s="1567"/>
      <c r="KB126" s="1567"/>
      <c r="KC126" s="1567"/>
      <c r="KD126" s="1567"/>
      <c r="KE126" s="1567"/>
      <c r="KF126" s="1567"/>
      <c r="KG126" s="1567"/>
      <c r="KH126" s="1568"/>
      <c r="KI126" s="1566"/>
      <c r="KJ126" s="1567"/>
      <c r="KK126" s="1567"/>
      <c r="KL126" s="1567"/>
      <c r="KM126" s="1567"/>
      <c r="KN126" s="1567"/>
      <c r="KO126" s="1567"/>
      <c r="KP126" s="1567"/>
      <c r="KQ126" s="1567"/>
      <c r="KR126" s="1567"/>
      <c r="KS126" s="1567"/>
      <c r="KT126" s="1567"/>
      <c r="KU126" s="1567"/>
      <c r="KV126" s="1567"/>
      <c r="KW126" s="1567"/>
      <c r="KX126" s="1567"/>
      <c r="KY126" s="1567"/>
      <c r="KZ126" s="1567"/>
      <c r="LA126" s="1567"/>
      <c r="LB126" s="1567"/>
      <c r="LC126" s="1568"/>
      <c r="LD126" s="1566"/>
      <c r="LE126" s="1567"/>
      <c r="LF126" s="1567"/>
      <c r="LG126" s="1567"/>
      <c r="LH126" s="1567"/>
      <c r="LI126" s="1567"/>
      <c r="LJ126" s="1567"/>
      <c r="LK126" s="1567"/>
      <c r="LL126" s="1567"/>
      <c r="LM126" s="1567"/>
      <c r="LN126" s="1567"/>
      <c r="LO126" s="1567"/>
      <c r="LP126" s="1567"/>
      <c r="LQ126" s="1567"/>
      <c r="LR126" s="1567"/>
      <c r="LS126" s="1567"/>
      <c r="LT126" s="1567"/>
      <c r="LU126" s="1567"/>
      <c r="LV126" s="1567"/>
      <c r="LW126" s="1567"/>
      <c r="LX126" s="1568"/>
      <c r="LY126" s="1566"/>
      <c r="LZ126" s="1567"/>
      <c r="MA126" s="1567"/>
      <c r="MB126" s="1567"/>
      <c r="MC126" s="1567"/>
      <c r="MD126" s="1567"/>
      <c r="ME126" s="1567"/>
      <c r="MF126" s="1567"/>
      <c r="MG126" s="1567"/>
      <c r="MH126" s="1567"/>
      <c r="MI126" s="1567"/>
      <c r="MJ126" s="1567"/>
      <c r="MK126" s="1567"/>
      <c r="ML126" s="1567"/>
      <c r="MM126" s="1567"/>
      <c r="MN126" s="1567"/>
      <c r="MO126" s="1567"/>
      <c r="MP126" s="1567"/>
      <c r="MQ126" s="1567"/>
      <c r="MR126" s="1567"/>
      <c r="MS126" s="1568"/>
      <c r="MT126" s="1566"/>
      <c r="MU126" s="1567"/>
      <c r="MV126" s="1567"/>
      <c r="MW126" s="1567"/>
      <c r="MX126" s="1567"/>
      <c r="MY126" s="1567"/>
      <c r="MZ126" s="1567"/>
      <c r="NA126" s="1567"/>
      <c r="NB126" s="1567"/>
      <c r="NC126" s="1567"/>
      <c r="ND126" s="1567"/>
      <c r="NE126" s="1567"/>
      <c r="NF126" s="1567"/>
      <c r="NG126" s="1567"/>
      <c r="NH126" s="1567"/>
      <c r="NI126" s="1567"/>
      <c r="NJ126" s="1567"/>
      <c r="NK126" s="1567"/>
      <c r="NL126" s="1567"/>
      <c r="NM126" s="1567"/>
      <c r="NN126" s="1568"/>
      <c r="NO126" s="1566"/>
      <c r="NP126" s="1567"/>
      <c r="NQ126" s="1567"/>
      <c r="NR126" s="1567"/>
      <c r="NS126" s="1567"/>
      <c r="NT126" s="1567"/>
      <c r="NU126" s="1567"/>
      <c r="NV126" s="1567"/>
      <c r="NW126" s="1567"/>
      <c r="NX126" s="1567"/>
      <c r="NY126" s="1567"/>
      <c r="NZ126" s="1567"/>
      <c r="OA126" s="1567"/>
      <c r="OB126" s="1567"/>
      <c r="OC126" s="1567"/>
      <c r="OD126" s="1567"/>
      <c r="OE126" s="1567"/>
      <c r="OF126" s="1567"/>
      <c r="OG126" s="1567"/>
      <c r="OH126" s="1567"/>
      <c r="OI126" s="1568"/>
      <c r="OJ126" s="1566"/>
      <c r="OK126" s="1567"/>
      <c r="OL126" s="1567"/>
      <c r="OM126" s="1567"/>
      <c r="ON126" s="1567"/>
      <c r="OO126" s="1567"/>
      <c r="OP126" s="1567"/>
      <c r="OQ126" s="1567"/>
      <c r="OR126" s="1567"/>
      <c r="OS126" s="1567"/>
      <c r="OT126" s="1567"/>
      <c r="OU126" s="1567"/>
      <c r="OV126" s="1567"/>
      <c r="OW126" s="1567"/>
      <c r="OX126" s="1567"/>
      <c r="OY126" s="1567"/>
      <c r="OZ126" s="1567"/>
      <c r="PA126" s="1567"/>
      <c r="PB126" s="1567"/>
      <c r="PC126" s="1567"/>
      <c r="PD126" s="1568"/>
      <c r="PE126" s="1566"/>
      <c r="PF126" s="1567"/>
      <c r="PG126" s="1567"/>
      <c r="PH126" s="1567"/>
      <c r="PI126" s="1567"/>
      <c r="PJ126" s="1567"/>
      <c r="PK126" s="1567"/>
      <c r="PL126" s="1567"/>
      <c r="PM126" s="1567"/>
      <c r="PN126" s="1567"/>
      <c r="PO126" s="1567"/>
      <c r="PP126" s="1567"/>
      <c r="PQ126" s="1567"/>
      <c r="PR126" s="1567"/>
      <c r="PS126" s="1567"/>
      <c r="PT126" s="1567"/>
      <c r="PU126" s="1567"/>
      <c r="PV126" s="1567"/>
      <c r="PW126" s="1567"/>
      <c r="PX126" s="1567"/>
      <c r="PY126" s="1568"/>
      <c r="PZ126" s="1566"/>
      <c r="QA126" s="1567"/>
      <c r="QB126" s="1567"/>
      <c r="QC126" s="1567"/>
      <c r="QD126" s="1567"/>
      <c r="QE126" s="1567"/>
      <c r="QF126" s="1567"/>
      <c r="QG126" s="1567"/>
      <c r="QH126" s="1567"/>
      <c r="QI126" s="1567"/>
      <c r="QJ126" s="1567"/>
      <c r="QK126" s="1567"/>
      <c r="QL126" s="1567"/>
      <c r="QM126" s="1567"/>
      <c r="QN126" s="1567"/>
      <c r="QO126" s="1567"/>
      <c r="QP126" s="1567"/>
      <c r="QQ126" s="1567"/>
      <c r="QR126" s="1567"/>
      <c r="QS126" s="1567"/>
      <c r="QT126" s="1568"/>
      <c r="QU126" s="1566"/>
      <c r="QV126" s="1567"/>
      <c r="QW126" s="1567"/>
      <c r="QX126" s="1567"/>
      <c r="QY126" s="1567"/>
      <c r="QZ126" s="1567"/>
      <c r="RA126" s="1567"/>
      <c r="RB126" s="1567"/>
      <c r="RC126" s="1567"/>
      <c r="RD126" s="1567"/>
      <c r="RE126" s="1567"/>
      <c r="RF126" s="1567"/>
      <c r="RG126" s="1567"/>
      <c r="RH126" s="1567"/>
      <c r="RI126" s="1567"/>
      <c r="RJ126" s="1567"/>
      <c r="RK126" s="1567"/>
      <c r="RL126" s="1567"/>
      <c r="RM126" s="1567"/>
      <c r="RN126" s="1567"/>
      <c r="RO126" s="1568"/>
      <c r="RP126" s="1566"/>
      <c r="RQ126" s="1567"/>
      <c r="RR126" s="1567"/>
      <c r="RS126" s="1567"/>
      <c r="RT126" s="1567"/>
      <c r="RU126" s="1567"/>
      <c r="RV126" s="1567"/>
      <c r="RW126" s="1567"/>
      <c r="RX126" s="1567"/>
      <c r="RY126" s="1567"/>
      <c r="RZ126" s="1567"/>
      <c r="SA126" s="1567"/>
      <c r="SB126" s="1567"/>
      <c r="SC126" s="1567"/>
      <c r="SD126" s="1567"/>
      <c r="SE126" s="1567"/>
      <c r="SF126" s="1567"/>
      <c r="SG126" s="1567"/>
      <c r="SH126" s="1567"/>
      <c r="SI126" s="1567"/>
      <c r="SJ126" s="1568"/>
      <c r="SK126" s="1566"/>
      <c r="SL126" s="1567"/>
      <c r="SM126" s="1567"/>
      <c r="SN126" s="1567"/>
      <c r="SO126" s="1567"/>
      <c r="SP126" s="1567"/>
      <c r="SQ126" s="1567"/>
      <c r="SR126" s="1567"/>
      <c r="SS126" s="1567"/>
      <c r="ST126" s="1567"/>
      <c r="SU126" s="1567"/>
      <c r="SV126" s="1567"/>
      <c r="SW126" s="1567"/>
      <c r="SX126" s="1567"/>
      <c r="SY126" s="1567"/>
      <c r="SZ126" s="1567"/>
      <c r="TA126" s="1567"/>
      <c r="TB126" s="1567"/>
      <c r="TC126" s="1567"/>
      <c r="TD126" s="1567"/>
      <c r="TE126" s="1568"/>
      <c r="TF126" s="1566"/>
      <c r="TG126" s="1567"/>
      <c r="TH126" s="1567"/>
      <c r="TI126" s="1567"/>
      <c r="TJ126" s="1567"/>
      <c r="TK126" s="1567"/>
      <c r="TL126" s="1567"/>
      <c r="TM126" s="1567"/>
      <c r="TN126" s="1567"/>
      <c r="TO126" s="1567"/>
      <c r="TP126" s="1567"/>
      <c r="TQ126" s="1567"/>
      <c r="TR126" s="1567"/>
      <c r="TS126" s="1567"/>
      <c r="TT126" s="1567"/>
      <c r="TU126" s="1567"/>
      <c r="TV126" s="1567"/>
      <c r="TW126" s="1567"/>
      <c r="TX126" s="1567"/>
      <c r="TY126" s="1567"/>
      <c r="TZ126" s="1568"/>
      <c r="UA126" s="1566"/>
      <c r="UB126" s="1567"/>
      <c r="UC126" s="1567"/>
      <c r="UD126" s="1567"/>
      <c r="UE126" s="1567"/>
      <c r="UF126" s="1567"/>
      <c r="UG126" s="1567"/>
      <c r="UH126" s="1567"/>
      <c r="UI126" s="1567"/>
      <c r="UJ126" s="1567"/>
      <c r="UK126" s="1567"/>
      <c r="UL126" s="1567"/>
      <c r="UM126" s="1567"/>
      <c r="UN126" s="1567"/>
      <c r="UO126" s="1567"/>
      <c r="UP126" s="1567"/>
      <c r="UQ126" s="1567"/>
      <c r="UR126" s="1567"/>
      <c r="US126" s="1567"/>
      <c r="UT126" s="1567"/>
      <c r="UU126" s="1568"/>
      <c r="UV126" s="1566"/>
      <c r="UW126" s="1567"/>
      <c r="UX126" s="1567"/>
      <c r="UY126" s="1567"/>
      <c r="UZ126" s="1567"/>
      <c r="VA126" s="1567"/>
      <c r="VB126" s="1567"/>
      <c r="VC126" s="1567"/>
      <c r="VD126" s="1567"/>
      <c r="VE126" s="1567"/>
      <c r="VF126" s="1567"/>
      <c r="VG126" s="1567"/>
      <c r="VH126" s="1567"/>
      <c r="VI126" s="1567"/>
      <c r="VJ126" s="1567"/>
      <c r="VK126" s="1567"/>
      <c r="VL126" s="1567"/>
      <c r="VM126" s="1567"/>
      <c r="VN126" s="1567"/>
      <c r="VO126" s="1567"/>
      <c r="VP126" s="1568"/>
      <c r="VQ126" s="1566"/>
      <c r="VR126" s="1567"/>
      <c r="VS126" s="1567"/>
      <c r="VT126" s="1567"/>
      <c r="VU126" s="1567"/>
      <c r="VV126" s="1567"/>
      <c r="VW126" s="1567"/>
      <c r="VX126" s="1567"/>
      <c r="VY126" s="1567"/>
      <c r="VZ126" s="1567"/>
      <c r="WA126" s="1567"/>
      <c r="WB126" s="1567"/>
      <c r="WC126" s="1567"/>
      <c r="WD126" s="1567"/>
      <c r="WE126" s="1567"/>
      <c r="WF126" s="1567"/>
      <c r="WG126" s="1567"/>
      <c r="WH126" s="1567"/>
      <c r="WI126" s="1567"/>
      <c r="WJ126" s="1567"/>
      <c r="WK126" s="1568"/>
      <c r="WL126" s="1566"/>
      <c r="WM126" s="1567"/>
      <c r="WN126" s="1567"/>
      <c r="WO126" s="1567"/>
      <c r="WP126" s="1567"/>
      <c r="WQ126" s="1567"/>
      <c r="WR126" s="1567"/>
      <c r="WS126" s="1567"/>
      <c r="WT126" s="1567"/>
      <c r="WU126" s="1567"/>
      <c r="WV126" s="1567"/>
      <c r="WW126" s="1567"/>
      <c r="WX126" s="1567"/>
      <c r="WY126" s="1567"/>
      <c r="WZ126" s="1567"/>
      <c r="XA126" s="1567"/>
      <c r="XB126" s="1567"/>
      <c r="XC126" s="1567"/>
      <c r="XD126" s="1567"/>
      <c r="XE126" s="1567"/>
      <c r="XF126" s="1568"/>
      <c r="XG126" s="1566"/>
      <c r="XH126" s="1567"/>
      <c r="XI126" s="1567"/>
      <c r="XJ126" s="1567"/>
      <c r="XK126" s="1567"/>
      <c r="XL126" s="1567"/>
      <c r="XM126" s="1567"/>
      <c r="XN126" s="1567"/>
      <c r="XO126" s="1567"/>
      <c r="XP126" s="1567"/>
      <c r="XQ126" s="1567"/>
      <c r="XR126" s="1567"/>
      <c r="XS126" s="1567"/>
      <c r="XT126" s="1567"/>
      <c r="XU126" s="1567"/>
      <c r="XV126" s="1567"/>
      <c r="XW126" s="1567"/>
      <c r="XX126" s="1567"/>
      <c r="XY126" s="1567"/>
      <c r="XZ126" s="1567"/>
      <c r="YA126" s="1568"/>
      <c r="YB126" s="1566"/>
      <c r="YC126" s="1567"/>
      <c r="YD126" s="1567"/>
      <c r="YE126" s="1567"/>
      <c r="YF126" s="1567"/>
      <c r="YG126" s="1567"/>
      <c r="YH126" s="1567"/>
      <c r="YI126" s="1567"/>
      <c r="YJ126" s="1567"/>
      <c r="YK126" s="1567"/>
      <c r="YL126" s="1567"/>
      <c r="YM126" s="1567"/>
      <c r="YN126" s="1567"/>
      <c r="YO126" s="1567"/>
      <c r="YP126" s="1567"/>
      <c r="YQ126" s="1567"/>
      <c r="YR126" s="1567"/>
      <c r="YS126" s="1567"/>
      <c r="YT126" s="1567"/>
      <c r="YU126" s="1567"/>
      <c r="YV126" s="1568"/>
      <c r="YW126" s="1566"/>
      <c r="YX126" s="1567"/>
      <c r="YY126" s="1567"/>
      <c r="YZ126" s="1567"/>
      <c r="ZA126" s="1567"/>
      <c r="ZB126" s="1567"/>
      <c r="ZC126" s="1567"/>
      <c r="ZD126" s="1567"/>
      <c r="ZE126" s="1567"/>
      <c r="ZF126" s="1567"/>
      <c r="ZG126" s="1567"/>
      <c r="ZH126" s="1567"/>
      <c r="ZI126" s="1567"/>
      <c r="ZJ126" s="1567"/>
      <c r="ZK126" s="1567"/>
      <c r="ZL126" s="1567"/>
      <c r="ZM126" s="1567"/>
      <c r="ZN126" s="1567"/>
      <c r="ZO126" s="1567"/>
      <c r="ZP126" s="1567"/>
      <c r="ZQ126" s="1568"/>
      <c r="ZR126" s="1566"/>
      <c r="ZS126" s="1567"/>
      <c r="ZT126" s="1567"/>
      <c r="ZU126" s="1567"/>
      <c r="ZV126" s="1567"/>
      <c r="ZW126" s="1567"/>
      <c r="ZX126" s="1567"/>
      <c r="ZY126" s="1567"/>
      <c r="ZZ126" s="1567"/>
      <c r="AAA126" s="1567"/>
      <c r="AAB126" s="1567"/>
      <c r="AAC126" s="1567"/>
      <c r="AAD126" s="1567"/>
      <c r="AAE126" s="1567"/>
      <c r="AAF126" s="1567"/>
      <c r="AAG126" s="1567"/>
      <c r="AAH126" s="1567"/>
      <c r="AAI126" s="1567"/>
      <c r="AAJ126" s="1567"/>
      <c r="AAK126" s="1567"/>
      <c r="AAL126" s="1568"/>
      <c r="AAM126" s="1566"/>
      <c r="AAN126" s="1567"/>
      <c r="AAO126" s="1567"/>
      <c r="AAP126" s="1567"/>
      <c r="AAQ126" s="1567"/>
      <c r="AAR126" s="1567"/>
      <c r="AAS126" s="1567"/>
      <c r="AAT126" s="1567"/>
      <c r="AAU126" s="1567"/>
      <c r="AAV126" s="1567"/>
      <c r="AAW126" s="1567"/>
      <c r="AAX126" s="1567"/>
      <c r="AAY126" s="1567"/>
      <c r="AAZ126" s="1567"/>
      <c r="ABA126" s="1567"/>
      <c r="ABB126" s="1567"/>
      <c r="ABC126" s="1567"/>
      <c r="ABD126" s="1567"/>
      <c r="ABE126" s="1567"/>
      <c r="ABF126" s="1567"/>
      <c r="ABG126" s="1568"/>
      <c r="ABH126" s="1566"/>
      <c r="ABI126" s="1567"/>
      <c r="ABJ126" s="1567"/>
      <c r="ABK126" s="1567"/>
      <c r="ABL126" s="1567"/>
      <c r="ABM126" s="1567"/>
      <c r="ABN126" s="1567"/>
      <c r="ABO126" s="1567"/>
      <c r="ABP126" s="1567"/>
      <c r="ABQ126" s="1567"/>
      <c r="ABR126" s="1567"/>
      <c r="ABS126" s="1567"/>
      <c r="ABT126" s="1567"/>
      <c r="ABU126" s="1567"/>
      <c r="ABV126" s="1567"/>
      <c r="ABW126" s="1567"/>
      <c r="ABX126" s="1567"/>
      <c r="ABY126" s="1567"/>
      <c r="ABZ126" s="1567"/>
      <c r="ACA126" s="1567"/>
      <c r="ACB126" s="1568"/>
      <c r="ACC126" s="1566"/>
      <c r="ACD126" s="1567"/>
      <c r="ACE126" s="1567"/>
      <c r="ACF126" s="1567"/>
      <c r="ACG126" s="1567"/>
      <c r="ACH126" s="1567"/>
      <c r="ACI126" s="1567"/>
      <c r="ACJ126" s="1567"/>
      <c r="ACK126" s="1567"/>
      <c r="ACL126" s="1567"/>
      <c r="ACM126" s="1567"/>
      <c r="ACN126" s="1567"/>
      <c r="ACO126" s="1567"/>
      <c r="ACP126" s="1567"/>
      <c r="ACQ126" s="1567"/>
      <c r="ACR126" s="1567"/>
      <c r="ACS126" s="1567"/>
      <c r="ACT126" s="1567"/>
      <c r="ACU126" s="1567"/>
      <c r="ACV126" s="1567"/>
      <c r="ACW126" s="1568"/>
      <c r="ACX126" s="1566"/>
      <c r="ACY126" s="1567"/>
      <c r="ACZ126" s="1567"/>
      <c r="ADA126" s="1567"/>
      <c r="ADB126" s="1567"/>
      <c r="ADC126" s="1567"/>
      <c r="ADD126" s="1567"/>
      <c r="ADE126" s="1567"/>
      <c r="ADF126" s="1567"/>
      <c r="ADG126" s="1567"/>
      <c r="ADH126" s="1567"/>
      <c r="ADI126" s="1567"/>
      <c r="ADJ126" s="1567"/>
      <c r="ADK126" s="1567"/>
      <c r="ADL126" s="1567"/>
      <c r="ADM126" s="1567"/>
      <c r="ADN126" s="1567"/>
      <c r="ADO126" s="1567"/>
      <c r="ADP126" s="1567"/>
      <c r="ADQ126" s="1567"/>
      <c r="ADR126" s="1568"/>
      <c r="ADS126" s="1566"/>
      <c r="ADT126" s="1567"/>
      <c r="ADU126" s="1567"/>
      <c r="ADV126" s="1567"/>
      <c r="ADW126" s="1567"/>
      <c r="ADX126" s="1567"/>
      <c r="ADY126" s="1567"/>
      <c r="ADZ126" s="1567"/>
      <c r="AEA126" s="1567"/>
      <c r="AEB126" s="1567"/>
      <c r="AEC126" s="1567"/>
      <c r="AED126" s="1567"/>
      <c r="AEE126" s="1567"/>
      <c r="AEF126" s="1567"/>
      <c r="AEG126" s="1567"/>
      <c r="AEH126" s="1567"/>
      <c r="AEI126" s="1567"/>
      <c r="AEJ126" s="1567"/>
      <c r="AEK126" s="1567"/>
      <c r="AEL126" s="1567"/>
      <c r="AEM126" s="1568"/>
      <c r="AEN126" s="1566"/>
      <c r="AEO126" s="1567"/>
      <c r="AEP126" s="1567"/>
      <c r="AEQ126" s="1567"/>
      <c r="AER126" s="1567"/>
      <c r="AES126" s="1567"/>
      <c r="AET126" s="1567"/>
      <c r="AEU126" s="1567"/>
      <c r="AEV126" s="1567"/>
      <c r="AEW126" s="1567"/>
      <c r="AEX126" s="1567"/>
      <c r="AEY126" s="1567"/>
      <c r="AEZ126" s="1567"/>
      <c r="AFA126" s="1567"/>
      <c r="AFB126" s="1567"/>
      <c r="AFC126" s="1567"/>
      <c r="AFD126" s="1567"/>
      <c r="AFE126" s="1567"/>
      <c r="AFF126" s="1567"/>
      <c r="AFG126" s="1567"/>
      <c r="AFH126" s="1568"/>
      <c r="AFI126" s="1566"/>
      <c r="AFJ126" s="1567"/>
      <c r="AFK126" s="1567"/>
      <c r="AFL126" s="1567"/>
      <c r="AFM126" s="1567"/>
      <c r="AFN126" s="1567"/>
      <c r="AFO126" s="1567"/>
      <c r="AFP126" s="1567"/>
      <c r="AFQ126" s="1567"/>
      <c r="AFR126" s="1567"/>
      <c r="AFS126" s="1567"/>
      <c r="AFT126" s="1567"/>
      <c r="AFU126" s="1567"/>
      <c r="AFV126" s="1567"/>
      <c r="AFW126" s="1567"/>
      <c r="AFX126" s="1567"/>
      <c r="AFY126" s="1567"/>
      <c r="AFZ126" s="1567"/>
      <c r="AGA126" s="1567"/>
      <c r="AGB126" s="1567"/>
      <c r="AGC126" s="1568"/>
      <c r="AGD126" s="1566"/>
      <c r="AGE126" s="1567"/>
      <c r="AGF126" s="1567"/>
      <c r="AGG126" s="1567"/>
      <c r="AGH126" s="1567"/>
      <c r="AGI126" s="1567"/>
      <c r="AGJ126" s="1567"/>
      <c r="AGK126" s="1567"/>
      <c r="AGL126" s="1567"/>
      <c r="AGM126" s="1567"/>
      <c r="AGN126" s="1567"/>
      <c r="AGO126" s="1567"/>
      <c r="AGP126" s="1567"/>
      <c r="AGQ126" s="1567"/>
      <c r="AGR126" s="1567"/>
      <c r="AGS126" s="1567"/>
      <c r="AGT126" s="1567"/>
      <c r="AGU126" s="1567"/>
      <c r="AGV126" s="1567"/>
      <c r="AGW126" s="1567"/>
      <c r="AGX126" s="1568"/>
      <c r="AGY126" s="1566"/>
      <c r="AGZ126" s="1567"/>
      <c r="AHA126" s="1567"/>
      <c r="AHB126" s="1567"/>
      <c r="AHC126" s="1567"/>
      <c r="AHD126" s="1567"/>
      <c r="AHE126" s="1567"/>
      <c r="AHF126" s="1567"/>
      <c r="AHG126" s="1567"/>
      <c r="AHH126" s="1567"/>
      <c r="AHI126" s="1567"/>
      <c r="AHJ126" s="1567"/>
      <c r="AHK126" s="1567"/>
      <c r="AHL126" s="1567"/>
      <c r="AHM126" s="1567"/>
      <c r="AHN126" s="1567"/>
      <c r="AHO126" s="1567"/>
      <c r="AHP126" s="1567"/>
      <c r="AHQ126" s="1567"/>
      <c r="AHR126" s="1567"/>
      <c r="AHS126" s="1568"/>
      <c r="AHT126" s="1566"/>
      <c r="AHU126" s="1567"/>
      <c r="AHV126" s="1567"/>
      <c r="AHW126" s="1567"/>
      <c r="AHX126" s="1567"/>
      <c r="AHY126" s="1567"/>
      <c r="AHZ126" s="1567"/>
      <c r="AIA126" s="1567"/>
      <c r="AIB126" s="1567"/>
      <c r="AIC126" s="1567"/>
      <c r="AID126" s="1567"/>
      <c r="AIE126" s="1567"/>
      <c r="AIF126" s="1567"/>
      <c r="AIG126" s="1567"/>
      <c r="AIH126" s="1567"/>
      <c r="AII126" s="1567"/>
      <c r="AIJ126" s="1567"/>
      <c r="AIK126" s="1567"/>
      <c r="AIL126" s="1567"/>
      <c r="AIM126" s="1567"/>
      <c r="AIN126" s="1568"/>
      <c r="AIO126" s="1566"/>
      <c r="AIP126" s="1567"/>
      <c r="AIQ126" s="1567"/>
      <c r="AIR126" s="1567"/>
      <c r="AIS126" s="1567"/>
      <c r="AIT126" s="1567"/>
      <c r="AIU126" s="1567"/>
      <c r="AIV126" s="1567"/>
      <c r="AIW126" s="1567"/>
      <c r="AIX126" s="1567"/>
      <c r="AIY126" s="1567"/>
      <c r="AIZ126" s="1567"/>
      <c r="AJA126" s="1567"/>
      <c r="AJB126" s="1567"/>
      <c r="AJC126" s="1567"/>
      <c r="AJD126" s="1567"/>
      <c r="AJE126" s="1567"/>
      <c r="AJF126" s="1567"/>
      <c r="AJG126" s="1567"/>
      <c r="AJH126" s="1567"/>
      <c r="AJI126" s="1568"/>
      <c r="AJJ126" s="1566"/>
      <c r="AJK126" s="1567"/>
      <c r="AJL126" s="1567"/>
      <c r="AJM126" s="1567"/>
      <c r="AJN126" s="1567"/>
      <c r="AJO126" s="1567"/>
      <c r="AJP126" s="1567"/>
      <c r="AJQ126" s="1567"/>
      <c r="AJR126" s="1567"/>
      <c r="AJS126" s="1567"/>
      <c r="AJT126" s="1567"/>
      <c r="AJU126" s="1567"/>
      <c r="AJV126" s="1567"/>
      <c r="AJW126" s="1567"/>
      <c r="AJX126" s="1567"/>
      <c r="AJY126" s="1567"/>
      <c r="AJZ126" s="1567"/>
      <c r="AKA126" s="1567"/>
      <c r="AKB126" s="1567"/>
      <c r="AKC126" s="1567"/>
      <c r="AKD126" s="1568"/>
      <c r="AKE126" s="1566"/>
      <c r="AKF126" s="1567"/>
      <c r="AKG126" s="1567"/>
      <c r="AKH126" s="1567"/>
      <c r="AKI126" s="1567"/>
      <c r="AKJ126" s="1567"/>
      <c r="AKK126" s="1567"/>
      <c r="AKL126" s="1567"/>
      <c r="AKM126" s="1567"/>
      <c r="AKN126" s="1567"/>
      <c r="AKO126" s="1567"/>
      <c r="AKP126" s="1567"/>
      <c r="AKQ126" s="1567"/>
      <c r="AKR126" s="1567"/>
      <c r="AKS126" s="1567"/>
      <c r="AKT126" s="1567"/>
      <c r="AKU126" s="1567"/>
      <c r="AKV126" s="1567"/>
      <c r="AKW126" s="1567"/>
      <c r="AKX126" s="1567"/>
      <c r="AKY126" s="1568"/>
      <c r="AKZ126" s="1566"/>
      <c r="ALA126" s="1567"/>
      <c r="ALB126" s="1567"/>
      <c r="ALC126" s="1567"/>
      <c r="ALD126" s="1567"/>
      <c r="ALE126" s="1567"/>
      <c r="ALF126" s="1567"/>
      <c r="ALG126" s="1567"/>
      <c r="ALH126" s="1567"/>
      <c r="ALI126" s="1567"/>
      <c r="ALJ126" s="1567"/>
      <c r="ALK126" s="1567"/>
      <c r="ALL126" s="1567"/>
      <c r="ALM126" s="1567"/>
      <c r="ALN126" s="1567"/>
      <c r="ALO126" s="1567"/>
      <c r="ALP126" s="1567"/>
      <c r="ALQ126" s="1567"/>
      <c r="ALR126" s="1567"/>
      <c r="ALS126" s="1567"/>
      <c r="ALT126" s="1568"/>
      <c r="ALU126" s="1566"/>
      <c r="ALV126" s="1567"/>
      <c r="ALW126" s="1567"/>
      <c r="ALX126" s="1567"/>
      <c r="ALY126" s="1567"/>
      <c r="ALZ126" s="1567"/>
      <c r="AMA126" s="1567"/>
      <c r="AMB126" s="1567"/>
      <c r="AMC126" s="1567"/>
      <c r="AMD126" s="1567"/>
      <c r="AME126" s="1567"/>
      <c r="AMF126" s="1567"/>
      <c r="AMG126" s="1567"/>
      <c r="AMH126" s="1567"/>
      <c r="AMI126" s="1567"/>
      <c r="AMJ126" s="1567"/>
      <c r="AMK126" s="1567"/>
      <c r="AML126" s="1567"/>
      <c r="AMM126" s="1567"/>
      <c r="AMN126" s="1567"/>
      <c r="AMO126" s="1568"/>
      <c r="AMP126" s="1566"/>
      <c r="AMQ126" s="1567"/>
      <c r="AMR126" s="1567"/>
      <c r="AMS126" s="1567"/>
      <c r="AMT126" s="1567"/>
      <c r="AMU126" s="1567"/>
      <c r="AMV126" s="1567"/>
      <c r="AMW126" s="1567"/>
      <c r="AMX126" s="1567"/>
      <c r="AMY126" s="1567"/>
      <c r="AMZ126" s="1567"/>
      <c r="ANA126" s="1567"/>
      <c r="ANB126" s="1567"/>
      <c r="ANC126" s="1567"/>
      <c r="AND126" s="1567"/>
      <c r="ANE126" s="1567"/>
      <c r="ANF126" s="1567"/>
      <c r="ANG126" s="1567"/>
      <c r="ANH126" s="1567"/>
      <c r="ANI126" s="1567"/>
      <c r="ANJ126" s="1568"/>
      <c r="ANK126" s="1566"/>
      <c r="ANL126" s="1567"/>
      <c r="ANM126" s="1567"/>
      <c r="ANN126" s="1567"/>
      <c r="ANO126" s="1567"/>
      <c r="ANP126" s="1567"/>
      <c r="ANQ126" s="1567"/>
      <c r="ANR126" s="1567"/>
      <c r="ANS126" s="1567"/>
      <c r="ANT126" s="1567"/>
      <c r="ANU126" s="1567"/>
      <c r="ANV126" s="1567"/>
      <c r="ANW126" s="1567"/>
      <c r="ANX126" s="1567"/>
      <c r="ANY126" s="1567"/>
      <c r="ANZ126" s="1567"/>
      <c r="AOA126" s="1567"/>
      <c r="AOB126" s="1567"/>
      <c r="AOC126" s="1567"/>
      <c r="AOD126" s="1567"/>
      <c r="AOE126" s="1568"/>
      <c r="AOF126" s="1566"/>
      <c r="AOG126" s="1567"/>
      <c r="AOH126" s="1567"/>
      <c r="AOI126" s="1567"/>
      <c r="AOJ126" s="1567"/>
      <c r="AOK126" s="1567"/>
      <c r="AOL126" s="1567"/>
      <c r="AOM126" s="1567"/>
      <c r="AON126" s="1567"/>
      <c r="AOO126" s="1567"/>
      <c r="AOP126" s="1567"/>
      <c r="AOQ126" s="1567"/>
      <c r="AOR126" s="1567"/>
      <c r="AOS126" s="1567"/>
      <c r="AOT126" s="1567"/>
      <c r="AOU126" s="1567"/>
      <c r="AOV126" s="1567"/>
      <c r="AOW126" s="1567"/>
      <c r="AOX126" s="1567"/>
      <c r="AOY126" s="1567"/>
      <c r="AOZ126" s="1568"/>
      <c r="APA126" s="1566"/>
      <c r="APB126" s="1567"/>
      <c r="APC126" s="1567"/>
      <c r="APD126" s="1567"/>
      <c r="APE126" s="1567"/>
      <c r="APF126" s="1567"/>
      <c r="APG126" s="1567"/>
      <c r="APH126" s="1567"/>
      <c r="API126" s="1567"/>
      <c r="APJ126" s="1567"/>
      <c r="APK126" s="1567"/>
      <c r="APL126" s="1567"/>
      <c r="APM126" s="1567"/>
      <c r="APN126" s="1567"/>
      <c r="APO126" s="1567"/>
      <c r="APP126" s="1567"/>
      <c r="APQ126" s="1567"/>
      <c r="APR126" s="1567"/>
      <c r="APS126" s="1567"/>
      <c r="APT126" s="1567"/>
      <c r="APU126" s="1568"/>
      <c r="APV126" s="1566"/>
      <c r="APW126" s="1567"/>
      <c r="APX126" s="1567"/>
      <c r="APY126" s="1567"/>
      <c r="APZ126" s="1567"/>
      <c r="AQA126" s="1567"/>
      <c r="AQB126" s="1567"/>
      <c r="AQC126" s="1567"/>
      <c r="AQD126" s="1567"/>
      <c r="AQE126" s="1567"/>
      <c r="AQF126" s="1567"/>
      <c r="AQG126" s="1567"/>
      <c r="AQH126" s="1567"/>
      <c r="AQI126" s="1567"/>
      <c r="AQJ126" s="1567"/>
      <c r="AQK126" s="1567"/>
      <c r="AQL126" s="1567"/>
      <c r="AQM126" s="1567"/>
      <c r="AQN126" s="1567"/>
      <c r="AQO126" s="1567"/>
      <c r="AQP126" s="1568"/>
      <c r="AQQ126" s="1566"/>
      <c r="AQR126" s="1567"/>
      <c r="AQS126" s="1567"/>
      <c r="AQT126" s="1567"/>
      <c r="AQU126" s="1567"/>
      <c r="AQV126" s="1567"/>
      <c r="AQW126" s="1567"/>
      <c r="AQX126" s="1567"/>
      <c r="AQY126" s="1567"/>
      <c r="AQZ126" s="1567"/>
      <c r="ARA126" s="1567"/>
      <c r="ARB126" s="1567"/>
      <c r="ARC126" s="1567"/>
      <c r="ARD126" s="1567"/>
      <c r="ARE126" s="1567"/>
      <c r="ARF126" s="1567"/>
      <c r="ARG126" s="1567"/>
      <c r="ARH126" s="1567"/>
      <c r="ARI126" s="1567"/>
      <c r="ARJ126" s="1567"/>
      <c r="ARK126" s="1568"/>
      <c r="ARL126" s="1566"/>
      <c r="ARM126" s="1567"/>
      <c r="ARN126" s="1567"/>
      <c r="ARO126" s="1567"/>
      <c r="ARP126" s="1567"/>
      <c r="ARQ126" s="1567"/>
      <c r="ARR126" s="1567"/>
      <c r="ARS126" s="1567"/>
      <c r="ART126" s="1567"/>
      <c r="ARU126" s="1567"/>
      <c r="ARV126" s="1567"/>
      <c r="ARW126" s="1567"/>
      <c r="ARX126" s="1567"/>
      <c r="ARY126" s="1567"/>
      <c r="ARZ126" s="1567"/>
      <c r="ASA126" s="1567"/>
      <c r="ASB126" s="1567"/>
      <c r="ASC126" s="1567"/>
      <c r="ASD126" s="1567"/>
      <c r="ASE126" s="1567"/>
      <c r="ASF126" s="1568"/>
      <c r="ASG126" s="1566"/>
      <c r="ASH126" s="1567"/>
      <c r="ASI126" s="1567"/>
      <c r="ASJ126" s="1567"/>
      <c r="ASK126" s="1567"/>
      <c r="ASL126" s="1567"/>
      <c r="ASM126" s="1567"/>
      <c r="ASN126" s="1567"/>
      <c r="ASO126" s="1567"/>
      <c r="ASP126" s="1567"/>
      <c r="ASQ126" s="1567"/>
      <c r="ASR126" s="1567"/>
      <c r="ASS126" s="1567"/>
      <c r="AST126" s="1567"/>
      <c r="ASU126" s="1567"/>
      <c r="ASV126" s="1567"/>
      <c r="ASW126" s="1567"/>
      <c r="ASX126" s="1567"/>
      <c r="ASY126" s="1567"/>
      <c r="ASZ126" s="1567"/>
      <c r="ATA126" s="1568"/>
      <c r="ATB126" s="1566"/>
      <c r="ATC126" s="1567"/>
      <c r="ATD126" s="1567"/>
      <c r="ATE126" s="1567"/>
      <c r="ATF126" s="1567"/>
      <c r="ATG126" s="1567"/>
      <c r="ATH126" s="1567"/>
      <c r="ATI126" s="1567"/>
      <c r="ATJ126" s="1567"/>
      <c r="ATK126" s="1567"/>
      <c r="ATL126" s="1567"/>
      <c r="ATM126" s="1567"/>
      <c r="ATN126" s="1567"/>
      <c r="ATO126" s="1567"/>
      <c r="ATP126" s="1567"/>
      <c r="ATQ126" s="1567"/>
      <c r="ATR126" s="1567"/>
      <c r="ATS126" s="1567"/>
      <c r="ATT126" s="1567"/>
      <c r="ATU126" s="1567"/>
      <c r="ATV126" s="1568"/>
      <c r="ATW126" s="1566"/>
      <c r="ATX126" s="1567"/>
      <c r="ATY126" s="1567"/>
      <c r="ATZ126" s="1567"/>
      <c r="AUA126" s="1567"/>
      <c r="AUB126" s="1567"/>
      <c r="AUC126" s="1567"/>
      <c r="AUD126" s="1567"/>
      <c r="AUE126" s="1567"/>
      <c r="AUF126" s="1567"/>
      <c r="AUG126" s="1567"/>
      <c r="AUH126" s="1567"/>
      <c r="AUI126" s="1567"/>
      <c r="AUJ126" s="1567"/>
      <c r="AUK126" s="1567"/>
      <c r="AUL126" s="1567"/>
      <c r="AUM126" s="1567"/>
      <c r="AUN126" s="1567"/>
      <c r="AUO126" s="1567"/>
      <c r="AUP126" s="1567"/>
      <c r="AUQ126" s="1568"/>
      <c r="AUR126" s="1566"/>
      <c r="AUS126" s="1567"/>
      <c r="AUT126" s="1567"/>
      <c r="AUU126" s="1567"/>
      <c r="AUV126" s="1567"/>
      <c r="AUW126" s="1567"/>
      <c r="AUX126" s="1567"/>
      <c r="AUY126" s="1567"/>
      <c r="AUZ126" s="1567"/>
      <c r="AVA126" s="1567"/>
      <c r="AVB126" s="1567"/>
      <c r="AVC126" s="1567"/>
      <c r="AVD126" s="1567"/>
      <c r="AVE126" s="1567"/>
      <c r="AVF126" s="1567"/>
      <c r="AVG126" s="1567"/>
      <c r="AVH126" s="1567"/>
      <c r="AVI126" s="1567"/>
      <c r="AVJ126" s="1567"/>
      <c r="AVK126" s="1567"/>
      <c r="AVL126" s="1568"/>
      <c r="AVM126" s="1566"/>
      <c r="AVN126" s="1567"/>
      <c r="AVO126" s="1567"/>
      <c r="AVP126" s="1567"/>
      <c r="AVQ126" s="1567"/>
      <c r="AVR126" s="1567"/>
      <c r="AVS126" s="1567"/>
      <c r="AVT126" s="1567"/>
      <c r="AVU126" s="1567"/>
      <c r="AVV126" s="1567"/>
      <c r="AVW126" s="1567"/>
      <c r="AVX126" s="1567"/>
      <c r="AVY126" s="1567"/>
      <c r="AVZ126" s="1567"/>
      <c r="AWA126" s="1567"/>
      <c r="AWB126" s="1567"/>
      <c r="AWC126" s="1567"/>
      <c r="AWD126" s="1567"/>
      <c r="AWE126" s="1567"/>
      <c r="AWF126" s="1567"/>
      <c r="AWG126" s="1568"/>
      <c r="AWH126" s="1566"/>
      <c r="AWI126" s="1567"/>
      <c r="AWJ126" s="1567"/>
      <c r="AWK126" s="1567"/>
      <c r="AWL126" s="1567"/>
      <c r="AWM126" s="1567"/>
      <c r="AWN126" s="1567"/>
      <c r="AWO126" s="1567"/>
      <c r="AWP126" s="1567"/>
      <c r="AWQ126" s="1567"/>
      <c r="AWR126" s="1567"/>
      <c r="AWS126" s="1567"/>
      <c r="AWT126" s="1567"/>
      <c r="AWU126" s="1567"/>
      <c r="AWV126" s="1567"/>
      <c r="AWW126" s="1567"/>
      <c r="AWX126" s="1567"/>
      <c r="AWY126" s="1567"/>
      <c r="AWZ126" s="1567"/>
      <c r="AXA126" s="1567"/>
      <c r="AXB126" s="1568"/>
      <c r="AXC126" s="1566"/>
      <c r="AXD126" s="1567"/>
      <c r="AXE126" s="1567"/>
      <c r="AXF126" s="1567"/>
      <c r="AXG126" s="1567"/>
      <c r="AXH126" s="1567"/>
      <c r="AXI126" s="1567"/>
      <c r="AXJ126" s="1567"/>
      <c r="AXK126" s="1567"/>
      <c r="AXL126" s="1567"/>
      <c r="AXM126" s="1567"/>
      <c r="AXN126" s="1567"/>
      <c r="AXO126" s="1567"/>
      <c r="AXP126" s="1567"/>
      <c r="AXQ126" s="1567"/>
      <c r="AXR126" s="1567"/>
      <c r="AXS126" s="1567"/>
      <c r="AXT126" s="1567"/>
      <c r="AXU126" s="1567"/>
      <c r="AXV126" s="1567"/>
      <c r="AXW126" s="1568"/>
      <c r="AXX126" s="1566"/>
      <c r="AXY126" s="1567"/>
      <c r="AXZ126" s="1567"/>
      <c r="AYA126" s="1567"/>
      <c r="AYB126" s="1567"/>
      <c r="AYC126" s="1567"/>
      <c r="AYD126" s="1567"/>
      <c r="AYE126" s="1567"/>
      <c r="AYF126" s="1567"/>
      <c r="AYG126" s="1567"/>
      <c r="AYH126" s="1567"/>
      <c r="AYI126" s="1567"/>
      <c r="AYJ126" s="1567"/>
      <c r="AYK126" s="1567"/>
      <c r="AYL126" s="1567"/>
      <c r="AYM126" s="1567"/>
      <c r="AYN126" s="1567"/>
      <c r="AYO126" s="1567"/>
      <c r="AYP126" s="1567"/>
      <c r="AYQ126" s="1567"/>
      <c r="AYR126" s="1568"/>
      <c r="AYS126" s="1566"/>
      <c r="AYT126" s="1567"/>
      <c r="AYU126" s="1567"/>
      <c r="AYV126" s="1567"/>
      <c r="AYW126" s="1567"/>
      <c r="AYX126" s="1567"/>
      <c r="AYY126" s="1567"/>
      <c r="AYZ126" s="1567"/>
      <c r="AZA126" s="1567"/>
      <c r="AZB126" s="1567"/>
      <c r="AZC126" s="1567"/>
      <c r="AZD126" s="1567"/>
      <c r="AZE126" s="1567"/>
      <c r="AZF126" s="1567"/>
      <c r="AZG126" s="1567"/>
      <c r="AZH126" s="1567"/>
      <c r="AZI126" s="1567"/>
      <c r="AZJ126" s="1567"/>
      <c r="AZK126" s="1567"/>
      <c r="AZL126" s="1567"/>
      <c r="AZM126" s="1568"/>
      <c r="AZN126" s="1566"/>
      <c r="AZO126" s="1567"/>
      <c r="AZP126" s="1567"/>
      <c r="AZQ126" s="1567"/>
      <c r="AZR126" s="1567"/>
      <c r="AZS126" s="1567"/>
      <c r="AZT126" s="1567"/>
      <c r="AZU126" s="1567"/>
      <c r="AZV126" s="1567"/>
      <c r="AZW126" s="1567"/>
      <c r="AZX126" s="1567"/>
      <c r="AZY126" s="1567"/>
      <c r="AZZ126" s="1567"/>
      <c r="BAA126" s="1567"/>
      <c r="BAB126" s="1567"/>
      <c r="BAC126" s="1567"/>
      <c r="BAD126" s="1567"/>
      <c r="BAE126" s="1567"/>
      <c r="BAF126" s="1567"/>
      <c r="BAG126" s="1567"/>
      <c r="BAH126" s="1568"/>
      <c r="BAI126" s="1566"/>
      <c r="BAJ126" s="1567"/>
      <c r="BAK126" s="1567"/>
      <c r="BAL126" s="1567"/>
      <c r="BAM126" s="1567"/>
      <c r="BAN126" s="1567"/>
      <c r="BAO126" s="1567"/>
      <c r="BAP126" s="1567"/>
      <c r="BAQ126" s="1567"/>
      <c r="BAR126" s="1567"/>
      <c r="BAS126" s="1567"/>
      <c r="BAT126" s="1567"/>
      <c r="BAU126" s="1567"/>
      <c r="BAV126" s="1567"/>
      <c r="BAW126" s="1567"/>
      <c r="BAX126" s="1567"/>
      <c r="BAY126" s="1567"/>
      <c r="BAZ126" s="1567"/>
      <c r="BBA126" s="1567"/>
      <c r="BBB126" s="1567"/>
      <c r="BBC126" s="1568"/>
      <c r="BBD126" s="1566"/>
      <c r="BBE126" s="1567"/>
      <c r="BBF126" s="1567"/>
      <c r="BBG126" s="1567"/>
      <c r="BBH126" s="1567"/>
      <c r="BBI126" s="1567"/>
      <c r="BBJ126" s="1567"/>
      <c r="BBK126" s="1567"/>
      <c r="BBL126" s="1567"/>
      <c r="BBM126" s="1567"/>
      <c r="BBN126" s="1567"/>
      <c r="BBO126" s="1567"/>
      <c r="BBP126" s="1567"/>
      <c r="BBQ126" s="1567"/>
      <c r="BBR126" s="1567"/>
      <c r="BBS126" s="1567"/>
      <c r="BBT126" s="1567"/>
      <c r="BBU126" s="1567"/>
      <c r="BBV126" s="1567"/>
      <c r="BBW126" s="1567"/>
      <c r="BBX126" s="1568"/>
      <c r="BBY126" s="1566"/>
      <c r="BBZ126" s="1567"/>
      <c r="BCA126" s="1567"/>
      <c r="BCB126" s="1567"/>
      <c r="BCC126" s="1567"/>
      <c r="BCD126" s="1567"/>
      <c r="BCE126" s="1567"/>
      <c r="BCF126" s="1567"/>
      <c r="BCG126" s="1567"/>
      <c r="BCH126" s="1567"/>
      <c r="BCI126" s="1567"/>
      <c r="BCJ126" s="1567"/>
      <c r="BCK126" s="1567"/>
      <c r="BCL126" s="1567"/>
      <c r="BCM126" s="1567"/>
      <c r="BCN126" s="1567"/>
      <c r="BCO126" s="1567"/>
      <c r="BCP126" s="1567"/>
      <c r="BCQ126" s="1567"/>
      <c r="BCR126" s="1567"/>
      <c r="BCS126" s="1568"/>
      <c r="BCT126" s="1566"/>
      <c r="BCU126" s="1567"/>
      <c r="BCV126" s="1567"/>
      <c r="BCW126" s="1567"/>
      <c r="BCX126" s="1567"/>
      <c r="BCY126" s="1567"/>
      <c r="BCZ126" s="1567"/>
      <c r="BDA126" s="1567"/>
      <c r="BDB126" s="1567"/>
      <c r="BDC126" s="1567"/>
      <c r="BDD126" s="1567"/>
      <c r="BDE126" s="1567"/>
      <c r="BDF126" s="1567"/>
      <c r="BDG126" s="1567"/>
      <c r="BDH126" s="1567"/>
      <c r="BDI126" s="1567"/>
      <c r="BDJ126" s="1567"/>
      <c r="BDK126" s="1567"/>
      <c r="BDL126" s="1567"/>
      <c r="BDM126" s="1567"/>
      <c r="BDN126" s="1568"/>
      <c r="BDO126" s="1566"/>
      <c r="BDP126" s="1567"/>
      <c r="BDQ126" s="1567"/>
      <c r="BDR126" s="1567"/>
      <c r="BDS126" s="1567"/>
      <c r="BDT126" s="1567"/>
      <c r="BDU126" s="1567"/>
      <c r="BDV126" s="1567"/>
      <c r="BDW126" s="1567"/>
      <c r="BDX126" s="1567"/>
      <c r="BDY126" s="1567"/>
      <c r="BDZ126" s="1567"/>
      <c r="BEA126" s="1567"/>
      <c r="BEB126" s="1567"/>
      <c r="BEC126" s="1567"/>
      <c r="BED126" s="1567"/>
      <c r="BEE126" s="1567"/>
      <c r="BEF126" s="1567"/>
      <c r="BEG126" s="1567"/>
      <c r="BEH126" s="1567"/>
      <c r="BEI126" s="1568"/>
      <c r="BEJ126" s="1566"/>
      <c r="BEK126" s="1567"/>
      <c r="BEL126" s="1567"/>
      <c r="BEM126" s="1567"/>
      <c r="BEN126" s="1567"/>
      <c r="BEO126" s="1567"/>
      <c r="BEP126" s="1567"/>
      <c r="BEQ126" s="1567"/>
      <c r="BER126" s="1567"/>
      <c r="BES126" s="1567"/>
      <c r="BET126" s="1567"/>
      <c r="BEU126" s="1567"/>
      <c r="BEV126" s="1567"/>
      <c r="BEW126" s="1567"/>
      <c r="BEX126" s="1567"/>
      <c r="BEY126" s="1567"/>
      <c r="BEZ126" s="1567"/>
      <c r="BFA126" s="1567"/>
      <c r="BFB126" s="1567"/>
      <c r="BFC126" s="1567"/>
      <c r="BFD126" s="1568"/>
      <c r="BFE126" s="1566"/>
      <c r="BFF126" s="1567"/>
      <c r="BFG126" s="1567"/>
      <c r="BFH126" s="1567"/>
      <c r="BFI126" s="1567"/>
      <c r="BFJ126" s="1567"/>
      <c r="BFK126" s="1567"/>
      <c r="BFL126" s="1567"/>
      <c r="BFM126" s="1567"/>
      <c r="BFN126" s="1567"/>
      <c r="BFO126" s="1567"/>
      <c r="BFP126" s="1567"/>
      <c r="BFQ126" s="1567"/>
      <c r="BFR126" s="1567"/>
      <c r="BFS126" s="1567"/>
      <c r="BFT126" s="1567"/>
      <c r="BFU126" s="1567"/>
      <c r="BFV126" s="1567"/>
      <c r="BFW126" s="1567"/>
      <c r="BFX126" s="1567"/>
      <c r="BFY126" s="1568"/>
      <c r="BFZ126" s="1566"/>
      <c r="BGA126" s="1567"/>
      <c r="BGB126" s="1567"/>
      <c r="BGC126" s="1567"/>
      <c r="BGD126" s="1567"/>
      <c r="BGE126" s="1567"/>
      <c r="BGF126" s="1567"/>
      <c r="BGG126" s="1567"/>
      <c r="BGH126" s="1567"/>
      <c r="BGI126" s="1567"/>
      <c r="BGJ126" s="1567"/>
      <c r="BGK126" s="1567"/>
      <c r="BGL126" s="1567"/>
      <c r="BGM126" s="1567"/>
      <c r="BGN126" s="1567"/>
      <c r="BGO126" s="1567"/>
      <c r="BGP126" s="1567"/>
      <c r="BGQ126" s="1567"/>
      <c r="BGR126" s="1567"/>
      <c r="BGS126" s="1567"/>
      <c r="BGT126" s="1568"/>
      <c r="BGU126" s="1566"/>
      <c r="BGV126" s="1567"/>
      <c r="BGW126" s="1567"/>
      <c r="BGX126" s="1567"/>
      <c r="BGY126" s="1567"/>
      <c r="BGZ126" s="1567"/>
      <c r="BHA126" s="1567"/>
      <c r="BHB126" s="1567"/>
      <c r="BHC126" s="1567"/>
      <c r="BHD126" s="1567"/>
      <c r="BHE126" s="1567"/>
      <c r="BHF126" s="1567"/>
      <c r="BHG126" s="1567"/>
      <c r="BHH126" s="1567"/>
      <c r="BHI126" s="1567"/>
      <c r="BHJ126" s="1567"/>
      <c r="BHK126" s="1567"/>
      <c r="BHL126" s="1567"/>
      <c r="BHM126" s="1567"/>
      <c r="BHN126" s="1567"/>
      <c r="BHO126" s="1568"/>
      <c r="BHP126" s="1566"/>
      <c r="BHQ126" s="1567"/>
      <c r="BHR126" s="1567"/>
      <c r="BHS126" s="1567"/>
      <c r="BHT126" s="1567"/>
      <c r="BHU126" s="1567"/>
      <c r="BHV126" s="1567"/>
      <c r="BHW126" s="1567"/>
      <c r="BHX126" s="1567"/>
      <c r="BHY126" s="1567"/>
      <c r="BHZ126" s="1567"/>
      <c r="BIA126" s="1567"/>
      <c r="BIB126" s="1567"/>
      <c r="BIC126" s="1567"/>
      <c r="BID126" s="1567"/>
      <c r="BIE126" s="1567"/>
      <c r="BIF126" s="1567"/>
      <c r="BIG126" s="1567"/>
      <c r="BIH126" s="1567"/>
      <c r="BII126" s="1567"/>
      <c r="BIJ126" s="1568"/>
      <c r="BIK126" s="1566"/>
      <c r="BIL126" s="1567"/>
      <c r="BIM126" s="1567"/>
      <c r="BIN126" s="1567"/>
      <c r="BIO126" s="1567"/>
      <c r="BIP126" s="1567"/>
      <c r="BIQ126" s="1567"/>
      <c r="BIR126" s="1567"/>
      <c r="BIS126" s="1567"/>
      <c r="BIT126" s="1567"/>
      <c r="BIU126" s="1567"/>
      <c r="BIV126" s="1567"/>
      <c r="BIW126" s="1567"/>
      <c r="BIX126" s="1567"/>
      <c r="BIY126" s="1567"/>
      <c r="BIZ126" s="1567"/>
      <c r="BJA126" s="1567"/>
      <c r="BJB126" s="1567"/>
      <c r="BJC126" s="1567"/>
      <c r="BJD126" s="1567"/>
      <c r="BJE126" s="1568"/>
      <c r="BJF126" s="1566"/>
      <c r="BJG126" s="1567"/>
      <c r="BJH126" s="1567"/>
      <c r="BJI126" s="1567"/>
      <c r="BJJ126" s="1567"/>
      <c r="BJK126" s="1567"/>
      <c r="BJL126" s="1567"/>
      <c r="BJM126" s="1567"/>
      <c r="BJN126" s="1567"/>
      <c r="BJO126" s="1567"/>
      <c r="BJP126" s="1567"/>
      <c r="BJQ126" s="1567"/>
      <c r="BJR126" s="1567"/>
      <c r="BJS126" s="1567"/>
      <c r="BJT126" s="1567"/>
      <c r="BJU126" s="1567"/>
      <c r="BJV126" s="1567"/>
      <c r="BJW126" s="1567"/>
      <c r="BJX126" s="1567"/>
      <c r="BJY126" s="1567"/>
      <c r="BJZ126" s="1568"/>
      <c r="BKA126" s="1566"/>
      <c r="BKB126" s="1567"/>
      <c r="BKC126" s="1567"/>
      <c r="BKD126" s="1567"/>
      <c r="BKE126" s="1567"/>
      <c r="BKF126" s="1567"/>
      <c r="BKG126" s="1567"/>
      <c r="BKH126" s="1567"/>
      <c r="BKI126" s="1567"/>
      <c r="BKJ126" s="1567"/>
      <c r="BKK126" s="1567"/>
      <c r="BKL126" s="1567"/>
      <c r="BKM126" s="1567"/>
      <c r="BKN126" s="1567"/>
      <c r="BKO126" s="1567"/>
      <c r="BKP126" s="1567"/>
      <c r="BKQ126" s="1567"/>
      <c r="BKR126" s="1567"/>
      <c r="BKS126" s="1567"/>
      <c r="BKT126" s="1567"/>
      <c r="BKU126" s="1568"/>
      <c r="BKV126" s="1566"/>
      <c r="BKW126" s="1567"/>
      <c r="BKX126" s="1567"/>
      <c r="BKY126" s="1567"/>
      <c r="BKZ126" s="1567"/>
      <c r="BLA126" s="1567"/>
      <c r="BLB126" s="1567"/>
      <c r="BLC126" s="1567"/>
      <c r="BLD126" s="1567"/>
      <c r="BLE126" s="1567"/>
      <c r="BLF126" s="1567"/>
      <c r="BLG126" s="1567"/>
      <c r="BLH126" s="1567"/>
      <c r="BLI126" s="1567"/>
      <c r="BLJ126" s="1567"/>
      <c r="BLK126" s="1567"/>
      <c r="BLL126" s="1567"/>
      <c r="BLM126" s="1567"/>
      <c r="BLN126" s="1567"/>
      <c r="BLO126" s="1567"/>
      <c r="BLP126" s="1568"/>
      <c r="BLQ126" s="1566"/>
      <c r="BLR126" s="1567"/>
      <c r="BLS126" s="1567"/>
      <c r="BLT126" s="1567"/>
      <c r="BLU126" s="1567"/>
      <c r="BLV126" s="1567"/>
      <c r="BLW126" s="1567"/>
      <c r="BLX126" s="1567"/>
      <c r="BLY126" s="1567"/>
      <c r="BLZ126" s="1567"/>
      <c r="BMA126" s="1567"/>
      <c r="BMB126" s="1567"/>
      <c r="BMC126" s="1567"/>
      <c r="BMD126" s="1567"/>
      <c r="BME126" s="1567"/>
      <c r="BMF126" s="1567"/>
      <c r="BMG126" s="1567"/>
      <c r="BMH126" s="1567"/>
      <c r="BMI126" s="1567"/>
      <c r="BMJ126" s="1567"/>
      <c r="BMK126" s="1568"/>
      <c r="BML126" s="1566"/>
      <c r="BMM126" s="1567"/>
      <c r="BMN126" s="1567"/>
      <c r="BMO126" s="1567"/>
      <c r="BMP126" s="1567"/>
      <c r="BMQ126" s="1567"/>
      <c r="BMR126" s="1567"/>
      <c r="BMS126" s="1567"/>
      <c r="BMT126" s="1567"/>
      <c r="BMU126" s="1567"/>
      <c r="BMV126" s="1567"/>
      <c r="BMW126" s="1567"/>
      <c r="BMX126" s="1567"/>
      <c r="BMY126" s="1567"/>
      <c r="BMZ126" s="1567"/>
      <c r="BNA126" s="1567"/>
      <c r="BNB126" s="1567"/>
      <c r="BNC126" s="1567"/>
      <c r="BND126" s="1567"/>
      <c r="BNE126" s="1567"/>
      <c r="BNF126" s="1568"/>
      <c r="BNG126" s="1566"/>
      <c r="BNH126" s="1567"/>
      <c r="BNI126" s="1567"/>
      <c r="BNJ126" s="1567"/>
      <c r="BNK126" s="1567"/>
      <c r="BNL126" s="1567"/>
      <c r="BNM126" s="1567"/>
      <c r="BNN126" s="1567"/>
      <c r="BNO126" s="1567"/>
      <c r="BNP126" s="1567"/>
      <c r="BNQ126" s="1567"/>
      <c r="BNR126" s="1567"/>
      <c r="BNS126" s="1567"/>
      <c r="BNT126" s="1567"/>
      <c r="BNU126" s="1567"/>
      <c r="BNV126" s="1567"/>
      <c r="BNW126" s="1567"/>
      <c r="BNX126" s="1567"/>
      <c r="BNY126" s="1567"/>
      <c r="BNZ126" s="1567"/>
      <c r="BOA126" s="1568"/>
      <c r="BOB126" s="1566"/>
      <c r="BOC126" s="1567"/>
      <c r="BOD126" s="1567"/>
      <c r="BOE126" s="1567"/>
      <c r="BOF126" s="1567"/>
      <c r="BOG126" s="1567"/>
      <c r="BOH126" s="1567"/>
      <c r="BOI126" s="1567"/>
      <c r="BOJ126" s="1567"/>
      <c r="BOK126" s="1567"/>
      <c r="BOL126" s="1567"/>
      <c r="BOM126" s="1567"/>
      <c r="BON126" s="1567"/>
      <c r="BOO126" s="1567"/>
      <c r="BOP126" s="1567"/>
      <c r="BOQ126" s="1567"/>
      <c r="BOR126" s="1567"/>
      <c r="BOS126" s="1567"/>
      <c r="BOT126" s="1567"/>
      <c r="BOU126" s="1567"/>
      <c r="BOV126" s="1568"/>
      <c r="BOW126" s="1566"/>
      <c r="BOX126" s="1567"/>
      <c r="BOY126" s="1567"/>
      <c r="BOZ126" s="1567"/>
      <c r="BPA126" s="1567"/>
      <c r="BPB126" s="1567"/>
      <c r="BPC126" s="1567"/>
      <c r="BPD126" s="1567"/>
      <c r="BPE126" s="1567"/>
      <c r="BPF126" s="1567"/>
      <c r="BPG126" s="1567"/>
      <c r="BPH126" s="1567"/>
      <c r="BPI126" s="1567"/>
      <c r="BPJ126" s="1567"/>
      <c r="BPK126" s="1567"/>
      <c r="BPL126" s="1567"/>
      <c r="BPM126" s="1567"/>
      <c r="BPN126" s="1567"/>
      <c r="BPO126" s="1567"/>
      <c r="BPP126" s="1567"/>
      <c r="BPQ126" s="1568"/>
      <c r="BPR126" s="1566"/>
      <c r="BPS126" s="1567"/>
      <c r="BPT126" s="1567"/>
      <c r="BPU126" s="1567"/>
      <c r="BPV126" s="1567"/>
      <c r="BPW126" s="1567"/>
      <c r="BPX126" s="1567"/>
      <c r="BPY126" s="1567"/>
      <c r="BPZ126" s="1567"/>
      <c r="BQA126" s="1567"/>
      <c r="BQB126" s="1567"/>
      <c r="BQC126" s="1567"/>
      <c r="BQD126" s="1567"/>
      <c r="BQE126" s="1567"/>
      <c r="BQF126" s="1567"/>
      <c r="BQG126" s="1567"/>
      <c r="BQH126" s="1567"/>
      <c r="BQI126" s="1567"/>
      <c r="BQJ126" s="1567"/>
      <c r="BQK126" s="1567"/>
      <c r="BQL126" s="1568"/>
      <c r="BQM126" s="1566"/>
      <c r="BQN126" s="1567"/>
      <c r="BQO126" s="1567"/>
      <c r="BQP126" s="1567"/>
      <c r="BQQ126" s="1567"/>
      <c r="BQR126" s="1567"/>
      <c r="BQS126" s="1567"/>
      <c r="BQT126" s="1567"/>
      <c r="BQU126" s="1567"/>
      <c r="BQV126" s="1567"/>
      <c r="BQW126" s="1567"/>
      <c r="BQX126" s="1567"/>
      <c r="BQY126" s="1567"/>
      <c r="BQZ126" s="1567"/>
      <c r="BRA126" s="1567"/>
      <c r="BRB126" s="1567"/>
      <c r="BRC126" s="1567"/>
      <c r="BRD126" s="1567"/>
      <c r="BRE126" s="1567"/>
      <c r="BRF126" s="1567"/>
      <c r="BRG126" s="1568"/>
      <c r="BRH126" s="1566"/>
      <c r="BRI126" s="1567"/>
      <c r="BRJ126" s="1567"/>
      <c r="BRK126" s="1567"/>
      <c r="BRL126" s="1567"/>
      <c r="BRM126" s="1567"/>
      <c r="BRN126" s="1567"/>
      <c r="BRO126" s="1567"/>
      <c r="BRP126" s="1567"/>
      <c r="BRQ126" s="1567"/>
      <c r="BRR126" s="1567"/>
      <c r="BRS126" s="1567"/>
      <c r="BRT126" s="1567"/>
      <c r="BRU126" s="1567"/>
      <c r="BRV126" s="1567"/>
      <c r="BRW126" s="1567"/>
      <c r="BRX126" s="1567"/>
      <c r="BRY126" s="1567"/>
      <c r="BRZ126" s="1567"/>
      <c r="BSA126" s="1567"/>
      <c r="BSB126" s="1568"/>
      <c r="BSC126" s="1566"/>
      <c r="BSD126" s="1567"/>
      <c r="BSE126" s="1567"/>
      <c r="BSF126" s="1567"/>
      <c r="BSG126" s="1567"/>
      <c r="BSH126" s="1567"/>
      <c r="BSI126" s="1567"/>
      <c r="BSJ126" s="1567"/>
      <c r="BSK126" s="1567"/>
      <c r="BSL126" s="1567"/>
      <c r="BSM126" s="1567"/>
      <c r="BSN126" s="1567"/>
      <c r="BSO126" s="1567"/>
      <c r="BSP126" s="1567"/>
      <c r="BSQ126" s="1567"/>
      <c r="BSR126" s="1567"/>
      <c r="BSS126" s="1567"/>
      <c r="BST126" s="1567"/>
      <c r="BSU126" s="1567"/>
      <c r="BSV126" s="1567"/>
      <c r="BSW126" s="1568"/>
      <c r="BSX126" s="1566"/>
      <c r="BSY126" s="1567"/>
      <c r="BSZ126" s="1567"/>
      <c r="BTA126" s="1567"/>
      <c r="BTB126" s="1567"/>
      <c r="BTC126" s="1567"/>
      <c r="BTD126" s="1567"/>
      <c r="BTE126" s="1567"/>
      <c r="BTF126" s="1567"/>
      <c r="BTG126" s="1567"/>
      <c r="BTH126" s="1567"/>
      <c r="BTI126" s="1567"/>
      <c r="BTJ126" s="1567"/>
      <c r="BTK126" s="1567"/>
      <c r="BTL126" s="1567"/>
      <c r="BTM126" s="1567"/>
      <c r="BTN126" s="1567"/>
      <c r="BTO126" s="1567"/>
      <c r="BTP126" s="1567"/>
      <c r="BTQ126" s="1567"/>
      <c r="BTR126" s="1568"/>
      <c r="BTS126" s="1566"/>
      <c r="BTT126" s="1567"/>
      <c r="BTU126" s="1567"/>
      <c r="BTV126" s="1567"/>
      <c r="BTW126" s="1567"/>
      <c r="BTX126" s="1567"/>
      <c r="BTY126" s="1567"/>
      <c r="BTZ126" s="1567"/>
      <c r="BUA126" s="1567"/>
      <c r="BUB126" s="1567"/>
      <c r="BUC126" s="1567"/>
      <c r="BUD126" s="1567"/>
      <c r="BUE126" s="1567"/>
      <c r="BUF126" s="1567"/>
      <c r="BUG126" s="1567"/>
      <c r="BUH126" s="1567"/>
      <c r="BUI126" s="1567"/>
      <c r="BUJ126" s="1567"/>
      <c r="BUK126" s="1567"/>
      <c r="BUL126" s="1567"/>
      <c r="BUM126" s="1568"/>
      <c r="BUN126" s="1566"/>
      <c r="BUO126" s="1567"/>
      <c r="BUP126" s="1567"/>
      <c r="BUQ126" s="1567"/>
      <c r="BUR126" s="1567"/>
      <c r="BUS126" s="1567"/>
      <c r="BUT126" s="1567"/>
      <c r="BUU126" s="1567"/>
      <c r="BUV126" s="1567"/>
      <c r="BUW126" s="1567"/>
      <c r="BUX126" s="1567"/>
      <c r="BUY126" s="1567"/>
      <c r="BUZ126" s="1567"/>
      <c r="BVA126" s="1567"/>
      <c r="BVB126" s="1567"/>
      <c r="BVC126" s="1567"/>
      <c r="BVD126" s="1567"/>
      <c r="BVE126" s="1567"/>
      <c r="BVF126" s="1567"/>
      <c r="BVG126" s="1567"/>
      <c r="BVH126" s="1568"/>
      <c r="BVI126" s="1566"/>
      <c r="BVJ126" s="1567"/>
      <c r="BVK126" s="1567"/>
      <c r="BVL126" s="1567"/>
      <c r="BVM126" s="1567"/>
      <c r="BVN126" s="1567"/>
      <c r="BVO126" s="1567"/>
      <c r="BVP126" s="1567"/>
      <c r="BVQ126" s="1567"/>
      <c r="BVR126" s="1567"/>
      <c r="BVS126" s="1567"/>
      <c r="BVT126" s="1567"/>
      <c r="BVU126" s="1567"/>
      <c r="BVV126" s="1567"/>
      <c r="BVW126" s="1567"/>
      <c r="BVX126" s="1567"/>
      <c r="BVY126" s="1567"/>
      <c r="BVZ126" s="1567"/>
      <c r="BWA126" s="1567"/>
      <c r="BWB126" s="1567"/>
      <c r="BWC126" s="1568"/>
      <c r="BWD126" s="1566"/>
      <c r="BWE126" s="1567"/>
      <c r="BWF126" s="1567"/>
      <c r="BWG126" s="1567"/>
      <c r="BWH126" s="1567"/>
      <c r="BWI126" s="1567"/>
      <c r="BWJ126" s="1567"/>
      <c r="BWK126" s="1567"/>
      <c r="BWL126" s="1567"/>
      <c r="BWM126" s="1567"/>
      <c r="BWN126" s="1567"/>
      <c r="BWO126" s="1567"/>
      <c r="BWP126" s="1567"/>
      <c r="BWQ126" s="1567"/>
      <c r="BWR126" s="1567"/>
      <c r="BWS126" s="1567"/>
      <c r="BWT126" s="1567"/>
      <c r="BWU126" s="1567"/>
      <c r="BWV126" s="1567"/>
      <c r="BWW126" s="1567"/>
      <c r="BWX126" s="1568"/>
      <c r="BWY126" s="1566"/>
      <c r="BWZ126" s="1567"/>
      <c r="BXA126" s="1567"/>
      <c r="BXB126" s="1567"/>
      <c r="BXC126" s="1567"/>
      <c r="BXD126" s="1567"/>
      <c r="BXE126" s="1567"/>
      <c r="BXF126" s="1567"/>
      <c r="BXG126" s="1567"/>
      <c r="BXH126" s="1567"/>
      <c r="BXI126" s="1567"/>
      <c r="BXJ126" s="1567"/>
      <c r="BXK126" s="1567"/>
      <c r="BXL126" s="1567"/>
      <c r="BXM126" s="1567"/>
      <c r="BXN126" s="1567"/>
      <c r="BXO126" s="1567"/>
      <c r="BXP126" s="1567"/>
      <c r="BXQ126" s="1567"/>
      <c r="BXR126" s="1567"/>
      <c r="BXS126" s="1568"/>
      <c r="BXT126" s="1566"/>
      <c r="BXU126" s="1567"/>
      <c r="BXV126" s="1567"/>
      <c r="BXW126" s="1567"/>
      <c r="BXX126" s="1567"/>
      <c r="BXY126" s="1567"/>
      <c r="BXZ126" s="1567"/>
      <c r="BYA126" s="1567"/>
      <c r="BYB126" s="1567"/>
      <c r="BYC126" s="1567"/>
      <c r="BYD126" s="1567"/>
      <c r="BYE126" s="1567"/>
      <c r="BYF126" s="1567"/>
      <c r="BYG126" s="1567"/>
      <c r="BYH126" s="1567"/>
      <c r="BYI126" s="1567"/>
      <c r="BYJ126" s="1567"/>
      <c r="BYK126" s="1567"/>
      <c r="BYL126" s="1567"/>
      <c r="BYM126" s="1567"/>
      <c r="BYN126" s="1568"/>
      <c r="BYO126" s="1566"/>
      <c r="BYP126" s="1567"/>
      <c r="BYQ126" s="1567"/>
      <c r="BYR126" s="1567"/>
      <c r="BYS126" s="1567"/>
      <c r="BYT126" s="1567"/>
      <c r="BYU126" s="1567"/>
      <c r="BYV126" s="1567"/>
      <c r="BYW126" s="1567"/>
      <c r="BYX126" s="1567"/>
      <c r="BYY126" s="1567"/>
      <c r="BYZ126" s="1567"/>
      <c r="BZA126" s="1567"/>
      <c r="BZB126" s="1567"/>
      <c r="BZC126" s="1567"/>
      <c r="BZD126" s="1567"/>
      <c r="BZE126" s="1567"/>
      <c r="BZF126" s="1567"/>
      <c r="BZG126" s="1567"/>
      <c r="BZH126" s="1567"/>
      <c r="BZI126" s="1568"/>
      <c r="BZJ126" s="1566"/>
      <c r="BZK126" s="1567"/>
      <c r="BZL126" s="1567"/>
      <c r="BZM126" s="1567"/>
      <c r="BZN126" s="1567"/>
      <c r="BZO126" s="1567"/>
      <c r="BZP126" s="1567"/>
      <c r="BZQ126" s="1567"/>
      <c r="BZR126" s="1567"/>
      <c r="BZS126" s="1567"/>
      <c r="BZT126" s="1567"/>
      <c r="BZU126" s="1567"/>
      <c r="BZV126" s="1567"/>
      <c r="BZW126" s="1567"/>
      <c r="BZX126" s="1567"/>
      <c r="BZY126" s="1567"/>
      <c r="BZZ126" s="1567"/>
      <c r="CAA126" s="1567"/>
      <c r="CAB126" s="1567"/>
      <c r="CAC126" s="1567"/>
      <c r="CAD126" s="1568"/>
      <c r="CAE126" s="1566"/>
      <c r="CAF126" s="1567"/>
      <c r="CAG126" s="1567"/>
      <c r="CAH126" s="1567"/>
      <c r="CAI126" s="1567"/>
      <c r="CAJ126" s="1567"/>
      <c r="CAK126" s="1567"/>
      <c r="CAL126" s="1567"/>
      <c r="CAM126" s="1567"/>
      <c r="CAN126" s="1567"/>
      <c r="CAO126" s="1567"/>
      <c r="CAP126" s="1567"/>
      <c r="CAQ126" s="1567"/>
      <c r="CAR126" s="1567"/>
      <c r="CAS126" s="1567"/>
      <c r="CAT126" s="1567"/>
      <c r="CAU126" s="1567"/>
      <c r="CAV126" s="1567"/>
      <c r="CAW126" s="1567"/>
      <c r="CAX126" s="1567"/>
      <c r="CAY126" s="1568"/>
      <c r="CAZ126" s="1566"/>
      <c r="CBA126" s="1567"/>
      <c r="CBB126" s="1567"/>
      <c r="CBC126" s="1567"/>
      <c r="CBD126" s="1567"/>
      <c r="CBE126" s="1567"/>
      <c r="CBF126" s="1567"/>
      <c r="CBG126" s="1567"/>
      <c r="CBH126" s="1567"/>
      <c r="CBI126" s="1567"/>
      <c r="CBJ126" s="1567"/>
      <c r="CBK126" s="1567"/>
      <c r="CBL126" s="1567"/>
      <c r="CBM126" s="1567"/>
      <c r="CBN126" s="1567"/>
      <c r="CBO126" s="1567"/>
      <c r="CBP126" s="1567"/>
      <c r="CBQ126" s="1567"/>
      <c r="CBR126" s="1567"/>
      <c r="CBS126" s="1567"/>
      <c r="CBT126" s="1568"/>
      <c r="CBU126" s="1566"/>
      <c r="CBV126" s="1567"/>
      <c r="CBW126" s="1567"/>
      <c r="CBX126" s="1567"/>
      <c r="CBY126" s="1567"/>
      <c r="CBZ126" s="1567"/>
      <c r="CCA126" s="1567"/>
      <c r="CCB126" s="1567"/>
      <c r="CCC126" s="1567"/>
      <c r="CCD126" s="1567"/>
      <c r="CCE126" s="1567"/>
      <c r="CCF126" s="1567"/>
      <c r="CCG126" s="1567"/>
      <c r="CCH126" s="1567"/>
      <c r="CCI126" s="1567"/>
      <c r="CCJ126" s="1567"/>
      <c r="CCK126" s="1567"/>
      <c r="CCL126" s="1567"/>
      <c r="CCM126" s="1567"/>
      <c r="CCN126" s="1567"/>
      <c r="CCO126" s="1568"/>
      <c r="CCP126" s="1566"/>
      <c r="CCQ126" s="1567"/>
      <c r="CCR126" s="1567"/>
      <c r="CCS126" s="1567"/>
      <c r="CCT126" s="1567"/>
      <c r="CCU126" s="1567"/>
      <c r="CCV126" s="1567"/>
      <c r="CCW126" s="1567"/>
      <c r="CCX126" s="1567"/>
      <c r="CCY126" s="1567"/>
      <c r="CCZ126" s="1567"/>
      <c r="CDA126" s="1567"/>
      <c r="CDB126" s="1567"/>
      <c r="CDC126" s="1567"/>
      <c r="CDD126" s="1567"/>
      <c r="CDE126" s="1567"/>
      <c r="CDF126" s="1567"/>
      <c r="CDG126" s="1567"/>
      <c r="CDH126" s="1567"/>
      <c r="CDI126" s="1567"/>
      <c r="CDJ126" s="1568"/>
      <c r="CDK126" s="1566"/>
      <c r="CDL126" s="1567"/>
      <c r="CDM126" s="1567"/>
      <c r="CDN126" s="1567"/>
      <c r="CDO126" s="1567"/>
      <c r="CDP126" s="1567"/>
      <c r="CDQ126" s="1567"/>
      <c r="CDR126" s="1567"/>
      <c r="CDS126" s="1567"/>
      <c r="CDT126" s="1567"/>
      <c r="CDU126" s="1567"/>
      <c r="CDV126" s="1567"/>
      <c r="CDW126" s="1567"/>
      <c r="CDX126" s="1567"/>
      <c r="CDY126" s="1567"/>
      <c r="CDZ126" s="1567"/>
      <c r="CEA126" s="1567"/>
      <c r="CEB126" s="1567"/>
      <c r="CEC126" s="1567"/>
      <c r="CED126" s="1567"/>
      <c r="CEE126" s="1568"/>
      <c r="CEF126" s="1566"/>
      <c r="CEG126" s="1567"/>
      <c r="CEH126" s="1567"/>
      <c r="CEI126" s="1567"/>
      <c r="CEJ126" s="1567"/>
      <c r="CEK126" s="1567"/>
      <c r="CEL126" s="1567"/>
      <c r="CEM126" s="1567"/>
      <c r="CEN126" s="1567"/>
      <c r="CEO126" s="1567"/>
      <c r="CEP126" s="1567"/>
      <c r="CEQ126" s="1567"/>
      <c r="CER126" s="1567"/>
      <c r="CES126" s="1567"/>
      <c r="CET126" s="1567"/>
      <c r="CEU126" s="1567"/>
      <c r="CEV126" s="1567"/>
      <c r="CEW126" s="1567"/>
      <c r="CEX126" s="1567"/>
      <c r="CEY126" s="1567"/>
      <c r="CEZ126" s="1568"/>
      <c r="CFA126" s="1566"/>
      <c r="CFB126" s="1567"/>
      <c r="CFC126" s="1567"/>
      <c r="CFD126" s="1567"/>
      <c r="CFE126" s="1567"/>
      <c r="CFF126" s="1567"/>
      <c r="CFG126" s="1567"/>
      <c r="CFH126" s="1567"/>
      <c r="CFI126" s="1567"/>
      <c r="CFJ126" s="1567"/>
      <c r="CFK126" s="1567"/>
      <c r="CFL126" s="1567"/>
      <c r="CFM126" s="1567"/>
      <c r="CFN126" s="1567"/>
      <c r="CFO126" s="1567"/>
      <c r="CFP126" s="1567"/>
      <c r="CFQ126" s="1567"/>
      <c r="CFR126" s="1567"/>
      <c r="CFS126" s="1567"/>
      <c r="CFT126" s="1567"/>
      <c r="CFU126" s="1568"/>
      <c r="CFV126" s="1566"/>
      <c r="CFW126" s="1567"/>
      <c r="CFX126" s="1567"/>
      <c r="CFY126" s="1567"/>
      <c r="CFZ126" s="1567"/>
      <c r="CGA126" s="1567"/>
      <c r="CGB126" s="1567"/>
      <c r="CGC126" s="1567"/>
      <c r="CGD126" s="1567"/>
      <c r="CGE126" s="1567"/>
      <c r="CGF126" s="1567"/>
      <c r="CGG126" s="1567"/>
      <c r="CGH126" s="1567"/>
      <c r="CGI126" s="1567"/>
      <c r="CGJ126" s="1567"/>
      <c r="CGK126" s="1567"/>
      <c r="CGL126" s="1567"/>
      <c r="CGM126" s="1567"/>
      <c r="CGN126" s="1567"/>
      <c r="CGO126" s="1567"/>
      <c r="CGP126" s="1568"/>
      <c r="CGQ126" s="1566"/>
      <c r="CGR126" s="1567"/>
      <c r="CGS126" s="1567"/>
      <c r="CGT126" s="1567"/>
      <c r="CGU126" s="1567"/>
      <c r="CGV126" s="1567"/>
      <c r="CGW126" s="1567"/>
      <c r="CGX126" s="1567"/>
      <c r="CGY126" s="1567"/>
      <c r="CGZ126" s="1567"/>
      <c r="CHA126" s="1567"/>
      <c r="CHB126" s="1567"/>
      <c r="CHC126" s="1567"/>
      <c r="CHD126" s="1567"/>
      <c r="CHE126" s="1567"/>
      <c r="CHF126" s="1567"/>
      <c r="CHG126" s="1567"/>
      <c r="CHH126" s="1567"/>
      <c r="CHI126" s="1567"/>
      <c r="CHJ126" s="1567"/>
      <c r="CHK126" s="1568"/>
      <c r="CHL126" s="1566"/>
      <c r="CHM126" s="1567"/>
      <c r="CHN126" s="1567"/>
      <c r="CHO126" s="1567"/>
      <c r="CHP126" s="1567"/>
      <c r="CHQ126" s="1567"/>
      <c r="CHR126" s="1567"/>
      <c r="CHS126" s="1567"/>
      <c r="CHT126" s="1567"/>
      <c r="CHU126" s="1567"/>
      <c r="CHV126" s="1567"/>
      <c r="CHW126" s="1567"/>
      <c r="CHX126" s="1567"/>
      <c r="CHY126" s="1567"/>
      <c r="CHZ126" s="1567"/>
      <c r="CIA126" s="1567"/>
      <c r="CIB126" s="1567"/>
      <c r="CIC126" s="1567"/>
      <c r="CID126" s="1567"/>
      <c r="CIE126" s="1567"/>
      <c r="CIF126" s="1568"/>
      <c r="CIG126" s="1566"/>
      <c r="CIH126" s="1567"/>
      <c r="CII126" s="1567"/>
      <c r="CIJ126" s="1567"/>
      <c r="CIK126" s="1567"/>
      <c r="CIL126" s="1567"/>
      <c r="CIM126" s="1567"/>
      <c r="CIN126" s="1567"/>
      <c r="CIO126" s="1567"/>
      <c r="CIP126" s="1567"/>
      <c r="CIQ126" s="1567"/>
      <c r="CIR126" s="1567"/>
      <c r="CIS126" s="1567"/>
      <c r="CIT126" s="1567"/>
      <c r="CIU126" s="1567"/>
      <c r="CIV126" s="1567"/>
      <c r="CIW126" s="1567"/>
      <c r="CIX126" s="1567"/>
      <c r="CIY126" s="1567"/>
      <c r="CIZ126" s="1567"/>
      <c r="CJA126" s="1568"/>
      <c r="CJB126" s="1566"/>
      <c r="CJC126" s="1567"/>
      <c r="CJD126" s="1567"/>
      <c r="CJE126" s="1567"/>
      <c r="CJF126" s="1567"/>
      <c r="CJG126" s="1567"/>
      <c r="CJH126" s="1567"/>
      <c r="CJI126" s="1567"/>
      <c r="CJJ126" s="1567"/>
      <c r="CJK126" s="1567"/>
      <c r="CJL126" s="1567"/>
      <c r="CJM126" s="1567"/>
      <c r="CJN126" s="1567"/>
      <c r="CJO126" s="1567"/>
      <c r="CJP126" s="1567"/>
      <c r="CJQ126" s="1567"/>
      <c r="CJR126" s="1567"/>
      <c r="CJS126" s="1567"/>
      <c r="CJT126" s="1567"/>
      <c r="CJU126" s="1567"/>
      <c r="CJV126" s="1568"/>
      <c r="CJW126" s="1566"/>
      <c r="CJX126" s="1567"/>
      <c r="CJY126" s="1567"/>
      <c r="CJZ126" s="1567"/>
      <c r="CKA126" s="1567"/>
      <c r="CKB126" s="1567"/>
      <c r="CKC126" s="1567"/>
      <c r="CKD126" s="1567"/>
      <c r="CKE126" s="1567"/>
      <c r="CKF126" s="1567"/>
      <c r="CKG126" s="1567"/>
      <c r="CKH126" s="1567"/>
      <c r="CKI126" s="1567"/>
      <c r="CKJ126" s="1567"/>
      <c r="CKK126" s="1567"/>
      <c r="CKL126" s="1567"/>
      <c r="CKM126" s="1567"/>
      <c r="CKN126" s="1567"/>
      <c r="CKO126" s="1567"/>
      <c r="CKP126" s="1567"/>
      <c r="CKQ126" s="1568"/>
      <c r="CKR126" s="1566"/>
      <c r="CKS126" s="1567"/>
      <c r="CKT126" s="1567"/>
      <c r="CKU126" s="1567"/>
      <c r="CKV126" s="1567"/>
      <c r="CKW126" s="1567"/>
      <c r="CKX126" s="1567"/>
      <c r="CKY126" s="1567"/>
      <c r="CKZ126" s="1567"/>
      <c r="CLA126" s="1567"/>
      <c r="CLB126" s="1567"/>
      <c r="CLC126" s="1567"/>
      <c r="CLD126" s="1567"/>
      <c r="CLE126" s="1567"/>
      <c r="CLF126" s="1567"/>
      <c r="CLG126" s="1567"/>
      <c r="CLH126" s="1567"/>
      <c r="CLI126" s="1567"/>
      <c r="CLJ126" s="1567"/>
      <c r="CLK126" s="1567"/>
      <c r="CLL126" s="1568"/>
      <c r="CLM126" s="1566"/>
      <c r="CLN126" s="1567"/>
      <c r="CLO126" s="1567"/>
      <c r="CLP126" s="1567"/>
      <c r="CLQ126" s="1567"/>
      <c r="CLR126" s="1567"/>
      <c r="CLS126" s="1567"/>
      <c r="CLT126" s="1567"/>
      <c r="CLU126" s="1567"/>
      <c r="CLV126" s="1567"/>
      <c r="CLW126" s="1567"/>
      <c r="CLX126" s="1567"/>
      <c r="CLY126" s="1567"/>
      <c r="CLZ126" s="1567"/>
      <c r="CMA126" s="1567"/>
      <c r="CMB126" s="1567"/>
      <c r="CMC126" s="1567"/>
      <c r="CMD126" s="1567"/>
      <c r="CME126" s="1567"/>
      <c r="CMF126" s="1567"/>
      <c r="CMG126" s="1568"/>
      <c r="CMH126" s="1566"/>
      <c r="CMI126" s="1567"/>
      <c r="CMJ126" s="1567"/>
      <c r="CMK126" s="1567"/>
      <c r="CML126" s="1567"/>
      <c r="CMM126" s="1567"/>
      <c r="CMN126" s="1567"/>
      <c r="CMO126" s="1567"/>
      <c r="CMP126" s="1567"/>
      <c r="CMQ126" s="1567"/>
      <c r="CMR126" s="1567"/>
      <c r="CMS126" s="1567"/>
      <c r="CMT126" s="1567"/>
      <c r="CMU126" s="1567"/>
      <c r="CMV126" s="1567"/>
      <c r="CMW126" s="1567"/>
      <c r="CMX126" s="1567"/>
      <c r="CMY126" s="1567"/>
      <c r="CMZ126" s="1567"/>
      <c r="CNA126" s="1567"/>
      <c r="CNB126" s="1568"/>
      <c r="CNC126" s="1566"/>
      <c r="CND126" s="1567"/>
      <c r="CNE126" s="1567"/>
      <c r="CNF126" s="1567"/>
      <c r="CNG126" s="1567"/>
      <c r="CNH126" s="1567"/>
      <c r="CNI126" s="1567"/>
      <c r="CNJ126" s="1567"/>
      <c r="CNK126" s="1567"/>
      <c r="CNL126" s="1567"/>
      <c r="CNM126" s="1567"/>
      <c r="CNN126" s="1567"/>
      <c r="CNO126" s="1567"/>
      <c r="CNP126" s="1567"/>
      <c r="CNQ126" s="1567"/>
      <c r="CNR126" s="1567"/>
      <c r="CNS126" s="1567"/>
      <c r="CNT126" s="1567"/>
      <c r="CNU126" s="1567"/>
      <c r="CNV126" s="1567"/>
      <c r="CNW126" s="1568"/>
      <c r="CNX126" s="1566"/>
      <c r="CNY126" s="1567"/>
      <c r="CNZ126" s="1567"/>
      <c r="COA126" s="1567"/>
      <c r="COB126" s="1567"/>
      <c r="COC126" s="1567"/>
      <c r="COD126" s="1567"/>
      <c r="COE126" s="1567"/>
      <c r="COF126" s="1567"/>
      <c r="COG126" s="1567"/>
      <c r="COH126" s="1567"/>
      <c r="COI126" s="1567"/>
      <c r="COJ126" s="1567"/>
      <c r="COK126" s="1567"/>
      <c r="COL126" s="1567"/>
      <c r="COM126" s="1567"/>
      <c r="CON126" s="1567"/>
      <c r="COO126" s="1567"/>
      <c r="COP126" s="1567"/>
      <c r="COQ126" s="1567"/>
      <c r="COR126" s="1568"/>
      <c r="COS126" s="1566"/>
      <c r="COT126" s="1567"/>
      <c r="COU126" s="1567"/>
      <c r="COV126" s="1567"/>
      <c r="COW126" s="1567"/>
      <c r="COX126" s="1567"/>
      <c r="COY126" s="1567"/>
      <c r="COZ126" s="1567"/>
      <c r="CPA126" s="1567"/>
      <c r="CPB126" s="1567"/>
      <c r="CPC126" s="1567"/>
      <c r="CPD126" s="1567"/>
      <c r="CPE126" s="1567"/>
      <c r="CPF126" s="1567"/>
      <c r="CPG126" s="1567"/>
      <c r="CPH126" s="1567"/>
      <c r="CPI126" s="1567"/>
      <c r="CPJ126" s="1567"/>
      <c r="CPK126" s="1567"/>
      <c r="CPL126" s="1567"/>
      <c r="CPM126" s="1568"/>
      <c r="CPN126" s="1566"/>
      <c r="CPO126" s="1567"/>
      <c r="CPP126" s="1567"/>
      <c r="CPQ126" s="1567"/>
      <c r="CPR126" s="1567"/>
      <c r="CPS126" s="1567"/>
      <c r="CPT126" s="1567"/>
      <c r="CPU126" s="1567"/>
      <c r="CPV126" s="1567"/>
      <c r="CPW126" s="1567"/>
      <c r="CPX126" s="1567"/>
      <c r="CPY126" s="1567"/>
      <c r="CPZ126" s="1567"/>
      <c r="CQA126" s="1567"/>
      <c r="CQB126" s="1567"/>
      <c r="CQC126" s="1567"/>
      <c r="CQD126" s="1567"/>
      <c r="CQE126" s="1567"/>
      <c r="CQF126" s="1567"/>
      <c r="CQG126" s="1567"/>
      <c r="CQH126" s="1568"/>
      <c r="CQI126" s="1566"/>
      <c r="CQJ126" s="1567"/>
      <c r="CQK126" s="1567"/>
      <c r="CQL126" s="1567"/>
      <c r="CQM126" s="1567"/>
      <c r="CQN126" s="1567"/>
      <c r="CQO126" s="1567"/>
      <c r="CQP126" s="1567"/>
      <c r="CQQ126" s="1567"/>
      <c r="CQR126" s="1567"/>
      <c r="CQS126" s="1567"/>
      <c r="CQT126" s="1567"/>
      <c r="CQU126" s="1567"/>
      <c r="CQV126" s="1567"/>
      <c r="CQW126" s="1567"/>
      <c r="CQX126" s="1567"/>
      <c r="CQY126" s="1567"/>
      <c r="CQZ126" s="1567"/>
      <c r="CRA126" s="1567"/>
      <c r="CRB126" s="1567"/>
      <c r="CRC126" s="1568"/>
      <c r="CRD126" s="1566"/>
      <c r="CRE126" s="1567"/>
      <c r="CRF126" s="1567"/>
      <c r="CRG126" s="1567"/>
      <c r="CRH126" s="1567"/>
      <c r="CRI126" s="1567"/>
      <c r="CRJ126" s="1567"/>
      <c r="CRK126" s="1567"/>
      <c r="CRL126" s="1567"/>
      <c r="CRM126" s="1567"/>
      <c r="CRN126" s="1567"/>
      <c r="CRO126" s="1567"/>
      <c r="CRP126" s="1567"/>
      <c r="CRQ126" s="1567"/>
      <c r="CRR126" s="1567"/>
      <c r="CRS126" s="1567"/>
      <c r="CRT126" s="1567"/>
      <c r="CRU126" s="1567"/>
      <c r="CRV126" s="1567"/>
      <c r="CRW126" s="1567"/>
      <c r="CRX126" s="1568"/>
      <c r="CRY126" s="1566"/>
      <c r="CRZ126" s="1567"/>
      <c r="CSA126" s="1567"/>
      <c r="CSB126" s="1567"/>
      <c r="CSC126" s="1567"/>
      <c r="CSD126" s="1567"/>
      <c r="CSE126" s="1567"/>
      <c r="CSF126" s="1567"/>
      <c r="CSG126" s="1567"/>
      <c r="CSH126" s="1567"/>
      <c r="CSI126" s="1567"/>
      <c r="CSJ126" s="1567"/>
      <c r="CSK126" s="1567"/>
      <c r="CSL126" s="1567"/>
      <c r="CSM126" s="1567"/>
      <c r="CSN126" s="1567"/>
      <c r="CSO126" s="1567"/>
      <c r="CSP126" s="1567"/>
      <c r="CSQ126" s="1567"/>
      <c r="CSR126" s="1567"/>
      <c r="CSS126" s="1568"/>
      <c r="CST126" s="1566"/>
      <c r="CSU126" s="1567"/>
      <c r="CSV126" s="1567"/>
      <c r="CSW126" s="1567"/>
      <c r="CSX126" s="1567"/>
      <c r="CSY126" s="1567"/>
      <c r="CSZ126" s="1567"/>
      <c r="CTA126" s="1567"/>
      <c r="CTB126" s="1567"/>
      <c r="CTC126" s="1567"/>
      <c r="CTD126" s="1567"/>
      <c r="CTE126" s="1567"/>
      <c r="CTF126" s="1567"/>
      <c r="CTG126" s="1567"/>
      <c r="CTH126" s="1567"/>
      <c r="CTI126" s="1567"/>
      <c r="CTJ126" s="1567"/>
      <c r="CTK126" s="1567"/>
      <c r="CTL126" s="1567"/>
      <c r="CTM126" s="1567"/>
      <c r="CTN126" s="1568"/>
      <c r="CTO126" s="1566"/>
      <c r="CTP126" s="1567"/>
      <c r="CTQ126" s="1567"/>
      <c r="CTR126" s="1567"/>
      <c r="CTS126" s="1567"/>
      <c r="CTT126" s="1567"/>
      <c r="CTU126" s="1567"/>
      <c r="CTV126" s="1567"/>
      <c r="CTW126" s="1567"/>
      <c r="CTX126" s="1567"/>
      <c r="CTY126" s="1567"/>
      <c r="CTZ126" s="1567"/>
      <c r="CUA126" s="1567"/>
      <c r="CUB126" s="1567"/>
      <c r="CUC126" s="1567"/>
      <c r="CUD126" s="1567"/>
      <c r="CUE126" s="1567"/>
      <c r="CUF126" s="1567"/>
      <c r="CUG126" s="1567"/>
      <c r="CUH126" s="1567"/>
      <c r="CUI126" s="1568"/>
      <c r="CUJ126" s="1566"/>
      <c r="CUK126" s="1567"/>
      <c r="CUL126" s="1567"/>
      <c r="CUM126" s="1567"/>
      <c r="CUN126" s="1567"/>
      <c r="CUO126" s="1567"/>
      <c r="CUP126" s="1567"/>
      <c r="CUQ126" s="1567"/>
      <c r="CUR126" s="1567"/>
      <c r="CUS126" s="1567"/>
      <c r="CUT126" s="1567"/>
      <c r="CUU126" s="1567"/>
      <c r="CUV126" s="1567"/>
      <c r="CUW126" s="1567"/>
      <c r="CUX126" s="1567"/>
      <c r="CUY126" s="1567"/>
      <c r="CUZ126" s="1567"/>
      <c r="CVA126" s="1567"/>
      <c r="CVB126" s="1567"/>
      <c r="CVC126" s="1567"/>
      <c r="CVD126" s="1568"/>
      <c r="CVE126" s="1566"/>
      <c r="CVF126" s="1567"/>
      <c r="CVG126" s="1567"/>
      <c r="CVH126" s="1567"/>
      <c r="CVI126" s="1567"/>
      <c r="CVJ126" s="1567"/>
      <c r="CVK126" s="1567"/>
      <c r="CVL126" s="1567"/>
      <c r="CVM126" s="1567"/>
      <c r="CVN126" s="1567"/>
      <c r="CVO126" s="1567"/>
      <c r="CVP126" s="1567"/>
      <c r="CVQ126" s="1567"/>
      <c r="CVR126" s="1567"/>
      <c r="CVS126" s="1567"/>
      <c r="CVT126" s="1567"/>
      <c r="CVU126" s="1567"/>
      <c r="CVV126" s="1567"/>
      <c r="CVW126" s="1567"/>
      <c r="CVX126" s="1567"/>
      <c r="CVY126" s="1568"/>
      <c r="CVZ126" s="1566"/>
      <c r="CWA126" s="1567"/>
      <c r="CWB126" s="1567"/>
      <c r="CWC126" s="1567"/>
      <c r="CWD126" s="1567"/>
      <c r="CWE126" s="1567"/>
      <c r="CWF126" s="1567"/>
      <c r="CWG126" s="1567"/>
      <c r="CWH126" s="1567"/>
      <c r="CWI126" s="1567"/>
      <c r="CWJ126" s="1567"/>
      <c r="CWK126" s="1567"/>
      <c r="CWL126" s="1567"/>
      <c r="CWM126" s="1567"/>
      <c r="CWN126" s="1567"/>
      <c r="CWO126" s="1567"/>
      <c r="CWP126" s="1567"/>
      <c r="CWQ126" s="1567"/>
      <c r="CWR126" s="1567"/>
      <c r="CWS126" s="1567"/>
      <c r="CWT126" s="1568"/>
      <c r="CWU126" s="1566"/>
      <c r="CWV126" s="1567"/>
      <c r="CWW126" s="1567"/>
      <c r="CWX126" s="1567"/>
      <c r="CWY126" s="1567"/>
      <c r="CWZ126" s="1567"/>
      <c r="CXA126" s="1567"/>
      <c r="CXB126" s="1567"/>
      <c r="CXC126" s="1567"/>
      <c r="CXD126" s="1567"/>
      <c r="CXE126" s="1567"/>
      <c r="CXF126" s="1567"/>
      <c r="CXG126" s="1567"/>
      <c r="CXH126" s="1567"/>
      <c r="CXI126" s="1567"/>
      <c r="CXJ126" s="1567"/>
      <c r="CXK126" s="1567"/>
      <c r="CXL126" s="1567"/>
      <c r="CXM126" s="1567"/>
      <c r="CXN126" s="1567"/>
      <c r="CXO126" s="1568"/>
      <c r="CXP126" s="1566"/>
      <c r="CXQ126" s="1567"/>
      <c r="CXR126" s="1567"/>
      <c r="CXS126" s="1567"/>
      <c r="CXT126" s="1567"/>
      <c r="CXU126" s="1567"/>
      <c r="CXV126" s="1567"/>
      <c r="CXW126" s="1567"/>
      <c r="CXX126" s="1567"/>
      <c r="CXY126" s="1567"/>
      <c r="CXZ126" s="1567"/>
      <c r="CYA126" s="1567"/>
      <c r="CYB126" s="1567"/>
      <c r="CYC126" s="1567"/>
      <c r="CYD126" s="1567"/>
      <c r="CYE126" s="1567"/>
      <c r="CYF126" s="1567"/>
      <c r="CYG126" s="1567"/>
      <c r="CYH126" s="1567"/>
      <c r="CYI126" s="1567"/>
      <c r="CYJ126" s="1568"/>
      <c r="CYK126" s="1566"/>
      <c r="CYL126" s="1567"/>
      <c r="CYM126" s="1567"/>
      <c r="CYN126" s="1567"/>
      <c r="CYO126" s="1567"/>
      <c r="CYP126" s="1567"/>
      <c r="CYQ126" s="1567"/>
      <c r="CYR126" s="1567"/>
      <c r="CYS126" s="1567"/>
      <c r="CYT126" s="1567"/>
      <c r="CYU126" s="1567"/>
      <c r="CYV126" s="1567"/>
      <c r="CYW126" s="1567"/>
      <c r="CYX126" s="1567"/>
      <c r="CYY126" s="1567"/>
      <c r="CYZ126" s="1567"/>
      <c r="CZA126" s="1567"/>
      <c r="CZB126" s="1567"/>
      <c r="CZC126" s="1567"/>
      <c r="CZD126" s="1567"/>
      <c r="CZE126" s="1568"/>
      <c r="CZF126" s="1566"/>
      <c r="CZG126" s="1567"/>
      <c r="CZH126" s="1567"/>
      <c r="CZI126" s="1567"/>
      <c r="CZJ126" s="1567"/>
      <c r="CZK126" s="1567"/>
      <c r="CZL126" s="1567"/>
      <c r="CZM126" s="1567"/>
      <c r="CZN126" s="1567"/>
      <c r="CZO126" s="1567"/>
      <c r="CZP126" s="1567"/>
      <c r="CZQ126" s="1567"/>
      <c r="CZR126" s="1567"/>
      <c r="CZS126" s="1567"/>
      <c r="CZT126" s="1567"/>
      <c r="CZU126" s="1567"/>
      <c r="CZV126" s="1567"/>
      <c r="CZW126" s="1567"/>
      <c r="CZX126" s="1567"/>
      <c r="CZY126" s="1567"/>
      <c r="CZZ126" s="1568"/>
      <c r="DAA126" s="1566"/>
      <c r="DAB126" s="1567"/>
      <c r="DAC126" s="1567"/>
      <c r="DAD126" s="1567"/>
      <c r="DAE126" s="1567"/>
      <c r="DAF126" s="1567"/>
      <c r="DAG126" s="1567"/>
      <c r="DAH126" s="1567"/>
      <c r="DAI126" s="1567"/>
      <c r="DAJ126" s="1567"/>
      <c r="DAK126" s="1567"/>
      <c r="DAL126" s="1567"/>
      <c r="DAM126" s="1567"/>
      <c r="DAN126" s="1567"/>
      <c r="DAO126" s="1567"/>
      <c r="DAP126" s="1567"/>
      <c r="DAQ126" s="1567"/>
      <c r="DAR126" s="1567"/>
      <c r="DAS126" s="1567"/>
      <c r="DAT126" s="1567"/>
      <c r="DAU126" s="1568"/>
      <c r="DAV126" s="1566"/>
      <c r="DAW126" s="1567"/>
      <c r="DAX126" s="1567"/>
      <c r="DAY126" s="1567"/>
      <c r="DAZ126" s="1567"/>
      <c r="DBA126" s="1567"/>
      <c r="DBB126" s="1567"/>
      <c r="DBC126" s="1567"/>
      <c r="DBD126" s="1567"/>
      <c r="DBE126" s="1567"/>
      <c r="DBF126" s="1567"/>
      <c r="DBG126" s="1567"/>
      <c r="DBH126" s="1567"/>
      <c r="DBI126" s="1567"/>
      <c r="DBJ126" s="1567"/>
      <c r="DBK126" s="1567"/>
      <c r="DBL126" s="1567"/>
      <c r="DBM126" s="1567"/>
      <c r="DBN126" s="1567"/>
      <c r="DBO126" s="1567"/>
      <c r="DBP126" s="1568"/>
      <c r="DBQ126" s="1566"/>
      <c r="DBR126" s="1567"/>
      <c r="DBS126" s="1567"/>
      <c r="DBT126" s="1567"/>
      <c r="DBU126" s="1567"/>
      <c r="DBV126" s="1567"/>
      <c r="DBW126" s="1567"/>
      <c r="DBX126" s="1567"/>
      <c r="DBY126" s="1567"/>
      <c r="DBZ126" s="1567"/>
      <c r="DCA126" s="1567"/>
      <c r="DCB126" s="1567"/>
      <c r="DCC126" s="1567"/>
      <c r="DCD126" s="1567"/>
      <c r="DCE126" s="1567"/>
      <c r="DCF126" s="1567"/>
      <c r="DCG126" s="1567"/>
      <c r="DCH126" s="1567"/>
      <c r="DCI126" s="1567"/>
      <c r="DCJ126" s="1567"/>
      <c r="DCK126" s="1568"/>
      <c r="DCL126" s="1566"/>
      <c r="DCM126" s="1567"/>
      <c r="DCN126" s="1567"/>
      <c r="DCO126" s="1567"/>
      <c r="DCP126" s="1567"/>
      <c r="DCQ126" s="1567"/>
      <c r="DCR126" s="1567"/>
      <c r="DCS126" s="1567"/>
      <c r="DCT126" s="1567"/>
      <c r="DCU126" s="1567"/>
      <c r="DCV126" s="1567"/>
      <c r="DCW126" s="1567"/>
      <c r="DCX126" s="1567"/>
      <c r="DCY126" s="1567"/>
      <c r="DCZ126" s="1567"/>
      <c r="DDA126" s="1567"/>
      <c r="DDB126" s="1567"/>
      <c r="DDC126" s="1567"/>
      <c r="DDD126" s="1567"/>
      <c r="DDE126" s="1567"/>
      <c r="DDF126" s="1568"/>
      <c r="DDG126" s="1566"/>
      <c r="DDH126" s="1567"/>
      <c r="DDI126" s="1567"/>
      <c r="DDJ126" s="1567"/>
      <c r="DDK126" s="1567"/>
      <c r="DDL126" s="1567"/>
      <c r="DDM126" s="1567"/>
      <c r="DDN126" s="1567"/>
      <c r="DDO126" s="1567"/>
      <c r="DDP126" s="1567"/>
      <c r="DDQ126" s="1567"/>
      <c r="DDR126" s="1567"/>
      <c r="DDS126" s="1567"/>
      <c r="DDT126" s="1567"/>
      <c r="DDU126" s="1567"/>
      <c r="DDV126" s="1567"/>
      <c r="DDW126" s="1567"/>
      <c r="DDX126" s="1567"/>
      <c r="DDY126" s="1567"/>
      <c r="DDZ126" s="1567"/>
      <c r="DEA126" s="1568"/>
      <c r="DEB126" s="1566"/>
      <c r="DEC126" s="1567"/>
      <c r="DED126" s="1567"/>
      <c r="DEE126" s="1567"/>
      <c r="DEF126" s="1567"/>
      <c r="DEG126" s="1567"/>
      <c r="DEH126" s="1567"/>
      <c r="DEI126" s="1567"/>
      <c r="DEJ126" s="1567"/>
      <c r="DEK126" s="1567"/>
      <c r="DEL126" s="1567"/>
      <c r="DEM126" s="1567"/>
      <c r="DEN126" s="1567"/>
      <c r="DEO126" s="1567"/>
      <c r="DEP126" s="1567"/>
      <c r="DEQ126" s="1567"/>
      <c r="DER126" s="1567"/>
      <c r="DES126" s="1567"/>
      <c r="DET126" s="1567"/>
      <c r="DEU126" s="1567"/>
      <c r="DEV126" s="1568"/>
      <c r="DEW126" s="1566"/>
      <c r="DEX126" s="1567"/>
      <c r="DEY126" s="1567"/>
      <c r="DEZ126" s="1567"/>
      <c r="DFA126" s="1567"/>
      <c r="DFB126" s="1567"/>
      <c r="DFC126" s="1567"/>
      <c r="DFD126" s="1567"/>
      <c r="DFE126" s="1567"/>
      <c r="DFF126" s="1567"/>
      <c r="DFG126" s="1567"/>
      <c r="DFH126" s="1567"/>
      <c r="DFI126" s="1567"/>
      <c r="DFJ126" s="1567"/>
      <c r="DFK126" s="1567"/>
      <c r="DFL126" s="1567"/>
      <c r="DFM126" s="1567"/>
      <c r="DFN126" s="1567"/>
      <c r="DFO126" s="1567"/>
      <c r="DFP126" s="1567"/>
      <c r="DFQ126" s="1568"/>
      <c r="DFR126" s="1566"/>
      <c r="DFS126" s="1567"/>
      <c r="DFT126" s="1567"/>
      <c r="DFU126" s="1567"/>
      <c r="DFV126" s="1567"/>
      <c r="DFW126" s="1567"/>
      <c r="DFX126" s="1567"/>
      <c r="DFY126" s="1567"/>
      <c r="DFZ126" s="1567"/>
      <c r="DGA126" s="1567"/>
      <c r="DGB126" s="1567"/>
      <c r="DGC126" s="1567"/>
      <c r="DGD126" s="1567"/>
      <c r="DGE126" s="1567"/>
      <c r="DGF126" s="1567"/>
      <c r="DGG126" s="1567"/>
      <c r="DGH126" s="1567"/>
      <c r="DGI126" s="1567"/>
      <c r="DGJ126" s="1567"/>
      <c r="DGK126" s="1567"/>
      <c r="DGL126" s="1568"/>
      <c r="DGM126" s="1566"/>
      <c r="DGN126" s="1567"/>
      <c r="DGO126" s="1567"/>
      <c r="DGP126" s="1567"/>
      <c r="DGQ126" s="1567"/>
      <c r="DGR126" s="1567"/>
      <c r="DGS126" s="1567"/>
      <c r="DGT126" s="1567"/>
      <c r="DGU126" s="1567"/>
      <c r="DGV126" s="1567"/>
      <c r="DGW126" s="1567"/>
      <c r="DGX126" s="1567"/>
      <c r="DGY126" s="1567"/>
      <c r="DGZ126" s="1567"/>
      <c r="DHA126" s="1567"/>
      <c r="DHB126" s="1567"/>
      <c r="DHC126" s="1567"/>
      <c r="DHD126" s="1567"/>
      <c r="DHE126" s="1567"/>
      <c r="DHF126" s="1567"/>
      <c r="DHG126" s="1568"/>
      <c r="DHH126" s="1566"/>
      <c r="DHI126" s="1567"/>
      <c r="DHJ126" s="1567"/>
      <c r="DHK126" s="1567"/>
      <c r="DHL126" s="1567"/>
      <c r="DHM126" s="1567"/>
      <c r="DHN126" s="1567"/>
      <c r="DHO126" s="1567"/>
      <c r="DHP126" s="1567"/>
      <c r="DHQ126" s="1567"/>
      <c r="DHR126" s="1567"/>
      <c r="DHS126" s="1567"/>
      <c r="DHT126" s="1567"/>
      <c r="DHU126" s="1567"/>
      <c r="DHV126" s="1567"/>
      <c r="DHW126" s="1567"/>
      <c r="DHX126" s="1567"/>
      <c r="DHY126" s="1567"/>
      <c r="DHZ126" s="1567"/>
      <c r="DIA126" s="1567"/>
      <c r="DIB126" s="1568"/>
      <c r="DIC126" s="1566"/>
      <c r="DID126" s="1567"/>
      <c r="DIE126" s="1567"/>
      <c r="DIF126" s="1567"/>
      <c r="DIG126" s="1567"/>
      <c r="DIH126" s="1567"/>
      <c r="DII126" s="1567"/>
      <c r="DIJ126" s="1567"/>
      <c r="DIK126" s="1567"/>
      <c r="DIL126" s="1567"/>
      <c r="DIM126" s="1567"/>
      <c r="DIN126" s="1567"/>
      <c r="DIO126" s="1567"/>
      <c r="DIP126" s="1567"/>
      <c r="DIQ126" s="1567"/>
      <c r="DIR126" s="1567"/>
      <c r="DIS126" s="1567"/>
      <c r="DIT126" s="1567"/>
      <c r="DIU126" s="1567"/>
      <c r="DIV126" s="1567"/>
      <c r="DIW126" s="1568"/>
      <c r="DIX126" s="1566"/>
      <c r="DIY126" s="1567"/>
      <c r="DIZ126" s="1567"/>
      <c r="DJA126" s="1567"/>
      <c r="DJB126" s="1567"/>
      <c r="DJC126" s="1567"/>
      <c r="DJD126" s="1567"/>
      <c r="DJE126" s="1567"/>
      <c r="DJF126" s="1567"/>
      <c r="DJG126" s="1567"/>
      <c r="DJH126" s="1567"/>
      <c r="DJI126" s="1567"/>
      <c r="DJJ126" s="1567"/>
      <c r="DJK126" s="1567"/>
      <c r="DJL126" s="1567"/>
      <c r="DJM126" s="1567"/>
      <c r="DJN126" s="1567"/>
      <c r="DJO126" s="1567"/>
      <c r="DJP126" s="1567"/>
      <c r="DJQ126" s="1567"/>
      <c r="DJR126" s="1568"/>
      <c r="DJS126" s="1566"/>
      <c r="DJT126" s="1567"/>
      <c r="DJU126" s="1567"/>
      <c r="DJV126" s="1567"/>
      <c r="DJW126" s="1567"/>
      <c r="DJX126" s="1567"/>
      <c r="DJY126" s="1567"/>
      <c r="DJZ126" s="1567"/>
      <c r="DKA126" s="1567"/>
      <c r="DKB126" s="1567"/>
      <c r="DKC126" s="1567"/>
      <c r="DKD126" s="1567"/>
      <c r="DKE126" s="1567"/>
      <c r="DKF126" s="1567"/>
      <c r="DKG126" s="1567"/>
      <c r="DKH126" s="1567"/>
      <c r="DKI126" s="1567"/>
      <c r="DKJ126" s="1567"/>
      <c r="DKK126" s="1567"/>
      <c r="DKL126" s="1567"/>
      <c r="DKM126" s="1568"/>
      <c r="DKN126" s="1566"/>
      <c r="DKO126" s="1567"/>
      <c r="DKP126" s="1567"/>
      <c r="DKQ126" s="1567"/>
      <c r="DKR126" s="1567"/>
      <c r="DKS126" s="1567"/>
      <c r="DKT126" s="1567"/>
      <c r="DKU126" s="1567"/>
      <c r="DKV126" s="1567"/>
      <c r="DKW126" s="1567"/>
      <c r="DKX126" s="1567"/>
      <c r="DKY126" s="1567"/>
      <c r="DKZ126" s="1567"/>
      <c r="DLA126" s="1567"/>
      <c r="DLB126" s="1567"/>
      <c r="DLC126" s="1567"/>
      <c r="DLD126" s="1567"/>
      <c r="DLE126" s="1567"/>
      <c r="DLF126" s="1567"/>
      <c r="DLG126" s="1567"/>
      <c r="DLH126" s="1568"/>
      <c r="DLI126" s="1566"/>
      <c r="DLJ126" s="1567"/>
      <c r="DLK126" s="1567"/>
      <c r="DLL126" s="1567"/>
      <c r="DLM126" s="1567"/>
      <c r="DLN126" s="1567"/>
      <c r="DLO126" s="1567"/>
      <c r="DLP126" s="1567"/>
      <c r="DLQ126" s="1567"/>
      <c r="DLR126" s="1567"/>
      <c r="DLS126" s="1567"/>
      <c r="DLT126" s="1567"/>
      <c r="DLU126" s="1567"/>
      <c r="DLV126" s="1567"/>
      <c r="DLW126" s="1567"/>
      <c r="DLX126" s="1567"/>
      <c r="DLY126" s="1567"/>
      <c r="DLZ126" s="1567"/>
      <c r="DMA126" s="1567"/>
      <c r="DMB126" s="1567"/>
      <c r="DMC126" s="1568"/>
      <c r="DMD126" s="1566"/>
      <c r="DME126" s="1567"/>
      <c r="DMF126" s="1567"/>
      <c r="DMG126" s="1567"/>
      <c r="DMH126" s="1567"/>
      <c r="DMI126" s="1567"/>
      <c r="DMJ126" s="1567"/>
      <c r="DMK126" s="1567"/>
      <c r="DML126" s="1567"/>
      <c r="DMM126" s="1567"/>
      <c r="DMN126" s="1567"/>
      <c r="DMO126" s="1567"/>
      <c r="DMP126" s="1567"/>
      <c r="DMQ126" s="1567"/>
      <c r="DMR126" s="1567"/>
      <c r="DMS126" s="1567"/>
      <c r="DMT126" s="1567"/>
      <c r="DMU126" s="1567"/>
      <c r="DMV126" s="1567"/>
      <c r="DMW126" s="1567"/>
      <c r="DMX126" s="1568"/>
      <c r="DMY126" s="1566"/>
      <c r="DMZ126" s="1567"/>
      <c r="DNA126" s="1567"/>
      <c r="DNB126" s="1567"/>
      <c r="DNC126" s="1567"/>
      <c r="DND126" s="1567"/>
      <c r="DNE126" s="1567"/>
      <c r="DNF126" s="1567"/>
      <c r="DNG126" s="1567"/>
      <c r="DNH126" s="1567"/>
      <c r="DNI126" s="1567"/>
      <c r="DNJ126" s="1567"/>
      <c r="DNK126" s="1567"/>
      <c r="DNL126" s="1567"/>
      <c r="DNM126" s="1567"/>
      <c r="DNN126" s="1567"/>
      <c r="DNO126" s="1567"/>
      <c r="DNP126" s="1567"/>
      <c r="DNQ126" s="1567"/>
      <c r="DNR126" s="1567"/>
      <c r="DNS126" s="1568"/>
      <c r="DNT126" s="1566"/>
      <c r="DNU126" s="1567"/>
      <c r="DNV126" s="1567"/>
      <c r="DNW126" s="1567"/>
      <c r="DNX126" s="1567"/>
      <c r="DNY126" s="1567"/>
      <c r="DNZ126" s="1567"/>
      <c r="DOA126" s="1567"/>
      <c r="DOB126" s="1567"/>
      <c r="DOC126" s="1567"/>
      <c r="DOD126" s="1567"/>
      <c r="DOE126" s="1567"/>
      <c r="DOF126" s="1567"/>
      <c r="DOG126" s="1567"/>
      <c r="DOH126" s="1567"/>
      <c r="DOI126" s="1567"/>
      <c r="DOJ126" s="1567"/>
      <c r="DOK126" s="1567"/>
      <c r="DOL126" s="1567"/>
      <c r="DOM126" s="1567"/>
      <c r="DON126" s="1568"/>
      <c r="DOO126" s="1566"/>
      <c r="DOP126" s="1567"/>
      <c r="DOQ126" s="1567"/>
      <c r="DOR126" s="1567"/>
      <c r="DOS126" s="1567"/>
      <c r="DOT126" s="1567"/>
      <c r="DOU126" s="1567"/>
      <c r="DOV126" s="1567"/>
      <c r="DOW126" s="1567"/>
      <c r="DOX126" s="1567"/>
      <c r="DOY126" s="1567"/>
      <c r="DOZ126" s="1567"/>
      <c r="DPA126" s="1567"/>
      <c r="DPB126" s="1567"/>
      <c r="DPC126" s="1567"/>
      <c r="DPD126" s="1567"/>
      <c r="DPE126" s="1567"/>
      <c r="DPF126" s="1567"/>
      <c r="DPG126" s="1567"/>
      <c r="DPH126" s="1567"/>
      <c r="DPI126" s="1568"/>
      <c r="DPJ126" s="1566"/>
      <c r="DPK126" s="1567"/>
      <c r="DPL126" s="1567"/>
      <c r="DPM126" s="1567"/>
      <c r="DPN126" s="1567"/>
      <c r="DPO126" s="1567"/>
      <c r="DPP126" s="1567"/>
      <c r="DPQ126" s="1567"/>
      <c r="DPR126" s="1567"/>
      <c r="DPS126" s="1567"/>
      <c r="DPT126" s="1567"/>
      <c r="DPU126" s="1567"/>
      <c r="DPV126" s="1567"/>
      <c r="DPW126" s="1567"/>
      <c r="DPX126" s="1567"/>
      <c r="DPY126" s="1567"/>
      <c r="DPZ126" s="1567"/>
      <c r="DQA126" s="1567"/>
      <c r="DQB126" s="1567"/>
      <c r="DQC126" s="1567"/>
      <c r="DQD126" s="1568"/>
      <c r="DQE126" s="1566"/>
      <c r="DQF126" s="1567"/>
      <c r="DQG126" s="1567"/>
      <c r="DQH126" s="1567"/>
      <c r="DQI126" s="1567"/>
      <c r="DQJ126" s="1567"/>
      <c r="DQK126" s="1567"/>
      <c r="DQL126" s="1567"/>
      <c r="DQM126" s="1567"/>
      <c r="DQN126" s="1567"/>
      <c r="DQO126" s="1567"/>
      <c r="DQP126" s="1567"/>
      <c r="DQQ126" s="1567"/>
      <c r="DQR126" s="1567"/>
      <c r="DQS126" s="1567"/>
      <c r="DQT126" s="1567"/>
      <c r="DQU126" s="1567"/>
      <c r="DQV126" s="1567"/>
      <c r="DQW126" s="1567"/>
      <c r="DQX126" s="1567"/>
      <c r="DQY126" s="1568"/>
      <c r="DQZ126" s="1566"/>
      <c r="DRA126" s="1567"/>
      <c r="DRB126" s="1567"/>
      <c r="DRC126" s="1567"/>
      <c r="DRD126" s="1567"/>
      <c r="DRE126" s="1567"/>
      <c r="DRF126" s="1567"/>
      <c r="DRG126" s="1567"/>
      <c r="DRH126" s="1567"/>
      <c r="DRI126" s="1567"/>
      <c r="DRJ126" s="1567"/>
      <c r="DRK126" s="1567"/>
      <c r="DRL126" s="1567"/>
      <c r="DRM126" s="1567"/>
      <c r="DRN126" s="1567"/>
      <c r="DRO126" s="1567"/>
      <c r="DRP126" s="1567"/>
      <c r="DRQ126" s="1567"/>
      <c r="DRR126" s="1567"/>
      <c r="DRS126" s="1567"/>
      <c r="DRT126" s="1568"/>
      <c r="DRU126" s="1566"/>
      <c r="DRV126" s="1567"/>
      <c r="DRW126" s="1567"/>
      <c r="DRX126" s="1567"/>
      <c r="DRY126" s="1567"/>
      <c r="DRZ126" s="1567"/>
      <c r="DSA126" s="1567"/>
      <c r="DSB126" s="1567"/>
      <c r="DSC126" s="1567"/>
      <c r="DSD126" s="1567"/>
      <c r="DSE126" s="1567"/>
      <c r="DSF126" s="1567"/>
      <c r="DSG126" s="1567"/>
      <c r="DSH126" s="1567"/>
      <c r="DSI126" s="1567"/>
      <c r="DSJ126" s="1567"/>
      <c r="DSK126" s="1567"/>
      <c r="DSL126" s="1567"/>
      <c r="DSM126" s="1567"/>
      <c r="DSN126" s="1567"/>
      <c r="DSO126" s="1568"/>
      <c r="DSP126" s="1566"/>
      <c r="DSQ126" s="1567"/>
      <c r="DSR126" s="1567"/>
      <c r="DSS126" s="1567"/>
      <c r="DST126" s="1567"/>
      <c r="DSU126" s="1567"/>
      <c r="DSV126" s="1567"/>
      <c r="DSW126" s="1567"/>
      <c r="DSX126" s="1567"/>
      <c r="DSY126" s="1567"/>
      <c r="DSZ126" s="1567"/>
      <c r="DTA126" s="1567"/>
      <c r="DTB126" s="1567"/>
      <c r="DTC126" s="1567"/>
      <c r="DTD126" s="1567"/>
      <c r="DTE126" s="1567"/>
      <c r="DTF126" s="1567"/>
      <c r="DTG126" s="1567"/>
      <c r="DTH126" s="1567"/>
      <c r="DTI126" s="1567"/>
      <c r="DTJ126" s="1568"/>
      <c r="DTK126" s="1566"/>
      <c r="DTL126" s="1567"/>
      <c r="DTM126" s="1567"/>
      <c r="DTN126" s="1567"/>
      <c r="DTO126" s="1567"/>
      <c r="DTP126" s="1567"/>
      <c r="DTQ126" s="1567"/>
      <c r="DTR126" s="1567"/>
      <c r="DTS126" s="1567"/>
      <c r="DTT126" s="1567"/>
      <c r="DTU126" s="1567"/>
      <c r="DTV126" s="1567"/>
      <c r="DTW126" s="1567"/>
      <c r="DTX126" s="1567"/>
      <c r="DTY126" s="1567"/>
      <c r="DTZ126" s="1567"/>
      <c r="DUA126" s="1567"/>
      <c r="DUB126" s="1567"/>
      <c r="DUC126" s="1567"/>
      <c r="DUD126" s="1567"/>
      <c r="DUE126" s="1568"/>
      <c r="DUF126" s="1566"/>
      <c r="DUG126" s="1567"/>
      <c r="DUH126" s="1567"/>
      <c r="DUI126" s="1567"/>
      <c r="DUJ126" s="1567"/>
      <c r="DUK126" s="1567"/>
      <c r="DUL126" s="1567"/>
      <c r="DUM126" s="1567"/>
      <c r="DUN126" s="1567"/>
      <c r="DUO126" s="1567"/>
      <c r="DUP126" s="1567"/>
      <c r="DUQ126" s="1567"/>
      <c r="DUR126" s="1567"/>
      <c r="DUS126" s="1567"/>
      <c r="DUT126" s="1567"/>
      <c r="DUU126" s="1567"/>
      <c r="DUV126" s="1567"/>
      <c r="DUW126" s="1567"/>
      <c r="DUX126" s="1567"/>
      <c r="DUY126" s="1567"/>
      <c r="DUZ126" s="1568"/>
      <c r="DVA126" s="1566"/>
      <c r="DVB126" s="1567"/>
      <c r="DVC126" s="1567"/>
      <c r="DVD126" s="1567"/>
      <c r="DVE126" s="1567"/>
      <c r="DVF126" s="1567"/>
      <c r="DVG126" s="1567"/>
      <c r="DVH126" s="1567"/>
      <c r="DVI126" s="1567"/>
      <c r="DVJ126" s="1567"/>
      <c r="DVK126" s="1567"/>
      <c r="DVL126" s="1567"/>
      <c r="DVM126" s="1567"/>
      <c r="DVN126" s="1567"/>
      <c r="DVO126" s="1567"/>
      <c r="DVP126" s="1567"/>
      <c r="DVQ126" s="1567"/>
      <c r="DVR126" s="1567"/>
      <c r="DVS126" s="1567"/>
      <c r="DVT126" s="1567"/>
      <c r="DVU126" s="1568"/>
      <c r="DVV126" s="1566"/>
      <c r="DVW126" s="1567"/>
      <c r="DVX126" s="1567"/>
      <c r="DVY126" s="1567"/>
      <c r="DVZ126" s="1567"/>
      <c r="DWA126" s="1567"/>
      <c r="DWB126" s="1567"/>
      <c r="DWC126" s="1567"/>
      <c r="DWD126" s="1567"/>
      <c r="DWE126" s="1567"/>
      <c r="DWF126" s="1567"/>
      <c r="DWG126" s="1567"/>
      <c r="DWH126" s="1567"/>
      <c r="DWI126" s="1567"/>
      <c r="DWJ126" s="1567"/>
      <c r="DWK126" s="1567"/>
      <c r="DWL126" s="1567"/>
      <c r="DWM126" s="1567"/>
      <c r="DWN126" s="1567"/>
      <c r="DWO126" s="1567"/>
      <c r="DWP126" s="1568"/>
      <c r="DWQ126" s="1566"/>
      <c r="DWR126" s="1567"/>
      <c r="DWS126" s="1567"/>
      <c r="DWT126" s="1567"/>
      <c r="DWU126" s="1567"/>
      <c r="DWV126" s="1567"/>
      <c r="DWW126" s="1567"/>
      <c r="DWX126" s="1567"/>
      <c r="DWY126" s="1567"/>
      <c r="DWZ126" s="1567"/>
      <c r="DXA126" s="1567"/>
      <c r="DXB126" s="1567"/>
      <c r="DXC126" s="1567"/>
      <c r="DXD126" s="1567"/>
      <c r="DXE126" s="1567"/>
      <c r="DXF126" s="1567"/>
      <c r="DXG126" s="1567"/>
      <c r="DXH126" s="1567"/>
      <c r="DXI126" s="1567"/>
      <c r="DXJ126" s="1567"/>
      <c r="DXK126" s="1568"/>
      <c r="DXL126" s="1566"/>
      <c r="DXM126" s="1567"/>
      <c r="DXN126" s="1567"/>
      <c r="DXO126" s="1567"/>
      <c r="DXP126" s="1567"/>
      <c r="DXQ126" s="1567"/>
      <c r="DXR126" s="1567"/>
      <c r="DXS126" s="1567"/>
      <c r="DXT126" s="1567"/>
      <c r="DXU126" s="1567"/>
      <c r="DXV126" s="1567"/>
      <c r="DXW126" s="1567"/>
      <c r="DXX126" s="1567"/>
      <c r="DXY126" s="1567"/>
      <c r="DXZ126" s="1567"/>
      <c r="DYA126" s="1567"/>
      <c r="DYB126" s="1567"/>
      <c r="DYC126" s="1567"/>
      <c r="DYD126" s="1567"/>
      <c r="DYE126" s="1567"/>
      <c r="DYF126" s="1568"/>
      <c r="DYG126" s="1566"/>
      <c r="DYH126" s="1567"/>
      <c r="DYI126" s="1567"/>
      <c r="DYJ126" s="1567"/>
      <c r="DYK126" s="1567"/>
      <c r="DYL126" s="1567"/>
      <c r="DYM126" s="1567"/>
      <c r="DYN126" s="1567"/>
      <c r="DYO126" s="1567"/>
      <c r="DYP126" s="1567"/>
      <c r="DYQ126" s="1567"/>
      <c r="DYR126" s="1567"/>
      <c r="DYS126" s="1567"/>
      <c r="DYT126" s="1567"/>
      <c r="DYU126" s="1567"/>
      <c r="DYV126" s="1567"/>
      <c r="DYW126" s="1567"/>
      <c r="DYX126" s="1567"/>
      <c r="DYY126" s="1567"/>
      <c r="DYZ126" s="1567"/>
      <c r="DZA126" s="1568"/>
      <c r="DZB126" s="1566"/>
      <c r="DZC126" s="1567"/>
      <c r="DZD126" s="1567"/>
      <c r="DZE126" s="1567"/>
      <c r="DZF126" s="1567"/>
      <c r="DZG126" s="1567"/>
      <c r="DZH126" s="1567"/>
      <c r="DZI126" s="1567"/>
      <c r="DZJ126" s="1567"/>
      <c r="DZK126" s="1567"/>
      <c r="DZL126" s="1567"/>
      <c r="DZM126" s="1567"/>
      <c r="DZN126" s="1567"/>
      <c r="DZO126" s="1567"/>
      <c r="DZP126" s="1567"/>
      <c r="DZQ126" s="1567"/>
      <c r="DZR126" s="1567"/>
      <c r="DZS126" s="1567"/>
      <c r="DZT126" s="1567"/>
      <c r="DZU126" s="1567"/>
      <c r="DZV126" s="1568"/>
      <c r="DZW126" s="1566"/>
      <c r="DZX126" s="1567"/>
      <c r="DZY126" s="1567"/>
      <c r="DZZ126" s="1567"/>
      <c r="EAA126" s="1567"/>
      <c r="EAB126" s="1567"/>
      <c r="EAC126" s="1567"/>
      <c r="EAD126" s="1567"/>
      <c r="EAE126" s="1567"/>
      <c r="EAF126" s="1567"/>
      <c r="EAG126" s="1567"/>
      <c r="EAH126" s="1567"/>
      <c r="EAI126" s="1567"/>
      <c r="EAJ126" s="1567"/>
      <c r="EAK126" s="1567"/>
      <c r="EAL126" s="1567"/>
      <c r="EAM126" s="1567"/>
      <c r="EAN126" s="1567"/>
      <c r="EAO126" s="1567"/>
      <c r="EAP126" s="1567"/>
      <c r="EAQ126" s="1568"/>
      <c r="EAR126" s="1566"/>
      <c r="EAS126" s="1567"/>
      <c r="EAT126" s="1567"/>
      <c r="EAU126" s="1567"/>
      <c r="EAV126" s="1567"/>
      <c r="EAW126" s="1567"/>
      <c r="EAX126" s="1567"/>
      <c r="EAY126" s="1567"/>
      <c r="EAZ126" s="1567"/>
      <c r="EBA126" s="1567"/>
      <c r="EBB126" s="1567"/>
      <c r="EBC126" s="1567"/>
      <c r="EBD126" s="1567"/>
      <c r="EBE126" s="1567"/>
      <c r="EBF126" s="1567"/>
      <c r="EBG126" s="1567"/>
      <c r="EBH126" s="1567"/>
      <c r="EBI126" s="1567"/>
      <c r="EBJ126" s="1567"/>
      <c r="EBK126" s="1567"/>
      <c r="EBL126" s="1568"/>
      <c r="EBM126" s="1566"/>
      <c r="EBN126" s="1567"/>
      <c r="EBO126" s="1567"/>
      <c r="EBP126" s="1567"/>
      <c r="EBQ126" s="1567"/>
      <c r="EBR126" s="1567"/>
      <c r="EBS126" s="1567"/>
      <c r="EBT126" s="1567"/>
      <c r="EBU126" s="1567"/>
      <c r="EBV126" s="1567"/>
      <c r="EBW126" s="1567"/>
      <c r="EBX126" s="1567"/>
      <c r="EBY126" s="1567"/>
      <c r="EBZ126" s="1567"/>
      <c r="ECA126" s="1567"/>
      <c r="ECB126" s="1567"/>
      <c r="ECC126" s="1567"/>
      <c r="ECD126" s="1567"/>
      <c r="ECE126" s="1567"/>
      <c r="ECF126" s="1567"/>
      <c r="ECG126" s="1568"/>
      <c r="ECH126" s="1566"/>
      <c r="ECI126" s="1567"/>
      <c r="ECJ126" s="1567"/>
      <c r="ECK126" s="1567"/>
      <c r="ECL126" s="1567"/>
      <c r="ECM126" s="1567"/>
      <c r="ECN126" s="1567"/>
      <c r="ECO126" s="1567"/>
      <c r="ECP126" s="1567"/>
      <c r="ECQ126" s="1567"/>
      <c r="ECR126" s="1567"/>
      <c r="ECS126" s="1567"/>
      <c r="ECT126" s="1567"/>
      <c r="ECU126" s="1567"/>
      <c r="ECV126" s="1567"/>
      <c r="ECW126" s="1567"/>
      <c r="ECX126" s="1567"/>
      <c r="ECY126" s="1567"/>
      <c r="ECZ126" s="1567"/>
      <c r="EDA126" s="1567"/>
      <c r="EDB126" s="1568"/>
      <c r="EDC126" s="1566"/>
      <c r="EDD126" s="1567"/>
      <c r="EDE126" s="1567"/>
      <c r="EDF126" s="1567"/>
      <c r="EDG126" s="1567"/>
      <c r="EDH126" s="1567"/>
      <c r="EDI126" s="1567"/>
      <c r="EDJ126" s="1567"/>
      <c r="EDK126" s="1567"/>
      <c r="EDL126" s="1567"/>
      <c r="EDM126" s="1567"/>
      <c r="EDN126" s="1567"/>
      <c r="EDO126" s="1567"/>
      <c r="EDP126" s="1567"/>
      <c r="EDQ126" s="1567"/>
      <c r="EDR126" s="1567"/>
      <c r="EDS126" s="1567"/>
      <c r="EDT126" s="1567"/>
      <c r="EDU126" s="1567"/>
      <c r="EDV126" s="1567"/>
      <c r="EDW126" s="1568"/>
      <c r="EDX126" s="1566"/>
      <c r="EDY126" s="1567"/>
      <c r="EDZ126" s="1567"/>
      <c r="EEA126" s="1567"/>
      <c r="EEB126" s="1567"/>
      <c r="EEC126" s="1567"/>
      <c r="EED126" s="1567"/>
      <c r="EEE126" s="1567"/>
      <c r="EEF126" s="1567"/>
      <c r="EEG126" s="1567"/>
      <c r="EEH126" s="1567"/>
      <c r="EEI126" s="1567"/>
      <c r="EEJ126" s="1567"/>
      <c r="EEK126" s="1567"/>
      <c r="EEL126" s="1567"/>
      <c r="EEM126" s="1567"/>
      <c r="EEN126" s="1567"/>
      <c r="EEO126" s="1567"/>
      <c r="EEP126" s="1567"/>
      <c r="EEQ126" s="1567"/>
      <c r="EER126" s="1568"/>
      <c r="EES126" s="1566"/>
      <c r="EET126" s="1567"/>
      <c r="EEU126" s="1567"/>
      <c r="EEV126" s="1567"/>
      <c r="EEW126" s="1567"/>
      <c r="EEX126" s="1567"/>
      <c r="EEY126" s="1567"/>
      <c r="EEZ126" s="1567"/>
      <c r="EFA126" s="1567"/>
      <c r="EFB126" s="1567"/>
      <c r="EFC126" s="1567"/>
      <c r="EFD126" s="1567"/>
      <c r="EFE126" s="1567"/>
      <c r="EFF126" s="1567"/>
      <c r="EFG126" s="1567"/>
      <c r="EFH126" s="1567"/>
      <c r="EFI126" s="1567"/>
      <c r="EFJ126" s="1567"/>
      <c r="EFK126" s="1567"/>
      <c r="EFL126" s="1567"/>
      <c r="EFM126" s="1568"/>
      <c r="EFN126" s="1566"/>
      <c r="EFO126" s="1567"/>
      <c r="EFP126" s="1567"/>
      <c r="EFQ126" s="1567"/>
      <c r="EFR126" s="1567"/>
      <c r="EFS126" s="1567"/>
      <c r="EFT126" s="1567"/>
      <c r="EFU126" s="1567"/>
      <c r="EFV126" s="1567"/>
      <c r="EFW126" s="1567"/>
      <c r="EFX126" s="1567"/>
      <c r="EFY126" s="1567"/>
      <c r="EFZ126" s="1567"/>
      <c r="EGA126" s="1567"/>
      <c r="EGB126" s="1567"/>
      <c r="EGC126" s="1567"/>
      <c r="EGD126" s="1567"/>
      <c r="EGE126" s="1567"/>
      <c r="EGF126" s="1567"/>
      <c r="EGG126" s="1567"/>
      <c r="EGH126" s="1568"/>
      <c r="EGI126" s="1566"/>
      <c r="EGJ126" s="1567"/>
      <c r="EGK126" s="1567"/>
      <c r="EGL126" s="1567"/>
      <c r="EGM126" s="1567"/>
      <c r="EGN126" s="1567"/>
      <c r="EGO126" s="1567"/>
      <c r="EGP126" s="1567"/>
      <c r="EGQ126" s="1567"/>
      <c r="EGR126" s="1567"/>
      <c r="EGS126" s="1567"/>
      <c r="EGT126" s="1567"/>
      <c r="EGU126" s="1567"/>
      <c r="EGV126" s="1567"/>
      <c r="EGW126" s="1567"/>
      <c r="EGX126" s="1567"/>
      <c r="EGY126" s="1567"/>
      <c r="EGZ126" s="1567"/>
      <c r="EHA126" s="1567"/>
      <c r="EHB126" s="1567"/>
      <c r="EHC126" s="1568"/>
      <c r="EHD126" s="1566"/>
      <c r="EHE126" s="1567"/>
      <c r="EHF126" s="1567"/>
      <c r="EHG126" s="1567"/>
      <c r="EHH126" s="1567"/>
      <c r="EHI126" s="1567"/>
      <c r="EHJ126" s="1567"/>
      <c r="EHK126" s="1567"/>
      <c r="EHL126" s="1567"/>
      <c r="EHM126" s="1567"/>
      <c r="EHN126" s="1567"/>
      <c r="EHO126" s="1567"/>
      <c r="EHP126" s="1567"/>
      <c r="EHQ126" s="1567"/>
      <c r="EHR126" s="1567"/>
      <c r="EHS126" s="1567"/>
      <c r="EHT126" s="1567"/>
      <c r="EHU126" s="1567"/>
      <c r="EHV126" s="1567"/>
      <c r="EHW126" s="1567"/>
      <c r="EHX126" s="1568"/>
      <c r="EHY126" s="1566"/>
      <c r="EHZ126" s="1567"/>
      <c r="EIA126" s="1567"/>
      <c r="EIB126" s="1567"/>
      <c r="EIC126" s="1567"/>
      <c r="EID126" s="1567"/>
      <c r="EIE126" s="1567"/>
      <c r="EIF126" s="1567"/>
      <c r="EIG126" s="1567"/>
      <c r="EIH126" s="1567"/>
      <c r="EII126" s="1567"/>
      <c r="EIJ126" s="1567"/>
      <c r="EIK126" s="1567"/>
      <c r="EIL126" s="1567"/>
      <c r="EIM126" s="1567"/>
      <c r="EIN126" s="1567"/>
      <c r="EIO126" s="1567"/>
      <c r="EIP126" s="1567"/>
      <c r="EIQ126" s="1567"/>
      <c r="EIR126" s="1567"/>
      <c r="EIS126" s="1568"/>
      <c r="EIT126" s="1566"/>
      <c r="EIU126" s="1567"/>
      <c r="EIV126" s="1567"/>
      <c r="EIW126" s="1567"/>
      <c r="EIX126" s="1567"/>
      <c r="EIY126" s="1567"/>
      <c r="EIZ126" s="1567"/>
      <c r="EJA126" s="1567"/>
      <c r="EJB126" s="1567"/>
      <c r="EJC126" s="1567"/>
      <c r="EJD126" s="1567"/>
      <c r="EJE126" s="1567"/>
      <c r="EJF126" s="1567"/>
      <c r="EJG126" s="1567"/>
      <c r="EJH126" s="1567"/>
      <c r="EJI126" s="1567"/>
      <c r="EJJ126" s="1567"/>
      <c r="EJK126" s="1567"/>
      <c r="EJL126" s="1567"/>
      <c r="EJM126" s="1567"/>
      <c r="EJN126" s="1568"/>
      <c r="EJO126" s="1566"/>
      <c r="EJP126" s="1567"/>
      <c r="EJQ126" s="1567"/>
      <c r="EJR126" s="1567"/>
      <c r="EJS126" s="1567"/>
      <c r="EJT126" s="1567"/>
      <c r="EJU126" s="1567"/>
      <c r="EJV126" s="1567"/>
      <c r="EJW126" s="1567"/>
      <c r="EJX126" s="1567"/>
      <c r="EJY126" s="1567"/>
      <c r="EJZ126" s="1567"/>
      <c r="EKA126" s="1567"/>
      <c r="EKB126" s="1567"/>
      <c r="EKC126" s="1567"/>
      <c r="EKD126" s="1567"/>
      <c r="EKE126" s="1567"/>
      <c r="EKF126" s="1567"/>
      <c r="EKG126" s="1567"/>
      <c r="EKH126" s="1567"/>
      <c r="EKI126" s="1568"/>
      <c r="EKJ126" s="1566"/>
      <c r="EKK126" s="1567"/>
      <c r="EKL126" s="1567"/>
      <c r="EKM126" s="1567"/>
      <c r="EKN126" s="1567"/>
      <c r="EKO126" s="1567"/>
      <c r="EKP126" s="1567"/>
      <c r="EKQ126" s="1567"/>
      <c r="EKR126" s="1567"/>
      <c r="EKS126" s="1567"/>
      <c r="EKT126" s="1567"/>
      <c r="EKU126" s="1567"/>
      <c r="EKV126" s="1567"/>
      <c r="EKW126" s="1567"/>
      <c r="EKX126" s="1567"/>
      <c r="EKY126" s="1567"/>
      <c r="EKZ126" s="1567"/>
      <c r="ELA126" s="1567"/>
      <c r="ELB126" s="1567"/>
      <c r="ELC126" s="1567"/>
      <c r="ELD126" s="1568"/>
      <c r="ELE126" s="1566"/>
      <c r="ELF126" s="1567"/>
      <c r="ELG126" s="1567"/>
      <c r="ELH126" s="1567"/>
      <c r="ELI126" s="1567"/>
      <c r="ELJ126" s="1567"/>
      <c r="ELK126" s="1567"/>
      <c r="ELL126" s="1567"/>
      <c r="ELM126" s="1567"/>
      <c r="ELN126" s="1567"/>
      <c r="ELO126" s="1567"/>
      <c r="ELP126" s="1567"/>
      <c r="ELQ126" s="1567"/>
      <c r="ELR126" s="1567"/>
      <c r="ELS126" s="1567"/>
      <c r="ELT126" s="1567"/>
      <c r="ELU126" s="1567"/>
      <c r="ELV126" s="1567"/>
      <c r="ELW126" s="1567"/>
      <c r="ELX126" s="1567"/>
      <c r="ELY126" s="1568"/>
      <c r="ELZ126" s="1566"/>
      <c r="EMA126" s="1567"/>
      <c r="EMB126" s="1567"/>
      <c r="EMC126" s="1567"/>
      <c r="EMD126" s="1567"/>
      <c r="EME126" s="1567"/>
      <c r="EMF126" s="1567"/>
      <c r="EMG126" s="1567"/>
      <c r="EMH126" s="1567"/>
      <c r="EMI126" s="1567"/>
      <c r="EMJ126" s="1567"/>
      <c r="EMK126" s="1567"/>
      <c r="EML126" s="1567"/>
      <c r="EMM126" s="1567"/>
      <c r="EMN126" s="1567"/>
      <c r="EMO126" s="1567"/>
      <c r="EMP126" s="1567"/>
      <c r="EMQ126" s="1567"/>
      <c r="EMR126" s="1567"/>
      <c r="EMS126" s="1567"/>
      <c r="EMT126" s="1568"/>
      <c r="EMU126" s="1566"/>
      <c r="EMV126" s="1567"/>
      <c r="EMW126" s="1567"/>
      <c r="EMX126" s="1567"/>
      <c r="EMY126" s="1567"/>
      <c r="EMZ126" s="1567"/>
      <c r="ENA126" s="1567"/>
      <c r="ENB126" s="1567"/>
      <c r="ENC126" s="1567"/>
      <c r="END126" s="1567"/>
      <c r="ENE126" s="1567"/>
      <c r="ENF126" s="1567"/>
      <c r="ENG126" s="1567"/>
      <c r="ENH126" s="1567"/>
      <c r="ENI126" s="1567"/>
      <c r="ENJ126" s="1567"/>
      <c r="ENK126" s="1567"/>
      <c r="ENL126" s="1567"/>
      <c r="ENM126" s="1567"/>
      <c r="ENN126" s="1567"/>
      <c r="ENO126" s="1568"/>
      <c r="ENP126" s="1566"/>
      <c r="ENQ126" s="1567"/>
      <c r="ENR126" s="1567"/>
      <c r="ENS126" s="1567"/>
      <c r="ENT126" s="1567"/>
      <c r="ENU126" s="1567"/>
      <c r="ENV126" s="1567"/>
      <c r="ENW126" s="1567"/>
      <c r="ENX126" s="1567"/>
      <c r="ENY126" s="1567"/>
      <c r="ENZ126" s="1567"/>
      <c r="EOA126" s="1567"/>
      <c r="EOB126" s="1567"/>
      <c r="EOC126" s="1567"/>
      <c r="EOD126" s="1567"/>
      <c r="EOE126" s="1567"/>
      <c r="EOF126" s="1567"/>
      <c r="EOG126" s="1567"/>
      <c r="EOH126" s="1567"/>
      <c r="EOI126" s="1567"/>
      <c r="EOJ126" s="1568"/>
      <c r="EOK126" s="1566"/>
      <c r="EOL126" s="1567"/>
      <c r="EOM126" s="1567"/>
      <c r="EON126" s="1567"/>
      <c r="EOO126" s="1567"/>
      <c r="EOP126" s="1567"/>
      <c r="EOQ126" s="1567"/>
      <c r="EOR126" s="1567"/>
      <c r="EOS126" s="1567"/>
      <c r="EOT126" s="1567"/>
      <c r="EOU126" s="1567"/>
      <c r="EOV126" s="1567"/>
      <c r="EOW126" s="1567"/>
      <c r="EOX126" s="1567"/>
      <c r="EOY126" s="1567"/>
      <c r="EOZ126" s="1567"/>
      <c r="EPA126" s="1567"/>
      <c r="EPB126" s="1567"/>
      <c r="EPC126" s="1567"/>
      <c r="EPD126" s="1567"/>
      <c r="EPE126" s="1568"/>
      <c r="EPF126" s="1566"/>
      <c r="EPG126" s="1567"/>
      <c r="EPH126" s="1567"/>
      <c r="EPI126" s="1567"/>
      <c r="EPJ126" s="1567"/>
      <c r="EPK126" s="1567"/>
      <c r="EPL126" s="1567"/>
      <c r="EPM126" s="1567"/>
      <c r="EPN126" s="1567"/>
      <c r="EPO126" s="1567"/>
      <c r="EPP126" s="1567"/>
      <c r="EPQ126" s="1567"/>
      <c r="EPR126" s="1567"/>
      <c r="EPS126" s="1567"/>
      <c r="EPT126" s="1567"/>
      <c r="EPU126" s="1567"/>
      <c r="EPV126" s="1567"/>
      <c r="EPW126" s="1567"/>
      <c r="EPX126" s="1567"/>
      <c r="EPY126" s="1567"/>
      <c r="EPZ126" s="1568"/>
      <c r="EQA126" s="1566"/>
      <c r="EQB126" s="1567"/>
      <c r="EQC126" s="1567"/>
      <c r="EQD126" s="1567"/>
      <c r="EQE126" s="1567"/>
      <c r="EQF126" s="1567"/>
      <c r="EQG126" s="1567"/>
      <c r="EQH126" s="1567"/>
      <c r="EQI126" s="1567"/>
      <c r="EQJ126" s="1567"/>
      <c r="EQK126" s="1567"/>
      <c r="EQL126" s="1567"/>
      <c r="EQM126" s="1567"/>
      <c r="EQN126" s="1567"/>
      <c r="EQO126" s="1567"/>
      <c r="EQP126" s="1567"/>
      <c r="EQQ126" s="1567"/>
      <c r="EQR126" s="1567"/>
      <c r="EQS126" s="1567"/>
      <c r="EQT126" s="1567"/>
      <c r="EQU126" s="1568"/>
      <c r="EQV126" s="1566"/>
      <c r="EQW126" s="1567"/>
      <c r="EQX126" s="1567"/>
      <c r="EQY126" s="1567"/>
      <c r="EQZ126" s="1567"/>
      <c r="ERA126" s="1567"/>
      <c r="ERB126" s="1567"/>
      <c r="ERC126" s="1567"/>
      <c r="ERD126" s="1567"/>
      <c r="ERE126" s="1567"/>
      <c r="ERF126" s="1567"/>
      <c r="ERG126" s="1567"/>
      <c r="ERH126" s="1567"/>
      <c r="ERI126" s="1567"/>
      <c r="ERJ126" s="1567"/>
      <c r="ERK126" s="1567"/>
      <c r="ERL126" s="1567"/>
      <c r="ERM126" s="1567"/>
      <c r="ERN126" s="1567"/>
      <c r="ERO126" s="1567"/>
      <c r="ERP126" s="1568"/>
      <c r="ERQ126" s="1566"/>
      <c r="ERR126" s="1567"/>
      <c r="ERS126" s="1567"/>
      <c r="ERT126" s="1567"/>
      <c r="ERU126" s="1567"/>
      <c r="ERV126" s="1567"/>
      <c r="ERW126" s="1567"/>
      <c r="ERX126" s="1567"/>
      <c r="ERY126" s="1567"/>
      <c r="ERZ126" s="1567"/>
      <c r="ESA126" s="1567"/>
      <c r="ESB126" s="1567"/>
      <c r="ESC126" s="1567"/>
      <c r="ESD126" s="1567"/>
      <c r="ESE126" s="1567"/>
      <c r="ESF126" s="1567"/>
      <c r="ESG126" s="1567"/>
      <c r="ESH126" s="1567"/>
      <c r="ESI126" s="1567"/>
      <c r="ESJ126" s="1567"/>
      <c r="ESK126" s="1568"/>
      <c r="ESL126" s="1566"/>
      <c r="ESM126" s="1567"/>
      <c r="ESN126" s="1567"/>
      <c r="ESO126" s="1567"/>
      <c r="ESP126" s="1567"/>
      <c r="ESQ126" s="1567"/>
      <c r="ESR126" s="1567"/>
      <c r="ESS126" s="1567"/>
      <c r="EST126" s="1567"/>
      <c r="ESU126" s="1567"/>
      <c r="ESV126" s="1567"/>
      <c r="ESW126" s="1567"/>
      <c r="ESX126" s="1567"/>
      <c r="ESY126" s="1567"/>
      <c r="ESZ126" s="1567"/>
      <c r="ETA126" s="1567"/>
      <c r="ETB126" s="1567"/>
      <c r="ETC126" s="1567"/>
      <c r="ETD126" s="1567"/>
      <c r="ETE126" s="1567"/>
      <c r="ETF126" s="1568"/>
      <c r="ETG126" s="1566"/>
      <c r="ETH126" s="1567"/>
      <c r="ETI126" s="1567"/>
      <c r="ETJ126" s="1567"/>
      <c r="ETK126" s="1567"/>
      <c r="ETL126" s="1567"/>
      <c r="ETM126" s="1567"/>
      <c r="ETN126" s="1567"/>
      <c r="ETO126" s="1567"/>
      <c r="ETP126" s="1567"/>
      <c r="ETQ126" s="1567"/>
      <c r="ETR126" s="1567"/>
      <c r="ETS126" s="1567"/>
      <c r="ETT126" s="1567"/>
      <c r="ETU126" s="1567"/>
      <c r="ETV126" s="1567"/>
      <c r="ETW126" s="1567"/>
      <c r="ETX126" s="1567"/>
      <c r="ETY126" s="1567"/>
      <c r="ETZ126" s="1567"/>
      <c r="EUA126" s="1568"/>
      <c r="EUB126" s="1566"/>
      <c r="EUC126" s="1567"/>
      <c r="EUD126" s="1567"/>
      <c r="EUE126" s="1567"/>
      <c r="EUF126" s="1567"/>
      <c r="EUG126" s="1567"/>
      <c r="EUH126" s="1567"/>
      <c r="EUI126" s="1567"/>
      <c r="EUJ126" s="1567"/>
      <c r="EUK126" s="1567"/>
      <c r="EUL126" s="1567"/>
      <c r="EUM126" s="1567"/>
      <c r="EUN126" s="1567"/>
      <c r="EUO126" s="1567"/>
      <c r="EUP126" s="1567"/>
      <c r="EUQ126" s="1567"/>
      <c r="EUR126" s="1567"/>
      <c r="EUS126" s="1567"/>
      <c r="EUT126" s="1567"/>
      <c r="EUU126" s="1567"/>
      <c r="EUV126" s="1568"/>
      <c r="EUW126" s="1566"/>
      <c r="EUX126" s="1567"/>
      <c r="EUY126" s="1567"/>
      <c r="EUZ126" s="1567"/>
      <c r="EVA126" s="1567"/>
      <c r="EVB126" s="1567"/>
      <c r="EVC126" s="1567"/>
      <c r="EVD126" s="1567"/>
      <c r="EVE126" s="1567"/>
      <c r="EVF126" s="1567"/>
      <c r="EVG126" s="1567"/>
      <c r="EVH126" s="1567"/>
      <c r="EVI126" s="1567"/>
      <c r="EVJ126" s="1567"/>
      <c r="EVK126" s="1567"/>
      <c r="EVL126" s="1567"/>
      <c r="EVM126" s="1567"/>
      <c r="EVN126" s="1567"/>
      <c r="EVO126" s="1567"/>
      <c r="EVP126" s="1567"/>
      <c r="EVQ126" s="1568"/>
      <c r="EVR126" s="1566"/>
      <c r="EVS126" s="1567"/>
      <c r="EVT126" s="1567"/>
      <c r="EVU126" s="1567"/>
      <c r="EVV126" s="1567"/>
      <c r="EVW126" s="1567"/>
      <c r="EVX126" s="1567"/>
      <c r="EVY126" s="1567"/>
      <c r="EVZ126" s="1567"/>
      <c r="EWA126" s="1567"/>
      <c r="EWB126" s="1567"/>
      <c r="EWC126" s="1567"/>
      <c r="EWD126" s="1567"/>
      <c r="EWE126" s="1567"/>
      <c r="EWF126" s="1567"/>
      <c r="EWG126" s="1567"/>
      <c r="EWH126" s="1567"/>
      <c r="EWI126" s="1567"/>
      <c r="EWJ126" s="1567"/>
      <c r="EWK126" s="1567"/>
      <c r="EWL126" s="1568"/>
      <c r="EWM126" s="1566"/>
      <c r="EWN126" s="1567"/>
      <c r="EWO126" s="1567"/>
      <c r="EWP126" s="1567"/>
      <c r="EWQ126" s="1567"/>
      <c r="EWR126" s="1567"/>
      <c r="EWS126" s="1567"/>
      <c r="EWT126" s="1567"/>
      <c r="EWU126" s="1567"/>
      <c r="EWV126" s="1567"/>
      <c r="EWW126" s="1567"/>
      <c r="EWX126" s="1567"/>
      <c r="EWY126" s="1567"/>
      <c r="EWZ126" s="1567"/>
      <c r="EXA126" s="1567"/>
      <c r="EXB126" s="1567"/>
      <c r="EXC126" s="1567"/>
      <c r="EXD126" s="1567"/>
      <c r="EXE126" s="1567"/>
      <c r="EXF126" s="1567"/>
      <c r="EXG126" s="1568"/>
      <c r="EXH126" s="1566"/>
      <c r="EXI126" s="1567"/>
      <c r="EXJ126" s="1567"/>
      <c r="EXK126" s="1567"/>
      <c r="EXL126" s="1567"/>
      <c r="EXM126" s="1567"/>
      <c r="EXN126" s="1567"/>
      <c r="EXO126" s="1567"/>
      <c r="EXP126" s="1567"/>
      <c r="EXQ126" s="1567"/>
      <c r="EXR126" s="1567"/>
      <c r="EXS126" s="1567"/>
      <c r="EXT126" s="1567"/>
      <c r="EXU126" s="1567"/>
      <c r="EXV126" s="1567"/>
      <c r="EXW126" s="1567"/>
      <c r="EXX126" s="1567"/>
      <c r="EXY126" s="1567"/>
      <c r="EXZ126" s="1567"/>
      <c r="EYA126" s="1567"/>
      <c r="EYB126" s="1568"/>
      <c r="EYC126" s="1566"/>
      <c r="EYD126" s="1567"/>
      <c r="EYE126" s="1567"/>
      <c r="EYF126" s="1567"/>
      <c r="EYG126" s="1567"/>
      <c r="EYH126" s="1567"/>
      <c r="EYI126" s="1567"/>
      <c r="EYJ126" s="1567"/>
      <c r="EYK126" s="1567"/>
      <c r="EYL126" s="1567"/>
      <c r="EYM126" s="1567"/>
      <c r="EYN126" s="1567"/>
      <c r="EYO126" s="1567"/>
      <c r="EYP126" s="1567"/>
      <c r="EYQ126" s="1567"/>
      <c r="EYR126" s="1567"/>
      <c r="EYS126" s="1567"/>
      <c r="EYT126" s="1567"/>
      <c r="EYU126" s="1567"/>
      <c r="EYV126" s="1567"/>
      <c r="EYW126" s="1568"/>
      <c r="EYX126" s="1566"/>
      <c r="EYY126" s="1567"/>
      <c r="EYZ126" s="1567"/>
      <c r="EZA126" s="1567"/>
      <c r="EZB126" s="1567"/>
      <c r="EZC126" s="1567"/>
      <c r="EZD126" s="1567"/>
      <c r="EZE126" s="1567"/>
      <c r="EZF126" s="1567"/>
      <c r="EZG126" s="1567"/>
      <c r="EZH126" s="1567"/>
      <c r="EZI126" s="1567"/>
      <c r="EZJ126" s="1567"/>
      <c r="EZK126" s="1567"/>
      <c r="EZL126" s="1567"/>
      <c r="EZM126" s="1567"/>
      <c r="EZN126" s="1567"/>
      <c r="EZO126" s="1567"/>
      <c r="EZP126" s="1567"/>
      <c r="EZQ126" s="1567"/>
      <c r="EZR126" s="1568"/>
      <c r="EZS126" s="1566"/>
      <c r="EZT126" s="1567"/>
      <c r="EZU126" s="1567"/>
      <c r="EZV126" s="1567"/>
      <c r="EZW126" s="1567"/>
      <c r="EZX126" s="1567"/>
      <c r="EZY126" s="1567"/>
      <c r="EZZ126" s="1567"/>
      <c r="FAA126" s="1567"/>
      <c r="FAB126" s="1567"/>
      <c r="FAC126" s="1567"/>
      <c r="FAD126" s="1567"/>
      <c r="FAE126" s="1567"/>
      <c r="FAF126" s="1567"/>
      <c r="FAG126" s="1567"/>
      <c r="FAH126" s="1567"/>
      <c r="FAI126" s="1567"/>
      <c r="FAJ126" s="1567"/>
      <c r="FAK126" s="1567"/>
      <c r="FAL126" s="1567"/>
      <c r="FAM126" s="1568"/>
      <c r="FAN126" s="1566"/>
      <c r="FAO126" s="1567"/>
      <c r="FAP126" s="1567"/>
      <c r="FAQ126" s="1567"/>
      <c r="FAR126" s="1567"/>
      <c r="FAS126" s="1567"/>
      <c r="FAT126" s="1567"/>
      <c r="FAU126" s="1567"/>
      <c r="FAV126" s="1567"/>
      <c r="FAW126" s="1567"/>
      <c r="FAX126" s="1567"/>
      <c r="FAY126" s="1567"/>
      <c r="FAZ126" s="1567"/>
      <c r="FBA126" s="1567"/>
      <c r="FBB126" s="1567"/>
      <c r="FBC126" s="1567"/>
      <c r="FBD126" s="1567"/>
      <c r="FBE126" s="1567"/>
      <c r="FBF126" s="1567"/>
      <c r="FBG126" s="1567"/>
      <c r="FBH126" s="1568"/>
      <c r="FBI126" s="1566"/>
      <c r="FBJ126" s="1567"/>
      <c r="FBK126" s="1567"/>
      <c r="FBL126" s="1567"/>
      <c r="FBM126" s="1567"/>
      <c r="FBN126" s="1567"/>
      <c r="FBO126" s="1567"/>
      <c r="FBP126" s="1567"/>
      <c r="FBQ126" s="1567"/>
      <c r="FBR126" s="1567"/>
      <c r="FBS126" s="1567"/>
      <c r="FBT126" s="1567"/>
      <c r="FBU126" s="1567"/>
      <c r="FBV126" s="1567"/>
      <c r="FBW126" s="1567"/>
      <c r="FBX126" s="1567"/>
      <c r="FBY126" s="1567"/>
      <c r="FBZ126" s="1567"/>
      <c r="FCA126" s="1567"/>
      <c r="FCB126" s="1567"/>
      <c r="FCC126" s="1568"/>
      <c r="FCD126" s="1566"/>
      <c r="FCE126" s="1567"/>
      <c r="FCF126" s="1567"/>
      <c r="FCG126" s="1567"/>
      <c r="FCH126" s="1567"/>
      <c r="FCI126" s="1567"/>
      <c r="FCJ126" s="1567"/>
      <c r="FCK126" s="1567"/>
      <c r="FCL126" s="1567"/>
      <c r="FCM126" s="1567"/>
      <c r="FCN126" s="1567"/>
      <c r="FCO126" s="1567"/>
      <c r="FCP126" s="1567"/>
      <c r="FCQ126" s="1567"/>
      <c r="FCR126" s="1567"/>
      <c r="FCS126" s="1567"/>
      <c r="FCT126" s="1567"/>
      <c r="FCU126" s="1567"/>
      <c r="FCV126" s="1567"/>
      <c r="FCW126" s="1567"/>
      <c r="FCX126" s="1568"/>
      <c r="FCY126" s="1566"/>
      <c r="FCZ126" s="1567"/>
      <c r="FDA126" s="1567"/>
      <c r="FDB126" s="1567"/>
      <c r="FDC126" s="1567"/>
      <c r="FDD126" s="1567"/>
      <c r="FDE126" s="1567"/>
      <c r="FDF126" s="1567"/>
      <c r="FDG126" s="1567"/>
      <c r="FDH126" s="1567"/>
      <c r="FDI126" s="1567"/>
      <c r="FDJ126" s="1567"/>
      <c r="FDK126" s="1567"/>
      <c r="FDL126" s="1567"/>
      <c r="FDM126" s="1567"/>
      <c r="FDN126" s="1567"/>
      <c r="FDO126" s="1567"/>
      <c r="FDP126" s="1567"/>
      <c r="FDQ126" s="1567"/>
      <c r="FDR126" s="1567"/>
      <c r="FDS126" s="1568"/>
      <c r="FDT126" s="1566"/>
      <c r="FDU126" s="1567"/>
      <c r="FDV126" s="1567"/>
      <c r="FDW126" s="1567"/>
      <c r="FDX126" s="1567"/>
      <c r="FDY126" s="1567"/>
      <c r="FDZ126" s="1567"/>
      <c r="FEA126" s="1567"/>
      <c r="FEB126" s="1567"/>
      <c r="FEC126" s="1567"/>
      <c r="FED126" s="1567"/>
      <c r="FEE126" s="1567"/>
      <c r="FEF126" s="1567"/>
      <c r="FEG126" s="1567"/>
      <c r="FEH126" s="1567"/>
      <c r="FEI126" s="1567"/>
      <c r="FEJ126" s="1567"/>
      <c r="FEK126" s="1567"/>
      <c r="FEL126" s="1567"/>
      <c r="FEM126" s="1567"/>
      <c r="FEN126" s="1568"/>
      <c r="FEO126" s="1566"/>
      <c r="FEP126" s="1567"/>
      <c r="FEQ126" s="1567"/>
      <c r="FER126" s="1567"/>
      <c r="FES126" s="1567"/>
      <c r="FET126" s="1567"/>
      <c r="FEU126" s="1567"/>
      <c r="FEV126" s="1567"/>
      <c r="FEW126" s="1567"/>
      <c r="FEX126" s="1567"/>
      <c r="FEY126" s="1567"/>
      <c r="FEZ126" s="1567"/>
      <c r="FFA126" s="1567"/>
      <c r="FFB126" s="1567"/>
      <c r="FFC126" s="1567"/>
      <c r="FFD126" s="1567"/>
      <c r="FFE126" s="1567"/>
      <c r="FFF126" s="1567"/>
      <c r="FFG126" s="1567"/>
      <c r="FFH126" s="1567"/>
      <c r="FFI126" s="1568"/>
      <c r="FFJ126" s="1566"/>
      <c r="FFK126" s="1567"/>
      <c r="FFL126" s="1567"/>
      <c r="FFM126" s="1567"/>
      <c r="FFN126" s="1567"/>
      <c r="FFO126" s="1567"/>
      <c r="FFP126" s="1567"/>
      <c r="FFQ126" s="1567"/>
      <c r="FFR126" s="1567"/>
      <c r="FFS126" s="1567"/>
      <c r="FFT126" s="1567"/>
      <c r="FFU126" s="1567"/>
      <c r="FFV126" s="1567"/>
      <c r="FFW126" s="1567"/>
      <c r="FFX126" s="1567"/>
      <c r="FFY126" s="1567"/>
      <c r="FFZ126" s="1567"/>
      <c r="FGA126" s="1567"/>
      <c r="FGB126" s="1567"/>
      <c r="FGC126" s="1567"/>
      <c r="FGD126" s="1568"/>
      <c r="FGE126" s="1566"/>
      <c r="FGF126" s="1567"/>
      <c r="FGG126" s="1567"/>
      <c r="FGH126" s="1567"/>
      <c r="FGI126" s="1567"/>
      <c r="FGJ126" s="1567"/>
      <c r="FGK126" s="1567"/>
      <c r="FGL126" s="1567"/>
      <c r="FGM126" s="1567"/>
      <c r="FGN126" s="1567"/>
      <c r="FGO126" s="1567"/>
      <c r="FGP126" s="1567"/>
      <c r="FGQ126" s="1567"/>
      <c r="FGR126" s="1567"/>
      <c r="FGS126" s="1567"/>
      <c r="FGT126" s="1567"/>
      <c r="FGU126" s="1567"/>
      <c r="FGV126" s="1567"/>
      <c r="FGW126" s="1567"/>
      <c r="FGX126" s="1567"/>
      <c r="FGY126" s="1568"/>
      <c r="FGZ126" s="1566"/>
      <c r="FHA126" s="1567"/>
      <c r="FHB126" s="1567"/>
      <c r="FHC126" s="1567"/>
      <c r="FHD126" s="1567"/>
      <c r="FHE126" s="1567"/>
      <c r="FHF126" s="1567"/>
      <c r="FHG126" s="1567"/>
      <c r="FHH126" s="1567"/>
      <c r="FHI126" s="1567"/>
      <c r="FHJ126" s="1567"/>
      <c r="FHK126" s="1567"/>
      <c r="FHL126" s="1567"/>
      <c r="FHM126" s="1567"/>
      <c r="FHN126" s="1567"/>
      <c r="FHO126" s="1567"/>
      <c r="FHP126" s="1567"/>
      <c r="FHQ126" s="1567"/>
      <c r="FHR126" s="1567"/>
      <c r="FHS126" s="1567"/>
      <c r="FHT126" s="1568"/>
      <c r="FHU126" s="1566"/>
      <c r="FHV126" s="1567"/>
      <c r="FHW126" s="1567"/>
      <c r="FHX126" s="1567"/>
      <c r="FHY126" s="1567"/>
      <c r="FHZ126" s="1567"/>
      <c r="FIA126" s="1567"/>
      <c r="FIB126" s="1567"/>
      <c r="FIC126" s="1567"/>
      <c r="FID126" s="1567"/>
      <c r="FIE126" s="1567"/>
      <c r="FIF126" s="1567"/>
      <c r="FIG126" s="1567"/>
      <c r="FIH126" s="1567"/>
      <c r="FII126" s="1567"/>
      <c r="FIJ126" s="1567"/>
      <c r="FIK126" s="1567"/>
      <c r="FIL126" s="1567"/>
      <c r="FIM126" s="1567"/>
      <c r="FIN126" s="1567"/>
      <c r="FIO126" s="1568"/>
      <c r="FIP126" s="1566"/>
      <c r="FIQ126" s="1567"/>
      <c r="FIR126" s="1567"/>
      <c r="FIS126" s="1567"/>
      <c r="FIT126" s="1567"/>
      <c r="FIU126" s="1567"/>
      <c r="FIV126" s="1567"/>
      <c r="FIW126" s="1567"/>
      <c r="FIX126" s="1567"/>
      <c r="FIY126" s="1567"/>
      <c r="FIZ126" s="1567"/>
      <c r="FJA126" s="1567"/>
      <c r="FJB126" s="1567"/>
      <c r="FJC126" s="1567"/>
      <c r="FJD126" s="1567"/>
      <c r="FJE126" s="1567"/>
      <c r="FJF126" s="1567"/>
      <c r="FJG126" s="1567"/>
      <c r="FJH126" s="1567"/>
      <c r="FJI126" s="1567"/>
      <c r="FJJ126" s="1568"/>
      <c r="FJK126" s="1566"/>
      <c r="FJL126" s="1567"/>
      <c r="FJM126" s="1567"/>
      <c r="FJN126" s="1567"/>
      <c r="FJO126" s="1567"/>
      <c r="FJP126" s="1567"/>
      <c r="FJQ126" s="1567"/>
      <c r="FJR126" s="1567"/>
      <c r="FJS126" s="1567"/>
      <c r="FJT126" s="1567"/>
      <c r="FJU126" s="1567"/>
      <c r="FJV126" s="1567"/>
      <c r="FJW126" s="1567"/>
      <c r="FJX126" s="1567"/>
      <c r="FJY126" s="1567"/>
      <c r="FJZ126" s="1567"/>
      <c r="FKA126" s="1567"/>
      <c r="FKB126" s="1567"/>
      <c r="FKC126" s="1567"/>
      <c r="FKD126" s="1567"/>
      <c r="FKE126" s="1568"/>
      <c r="FKF126" s="1566"/>
      <c r="FKG126" s="1567"/>
      <c r="FKH126" s="1567"/>
      <c r="FKI126" s="1567"/>
      <c r="FKJ126" s="1567"/>
      <c r="FKK126" s="1567"/>
      <c r="FKL126" s="1567"/>
      <c r="FKM126" s="1567"/>
      <c r="FKN126" s="1567"/>
      <c r="FKO126" s="1567"/>
      <c r="FKP126" s="1567"/>
      <c r="FKQ126" s="1567"/>
      <c r="FKR126" s="1567"/>
      <c r="FKS126" s="1567"/>
      <c r="FKT126" s="1567"/>
      <c r="FKU126" s="1567"/>
      <c r="FKV126" s="1567"/>
      <c r="FKW126" s="1567"/>
      <c r="FKX126" s="1567"/>
      <c r="FKY126" s="1567"/>
      <c r="FKZ126" s="1568"/>
      <c r="FLA126" s="1566"/>
      <c r="FLB126" s="1567"/>
      <c r="FLC126" s="1567"/>
      <c r="FLD126" s="1567"/>
      <c r="FLE126" s="1567"/>
      <c r="FLF126" s="1567"/>
      <c r="FLG126" s="1567"/>
      <c r="FLH126" s="1567"/>
      <c r="FLI126" s="1567"/>
      <c r="FLJ126" s="1567"/>
      <c r="FLK126" s="1567"/>
      <c r="FLL126" s="1567"/>
      <c r="FLM126" s="1567"/>
      <c r="FLN126" s="1567"/>
      <c r="FLO126" s="1567"/>
      <c r="FLP126" s="1567"/>
      <c r="FLQ126" s="1567"/>
      <c r="FLR126" s="1567"/>
      <c r="FLS126" s="1567"/>
      <c r="FLT126" s="1567"/>
      <c r="FLU126" s="1568"/>
      <c r="FLV126" s="1566"/>
      <c r="FLW126" s="1567"/>
      <c r="FLX126" s="1567"/>
      <c r="FLY126" s="1567"/>
      <c r="FLZ126" s="1567"/>
      <c r="FMA126" s="1567"/>
      <c r="FMB126" s="1567"/>
      <c r="FMC126" s="1567"/>
      <c r="FMD126" s="1567"/>
      <c r="FME126" s="1567"/>
      <c r="FMF126" s="1567"/>
      <c r="FMG126" s="1567"/>
      <c r="FMH126" s="1567"/>
      <c r="FMI126" s="1567"/>
      <c r="FMJ126" s="1567"/>
      <c r="FMK126" s="1567"/>
      <c r="FML126" s="1567"/>
      <c r="FMM126" s="1567"/>
      <c r="FMN126" s="1567"/>
      <c r="FMO126" s="1567"/>
      <c r="FMP126" s="1568"/>
      <c r="FMQ126" s="1566"/>
      <c r="FMR126" s="1567"/>
      <c r="FMS126" s="1567"/>
      <c r="FMT126" s="1567"/>
      <c r="FMU126" s="1567"/>
      <c r="FMV126" s="1567"/>
      <c r="FMW126" s="1567"/>
      <c r="FMX126" s="1567"/>
      <c r="FMY126" s="1567"/>
      <c r="FMZ126" s="1567"/>
      <c r="FNA126" s="1567"/>
      <c r="FNB126" s="1567"/>
      <c r="FNC126" s="1567"/>
      <c r="FND126" s="1567"/>
      <c r="FNE126" s="1567"/>
      <c r="FNF126" s="1567"/>
      <c r="FNG126" s="1567"/>
      <c r="FNH126" s="1567"/>
      <c r="FNI126" s="1567"/>
      <c r="FNJ126" s="1567"/>
      <c r="FNK126" s="1568"/>
      <c r="FNL126" s="1566"/>
      <c r="FNM126" s="1567"/>
      <c r="FNN126" s="1567"/>
      <c r="FNO126" s="1567"/>
      <c r="FNP126" s="1567"/>
      <c r="FNQ126" s="1567"/>
      <c r="FNR126" s="1567"/>
      <c r="FNS126" s="1567"/>
      <c r="FNT126" s="1567"/>
      <c r="FNU126" s="1567"/>
      <c r="FNV126" s="1567"/>
      <c r="FNW126" s="1567"/>
      <c r="FNX126" s="1567"/>
      <c r="FNY126" s="1567"/>
      <c r="FNZ126" s="1567"/>
      <c r="FOA126" s="1567"/>
      <c r="FOB126" s="1567"/>
      <c r="FOC126" s="1567"/>
      <c r="FOD126" s="1567"/>
      <c r="FOE126" s="1567"/>
      <c r="FOF126" s="1568"/>
      <c r="FOG126" s="1566"/>
      <c r="FOH126" s="1567"/>
      <c r="FOI126" s="1567"/>
      <c r="FOJ126" s="1567"/>
      <c r="FOK126" s="1567"/>
      <c r="FOL126" s="1567"/>
      <c r="FOM126" s="1567"/>
      <c r="FON126" s="1567"/>
      <c r="FOO126" s="1567"/>
      <c r="FOP126" s="1567"/>
      <c r="FOQ126" s="1567"/>
      <c r="FOR126" s="1567"/>
      <c r="FOS126" s="1567"/>
      <c r="FOT126" s="1567"/>
      <c r="FOU126" s="1567"/>
      <c r="FOV126" s="1567"/>
      <c r="FOW126" s="1567"/>
      <c r="FOX126" s="1567"/>
      <c r="FOY126" s="1567"/>
      <c r="FOZ126" s="1567"/>
      <c r="FPA126" s="1568"/>
      <c r="FPB126" s="1566"/>
      <c r="FPC126" s="1567"/>
      <c r="FPD126" s="1567"/>
      <c r="FPE126" s="1567"/>
      <c r="FPF126" s="1567"/>
      <c r="FPG126" s="1567"/>
      <c r="FPH126" s="1567"/>
      <c r="FPI126" s="1567"/>
      <c r="FPJ126" s="1567"/>
      <c r="FPK126" s="1567"/>
      <c r="FPL126" s="1567"/>
      <c r="FPM126" s="1567"/>
      <c r="FPN126" s="1567"/>
      <c r="FPO126" s="1567"/>
      <c r="FPP126" s="1567"/>
      <c r="FPQ126" s="1567"/>
      <c r="FPR126" s="1567"/>
      <c r="FPS126" s="1567"/>
      <c r="FPT126" s="1567"/>
      <c r="FPU126" s="1567"/>
      <c r="FPV126" s="1568"/>
      <c r="FPW126" s="1566"/>
      <c r="FPX126" s="1567"/>
      <c r="FPY126" s="1567"/>
      <c r="FPZ126" s="1567"/>
      <c r="FQA126" s="1567"/>
      <c r="FQB126" s="1567"/>
      <c r="FQC126" s="1567"/>
      <c r="FQD126" s="1567"/>
      <c r="FQE126" s="1567"/>
      <c r="FQF126" s="1567"/>
      <c r="FQG126" s="1567"/>
      <c r="FQH126" s="1567"/>
      <c r="FQI126" s="1567"/>
      <c r="FQJ126" s="1567"/>
      <c r="FQK126" s="1567"/>
      <c r="FQL126" s="1567"/>
      <c r="FQM126" s="1567"/>
      <c r="FQN126" s="1567"/>
      <c r="FQO126" s="1567"/>
      <c r="FQP126" s="1567"/>
      <c r="FQQ126" s="1568"/>
      <c r="FQR126" s="1566"/>
      <c r="FQS126" s="1567"/>
      <c r="FQT126" s="1567"/>
      <c r="FQU126" s="1567"/>
      <c r="FQV126" s="1567"/>
      <c r="FQW126" s="1567"/>
      <c r="FQX126" s="1567"/>
      <c r="FQY126" s="1567"/>
      <c r="FQZ126" s="1567"/>
      <c r="FRA126" s="1567"/>
      <c r="FRB126" s="1567"/>
      <c r="FRC126" s="1567"/>
      <c r="FRD126" s="1567"/>
      <c r="FRE126" s="1567"/>
      <c r="FRF126" s="1567"/>
      <c r="FRG126" s="1567"/>
      <c r="FRH126" s="1567"/>
      <c r="FRI126" s="1567"/>
      <c r="FRJ126" s="1567"/>
      <c r="FRK126" s="1567"/>
      <c r="FRL126" s="1568"/>
      <c r="FRM126" s="1566"/>
      <c r="FRN126" s="1567"/>
      <c r="FRO126" s="1567"/>
      <c r="FRP126" s="1567"/>
      <c r="FRQ126" s="1567"/>
      <c r="FRR126" s="1567"/>
      <c r="FRS126" s="1567"/>
      <c r="FRT126" s="1567"/>
      <c r="FRU126" s="1567"/>
      <c r="FRV126" s="1567"/>
      <c r="FRW126" s="1567"/>
      <c r="FRX126" s="1567"/>
      <c r="FRY126" s="1567"/>
      <c r="FRZ126" s="1567"/>
      <c r="FSA126" s="1567"/>
      <c r="FSB126" s="1567"/>
      <c r="FSC126" s="1567"/>
      <c r="FSD126" s="1567"/>
      <c r="FSE126" s="1567"/>
      <c r="FSF126" s="1567"/>
      <c r="FSG126" s="1568"/>
      <c r="FSH126" s="1566"/>
      <c r="FSI126" s="1567"/>
      <c r="FSJ126" s="1567"/>
      <c r="FSK126" s="1567"/>
      <c r="FSL126" s="1567"/>
      <c r="FSM126" s="1567"/>
      <c r="FSN126" s="1567"/>
      <c r="FSO126" s="1567"/>
      <c r="FSP126" s="1567"/>
      <c r="FSQ126" s="1567"/>
      <c r="FSR126" s="1567"/>
      <c r="FSS126" s="1567"/>
      <c r="FST126" s="1567"/>
      <c r="FSU126" s="1567"/>
      <c r="FSV126" s="1567"/>
      <c r="FSW126" s="1567"/>
      <c r="FSX126" s="1567"/>
      <c r="FSY126" s="1567"/>
      <c r="FSZ126" s="1567"/>
      <c r="FTA126" s="1567"/>
      <c r="FTB126" s="1568"/>
      <c r="FTC126" s="1566"/>
      <c r="FTD126" s="1567"/>
      <c r="FTE126" s="1567"/>
      <c r="FTF126" s="1567"/>
      <c r="FTG126" s="1567"/>
      <c r="FTH126" s="1567"/>
      <c r="FTI126" s="1567"/>
      <c r="FTJ126" s="1567"/>
      <c r="FTK126" s="1567"/>
      <c r="FTL126" s="1567"/>
      <c r="FTM126" s="1567"/>
      <c r="FTN126" s="1567"/>
      <c r="FTO126" s="1567"/>
      <c r="FTP126" s="1567"/>
      <c r="FTQ126" s="1567"/>
      <c r="FTR126" s="1567"/>
      <c r="FTS126" s="1567"/>
      <c r="FTT126" s="1567"/>
      <c r="FTU126" s="1567"/>
      <c r="FTV126" s="1567"/>
      <c r="FTW126" s="1568"/>
      <c r="FTX126" s="1566"/>
      <c r="FTY126" s="1567"/>
      <c r="FTZ126" s="1567"/>
      <c r="FUA126" s="1567"/>
      <c r="FUB126" s="1567"/>
      <c r="FUC126" s="1567"/>
      <c r="FUD126" s="1567"/>
      <c r="FUE126" s="1567"/>
      <c r="FUF126" s="1567"/>
      <c r="FUG126" s="1567"/>
      <c r="FUH126" s="1567"/>
      <c r="FUI126" s="1567"/>
      <c r="FUJ126" s="1567"/>
      <c r="FUK126" s="1567"/>
      <c r="FUL126" s="1567"/>
      <c r="FUM126" s="1567"/>
      <c r="FUN126" s="1567"/>
      <c r="FUO126" s="1567"/>
      <c r="FUP126" s="1567"/>
      <c r="FUQ126" s="1567"/>
      <c r="FUR126" s="1568"/>
      <c r="FUS126" s="1566"/>
      <c r="FUT126" s="1567"/>
      <c r="FUU126" s="1567"/>
      <c r="FUV126" s="1567"/>
      <c r="FUW126" s="1567"/>
      <c r="FUX126" s="1567"/>
      <c r="FUY126" s="1567"/>
      <c r="FUZ126" s="1567"/>
      <c r="FVA126" s="1567"/>
      <c r="FVB126" s="1567"/>
      <c r="FVC126" s="1567"/>
      <c r="FVD126" s="1567"/>
      <c r="FVE126" s="1567"/>
      <c r="FVF126" s="1567"/>
      <c r="FVG126" s="1567"/>
      <c r="FVH126" s="1567"/>
      <c r="FVI126" s="1567"/>
      <c r="FVJ126" s="1567"/>
      <c r="FVK126" s="1567"/>
      <c r="FVL126" s="1567"/>
      <c r="FVM126" s="1568"/>
      <c r="FVN126" s="1566"/>
      <c r="FVO126" s="1567"/>
      <c r="FVP126" s="1567"/>
      <c r="FVQ126" s="1567"/>
      <c r="FVR126" s="1567"/>
      <c r="FVS126" s="1567"/>
      <c r="FVT126" s="1567"/>
      <c r="FVU126" s="1567"/>
      <c r="FVV126" s="1567"/>
      <c r="FVW126" s="1567"/>
      <c r="FVX126" s="1567"/>
      <c r="FVY126" s="1567"/>
      <c r="FVZ126" s="1567"/>
      <c r="FWA126" s="1567"/>
      <c r="FWB126" s="1567"/>
      <c r="FWC126" s="1567"/>
      <c r="FWD126" s="1567"/>
      <c r="FWE126" s="1567"/>
      <c r="FWF126" s="1567"/>
      <c r="FWG126" s="1567"/>
      <c r="FWH126" s="1568"/>
      <c r="FWI126" s="1566"/>
      <c r="FWJ126" s="1567"/>
      <c r="FWK126" s="1567"/>
      <c r="FWL126" s="1567"/>
      <c r="FWM126" s="1567"/>
      <c r="FWN126" s="1567"/>
      <c r="FWO126" s="1567"/>
      <c r="FWP126" s="1567"/>
      <c r="FWQ126" s="1567"/>
      <c r="FWR126" s="1567"/>
      <c r="FWS126" s="1567"/>
      <c r="FWT126" s="1567"/>
      <c r="FWU126" s="1567"/>
      <c r="FWV126" s="1567"/>
      <c r="FWW126" s="1567"/>
      <c r="FWX126" s="1567"/>
      <c r="FWY126" s="1567"/>
      <c r="FWZ126" s="1567"/>
      <c r="FXA126" s="1567"/>
      <c r="FXB126" s="1567"/>
      <c r="FXC126" s="1568"/>
      <c r="FXD126" s="1566"/>
      <c r="FXE126" s="1567"/>
      <c r="FXF126" s="1567"/>
      <c r="FXG126" s="1567"/>
      <c r="FXH126" s="1567"/>
      <c r="FXI126" s="1567"/>
      <c r="FXJ126" s="1567"/>
      <c r="FXK126" s="1567"/>
      <c r="FXL126" s="1567"/>
      <c r="FXM126" s="1567"/>
      <c r="FXN126" s="1567"/>
      <c r="FXO126" s="1567"/>
      <c r="FXP126" s="1567"/>
      <c r="FXQ126" s="1567"/>
      <c r="FXR126" s="1567"/>
      <c r="FXS126" s="1567"/>
      <c r="FXT126" s="1567"/>
      <c r="FXU126" s="1567"/>
      <c r="FXV126" s="1567"/>
      <c r="FXW126" s="1567"/>
      <c r="FXX126" s="1568"/>
      <c r="FXY126" s="1566"/>
      <c r="FXZ126" s="1567"/>
      <c r="FYA126" s="1567"/>
      <c r="FYB126" s="1567"/>
      <c r="FYC126" s="1567"/>
      <c r="FYD126" s="1567"/>
      <c r="FYE126" s="1567"/>
      <c r="FYF126" s="1567"/>
      <c r="FYG126" s="1567"/>
      <c r="FYH126" s="1567"/>
      <c r="FYI126" s="1567"/>
      <c r="FYJ126" s="1567"/>
      <c r="FYK126" s="1567"/>
      <c r="FYL126" s="1567"/>
      <c r="FYM126" s="1567"/>
      <c r="FYN126" s="1567"/>
      <c r="FYO126" s="1567"/>
      <c r="FYP126" s="1567"/>
      <c r="FYQ126" s="1567"/>
      <c r="FYR126" s="1567"/>
      <c r="FYS126" s="1568"/>
      <c r="FYT126" s="1566"/>
      <c r="FYU126" s="1567"/>
      <c r="FYV126" s="1567"/>
      <c r="FYW126" s="1567"/>
      <c r="FYX126" s="1567"/>
      <c r="FYY126" s="1567"/>
      <c r="FYZ126" s="1567"/>
      <c r="FZA126" s="1567"/>
      <c r="FZB126" s="1567"/>
      <c r="FZC126" s="1567"/>
      <c r="FZD126" s="1567"/>
      <c r="FZE126" s="1567"/>
      <c r="FZF126" s="1567"/>
      <c r="FZG126" s="1567"/>
      <c r="FZH126" s="1567"/>
      <c r="FZI126" s="1567"/>
      <c r="FZJ126" s="1567"/>
      <c r="FZK126" s="1567"/>
      <c r="FZL126" s="1567"/>
      <c r="FZM126" s="1567"/>
      <c r="FZN126" s="1568"/>
      <c r="FZO126" s="1566"/>
      <c r="FZP126" s="1567"/>
      <c r="FZQ126" s="1567"/>
      <c r="FZR126" s="1567"/>
      <c r="FZS126" s="1567"/>
      <c r="FZT126" s="1567"/>
      <c r="FZU126" s="1567"/>
      <c r="FZV126" s="1567"/>
      <c r="FZW126" s="1567"/>
      <c r="FZX126" s="1567"/>
      <c r="FZY126" s="1567"/>
      <c r="FZZ126" s="1567"/>
      <c r="GAA126" s="1567"/>
      <c r="GAB126" s="1567"/>
      <c r="GAC126" s="1567"/>
      <c r="GAD126" s="1567"/>
      <c r="GAE126" s="1567"/>
      <c r="GAF126" s="1567"/>
      <c r="GAG126" s="1567"/>
      <c r="GAH126" s="1567"/>
      <c r="GAI126" s="1568"/>
      <c r="GAJ126" s="1566"/>
      <c r="GAK126" s="1567"/>
      <c r="GAL126" s="1567"/>
      <c r="GAM126" s="1567"/>
      <c r="GAN126" s="1567"/>
      <c r="GAO126" s="1567"/>
      <c r="GAP126" s="1567"/>
      <c r="GAQ126" s="1567"/>
      <c r="GAR126" s="1567"/>
      <c r="GAS126" s="1567"/>
      <c r="GAT126" s="1567"/>
      <c r="GAU126" s="1567"/>
      <c r="GAV126" s="1567"/>
      <c r="GAW126" s="1567"/>
      <c r="GAX126" s="1567"/>
      <c r="GAY126" s="1567"/>
      <c r="GAZ126" s="1567"/>
      <c r="GBA126" s="1567"/>
      <c r="GBB126" s="1567"/>
      <c r="GBC126" s="1567"/>
      <c r="GBD126" s="1568"/>
      <c r="GBE126" s="1566"/>
      <c r="GBF126" s="1567"/>
      <c r="GBG126" s="1567"/>
      <c r="GBH126" s="1567"/>
      <c r="GBI126" s="1567"/>
      <c r="GBJ126" s="1567"/>
      <c r="GBK126" s="1567"/>
      <c r="GBL126" s="1567"/>
      <c r="GBM126" s="1567"/>
      <c r="GBN126" s="1567"/>
      <c r="GBO126" s="1567"/>
      <c r="GBP126" s="1567"/>
      <c r="GBQ126" s="1567"/>
      <c r="GBR126" s="1567"/>
      <c r="GBS126" s="1567"/>
      <c r="GBT126" s="1567"/>
      <c r="GBU126" s="1567"/>
      <c r="GBV126" s="1567"/>
      <c r="GBW126" s="1567"/>
      <c r="GBX126" s="1567"/>
      <c r="GBY126" s="1568"/>
      <c r="GBZ126" s="1566"/>
      <c r="GCA126" s="1567"/>
      <c r="GCB126" s="1567"/>
      <c r="GCC126" s="1567"/>
      <c r="GCD126" s="1567"/>
      <c r="GCE126" s="1567"/>
      <c r="GCF126" s="1567"/>
      <c r="GCG126" s="1567"/>
      <c r="GCH126" s="1567"/>
      <c r="GCI126" s="1567"/>
      <c r="GCJ126" s="1567"/>
      <c r="GCK126" s="1567"/>
      <c r="GCL126" s="1567"/>
      <c r="GCM126" s="1567"/>
      <c r="GCN126" s="1567"/>
      <c r="GCO126" s="1567"/>
      <c r="GCP126" s="1567"/>
      <c r="GCQ126" s="1567"/>
      <c r="GCR126" s="1567"/>
      <c r="GCS126" s="1567"/>
      <c r="GCT126" s="1568"/>
      <c r="GCU126" s="1566"/>
      <c r="GCV126" s="1567"/>
      <c r="GCW126" s="1567"/>
      <c r="GCX126" s="1567"/>
      <c r="GCY126" s="1567"/>
      <c r="GCZ126" s="1567"/>
      <c r="GDA126" s="1567"/>
      <c r="GDB126" s="1567"/>
      <c r="GDC126" s="1567"/>
      <c r="GDD126" s="1567"/>
      <c r="GDE126" s="1567"/>
      <c r="GDF126" s="1567"/>
      <c r="GDG126" s="1567"/>
      <c r="GDH126" s="1567"/>
      <c r="GDI126" s="1567"/>
      <c r="GDJ126" s="1567"/>
      <c r="GDK126" s="1567"/>
      <c r="GDL126" s="1567"/>
      <c r="GDM126" s="1567"/>
      <c r="GDN126" s="1567"/>
      <c r="GDO126" s="1568"/>
      <c r="GDP126" s="1566"/>
      <c r="GDQ126" s="1567"/>
      <c r="GDR126" s="1567"/>
      <c r="GDS126" s="1567"/>
      <c r="GDT126" s="1567"/>
      <c r="GDU126" s="1567"/>
      <c r="GDV126" s="1567"/>
      <c r="GDW126" s="1567"/>
      <c r="GDX126" s="1567"/>
      <c r="GDY126" s="1567"/>
      <c r="GDZ126" s="1567"/>
      <c r="GEA126" s="1567"/>
      <c r="GEB126" s="1567"/>
      <c r="GEC126" s="1567"/>
      <c r="GED126" s="1567"/>
      <c r="GEE126" s="1567"/>
      <c r="GEF126" s="1567"/>
      <c r="GEG126" s="1567"/>
      <c r="GEH126" s="1567"/>
      <c r="GEI126" s="1567"/>
      <c r="GEJ126" s="1568"/>
      <c r="GEK126" s="1566"/>
      <c r="GEL126" s="1567"/>
      <c r="GEM126" s="1567"/>
      <c r="GEN126" s="1567"/>
      <c r="GEO126" s="1567"/>
      <c r="GEP126" s="1567"/>
      <c r="GEQ126" s="1567"/>
      <c r="GER126" s="1567"/>
      <c r="GES126" s="1567"/>
      <c r="GET126" s="1567"/>
      <c r="GEU126" s="1567"/>
      <c r="GEV126" s="1567"/>
      <c r="GEW126" s="1567"/>
      <c r="GEX126" s="1567"/>
      <c r="GEY126" s="1567"/>
      <c r="GEZ126" s="1567"/>
      <c r="GFA126" s="1567"/>
      <c r="GFB126" s="1567"/>
      <c r="GFC126" s="1567"/>
      <c r="GFD126" s="1567"/>
      <c r="GFE126" s="1568"/>
      <c r="GFF126" s="1566"/>
      <c r="GFG126" s="1567"/>
      <c r="GFH126" s="1567"/>
      <c r="GFI126" s="1567"/>
      <c r="GFJ126" s="1567"/>
      <c r="GFK126" s="1567"/>
      <c r="GFL126" s="1567"/>
      <c r="GFM126" s="1567"/>
      <c r="GFN126" s="1567"/>
      <c r="GFO126" s="1567"/>
      <c r="GFP126" s="1567"/>
      <c r="GFQ126" s="1567"/>
      <c r="GFR126" s="1567"/>
      <c r="GFS126" s="1567"/>
      <c r="GFT126" s="1567"/>
      <c r="GFU126" s="1567"/>
      <c r="GFV126" s="1567"/>
      <c r="GFW126" s="1567"/>
      <c r="GFX126" s="1567"/>
      <c r="GFY126" s="1567"/>
      <c r="GFZ126" s="1568"/>
      <c r="GGA126" s="1566"/>
      <c r="GGB126" s="1567"/>
      <c r="GGC126" s="1567"/>
      <c r="GGD126" s="1567"/>
      <c r="GGE126" s="1567"/>
      <c r="GGF126" s="1567"/>
      <c r="GGG126" s="1567"/>
      <c r="GGH126" s="1567"/>
      <c r="GGI126" s="1567"/>
      <c r="GGJ126" s="1567"/>
      <c r="GGK126" s="1567"/>
      <c r="GGL126" s="1567"/>
      <c r="GGM126" s="1567"/>
      <c r="GGN126" s="1567"/>
      <c r="GGO126" s="1567"/>
      <c r="GGP126" s="1567"/>
      <c r="GGQ126" s="1567"/>
      <c r="GGR126" s="1567"/>
      <c r="GGS126" s="1567"/>
      <c r="GGT126" s="1567"/>
      <c r="GGU126" s="1568"/>
      <c r="GGV126" s="1566"/>
      <c r="GGW126" s="1567"/>
      <c r="GGX126" s="1567"/>
      <c r="GGY126" s="1567"/>
      <c r="GGZ126" s="1567"/>
      <c r="GHA126" s="1567"/>
      <c r="GHB126" s="1567"/>
      <c r="GHC126" s="1567"/>
      <c r="GHD126" s="1567"/>
      <c r="GHE126" s="1567"/>
      <c r="GHF126" s="1567"/>
      <c r="GHG126" s="1567"/>
      <c r="GHH126" s="1567"/>
      <c r="GHI126" s="1567"/>
      <c r="GHJ126" s="1567"/>
      <c r="GHK126" s="1567"/>
      <c r="GHL126" s="1567"/>
      <c r="GHM126" s="1567"/>
      <c r="GHN126" s="1567"/>
      <c r="GHO126" s="1567"/>
      <c r="GHP126" s="1568"/>
      <c r="GHQ126" s="1566"/>
      <c r="GHR126" s="1567"/>
      <c r="GHS126" s="1567"/>
      <c r="GHT126" s="1567"/>
      <c r="GHU126" s="1567"/>
      <c r="GHV126" s="1567"/>
      <c r="GHW126" s="1567"/>
      <c r="GHX126" s="1567"/>
      <c r="GHY126" s="1567"/>
      <c r="GHZ126" s="1567"/>
      <c r="GIA126" s="1567"/>
      <c r="GIB126" s="1567"/>
      <c r="GIC126" s="1567"/>
      <c r="GID126" s="1567"/>
      <c r="GIE126" s="1567"/>
      <c r="GIF126" s="1567"/>
      <c r="GIG126" s="1567"/>
      <c r="GIH126" s="1567"/>
      <c r="GII126" s="1567"/>
      <c r="GIJ126" s="1567"/>
      <c r="GIK126" s="1568"/>
      <c r="GIL126" s="1566"/>
      <c r="GIM126" s="1567"/>
      <c r="GIN126" s="1567"/>
      <c r="GIO126" s="1567"/>
      <c r="GIP126" s="1567"/>
      <c r="GIQ126" s="1567"/>
      <c r="GIR126" s="1567"/>
      <c r="GIS126" s="1567"/>
      <c r="GIT126" s="1567"/>
      <c r="GIU126" s="1567"/>
      <c r="GIV126" s="1567"/>
      <c r="GIW126" s="1567"/>
      <c r="GIX126" s="1567"/>
      <c r="GIY126" s="1567"/>
      <c r="GIZ126" s="1567"/>
      <c r="GJA126" s="1567"/>
      <c r="GJB126" s="1567"/>
      <c r="GJC126" s="1567"/>
      <c r="GJD126" s="1567"/>
      <c r="GJE126" s="1567"/>
      <c r="GJF126" s="1568"/>
      <c r="GJG126" s="1566"/>
      <c r="GJH126" s="1567"/>
      <c r="GJI126" s="1567"/>
      <c r="GJJ126" s="1567"/>
      <c r="GJK126" s="1567"/>
      <c r="GJL126" s="1567"/>
      <c r="GJM126" s="1567"/>
      <c r="GJN126" s="1567"/>
      <c r="GJO126" s="1567"/>
      <c r="GJP126" s="1567"/>
      <c r="GJQ126" s="1567"/>
      <c r="GJR126" s="1567"/>
      <c r="GJS126" s="1567"/>
      <c r="GJT126" s="1567"/>
      <c r="GJU126" s="1567"/>
      <c r="GJV126" s="1567"/>
      <c r="GJW126" s="1567"/>
      <c r="GJX126" s="1567"/>
      <c r="GJY126" s="1567"/>
      <c r="GJZ126" s="1567"/>
      <c r="GKA126" s="1568"/>
      <c r="GKB126" s="1566"/>
      <c r="GKC126" s="1567"/>
      <c r="GKD126" s="1567"/>
      <c r="GKE126" s="1567"/>
      <c r="GKF126" s="1567"/>
      <c r="GKG126" s="1567"/>
      <c r="GKH126" s="1567"/>
      <c r="GKI126" s="1567"/>
      <c r="GKJ126" s="1567"/>
      <c r="GKK126" s="1567"/>
      <c r="GKL126" s="1567"/>
      <c r="GKM126" s="1567"/>
      <c r="GKN126" s="1567"/>
      <c r="GKO126" s="1567"/>
      <c r="GKP126" s="1567"/>
      <c r="GKQ126" s="1567"/>
      <c r="GKR126" s="1567"/>
      <c r="GKS126" s="1567"/>
      <c r="GKT126" s="1567"/>
      <c r="GKU126" s="1567"/>
      <c r="GKV126" s="1568"/>
      <c r="GKW126" s="1566"/>
      <c r="GKX126" s="1567"/>
      <c r="GKY126" s="1567"/>
      <c r="GKZ126" s="1567"/>
      <c r="GLA126" s="1567"/>
      <c r="GLB126" s="1567"/>
      <c r="GLC126" s="1567"/>
      <c r="GLD126" s="1567"/>
      <c r="GLE126" s="1567"/>
      <c r="GLF126" s="1567"/>
      <c r="GLG126" s="1567"/>
      <c r="GLH126" s="1567"/>
      <c r="GLI126" s="1567"/>
      <c r="GLJ126" s="1567"/>
      <c r="GLK126" s="1567"/>
      <c r="GLL126" s="1567"/>
      <c r="GLM126" s="1567"/>
      <c r="GLN126" s="1567"/>
      <c r="GLO126" s="1567"/>
      <c r="GLP126" s="1567"/>
      <c r="GLQ126" s="1568"/>
      <c r="GLR126" s="1566"/>
      <c r="GLS126" s="1567"/>
      <c r="GLT126" s="1567"/>
      <c r="GLU126" s="1567"/>
      <c r="GLV126" s="1567"/>
      <c r="GLW126" s="1567"/>
      <c r="GLX126" s="1567"/>
      <c r="GLY126" s="1567"/>
      <c r="GLZ126" s="1567"/>
      <c r="GMA126" s="1567"/>
      <c r="GMB126" s="1567"/>
      <c r="GMC126" s="1567"/>
      <c r="GMD126" s="1567"/>
      <c r="GME126" s="1567"/>
      <c r="GMF126" s="1567"/>
      <c r="GMG126" s="1567"/>
      <c r="GMH126" s="1567"/>
      <c r="GMI126" s="1567"/>
      <c r="GMJ126" s="1567"/>
      <c r="GMK126" s="1567"/>
      <c r="GML126" s="1568"/>
      <c r="GMM126" s="1566"/>
      <c r="GMN126" s="1567"/>
      <c r="GMO126" s="1567"/>
      <c r="GMP126" s="1567"/>
      <c r="GMQ126" s="1567"/>
      <c r="GMR126" s="1567"/>
      <c r="GMS126" s="1567"/>
      <c r="GMT126" s="1567"/>
      <c r="GMU126" s="1567"/>
      <c r="GMV126" s="1567"/>
      <c r="GMW126" s="1567"/>
      <c r="GMX126" s="1567"/>
      <c r="GMY126" s="1567"/>
      <c r="GMZ126" s="1567"/>
      <c r="GNA126" s="1567"/>
      <c r="GNB126" s="1567"/>
      <c r="GNC126" s="1567"/>
      <c r="GND126" s="1567"/>
      <c r="GNE126" s="1567"/>
      <c r="GNF126" s="1567"/>
      <c r="GNG126" s="1568"/>
      <c r="GNH126" s="1566"/>
      <c r="GNI126" s="1567"/>
      <c r="GNJ126" s="1567"/>
      <c r="GNK126" s="1567"/>
      <c r="GNL126" s="1567"/>
      <c r="GNM126" s="1567"/>
      <c r="GNN126" s="1567"/>
      <c r="GNO126" s="1567"/>
      <c r="GNP126" s="1567"/>
      <c r="GNQ126" s="1567"/>
      <c r="GNR126" s="1567"/>
      <c r="GNS126" s="1567"/>
      <c r="GNT126" s="1567"/>
      <c r="GNU126" s="1567"/>
      <c r="GNV126" s="1567"/>
      <c r="GNW126" s="1567"/>
      <c r="GNX126" s="1567"/>
      <c r="GNY126" s="1567"/>
      <c r="GNZ126" s="1567"/>
      <c r="GOA126" s="1567"/>
      <c r="GOB126" s="1568"/>
      <c r="GOC126" s="1566"/>
      <c r="GOD126" s="1567"/>
      <c r="GOE126" s="1567"/>
      <c r="GOF126" s="1567"/>
      <c r="GOG126" s="1567"/>
      <c r="GOH126" s="1567"/>
      <c r="GOI126" s="1567"/>
      <c r="GOJ126" s="1567"/>
      <c r="GOK126" s="1567"/>
      <c r="GOL126" s="1567"/>
      <c r="GOM126" s="1567"/>
      <c r="GON126" s="1567"/>
      <c r="GOO126" s="1567"/>
      <c r="GOP126" s="1567"/>
      <c r="GOQ126" s="1567"/>
      <c r="GOR126" s="1567"/>
      <c r="GOS126" s="1567"/>
      <c r="GOT126" s="1567"/>
      <c r="GOU126" s="1567"/>
      <c r="GOV126" s="1567"/>
      <c r="GOW126" s="1568"/>
      <c r="GOX126" s="1566"/>
      <c r="GOY126" s="1567"/>
      <c r="GOZ126" s="1567"/>
      <c r="GPA126" s="1567"/>
      <c r="GPB126" s="1567"/>
      <c r="GPC126" s="1567"/>
      <c r="GPD126" s="1567"/>
      <c r="GPE126" s="1567"/>
      <c r="GPF126" s="1567"/>
      <c r="GPG126" s="1567"/>
      <c r="GPH126" s="1567"/>
      <c r="GPI126" s="1567"/>
      <c r="GPJ126" s="1567"/>
      <c r="GPK126" s="1567"/>
      <c r="GPL126" s="1567"/>
      <c r="GPM126" s="1567"/>
      <c r="GPN126" s="1567"/>
      <c r="GPO126" s="1567"/>
      <c r="GPP126" s="1567"/>
      <c r="GPQ126" s="1567"/>
      <c r="GPR126" s="1568"/>
      <c r="GPS126" s="1566"/>
      <c r="GPT126" s="1567"/>
      <c r="GPU126" s="1567"/>
      <c r="GPV126" s="1567"/>
      <c r="GPW126" s="1567"/>
      <c r="GPX126" s="1567"/>
      <c r="GPY126" s="1567"/>
      <c r="GPZ126" s="1567"/>
      <c r="GQA126" s="1567"/>
      <c r="GQB126" s="1567"/>
      <c r="GQC126" s="1567"/>
      <c r="GQD126" s="1567"/>
      <c r="GQE126" s="1567"/>
      <c r="GQF126" s="1567"/>
      <c r="GQG126" s="1567"/>
      <c r="GQH126" s="1567"/>
      <c r="GQI126" s="1567"/>
      <c r="GQJ126" s="1567"/>
      <c r="GQK126" s="1567"/>
      <c r="GQL126" s="1567"/>
      <c r="GQM126" s="1568"/>
      <c r="GQN126" s="1566"/>
      <c r="GQO126" s="1567"/>
      <c r="GQP126" s="1567"/>
      <c r="GQQ126" s="1567"/>
      <c r="GQR126" s="1567"/>
      <c r="GQS126" s="1567"/>
      <c r="GQT126" s="1567"/>
      <c r="GQU126" s="1567"/>
      <c r="GQV126" s="1567"/>
      <c r="GQW126" s="1567"/>
      <c r="GQX126" s="1567"/>
      <c r="GQY126" s="1567"/>
      <c r="GQZ126" s="1567"/>
      <c r="GRA126" s="1567"/>
      <c r="GRB126" s="1567"/>
      <c r="GRC126" s="1567"/>
      <c r="GRD126" s="1567"/>
      <c r="GRE126" s="1567"/>
      <c r="GRF126" s="1567"/>
      <c r="GRG126" s="1567"/>
      <c r="GRH126" s="1568"/>
      <c r="GRI126" s="1566"/>
      <c r="GRJ126" s="1567"/>
      <c r="GRK126" s="1567"/>
      <c r="GRL126" s="1567"/>
      <c r="GRM126" s="1567"/>
      <c r="GRN126" s="1567"/>
      <c r="GRO126" s="1567"/>
      <c r="GRP126" s="1567"/>
      <c r="GRQ126" s="1567"/>
      <c r="GRR126" s="1567"/>
      <c r="GRS126" s="1567"/>
      <c r="GRT126" s="1567"/>
      <c r="GRU126" s="1567"/>
      <c r="GRV126" s="1567"/>
      <c r="GRW126" s="1567"/>
      <c r="GRX126" s="1567"/>
      <c r="GRY126" s="1567"/>
      <c r="GRZ126" s="1567"/>
      <c r="GSA126" s="1567"/>
      <c r="GSB126" s="1567"/>
      <c r="GSC126" s="1568"/>
      <c r="GSD126" s="1566"/>
      <c r="GSE126" s="1567"/>
      <c r="GSF126" s="1567"/>
      <c r="GSG126" s="1567"/>
      <c r="GSH126" s="1567"/>
      <c r="GSI126" s="1567"/>
      <c r="GSJ126" s="1567"/>
      <c r="GSK126" s="1567"/>
      <c r="GSL126" s="1567"/>
      <c r="GSM126" s="1567"/>
      <c r="GSN126" s="1567"/>
      <c r="GSO126" s="1567"/>
      <c r="GSP126" s="1567"/>
      <c r="GSQ126" s="1567"/>
      <c r="GSR126" s="1567"/>
      <c r="GSS126" s="1567"/>
      <c r="GST126" s="1567"/>
      <c r="GSU126" s="1567"/>
      <c r="GSV126" s="1567"/>
      <c r="GSW126" s="1567"/>
      <c r="GSX126" s="1568"/>
      <c r="GSY126" s="1566"/>
      <c r="GSZ126" s="1567"/>
      <c r="GTA126" s="1567"/>
      <c r="GTB126" s="1567"/>
      <c r="GTC126" s="1567"/>
      <c r="GTD126" s="1567"/>
      <c r="GTE126" s="1567"/>
      <c r="GTF126" s="1567"/>
      <c r="GTG126" s="1567"/>
      <c r="GTH126" s="1567"/>
      <c r="GTI126" s="1567"/>
      <c r="GTJ126" s="1567"/>
      <c r="GTK126" s="1567"/>
      <c r="GTL126" s="1567"/>
      <c r="GTM126" s="1567"/>
      <c r="GTN126" s="1567"/>
      <c r="GTO126" s="1567"/>
      <c r="GTP126" s="1567"/>
      <c r="GTQ126" s="1567"/>
      <c r="GTR126" s="1567"/>
      <c r="GTS126" s="1568"/>
      <c r="GTT126" s="1566"/>
      <c r="GTU126" s="1567"/>
      <c r="GTV126" s="1567"/>
      <c r="GTW126" s="1567"/>
      <c r="GTX126" s="1567"/>
      <c r="GTY126" s="1567"/>
      <c r="GTZ126" s="1567"/>
      <c r="GUA126" s="1567"/>
      <c r="GUB126" s="1567"/>
      <c r="GUC126" s="1567"/>
      <c r="GUD126" s="1567"/>
      <c r="GUE126" s="1567"/>
      <c r="GUF126" s="1567"/>
      <c r="GUG126" s="1567"/>
      <c r="GUH126" s="1567"/>
      <c r="GUI126" s="1567"/>
      <c r="GUJ126" s="1567"/>
      <c r="GUK126" s="1567"/>
      <c r="GUL126" s="1567"/>
      <c r="GUM126" s="1567"/>
      <c r="GUN126" s="1568"/>
      <c r="GUO126" s="1566"/>
      <c r="GUP126" s="1567"/>
      <c r="GUQ126" s="1567"/>
      <c r="GUR126" s="1567"/>
      <c r="GUS126" s="1567"/>
      <c r="GUT126" s="1567"/>
      <c r="GUU126" s="1567"/>
      <c r="GUV126" s="1567"/>
      <c r="GUW126" s="1567"/>
      <c r="GUX126" s="1567"/>
      <c r="GUY126" s="1567"/>
      <c r="GUZ126" s="1567"/>
      <c r="GVA126" s="1567"/>
      <c r="GVB126" s="1567"/>
      <c r="GVC126" s="1567"/>
      <c r="GVD126" s="1567"/>
      <c r="GVE126" s="1567"/>
      <c r="GVF126" s="1567"/>
      <c r="GVG126" s="1567"/>
      <c r="GVH126" s="1567"/>
      <c r="GVI126" s="1568"/>
      <c r="GVJ126" s="1566"/>
      <c r="GVK126" s="1567"/>
      <c r="GVL126" s="1567"/>
      <c r="GVM126" s="1567"/>
      <c r="GVN126" s="1567"/>
      <c r="GVO126" s="1567"/>
      <c r="GVP126" s="1567"/>
      <c r="GVQ126" s="1567"/>
      <c r="GVR126" s="1567"/>
      <c r="GVS126" s="1567"/>
      <c r="GVT126" s="1567"/>
      <c r="GVU126" s="1567"/>
      <c r="GVV126" s="1567"/>
      <c r="GVW126" s="1567"/>
      <c r="GVX126" s="1567"/>
      <c r="GVY126" s="1567"/>
      <c r="GVZ126" s="1567"/>
      <c r="GWA126" s="1567"/>
      <c r="GWB126" s="1567"/>
      <c r="GWC126" s="1567"/>
      <c r="GWD126" s="1568"/>
      <c r="GWE126" s="1566"/>
      <c r="GWF126" s="1567"/>
      <c r="GWG126" s="1567"/>
      <c r="GWH126" s="1567"/>
      <c r="GWI126" s="1567"/>
      <c r="GWJ126" s="1567"/>
      <c r="GWK126" s="1567"/>
      <c r="GWL126" s="1567"/>
      <c r="GWM126" s="1567"/>
      <c r="GWN126" s="1567"/>
      <c r="GWO126" s="1567"/>
      <c r="GWP126" s="1567"/>
      <c r="GWQ126" s="1567"/>
      <c r="GWR126" s="1567"/>
      <c r="GWS126" s="1567"/>
      <c r="GWT126" s="1567"/>
      <c r="GWU126" s="1567"/>
      <c r="GWV126" s="1567"/>
      <c r="GWW126" s="1567"/>
      <c r="GWX126" s="1567"/>
      <c r="GWY126" s="1568"/>
      <c r="GWZ126" s="1566"/>
      <c r="GXA126" s="1567"/>
      <c r="GXB126" s="1567"/>
      <c r="GXC126" s="1567"/>
      <c r="GXD126" s="1567"/>
      <c r="GXE126" s="1567"/>
      <c r="GXF126" s="1567"/>
      <c r="GXG126" s="1567"/>
      <c r="GXH126" s="1567"/>
      <c r="GXI126" s="1567"/>
      <c r="GXJ126" s="1567"/>
      <c r="GXK126" s="1567"/>
      <c r="GXL126" s="1567"/>
      <c r="GXM126" s="1567"/>
      <c r="GXN126" s="1567"/>
      <c r="GXO126" s="1567"/>
      <c r="GXP126" s="1567"/>
      <c r="GXQ126" s="1567"/>
      <c r="GXR126" s="1567"/>
      <c r="GXS126" s="1567"/>
      <c r="GXT126" s="1568"/>
      <c r="GXU126" s="1566"/>
      <c r="GXV126" s="1567"/>
      <c r="GXW126" s="1567"/>
      <c r="GXX126" s="1567"/>
      <c r="GXY126" s="1567"/>
      <c r="GXZ126" s="1567"/>
      <c r="GYA126" s="1567"/>
      <c r="GYB126" s="1567"/>
      <c r="GYC126" s="1567"/>
      <c r="GYD126" s="1567"/>
      <c r="GYE126" s="1567"/>
      <c r="GYF126" s="1567"/>
      <c r="GYG126" s="1567"/>
      <c r="GYH126" s="1567"/>
      <c r="GYI126" s="1567"/>
      <c r="GYJ126" s="1567"/>
      <c r="GYK126" s="1567"/>
      <c r="GYL126" s="1567"/>
      <c r="GYM126" s="1567"/>
      <c r="GYN126" s="1567"/>
      <c r="GYO126" s="1568"/>
      <c r="GYP126" s="1566"/>
      <c r="GYQ126" s="1567"/>
      <c r="GYR126" s="1567"/>
      <c r="GYS126" s="1567"/>
      <c r="GYT126" s="1567"/>
      <c r="GYU126" s="1567"/>
      <c r="GYV126" s="1567"/>
      <c r="GYW126" s="1567"/>
      <c r="GYX126" s="1567"/>
      <c r="GYY126" s="1567"/>
      <c r="GYZ126" s="1567"/>
      <c r="GZA126" s="1567"/>
      <c r="GZB126" s="1567"/>
      <c r="GZC126" s="1567"/>
      <c r="GZD126" s="1567"/>
      <c r="GZE126" s="1567"/>
      <c r="GZF126" s="1567"/>
      <c r="GZG126" s="1567"/>
      <c r="GZH126" s="1567"/>
      <c r="GZI126" s="1567"/>
      <c r="GZJ126" s="1568"/>
      <c r="GZK126" s="1566"/>
      <c r="GZL126" s="1567"/>
      <c r="GZM126" s="1567"/>
      <c r="GZN126" s="1567"/>
      <c r="GZO126" s="1567"/>
      <c r="GZP126" s="1567"/>
      <c r="GZQ126" s="1567"/>
      <c r="GZR126" s="1567"/>
      <c r="GZS126" s="1567"/>
      <c r="GZT126" s="1567"/>
      <c r="GZU126" s="1567"/>
      <c r="GZV126" s="1567"/>
      <c r="GZW126" s="1567"/>
      <c r="GZX126" s="1567"/>
      <c r="GZY126" s="1567"/>
      <c r="GZZ126" s="1567"/>
      <c r="HAA126" s="1567"/>
      <c r="HAB126" s="1567"/>
      <c r="HAC126" s="1567"/>
      <c r="HAD126" s="1567"/>
      <c r="HAE126" s="1568"/>
      <c r="HAF126" s="1566"/>
      <c r="HAG126" s="1567"/>
      <c r="HAH126" s="1567"/>
      <c r="HAI126" s="1567"/>
      <c r="HAJ126" s="1567"/>
      <c r="HAK126" s="1567"/>
      <c r="HAL126" s="1567"/>
      <c r="HAM126" s="1567"/>
      <c r="HAN126" s="1567"/>
      <c r="HAO126" s="1567"/>
      <c r="HAP126" s="1567"/>
      <c r="HAQ126" s="1567"/>
      <c r="HAR126" s="1567"/>
      <c r="HAS126" s="1567"/>
      <c r="HAT126" s="1567"/>
      <c r="HAU126" s="1567"/>
      <c r="HAV126" s="1567"/>
      <c r="HAW126" s="1567"/>
      <c r="HAX126" s="1567"/>
      <c r="HAY126" s="1567"/>
      <c r="HAZ126" s="1568"/>
      <c r="HBA126" s="1566"/>
      <c r="HBB126" s="1567"/>
      <c r="HBC126" s="1567"/>
      <c r="HBD126" s="1567"/>
      <c r="HBE126" s="1567"/>
      <c r="HBF126" s="1567"/>
      <c r="HBG126" s="1567"/>
      <c r="HBH126" s="1567"/>
      <c r="HBI126" s="1567"/>
      <c r="HBJ126" s="1567"/>
      <c r="HBK126" s="1567"/>
      <c r="HBL126" s="1567"/>
      <c r="HBM126" s="1567"/>
      <c r="HBN126" s="1567"/>
      <c r="HBO126" s="1567"/>
      <c r="HBP126" s="1567"/>
      <c r="HBQ126" s="1567"/>
      <c r="HBR126" s="1567"/>
      <c r="HBS126" s="1567"/>
      <c r="HBT126" s="1567"/>
      <c r="HBU126" s="1568"/>
      <c r="HBV126" s="1566"/>
      <c r="HBW126" s="1567"/>
      <c r="HBX126" s="1567"/>
      <c r="HBY126" s="1567"/>
      <c r="HBZ126" s="1567"/>
      <c r="HCA126" s="1567"/>
      <c r="HCB126" s="1567"/>
      <c r="HCC126" s="1567"/>
      <c r="HCD126" s="1567"/>
      <c r="HCE126" s="1567"/>
      <c r="HCF126" s="1567"/>
      <c r="HCG126" s="1567"/>
      <c r="HCH126" s="1567"/>
      <c r="HCI126" s="1567"/>
      <c r="HCJ126" s="1567"/>
      <c r="HCK126" s="1567"/>
      <c r="HCL126" s="1567"/>
      <c r="HCM126" s="1567"/>
      <c r="HCN126" s="1567"/>
      <c r="HCO126" s="1567"/>
      <c r="HCP126" s="1568"/>
      <c r="HCQ126" s="1566"/>
      <c r="HCR126" s="1567"/>
      <c r="HCS126" s="1567"/>
      <c r="HCT126" s="1567"/>
      <c r="HCU126" s="1567"/>
      <c r="HCV126" s="1567"/>
      <c r="HCW126" s="1567"/>
      <c r="HCX126" s="1567"/>
      <c r="HCY126" s="1567"/>
      <c r="HCZ126" s="1567"/>
      <c r="HDA126" s="1567"/>
      <c r="HDB126" s="1567"/>
      <c r="HDC126" s="1567"/>
      <c r="HDD126" s="1567"/>
      <c r="HDE126" s="1567"/>
      <c r="HDF126" s="1567"/>
      <c r="HDG126" s="1567"/>
      <c r="HDH126" s="1567"/>
      <c r="HDI126" s="1567"/>
      <c r="HDJ126" s="1567"/>
      <c r="HDK126" s="1568"/>
      <c r="HDL126" s="1566"/>
      <c r="HDM126" s="1567"/>
      <c r="HDN126" s="1567"/>
      <c r="HDO126" s="1567"/>
      <c r="HDP126" s="1567"/>
      <c r="HDQ126" s="1567"/>
      <c r="HDR126" s="1567"/>
      <c r="HDS126" s="1567"/>
      <c r="HDT126" s="1567"/>
      <c r="HDU126" s="1567"/>
      <c r="HDV126" s="1567"/>
      <c r="HDW126" s="1567"/>
      <c r="HDX126" s="1567"/>
      <c r="HDY126" s="1567"/>
      <c r="HDZ126" s="1567"/>
      <c r="HEA126" s="1567"/>
      <c r="HEB126" s="1567"/>
      <c r="HEC126" s="1567"/>
      <c r="HED126" s="1567"/>
      <c r="HEE126" s="1567"/>
      <c r="HEF126" s="1568"/>
      <c r="HEG126" s="1566"/>
      <c r="HEH126" s="1567"/>
      <c r="HEI126" s="1567"/>
      <c r="HEJ126" s="1567"/>
      <c r="HEK126" s="1567"/>
      <c r="HEL126" s="1567"/>
      <c r="HEM126" s="1567"/>
      <c r="HEN126" s="1567"/>
      <c r="HEO126" s="1567"/>
      <c r="HEP126" s="1567"/>
      <c r="HEQ126" s="1567"/>
      <c r="HER126" s="1567"/>
      <c r="HES126" s="1567"/>
      <c r="HET126" s="1567"/>
      <c r="HEU126" s="1567"/>
      <c r="HEV126" s="1567"/>
      <c r="HEW126" s="1567"/>
      <c r="HEX126" s="1567"/>
      <c r="HEY126" s="1567"/>
      <c r="HEZ126" s="1567"/>
      <c r="HFA126" s="1568"/>
      <c r="HFB126" s="1566"/>
      <c r="HFC126" s="1567"/>
      <c r="HFD126" s="1567"/>
      <c r="HFE126" s="1567"/>
      <c r="HFF126" s="1567"/>
      <c r="HFG126" s="1567"/>
      <c r="HFH126" s="1567"/>
      <c r="HFI126" s="1567"/>
      <c r="HFJ126" s="1567"/>
      <c r="HFK126" s="1567"/>
      <c r="HFL126" s="1567"/>
      <c r="HFM126" s="1567"/>
      <c r="HFN126" s="1567"/>
      <c r="HFO126" s="1567"/>
      <c r="HFP126" s="1567"/>
      <c r="HFQ126" s="1567"/>
      <c r="HFR126" s="1567"/>
      <c r="HFS126" s="1567"/>
      <c r="HFT126" s="1567"/>
      <c r="HFU126" s="1567"/>
      <c r="HFV126" s="1568"/>
      <c r="HFW126" s="1566"/>
      <c r="HFX126" s="1567"/>
      <c r="HFY126" s="1567"/>
      <c r="HFZ126" s="1567"/>
      <c r="HGA126" s="1567"/>
      <c r="HGB126" s="1567"/>
      <c r="HGC126" s="1567"/>
      <c r="HGD126" s="1567"/>
      <c r="HGE126" s="1567"/>
      <c r="HGF126" s="1567"/>
      <c r="HGG126" s="1567"/>
      <c r="HGH126" s="1567"/>
      <c r="HGI126" s="1567"/>
      <c r="HGJ126" s="1567"/>
      <c r="HGK126" s="1567"/>
      <c r="HGL126" s="1567"/>
      <c r="HGM126" s="1567"/>
      <c r="HGN126" s="1567"/>
      <c r="HGO126" s="1567"/>
      <c r="HGP126" s="1567"/>
      <c r="HGQ126" s="1568"/>
      <c r="HGR126" s="1566"/>
      <c r="HGS126" s="1567"/>
      <c r="HGT126" s="1567"/>
      <c r="HGU126" s="1567"/>
      <c r="HGV126" s="1567"/>
      <c r="HGW126" s="1567"/>
      <c r="HGX126" s="1567"/>
      <c r="HGY126" s="1567"/>
      <c r="HGZ126" s="1567"/>
      <c r="HHA126" s="1567"/>
      <c r="HHB126" s="1567"/>
      <c r="HHC126" s="1567"/>
      <c r="HHD126" s="1567"/>
      <c r="HHE126" s="1567"/>
      <c r="HHF126" s="1567"/>
      <c r="HHG126" s="1567"/>
      <c r="HHH126" s="1567"/>
      <c r="HHI126" s="1567"/>
      <c r="HHJ126" s="1567"/>
      <c r="HHK126" s="1567"/>
      <c r="HHL126" s="1568"/>
      <c r="HHM126" s="1566"/>
      <c r="HHN126" s="1567"/>
      <c r="HHO126" s="1567"/>
      <c r="HHP126" s="1567"/>
      <c r="HHQ126" s="1567"/>
      <c r="HHR126" s="1567"/>
      <c r="HHS126" s="1567"/>
      <c r="HHT126" s="1567"/>
      <c r="HHU126" s="1567"/>
      <c r="HHV126" s="1567"/>
      <c r="HHW126" s="1567"/>
      <c r="HHX126" s="1567"/>
      <c r="HHY126" s="1567"/>
      <c r="HHZ126" s="1567"/>
      <c r="HIA126" s="1567"/>
      <c r="HIB126" s="1567"/>
      <c r="HIC126" s="1567"/>
      <c r="HID126" s="1567"/>
      <c r="HIE126" s="1567"/>
      <c r="HIF126" s="1567"/>
      <c r="HIG126" s="1568"/>
      <c r="HIH126" s="1566"/>
      <c r="HII126" s="1567"/>
      <c r="HIJ126" s="1567"/>
      <c r="HIK126" s="1567"/>
      <c r="HIL126" s="1567"/>
      <c r="HIM126" s="1567"/>
      <c r="HIN126" s="1567"/>
      <c r="HIO126" s="1567"/>
      <c r="HIP126" s="1567"/>
      <c r="HIQ126" s="1567"/>
      <c r="HIR126" s="1567"/>
      <c r="HIS126" s="1567"/>
      <c r="HIT126" s="1567"/>
      <c r="HIU126" s="1567"/>
      <c r="HIV126" s="1567"/>
      <c r="HIW126" s="1567"/>
      <c r="HIX126" s="1567"/>
      <c r="HIY126" s="1567"/>
      <c r="HIZ126" s="1567"/>
      <c r="HJA126" s="1567"/>
      <c r="HJB126" s="1568"/>
      <c r="HJC126" s="1566"/>
      <c r="HJD126" s="1567"/>
      <c r="HJE126" s="1567"/>
      <c r="HJF126" s="1567"/>
      <c r="HJG126" s="1567"/>
      <c r="HJH126" s="1567"/>
      <c r="HJI126" s="1567"/>
      <c r="HJJ126" s="1567"/>
      <c r="HJK126" s="1567"/>
      <c r="HJL126" s="1567"/>
      <c r="HJM126" s="1567"/>
      <c r="HJN126" s="1567"/>
      <c r="HJO126" s="1567"/>
      <c r="HJP126" s="1567"/>
      <c r="HJQ126" s="1567"/>
      <c r="HJR126" s="1567"/>
      <c r="HJS126" s="1567"/>
      <c r="HJT126" s="1567"/>
      <c r="HJU126" s="1567"/>
      <c r="HJV126" s="1567"/>
      <c r="HJW126" s="1568"/>
      <c r="HJX126" s="1566"/>
      <c r="HJY126" s="1567"/>
      <c r="HJZ126" s="1567"/>
      <c r="HKA126" s="1567"/>
      <c r="HKB126" s="1567"/>
      <c r="HKC126" s="1567"/>
      <c r="HKD126" s="1567"/>
      <c r="HKE126" s="1567"/>
      <c r="HKF126" s="1567"/>
      <c r="HKG126" s="1567"/>
      <c r="HKH126" s="1567"/>
      <c r="HKI126" s="1567"/>
      <c r="HKJ126" s="1567"/>
      <c r="HKK126" s="1567"/>
      <c r="HKL126" s="1567"/>
      <c r="HKM126" s="1567"/>
      <c r="HKN126" s="1567"/>
      <c r="HKO126" s="1567"/>
      <c r="HKP126" s="1567"/>
      <c r="HKQ126" s="1567"/>
      <c r="HKR126" s="1568"/>
      <c r="HKS126" s="1566"/>
      <c r="HKT126" s="1567"/>
      <c r="HKU126" s="1567"/>
      <c r="HKV126" s="1567"/>
      <c r="HKW126" s="1567"/>
      <c r="HKX126" s="1567"/>
      <c r="HKY126" s="1567"/>
      <c r="HKZ126" s="1567"/>
      <c r="HLA126" s="1567"/>
      <c r="HLB126" s="1567"/>
      <c r="HLC126" s="1567"/>
      <c r="HLD126" s="1567"/>
      <c r="HLE126" s="1567"/>
      <c r="HLF126" s="1567"/>
      <c r="HLG126" s="1567"/>
      <c r="HLH126" s="1567"/>
      <c r="HLI126" s="1567"/>
      <c r="HLJ126" s="1567"/>
      <c r="HLK126" s="1567"/>
      <c r="HLL126" s="1567"/>
      <c r="HLM126" s="1568"/>
      <c r="HLN126" s="1566"/>
      <c r="HLO126" s="1567"/>
      <c r="HLP126" s="1567"/>
      <c r="HLQ126" s="1567"/>
      <c r="HLR126" s="1567"/>
      <c r="HLS126" s="1567"/>
      <c r="HLT126" s="1567"/>
      <c r="HLU126" s="1567"/>
      <c r="HLV126" s="1567"/>
      <c r="HLW126" s="1567"/>
      <c r="HLX126" s="1567"/>
      <c r="HLY126" s="1567"/>
      <c r="HLZ126" s="1567"/>
      <c r="HMA126" s="1567"/>
      <c r="HMB126" s="1567"/>
      <c r="HMC126" s="1567"/>
      <c r="HMD126" s="1567"/>
      <c r="HME126" s="1567"/>
      <c r="HMF126" s="1567"/>
      <c r="HMG126" s="1567"/>
      <c r="HMH126" s="1568"/>
      <c r="HMI126" s="1566"/>
      <c r="HMJ126" s="1567"/>
      <c r="HMK126" s="1567"/>
      <c r="HML126" s="1567"/>
      <c r="HMM126" s="1567"/>
      <c r="HMN126" s="1567"/>
      <c r="HMO126" s="1567"/>
      <c r="HMP126" s="1567"/>
      <c r="HMQ126" s="1567"/>
      <c r="HMR126" s="1567"/>
      <c r="HMS126" s="1567"/>
      <c r="HMT126" s="1567"/>
      <c r="HMU126" s="1567"/>
      <c r="HMV126" s="1567"/>
      <c r="HMW126" s="1567"/>
      <c r="HMX126" s="1567"/>
      <c r="HMY126" s="1567"/>
      <c r="HMZ126" s="1567"/>
      <c r="HNA126" s="1567"/>
      <c r="HNB126" s="1567"/>
      <c r="HNC126" s="1568"/>
      <c r="HND126" s="1566"/>
      <c r="HNE126" s="1567"/>
      <c r="HNF126" s="1567"/>
      <c r="HNG126" s="1567"/>
      <c r="HNH126" s="1567"/>
      <c r="HNI126" s="1567"/>
      <c r="HNJ126" s="1567"/>
      <c r="HNK126" s="1567"/>
      <c r="HNL126" s="1567"/>
      <c r="HNM126" s="1567"/>
      <c r="HNN126" s="1567"/>
      <c r="HNO126" s="1567"/>
      <c r="HNP126" s="1567"/>
      <c r="HNQ126" s="1567"/>
      <c r="HNR126" s="1567"/>
      <c r="HNS126" s="1567"/>
      <c r="HNT126" s="1567"/>
      <c r="HNU126" s="1567"/>
      <c r="HNV126" s="1567"/>
      <c r="HNW126" s="1567"/>
      <c r="HNX126" s="1568"/>
      <c r="HNY126" s="1566"/>
      <c r="HNZ126" s="1567"/>
      <c r="HOA126" s="1567"/>
      <c r="HOB126" s="1567"/>
      <c r="HOC126" s="1567"/>
      <c r="HOD126" s="1567"/>
      <c r="HOE126" s="1567"/>
      <c r="HOF126" s="1567"/>
      <c r="HOG126" s="1567"/>
      <c r="HOH126" s="1567"/>
      <c r="HOI126" s="1567"/>
      <c r="HOJ126" s="1567"/>
      <c r="HOK126" s="1567"/>
      <c r="HOL126" s="1567"/>
      <c r="HOM126" s="1567"/>
      <c r="HON126" s="1567"/>
      <c r="HOO126" s="1567"/>
      <c r="HOP126" s="1567"/>
      <c r="HOQ126" s="1567"/>
      <c r="HOR126" s="1567"/>
      <c r="HOS126" s="1568"/>
      <c r="HOT126" s="1566"/>
      <c r="HOU126" s="1567"/>
      <c r="HOV126" s="1567"/>
      <c r="HOW126" s="1567"/>
      <c r="HOX126" s="1567"/>
      <c r="HOY126" s="1567"/>
      <c r="HOZ126" s="1567"/>
      <c r="HPA126" s="1567"/>
      <c r="HPB126" s="1567"/>
      <c r="HPC126" s="1567"/>
      <c r="HPD126" s="1567"/>
      <c r="HPE126" s="1567"/>
      <c r="HPF126" s="1567"/>
      <c r="HPG126" s="1567"/>
      <c r="HPH126" s="1567"/>
      <c r="HPI126" s="1567"/>
      <c r="HPJ126" s="1567"/>
      <c r="HPK126" s="1567"/>
      <c r="HPL126" s="1567"/>
      <c r="HPM126" s="1567"/>
      <c r="HPN126" s="1568"/>
      <c r="HPO126" s="1566"/>
      <c r="HPP126" s="1567"/>
      <c r="HPQ126" s="1567"/>
      <c r="HPR126" s="1567"/>
      <c r="HPS126" s="1567"/>
      <c r="HPT126" s="1567"/>
      <c r="HPU126" s="1567"/>
      <c r="HPV126" s="1567"/>
      <c r="HPW126" s="1567"/>
      <c r="HPX126" s="1567"/>
      <c r="HPY126" s="1567"/>
      <c r="HPZ126" s="1567"/>
      <c r="HQA126" s="1567"/>
      <c r="HQB126" s="1567"/>
      <c r="HQC126" s="1567"/>
      <c r="HQD126" s="1567"/>
      <c r="HQE126" s="1567"/>
      <c r="HQF126" s="1567"/>
      <c r="HQG126" s="1567"/>
      <c r="HQH126" s="1567"/>
      <c r="HQI126" s="1568"/>
      <c r="HQJ126" s="1566"/>
      <c r="HQK126" s="1567"/>
      <c r="HQL126" s="1567"/>
      <c r="HQM126" s="1567"/>
      <c r="HQN126" s="1567"/>
      <c r="HQO126" s="1567"/>
      <c r="HQP126" s="1567"/>
      <c r="HQQ126" s="1567"/>
      <c r="HQR126" s="1567"/>
      <c r="HQS126" s="1567"/>
      <c r="HQT126" s="1567"/>
      <c r="HQU126" s="1567"/>
      <c r="HQV126" s="1567"/>
      <c r="HQW126" s="1567"/>
      <c r="HQX126" s="1567"/>
      <c r="HQY126" s="1567"/>
      <c r="HQZ126" s="1567"/>
      <c r="HRA126" s="1567"/>
      <c r="HRB126" s="1567"/>
      <c r="HRC126" s="1567"/>
      <c r="HRD126" s="1568"/>
      <c r="HRE126" s="1566"/>
      <c r="HRF126" s="1567"/>
      <c r="HRG126" s="1567"/>
      <c r="HRH126" s="1567"/>
      <c r="HRI126" s="1567"/>
      <c r="HRJ126" s="1567"/>
      <c r="HRK126" s="1567"/>
      <c r="HRL126" s="1567"/>
      <c r="HRM126" s="1567"/>
      <c r="HRN126" s="1567"/>
      <c r="HRO126" s="1567"/>
      <c r="HRP126" s="1567"/>
      <c r="HRQ126" s="1567"/>
      <c r="HRR126" s="1567"/>
      <c r="HRS126" s="1567"/>
      <c r="HRT126" s="1567"/>
      <c r="HRU126" s="1567"/>
      <c r="HRV126" s="1567"/>
      <c r="HRW126" s="1567"/>
      <c r="HRX126" s="1567"/>
      <c r="HRY126" s="1568"/>
      <c r="HRZ126" s="1566"/>
      <c r="HSA126" s="1567"/>
      <c r="HSB126" s="1567"/>
      <c r="HSC126" s="1567"/>
      <c r="HSD126" s="1567"/>
      <c r="HSE126" s="1567"/>
      <c r="HSF126" s="1567"/>
      <c r="HSG126" s="1567"/>
      <c r="HSH126" s="1567"/>
      <c r="HSI126" s="1567"/>
      <c r="HSJ126" s="1567"/>
      <c r="HSK126" s="1567"/>
      <c r="HSL126" s="1567"/>
      <c r="HSM126" s="1567"/>
      <c r="HSN126" s="1567"/>
      <c r="HSO126" s="1567"/>
      <c r="HSP126" s="1567"/>
      <c r="HSQ126" s="1567"/>
      <c r="HSR126" s="1567"/>
      <c r="HSS126" s="1567"/>
      <c r="HST126" s="1568"/>
      <c r="HSU126" s="1566"/>
      <c r="HSV126" s="1567"/>
      <c r="HSW126" s="1567"/>
      <c r="HSX126" s="1567"/>
      <c r="HSY126" s="1567"/>
      <c r="HSZ126" s="1567"/>
      <c r="HTA126" s="1567"/>
      <c r="HTB126" s="1567"/>
      <c r="HTC126" s="1567"/>
      <c r="HTD126" s="1567"/>
      <c r="HTE126" s="1567"/>
      <c r="HTF126" s="1567"/>
      <c r="HTG126" s="1567"/>
      <c r="HTH126" s="1567"/>
      <c r="HTI126" s="1567"/>
      <c r="HTJ126" s="1567"/>
      <c r="HTK126" s="1567"/>
      <c r="HTL126" s="1567"/>
      <c r="HTM126" s="1567"/>
      <c r="HTN126" s="1567"/>
      <c r="HTO126" s="1568"/>
      <c r="HTP126" s="1566"/>
      <c r="HTQ126" s="1567"/>
      <c r="HTR126" s="1567"/>
      <c r="HTS126" s="1567"/>
      <c r="HTT126" s="1567"/>
      <c r="HTU126" s="1567"/>
      <c r="HTV126" s="1567"/>
      <c r="HTW126" s="1567"/>
      <c r="HTX126" s="1567"/>
      <c r="HTY126" s="1567"/>
      <c r="HTZ126" s="1567"/>
      <c r="HUA126" s="1567"/>
      <c r="HUB126" s="1567"/>
      <c r="HUC126" s="1567"/>
      <c r="HUD126" s="1567"/>
      <c r="HUE126" s="1567"/>
      <c r="HUF126" s="1567"/>
      <c r="HUG126" s="1567"/>
      <c r="HUH126" s="1567"/>
      <c r="HUI126" s="1567"/>
      <c r="HUJ126" s="1568"/>
      <c r="HUK126" s="1566"/>
      <c r="HUL126" s="1567"/>
      <c r="HUM126" s="1567"/>
      <c r="HUN126" s="1567"/>
      <c r="HUO126" s="1567"/>
      <c r="HUP126" s="1567"/>
      <c r="HUQ126" s="1567"/>
      <c r="HUR126" s="1567"/>
      <c r="HUS126" s="1567"/>
      <c r="HUT126" s="1567"/>
      <c r="HUU126" s="1567"/>
      <c r="HUV126" s="1567"/>
      <c r="HUW126" s="1567"/>
      <c r="HUX126" s="1567"/>
      <c r="HUY126" s="1567"/>
      <c r="HUZ126" s="1567"/>
      <c r="HVA126" s="1567"/>
      <c r="HVB126" s="1567"/>
      <c r="HVC126" s="1567"/>
      <c r="HVD126" s="1567"/>
      <c r="HVE126" s="1568"/>
      <c r="HVF126" s="1566"/>
      <c r="HVG126" s="1567"/>
      <c r="HVH126" s="1567"/>
      <c r="HVI126" s="1567"/>
      <c r="HVJ126" s="1567"/>
      <c r="HVK126" s="1567"/>
      <c r="HVL126" s="1567"/>
      <c r="HVM126" s="1567"/>
      <c r="HVN126" s="1567"/>
      <c r="HVO126" s="1567"/>
      <c r="HVP126" s="1567"/>
      <c r="HVQ126" s="1567"/>
      <c r="HVR126" s="1567"/>
      <c r="HVS126" s="1567"/>
      <c r="HVT126" s="1567"/>
      <c r="HVU126" s="1567"/>
      <c r="HVV126" s="1567"/>
      <c r="HVW126" s="1567"/>
      <c r="HVX126" s="1567"/>
      <c r="HVY126" s="1567"/>
      <c r="HVZ126" s="1568"/>
      <c r="HWA126" s="1566"/>
      <c r="HWB126" s="1567"/>
      <c r="HWC126" s="1567"/>
      <c r="HWD126" s="1567"/>
      <c r="HWE126" s="1567"/>
      <c r="HWF126" s="1567"/>
      <c r="HWG126" s="1567"/>
      <c r="HWH126" s="1567"/>
      <c r="HWI126" s="1567"/>
      <c r="HWJ126" s="1567"/>
      <c r="HWK126" s="1567"/>
      <c r="HWL126" s="1567"/>
      <c r="HWM126" s="1567"/>
      <c r="HWN126" s="1567"/>
      <c r="HWO126" s="1567"/>
      <c r="HWP126" s="1567"/>
      <c r="HWQ126" s="1567"/>
      <c r="HWR126" s="1567"/>
      <c r="HWS126" s="1567"/>
      <c r="HWT126" s="1567"/>
      <c r="HWU126" s="1568"/>
      <c r="HWV126" s="1566"/>
      <c r="HWW126" s="1567"/>
      <c r="HWX126" s="1567"/>
      <c r="HWY126" s="1567"/>
      <c r="HWZ126" s="1567"/>
      <c r="HXA126" s="1567"/>
      <c r="HXB126" s="1567"/>
      <c r="HXC126" s="1567"/>
      <c r="HXD126" s="1567"/>
      <c r="HXE126" s="1567"/>
      <c r="HXF126" s="1567"/>
      <c r="HXG126" s="1567"/>
      <c r="HXH126" s="1567"/>
      <c r="HXI126" s="1567"/>
      <c r="HXJ126" s="1567"/>
      <c r="HXK126" s="1567"/>
      <c r="HXL126" s="1567"/>
      <c r="HXM126" s="1567"/>
      <c r="HXN126" s="1567"/>
      <c r="HXO126" s="1567"/>
      <c r="HXP126" s="1568"/>
      <c r="HXQ126" s="1566"/>
      <c r="HXR126" s="1567"/>
      <c r="HXS126" s="1567"/>
      <c r="HXT126" s="1567"/>
      <c r="HXU126" s="1567"/>
      <c r="HXV126" s="1567"/>
      <c r="HXW126" s="1567"/>
      <c r="HXX126" s="1567"/>
      <c r="HXY126" s="1567"/>
      <c r="HXZ126" s="1567"/>
      <c r="HYA126" s="1567"/>
      <c r="HYB126" s="1567"/>
      <c r="HYC126" s="1567"/>
      <c r="HYD126" s="1567"/>
      <c r="HYE126" s="1567"/>
      <c r="HYF126" s="1567"/>
      <c r="HYG126" s="1567"/>
      <c r="HYH126" s="1567"/>
      <c r="HYI126" s="1567"/>
      <c r="HYJ126" s="1567"/>
      <c r="HYK126" s="1568"/>
      <c r="HYL126" s="1566"/>
      <c r="HYM126" s="1567"/>
      <c r="HYN126" s="1567"/>
      <c r="HYO126" s="1567"/>
      <c r="HYP126" s="1567"/>
      <c r="HYQ126" s="1567"/>
      <c r="HYR126" s="1567"/>
      <c r="HYS126" s="1567"/>
      <c r="HYT126" s="1567"/>
      <c r="HYU126" s="1567"/>
      <c r="HYV126" s="1567"/>
      <c r="HYW126" s="1567"/>
      <c r="HYX126" s="1567"/>
      <c r="HYY126" s="1567"/>
      <c r="HYZ126" s="1567"/>
      <c r="HZA126" s="1567"/>
      <c r="HZB126" s="1567"/>
      <c r="HZC126" s="1567"/>
      <c r="HZD126" s="1567"/>
      <c r="HZE126" s="1567"/>
      <c r="HZF126" s="1568"/>
      <c r="HZG126" s="1566"/>
      <c r="HZH126" s="1567"/>
      <c r="HZI126" s="1567"/>
      <c r="HZJ126" s="1567"/>
      <c r="HZK126" s="1567"/>
      <c r="HZL126" s="1567"/>
      <c r="HZM126" s="1567"/>
      <c r="HZN126" s="1567"/>
      <c r="HZO126" s="1567"/>
      <c r="HZP126" s="1567"/>
      <c r="HZQ126" s="1567"/>
      <c r="HZR126" s="1567"/>
      <c r="HZS126" s="1567"/>
      <c r="HZT126" s="1567"/>
      <c r="HZU126" s="1567"/>
      <c r="HZV126" s="1567"/>
      <c r="HZW126" s="1567"/>
      <c r="HZX126" s="1567"/>
      <c r="HZY126" s="1567"/>
      <c r="HZZ126" s="1567"/>
      <c r="IAA126" s="1568"/>
      <c r="IAB126" s="1566"/>
      <c r="IAC126" s="1567"/>
      <c r="IAD126" s="1567"/>
      <c r="IAE126" s="1567"/>
      <c r="IAF126" s="1567"/>
      <c r="IAG126" s="1567"/>
      <c r="IAH126" s="1567"/>
      <c r="IAI126" s="1567"/>
      <c r="IAJ126" s="1567"/>
      <c r="IAK126" s="1567"/>
      <c r="IAL126" s="1567"/>
      <c r="IAM126" s="1567"/>
      <c r="IAN126" s="1567"/>
      <c r="IAO126" s="1567"/>
      <c r="IAP126" s="1567"/>
      <c r="IAQ126" s="1567"/>
      <c r="IAR126" s="1567"/>
      <c r="IAS126" s="1567"/>
      <c r="IAT126" s="1567"/>
      <c r="IAU126" s="1567"/>
      <c r="IAV126" s="1568"/>
      <c r="IAW126" s="1566"/>
      <c r="IAX126" s="1567"/>
      <c r="IAY126" s="1567"/>
      <c r="IAZ126" s="1567"/>
      <c r="IBA126" s="1567"/>
      <c r="IBB126" s="1567"/>
      <c r="IBC126" s="1567"/>
      <c r="IBD126" s="1567"/>
      <c r="IBE126" s="1567"/>
      <c r="IBF126" s="1567"/>
      <c r="IBG126" s="1567"/>
      <c r="IBH126" s="1567"/>
      <c r="IBI126" s="1567"/>
      <c r="IBJ126" s="1567"/>
      <c r="IBK126" s="1567"/>
      <c r="IBL126" s="1567"/>
      <c r="IBM126" s="1567"/>
      <c r="IBN126" s="1567"/>
      <c r="IBO126" s="1567"/>
      <c r="IBP126" s="1567"/>
      <c r="IBQ126" s="1568"/>
      <c r="IBR126" s="1566"/>
      <c r="IBS126" s="1567"/>
      <c r="IBT126" s="1567"/>
      <c r="IBU126" s="1567"/>
      <c r="IBV126" s="1567"/>
      <c r="IBW126" s="1567"/>
      <c r="IBX126" s="1567"/>
      <c r="IBY126" s="1567"/>
      <c r="IBZ126" s="1567"/>
      <c r="ICA126" s="1567"/>
      <c r="ICB126" s="1567"/>
      <c r="ICC126" s="1567"/>
      <c r="ICD126" s="1567"/>
      <c r="ICE126" s="1567"/>
      <c r="ICF126" s="1567"/>
      <c r="ICG126" s="1567"/>
      <c r="ICH126" s="1567"/>
      <c r="ICI126" s="1567"/>
      <c r="ICJ126" s="1567"/>
      <c r="ICK126" s="1567"/>
      <c r="ICL126" s="1568"/>
      <c r="ICM126" s="1566"/>
      <c r="ICN126" s="1567"/>
      <c r="ICO126" s="1567"/>
      <c r="ICP126" s="1567"/>
      <c r="ICQ126" s="1567"/>
      <c r="ICR126" s="1567"/>
      <c r="ICS126" s="1567"/>
      <c r="ICT126" s="1567"/>
      <c r="ICU126" s="1567"/>
      <c r="ICV126" s="1567"/>
      <c r="ICW126" s="1567"/>
      <c r="ICX126" s="1567"/>
      <c r="ICY126" s="1567"/>
      <c r="ICZ126" s="1567"/>
      <c r="IDA126" s="1567"/>
      <c r="IDB126" s="1567"/>
      <c r="IDC126" s="1567"/>
      <c r="IDD126" s="1567"/>
      <c r="IDE126" s="1567"/>
      <c r="IDF126" s="1567"/>
      <c r="IDG126" s="1568"/>
      <c r="IDH126" s="1566"/>
      <c r="IDI126" s="1567"/>
      <c r="IDJ126" s="1567"/>
      <c r="IDK126" s="1567"/>
      <c r="IDL126" s="1567"/>
      <c r="IDM126" s="1567"/>
      <c r="IDN126" s="1567"/>
      <c r="IDO126" s="1567"/>
      <c r="IDP126" s="1567"/>
      <c r="IDQ126" s="1567"/>
      <c r="IDR126" s="1567"/>
      <c r="IDS126" s="1567"/>
      <c r="IDT126" s="1567"/>
      <c r="IDU126" s="1567"/>
      <c r="IDV126" s="1567"/>
      <c r="IDW126" s="1567"/>
      <c r="IDX126" s="1567"/>
      <c r="IDY126" s="1567"/>
      <c r="IDZ126" s="1567"/>
      <c r="IEA126" s="1567"/>
      <c r="IEB126" s="1568"/>
      <c r="IEC126" s="1566"/>
      <c r="IED126" s="1567"/>
      <c r="IEE126" s="1567"/>
      <c r="IEF126" s="1567"/>
      <c r="IEG126" s="1567"/>
      <c r="IEH126" s="1567"/>
      <c r="IEI126" s="1567"/>
      <c r="IEJ126" s="1567"/>
      <c r="IEK126" s="1567"/>
      <c r="IEL126" s="1567"/>
      <c r="IEM126" s="1567"/>
      <c r="IEN126" s="1567"/>
      <c r="IEO126" s="1567"/>
      <c r="IEP126" s="1567"/>
      <c r="IEQ126" s="1567"/>
      <c r="IER126" s="1567"/>
      <c r="IES126" s="1567"/>
      <c r="IET126" s="1567"/>
      <c r="IEU126" s="1567"/>
      <c r="IEV126" s="1567"/>
      <c r="IEW126" s="1568"/>
      <c r="IEX126" s="1566"/>
      <c r="IEY126" s="1567"/>
      <c r="IEZ126" s="1567"/>
      <c r="IFA126" s="1567"/>
      <c r="IFB126" s="1567"/>
      <c r="IFC126" s="1567"/>
      <c r="IFD126" s="1567"/>
      <c r="IFE126" s="1567"/>
      <c r="IFF126" s="1567"/>
      <c r="IFG126" s="1567"/>
      <c r="IFH126" s="1567"/>
      <c r="IFI126" s="1567"/>
      <c r="IFJ126" s="1567"/>
      <c r="IFK126" s="1567"/>
      <c r="IFL126" s="1567"/>
      <c r="IFM126" s="1567"/>
      <c r="IFN126" s="1567"/>
      <c r="IFO126" s="1567"/>
      <c r="IFP126" s="1567"/>
      <c r="IFQ126" s="1567"/>
      <c r="IFR126" s="1568"/>
      <c r="IFS126" s="1566"/>
      <c r="IFT126" s="1567"/>
      <c r="IFU126" s="1567"/>
      <c r="IFV126" s="1567"/>
      <c r="IFW126" s="1567"/>
      <c r="IFX126" s="1567"/>
      <c r="IFY126" s="1567"/>
      <c r="IFZ126" s="1567"/>
      <c r="IGA126" s="1567"/>
      <c r="IGB126" s="1567"/>
      <c r="IGC126" s="1567"/>
      <c r="IGD126" s="1567"/>
      <c r="IGE126" s="1567"/>
      <c r="IGF126" s="1567"/>
      <c r="IGG126" s="1567"/>
      <c r="IGH126" s="1567"/>
      <c r="IGI126" s="1567"/>
      <c r="IGJ126" s="1567"/>
      <c r="IGK126" s="1567"/>
      <c r="IGL126" s="1567"/>
      <c r="IGM126" s="1568"/>
      <c r="IGN126" s="1566"/>
      <c r="IGO126" s="1567"/>
      <c r="IGP126" s="1567"/>
      <c r="IGQ126" s="1567"/>
      <c r="IGR126" s="1567"/>
      <c r="IGS126" s="1567"/>
      <c r="IGT126" s="1567"/>
      <c r="IGU126" s="1567"/>
      <c r="IGV126" s="1567"/>
      <c r="IGW126" s="1567"/>
      <c r="IGX126" s="1567"/>
      <c r="IGY126" s="1567"/>
      <c r="IGZ126" s="1567"/>
      <c r="IHA126" s="1567"/>
      <c r="IHB126" s="1567"/>
      <c r="IHC126" s="1567"/>
      <c r="IHD126" s="1567"/>
      <c r="IHE126" s="1567"/>
      <c r="IHF126" s="1567"/>
      <c r="IHG126" s="1567"/>
      <c r="IHH126" s="1568"/>
      <c r="IHI126" s="1566"/>
      <c r="IHJ126" s="1567"/>
      <c r="IHK126" s="1567"/>
      <c r="IHL126" s="1567"/>
      <c r="IHM126" s="1567"/>
      <c r="IHN126" s="1567"/>
      <c r="IHO126" s="1567"/>
      <c r="IHP126" s="1567"/>
      <c r="IHQ126" s="1567"/>
      <c r="IHR126" s="1567"/>
      <c r="IHS126" s="1567"/>
      <c r="IHT126" s="1567"/>
      <c r="IHU126" s="1567"/>
      <c r="IHV126" s="1567"/>
      <c r="IHW126" s="1567"/>
      <c r="IHX126" s="1567"/>
      <c r="IHY126" s="1567"/>
      <c r="IHZ126" s="1567"/>
      <c r="IIA126" s="1567"/>
      <c r="IIB126" s="1567"/>
      <c r="IIC126" s="1568"/>
      <c r="IID126" s="1566"/>
      <c r="IIE126" s="1567"/>
      <c r="IIF126" s="1567"/>
      <c r="IIG126" s="1567"/>
      <c r="IIH126" s="1567"/>
      <c r="III126" s="1567"/>
      <c r="IIJ126" s="1567"/>
      <c r="IIK126" s="1567"/>
      <c r="IIL126" s="1567"/>
      <c r="IIM126" s="1567"/>
      <c r="IIN126" s="1567"/>
      <c r="IIO126" s="1567"/>
      <c r="IIP126" s="1567"/>
      <c r="IIQ126" s="1567"/>
      <c r="IIR126" s="1567"/>
      <c r="IIS126" s="1567"/>
      <c r="IIT126" s="1567"/>
      <c r="IIU126" s="1567"/>
      <c r="IIV126" s="1567"/>
      <c r="IIW126" s="1567"/>
      <c r="IIX126" s="1568"/>
      <c r="IIY126" s="1566"/>
      <c r="IIZ126" s="1567"/>
      <c r="IJA126" s="1567"/>
      <c r="IJB126" s="1567"/>
      <c r="IJC126" s="1567"/>
      <c r="IJD126" s="1567"/>
      <c r="IJE126" s="1567"/>
      <c r="IJF126" s="1567"/>
      <c r="IJG126" s="1567"/>
      <c r="IJH126" s="1567"/>
      <c r="IJI126" s="1567"/>
      <c r="IJJ126" s="1567"/>
      <c r="IJK126" s="1567"/>
      <c r="IJL126" s="1567"/>
      <c r="IJM126" s="1567"/>
      <c r="IJN126" s="1567"/>
      <c r="IJO126" s="1567"/>
      <c r="IJP126" s="1567"/>
      <c r="IJQ126" s="1567"/>
      <c r="IJR126" s="1567"/>
      <c r="IJS126" s="1568"/>
      <c r="IJT126" s="1566"/>
      <c r="IJU126" s="1567"/>
      <c r="IJV126" s="1567"/>
      <c r="IJW126" s="1567"/>
      <c r="IJX126" s="1567"/>
      <c r="IJY126" s="1567"/>
      <c r="IJZ126" s="1567"/>
      <c r="IKA126" s="1567"/>
      <c r="IKB126" s="1567"/>
      <c r="IKC126" s="1567"/>
      <c r="IKD126" s="1567"/>
      <c r="IKE126" s="1567"/>
      <c r="IKF126" s="1567"/>
      <c r="IKG126" s="1567"/>
      <c r="IKH126" s="1567"/>
      <c r="IKI126" s="1567"/>
      <c r="IKJ126" s="1567"/>
      <c r="IKK126" s="1567"/>
      <c r="IKL126" s="1567"/>
      <c r="IKM126" s="1567"/>
      <c r="IKN126" s="1568"/>
      <c r="IKO126" s="1566"/>
      <c r="IKP126" s="1567"/>
      <c r="IKQ126" s="1567"/>
      <c r="IKR126" s="1567"/>
      <c r="IKS126" s="1567"/>
      <c r="IKT126" s="1567"/>
      <c r="IKU126" s="1567"/>
      <c r="IKV126" s="1567"/>
      <c r="IKW126" s="1567"/>
      <c r="IKX126" s="1567"/>
      <c r="IKY126" s="1567"/>
      <c r="IKZ126" s="1567"/>
      <c r="ILA126" s="1567"/>
      <c r="ILB126" s="1567"/>
      <c r="ILC126" s="1567"/>
      <c r="ILD126" s="1567"/>
      <c r="ILE126" s="1567"/>
      <c r="ILF126" s="1567"/>
      <c r="ILG126" s="1567"/>
      <c r="ILH126" s="1567"/>
      <c r="ILI126" s="1568"/>
      <c r="ILJ126" s="1566"/>
      <c r="ILK126" s="1567"/>
      <c r="ILL126" s="1567"/>
      <c r="ILM126" s="1567"/>
      <c r="ILN126" s="1567"/>
      <c r="ILO126" s="1567"/>
      <c r="ILP126" s="1567"/>
      <c r="ILQ126" s="1567"/>
      <c r="ILR126" s="1567"/>
      <c r="ILS126" s="1567"/>
      <c r="ILT126" s="1567"/>
      <c r="ILU126" s="1567"/>
      <c r="ILV126" s="1567"/>
      <c r="ILW126" s="1567"/>
      <c r="ILX126" s="1567"/>
      <c r="ILY126" s="1567"/>
      <c r="ILZ126" s="1567"/>
      <c r="IMA126" s="1567"/>
      <c r="IMB126" s="1567"/>
      <c r="IMC126" s="1567"/>
      <c r="IMD126" s="1568"/>
      <c r="IME126" s="1566"/>
      <c r="IMF126" s="1567"/>
      <c r="IMG126" s="1567"/>
      <c r="IMH126" s="1567"/>
      <c r="IMI126" s="1567"/>
      <c r="IMJ126" s="1567"/>
      <c r="IMK126" s="1567"/>
      <c r="IML126" s="1567"/>
      <c r="IMM126" s="1567"/>
      <c r="IMN126" s="1567"/>
      <c r="IMO126" s="1567"/>
      <c r="IMP126" s="1567"/>
      <c r="IMQ126" s="1567"/>
      <c r="IMR126" s="1567"/>
      <c r="IMS126" s="1567"/>
      <c r="IMT126" s="1567"/>
      <c r="IMU126" s="1567"/>
      <c r="IMV126" s="1567"/>
      <c r="IMW126" s="1567"/>
      <c r="IMX126" s="1567"/>
      <c r="IMY126" s="1568"/>
      <c r="IMZ126" s="1566"/>
      <c r="INA126" s="1567"/>
      <c r="INB126" s="1567"/>
      <c r="INC126" s="1567"/>
      <c r="IND126" s="1567"/>
      <c r="INE126" s="1567"/>
      <c r="INF126" s="1567"/>
      <c r="ING126" s="1567"/>
      <c r="INH126" s="1567"/>
      <c r="INI126" s="1567"/>
      <c r="INJ126" s="1567"/>
      <c r="INK126" s="1567"/>
      <c r="INL126" s="1567"/>
      <c r="INM126" s="1567"/>
      <c r="INN126" s="1567"/>
      <c r="INO126" s="1567"/>
      <c r="INP126" s="1567"/>
      <c r="INQ126" s="1567"/>
      <c r="INR126" s="1567"/>
      <c r="INS126" s="1567"/>
      <c r="INT126" s="1568"/>
      <c r="INU126" s="1566"/>
      <c r="INV126" s="1567"/>
      <c r="INW126" s="1567"/>
      <c r="INX126" s="1567"/>
      <c r="INY126" s="1567"/>
      <c r="INZ126" s="1567"/>
      <c r="IOA126" s="1567"/>
      <c r="IOB126" s="1567"/>
      <c r="IOC126" s="1567"/>
      <c r="IOD126" s="1567"/>
      <c r="IOE126" s="1567"/>
      <c r="IOF126" s="1567"/>
      <c r="IOG126" s="1567"/>
      <c r="IOH126" s="1567"/>
      <c r="IOI126" s="1567"/>
      <c r="IOJ126" s="1567"/>
      <c r="IOK126" s="1567"/>
      <c r="IOL126" s="1567"/>
      <c r="IOM126" s="1567"/>
      <c r="ION126" s="1567"/>
      <c r="IOO126" s="1568"/>
      <c r="IOP126" s="1566"/>
      <c r="IOQ126" s="1567"/>
      <c r="IOR126" s="1567"/>
      <c r="IOS126" s="1567"/>
      <c r="IOT126" s="1567"/>
      <c r="IOU126" s="1567"/>
      <c r="IOV126" s="1567"/>
      <c r="IOW126" s="1567"/>
      <c r="IOX126" s="1567"/>
      <c r="IOY126" s="1567"/>
      <c r="IOZ126" s="1567"/>
      <c r="IPA126" s="1567"/>
      <c r="IPB126" s="1567"/>
      <c r="IPC126" s="1567"/>
      <c r="IPD126" s="1567"/>
      <c r="IPE126" s="1567"/>
      <c r="IPF126" s="1567"/>
      <c r="IPG126" s="1567"/>
      <c r="IPH126" s="1567"/>
      <c r="IPI126" s="1567"/>
      <c r="IPJ126" s="1568"/>
      <c r="IPK126" s="1566"/>
      <c r="IPL126" s="1567"/>
      <c r="IPM126" s="1567"/>
      <c r="IPN126" s="1567"/>
      <c r="IPO126" s="1567"/>
      <c r="IPP126" s="1567"/>
      <c r="IPQ126" s="1567"/>
      <c r="IPR126" s="1567"/>
      <c r="IPS126" s="1567"/>
      <c r="IPT126" s="1567"/>
      <c r="IPU126" s="1567"/>
      <c r="IPV126" s="1567"/>
      <c r="IPW126" s="1567"/>
      <c r="IPX126" s="1567"/>
      <c r="IPY126" s="1567"/>
      <c r="IPZ126" s="1567"/>
      <c r="IQA126" s="1567"/>
      <c r="IQB126" s="1567"/>
      <c r="IQC126" s="1567"/>
      <c r="IQD126" s="1567"/>
      <c r="IQE126" s="1568"/>
      <c r="IQF126" s="1566"/>
      <c r="IQG126" s="1567"/>
      <c r="IQH126" s="1567"/>
      <c r="IQI126" s="1567"/>
      <c r="IQJ126" s="1567"/>
      <c r="IQK126" s="1567"/>
      <c r="IQL126" s="1567"/>
      <c r="IQM126" s="1567"/>
      <c r="IQN126" s="1567"/>
      <c r="IQO126" s="1567"/>
      <c r="IQP126" s="1567"/>
      <c r="IQQ126" s="1567"/>
      <c r="IQR126" s="1567"/>
      <c r="IQS126" s="1567"/>
      <c r="IQT126" s="1567"/>
      <c r="IQU126" s="1567"/>
      <c r="IQV126" s="1567"/>
      <c r="IQW126" s="1567"/>
      <c r="IQX126" s="1567"/>
      <c r="IQY126" s="1567"/>
      <c r="IQZ126" s="1568"/>
      <c r="IRA126" s="1566"/>
      <c r="IRB126" s="1567"/>
      <c r="IRC126" s="1567"/>
      <c r="IRD126" s="1567"/>
      <c r="IRE126" s="1567"/>
      <c r="IRF126" s="1567"/>
      <c r="IRG126" s="1567"/>
      <c r="IRH126" s="1567"/>
      <c r="IRI126" s="1567"/>
      <c r="IRJ126" s="1567"/>
      <c r="IRK126" s="1567"/>
      <c r="IRL126" s="1567"/>
      <c r="IRM126" s="1567"/>
      <c r="IRN126" s="1567"/>
      <c r="IRO126" s="1567"/>
      <c r="IRP126" s="1567"/>
      <c r="IRQ126" s="1567"/>
      <c r="IRR126" s="1567"/>
      <c r="IRS126" s="1567"/>
      <c r="IRT126" s="1567"/>
      <c r="IRU126" s="1568"/>
      <c r="IRV126" s="1566"/>
      <c r="IRW126" s="1567"/>
      <c r="IRX126" s="1567"/>
      <c r="IRY126" s="1567"/>
      <c r="IRZ126" s="1567"/>
      <c r="ISA126" s="1567"/>
      <c r="ISB126" s="1567"/>
      <c r="ISC126" s="1567"/>
      <c r="ISD126" s="1567"/>
      <c r="ISE126" s="1567"/>
      <c r="ISF126" s="1567"/>
      <c r="ISG126" s="1567"/>
      <c r="ISH126" s="1567"/>
      <c r="ISI126" s="1567"/>
      <c r="ISJ126" s="1567"/>
      <c r="ISK126" s="1567"/>
      <c r="ISL126" s="1567"/>
      <c r="ISM126" s="1567"/>
      <c r="ISN126" s="1567"/>
      <c r="ISO126" s="1567"/>
      <c r="ISP126" s="1568"/>
      <c r="ISQ126" s="1566"/>
      <c r="ISR126" s="1567"/>
      <c r="ISS126" s="1567"/>
      <c r="IST126" s="1567"/>
      <c r="ISU126" s="1567"/>
      <c r="ISV126" s="1567"/>
      <c r="ISW126" s="1567"/>
      <c r="ISX126" s="1567"/>
      <c r="ISY126" s="1567"/>
      <c r="ISZ126" s="1567"/>
      <c r="ITA126" s="1567"/>
      <c r="ITB126" s="1567"/>
      <c r="ITC126" s="1567"/>
      <c r="ITD126" s="1567"/>
      <c r="ITE126" s="1567"/>
      <c r="ITF126" s="1567"/>
      <c r="ITG126" s="1567"/>
      <c r="ITH126" s="1567"/>
      <c r="ITI126" s="1567"/>
      <c r="ITJ126" s="1567"/>
      <c r="ITK126" s="1568"/>
      <c r="ITL126" s="1566"/>
      <c r="ITM126" s="1567"/>
      <c r="ITN126" s="1567"/>
      <c r="ITO126" s="1567"/>
      <c r="ITP126" s="1567"/>
      <c r="ITQ126" s="1567"/>
      <c r="ITR126" s="1567"/>
      <c r="ITS126" s="1567"/>
      <c r="ITT126" s="1567"/>
      <c r="ITU126" s="1567"/>
      <c r="ITV126" s="1567"/>
      <c r="ITW126" s="1567"/>
      <c r="ITX126" s="1567"/>
      <c r="ITY126" s="1567"/>
      <c r="ITZ126" s="1567"/>
      <c r="IUA126" s="1567"/>
      <c r="IUB126" s="1567"/>
      <c r="IUC126" s="1567"/>
      <c r="IUD126" s="1567"/>
      <c r="IUE126" s="1567"/>
      <c r="IUF126" s="1568"/>
      <c r="IUG126" s="1566"/>
      <c r="IUH126" s="1567"/>
      <c r="IUI126" s="1567"/>
      <c r="IUJ126" s="1567"/>
      <c r="IUK126" s="1567"/>
      <c r="IUL126" s="1567"/>
      <c r="IUM126" s="1567"/>
      <c r="IUN126" s="1567"/>
      <c r="IUO126" s="1567"/>
      <c r="IUP126" s="1567"/>
      <c r="IUQ126" s="1567"/>
      <c r="IUR126" s="1567"/>
      <c r="IUS126" s="1567"/>
      <c r="IUT126" s="1567"/>
      <c r="IUU126" s="1567"/>
      <c r="IUV126" s="1567"/>
      <c r="IUW126" s="1567"/>
      <c r="IUX126" s="1567"/>
      <c r="IUY126" s="1567"/>
      <c r="IUZ126" s="1567"/>
      <c r="IVA126" s="1568"/>
      <c r="IVB126" s="1566"/>
      <c r="IVC126" s="1567"/>
      <c r="IVD126" s="1567"/>
      <c r="IVE126" s="1567"/>
      <c r="IVF126" s="1567"/>
      <c r="IVG126" s="1567"/>
      <c r="IVH126" s="1567"/>
      <c r="IVI126" s="1567"/>
      <c r="IVJ126" s="1567"/>
      <c r="IVK126" s="1567"/>
      <c r="IVL126" s="1567"/>
      <c r="IVM126" s="1567"/>
      <c r="IVN126" s="1567"/>
      <c r="IVO126" s="1567"/>
      <c r="IVP126" s="1567"/>
      <c r="IVQ126" s="1567"/>
      <c r="IVR126" s="1567"/>
      <c r="IVS126" s="1567"/>
      <c r="IVT126" s="1567"/>
      <c r="IVU126" s="1567"/>
      <c r="IVV126" s="1568"/>
      <c r="IVW126" s="1566"/>
      <c r="IVX126" s="1567"/>
      <c r="IVY126" s="1567"/>
      <c r="IVZ126" s="1567"/>
      <c r="IWA126" s="1567"/>
      <c r="IWB126" s="1567"/>
      <c r="IWC126" s="1567"/>
      <c r="IWD126" s="1567"/>
      <c r="IWE126" s="1567"/>
      <c r="IWF126" s="1567"/>
      <c r="IWG126" s="1567"/>
      <c r="IWH126" s="1567"/>
      <c r="IWI126" s="1567"/>
      <c r="IWJ126" s="1567"/>
      <c r="IWK126" s="1567"/>
      <c r="IWL126" s="1567"/>
      <c r="IWM126" s="1567"/>
      <c r="IWN126" s="1567"/>
      <c r="IWO126" s="1567"/>
      <c r="IWP126" s="1567"/>
      <c r="IWQ126" s="1568"/>
      <c r="IWR126" s="1566"/>
      <c r="IWS126" s="1567"/>
      <c r="IWT126" s="1567"/>
      <c r="IWU126" s="1567"/>
      <c r="IWV126" s="1567"/>
      <c r="IWW126" s="1567"/>
      <c r="IWX126" s="1567"/>
      <c r="IWY126" s="1567"/>
      <c r="IWZ126" s="1567"/>
      <c r="IXA126" s="1567"/>
      <c r="IXB126" s="1567"/>
      <c r="IXC126" s="1567"/>
      <c r="IXD126" s="1567"/>
      <c r="IXE126" s="1567"/>
      <c r="IXF126" s="1567"/>
      <c r="IXG126" s="1567"/>
      <c r="IXH126" s="1567"/>
      <c r="IXI126" s="1567"/>
      <c r="IXJ126" s="1567"/>
      <c r="IXK126" s="1567"/>
      <c r="IXL126" s="1568"/>
      <c r="IXM126" s="1566"/>
      <c r="IXN126" s="1567"/>
      <c r="IXO126" s="1567"/>
      <c r="IXP126" s="1567"/>
      <c r="IXQ126" s="1567"/>
      <c r="IXR126" s="1567"/>
      <c r="IXS126" s="1567"/>
      <c r="IXT126" s="1567"/>
      <c r="IXU126" s="1567"/>
      <c r="IXV126" s="1567"/>
      <c r="IXW126" s="1567"/>
      <c r="IXX126" s="1567"/>
      <c r="IXY126" s="1567"/>
      <c r="IXZ126" s="1567"/>
      <c r="IYA126" s="1567"/>
      <c r="IYB126" s="1567"/>
      <c r="IYC126" s="1567"/>
      <c r="IYD126" s="1567"/>
      <c r="IYE126" s="1567"/>
      <c r="IYF126" s="1567"/>
      <c r="IYG126" s="1568"/>
      <c r="IYH126" s="1566"/>
      <c r="IYI126" s="1567"/>
      <c r="IYJ126" s="1567"/>
      <c r="IYK126" s="1567"/>
      <c r="IYL126" s="1567"/>
      <c r="IYM126" s="1567"/>
      <c r="IYN126" s="1567"/>
      <c r="IYO126" s="1567"/>
      <c r="IYP126" s="1567"/>
      <c r="IYQ126" s="1567"/>
      <c r="IYR126" s="1567"/>
      <c r="IYS126" s="1567"/>
      <c r="IYT126" s="1567"/>
      <c r="IYU126" s="1567"/>
      <c r="IYV126" s="1567"/>
      <c r="IYW126" s="1567"/>
      <c r="IYX126" s="1567"/>
      <c r="IYY126" s="1567"/>
      <c r="IYZ126" s="1567"/>
      <c r="IZA126" s="1567"/>
      <c r="IZB126" s="1568"/>
      <c r="IZC126" s="1566"/>
      <c r="IZD126" s="1567"/>
      <c r="IZE126" s="1567"/>
      <c r="IZF126" s="1567"/>
      <c r="IZG126" s="1567"/>
      <c r="IZH126" s="1567"/>
      <c r="IZI126" s="1567"/>
      <c r="IZJ126" s="1567"/>
      <c r="IZK126" s="1567"/>
      <c r="IZL126" s="1567"/>
      <c r="IZM126" s="1567"/>
      <c r="IZN126" s="1567"/>
      <c r="IZO126" s="1567"/>
      <c r="IZP126" s="1567"/>
      <c r="IZQ126" s="1567"/>
      <c r="IZR126" s="1567"/>
      <c r="IZS126" s="1567"/>
      <c r="IZT126" s="1567"/>
      <c r="IZU126" s="1567"/>
      <c r="IZV126" s="1567"/>
      <c r="IZW126" s="1568"/>
      <c r="IZX126" s="1566"/>
      <c r="IZY126" s="1567"/>
      <c r="IZZ126" s="1567"/>
      <c r="JAA126" s="1567"/>
      <c r="JAB126" s="1567"/>
      <c r="JAC126" s="1567"/>
      <c r="JAD126" s="1567"/>
      <c r="JAE126" s="1567"/>
      <c r="JAF126" s="1567"/>
      <c r="JAG126" s="1567"/>
      <c r="JAH126" s="1567"/>
      <c r="JAI126" s="1567"/>
      <c r="JAJ126" s="1567"/>
      <c r="JAK126" s="1567"/>
      <c r="JAL126" s="1567"/>
      <c r="JAM126" s="1567"/>
      <c r="JAN126" s="1567"/>
      <c r="JAO126" s="1567"/>
      <c r="JAP126" s="1567"/>
      <c r="JAQ126" s="1567"/>
      <c r="JAR126" s="1568"/>
      <c r="JAS126" s="1566"/>
      <c r="JAT126" s="1567"/>
      <c r="JAU126" s="1567"/>
      <c r="JAV126" s="1567"/>
      <c r="JAW126" s="1567"/>
      <c r="JAX126" s="1567"/>
      <c r="JAY126" s="1567"/>
      <c r="JAZ126" s="1567"/>
      <c r="JBA126" s="1567"/>
      <c r="JBB126" s="1567"/>
      <c r="JBC126" s="1567"/>
      <c r="JBD126" s="1567"/>
      <c r="JBE126" s="1567"/>
      <c r="JBF126" s="1567"/>
      <c r="JBG126" s="1567"/>
      <c r="JBH126" s="1567"/>
      <c r="JBI126" s="1567"/>
      <c r="JBJ126" s="1567"/>
      <c r="JBK126" s="1567"/>
      <c r="JBL126" s="1567"/>
      <c r="JBM126" s="1568"/>
      <c r="JBN126" s="1566"/>
      <c r="JBO126" s="1567"/>
      <c r="JBP126" s="1567"/>
      <c r="JBQ126" s="1567"/>
      <c r="JBR126" s="1567"/>
      <c r="JBS126" s="1567"/>
      <c r="JBT126" s="1567"/>
      <c r="JBU126" s="1567"/>
      <c r="JBV126" s="1567"/>
      <c r="JBW126" s="1567"/>
      <c r="JBX126" s="1567"/>
      <c r="JBY126" s="1567"/>
      <c r="JBZ126" s="1567"/>
      <c r="JCA126" s="1567"/>
      <c r="JCB126" s="1567"/>
      <c r="JCC126" s="1567"/>
      <c r="JCD126" s="1567"/>
      <c r="JCE126" s="1567"/>
      <c r="JCF126" s="1567"/>
      <c r="JCG126" s="1567"/>
      <c r="JCH126" s="1568"/>
      <c r="JCI126" s="1566"/>
      <c r="JCJ126" s="1567"/>
      <c r="JCK126" s="1567"/>
      <c r="JCL126" s="1567"/>
      <c r="JCM126" s="1567"/>
      <c r="JCN126" s="1567"/>
      <c r="JCO126" s="1567"/>
      <c r="JCP126" s="1567"/>
      <c r="JCQ126" s="1567"/>
      <c r="JCR126" s="1567"/>
      <c r="JCS126" s="1567"/>
      <c r="JCT126" s="1567"/>
      <c r="JCU126" s="1567"/>
      <c r="JCV126" s="1567"/>
      <c r="JCW126" s="1567"/>
      <c r="JCX126" s="1567"/>
      <c r="JCY126" s="1567"/>
      <c r="JCZ126" s="1567"/>
      <c r="JDA126" s="1567"/>
      <c r="JDB126" s="1567"/>
      <c r="JDC126" s="1568"/>
      <c r="JDD126" s="1566"/>
      <c r="JDE126" s="1567"/>
      <c r="JDF126" s="1567"/>
      <c r="JDG126" s="1567"/>
      <c r="JDH126" s="1567"/>
      <c r="JDI126" s="1567"/>
      <c r="JDJ126" s="1567"/>
      <c r="JDK126" s="1567"/>
      <c r="JDL126" s="1567"/>
      <c r="JDM126" s="1567"/>
      <c r="JDN126" s="1567"/>
      <c r="JDO126" s="1567"/>
      <c r="JDP126" s="1567"/>
      <c r="JDQ126" s="1567"/>
      <c r="JDR126" s="1567"/>
      <c r="JDS126" s="1567"/>
      <c r="JDT126" s="1567"/>
      <c r="JDU126" s="1567"/>
      <c r="JDV126" s="1567"/>
      <c r="JDW126" s="1567"/>
      <c r="JDX126" s="1568"/>
      <c r="JDY126" s="1566"/>
      <c r="JDZ126" s="1567"/>
      <c r="JEA126" s="1567"/>
      <c r="JEB126" s="1567"/>
      <c r="JEC126" s="1567"/>
      <c r="JED126" s="1567"/>
      <c r="JEE126" s="1567"/>
      <c r="JEF126" s="1567"/>
      <c r="JEG126" s="1567"/>
      <c r="JEH126" s="1567"/>
      <c r="JEI126" s="1567"/>
      <c r="JEJ126" s="1567"/>
      <c r="JEK126" s="1567"/>
      <c r="JEL126" s="1567"/>
      <c r="JEM126" s="1567"/>
      <c r="JEN126" s="1567"/>
      <c r="JEO126" s="1567"/>
      <c r="JEP126" s="1567"/>
      <c r="JEQ126" s="1567"/>
      <c r="JER126" s="1567"/>
      <c r="JES126" s="1568"/>
      <c r="JET126" s="1566"/>
      <c r="JEU126" s="1567"/>
      <c r="JEV126" s="1567"/>
      <c r="JEW126" s="1567"/>
      <c r="JEX126" s="1567"/>
      <c r="JEY126" s="1567"/>
      <c r="JEZ126" s="1567"/>
      <c r="JFA126" s="1567"/>
      <c r="JFB126" s="1567"/>
      <c r="JFC126" s="1567"/>
      <c r="JFD126" s="1567"/>
      <c r="JFE126" s="1567"/>
      <c r="JFF126" s="1567"/>
      <c r="JFG126" s="1567"/>
      <c r="JFH126" s="1567"/>
      <c r="JFI126" s="1567"/>
      <c r="JFJ126" s="1567"/>
      <c r="JFK126" s="1567"/>
      <c r="JFL126" s="1567"/>
      <c r="JFM126" s="1567"/>
      <c r="JFN126" s="1568"/>
      <c r="JFO126" s="1566"/>
      <c r="JFP126" s="1567"/>
      <c r="JFQ126" s="1567"/>
      <c r="JFR126" s="1567"/>
      <c r="JFS126" s="1567"/>
      <c r="JFT126" s="1567"/>
      <c r="JFU126" s="1567"/>
      <c r="JFV126" s="1567"/>
      <c r="JFW126" s="1567"/>
      <c r="JFX126" s="1567"/>
      <c r="JFY126" s="1567"/>
      <c r="JFZ126" s="1567"/>
      <c r="JGA126" s="1567"/>
      <c r="JGB126" s="1567"/>
      <c r="JGC126" s="1567"/>
      <c r="JGD126" s="1567"/>
      <c r="JGE126" s="1567"/>
      <c r="JGF126" s="1567"/>
      <c r="JGG126" s="1567"/>
      <c r="JGH126" s="1567"/>
      <c r="JGI126" s="1568"/>
      <c r="JGJ126" s="1566"/>
      <c r="JGK126" s="1567"/>
      <c r="JGL126" s="1567"/>
      <c r="JGM126" s="1567"/>
      <c r="JGN126" s="1567"/>
      <c r="JGO126" s="1567"/>
      <c r="JGP126" s="1567"/>
      <c r="JGQ126" s="1567"/>
      <c r="JGR126" s="1567"/>
      <c r="JGS126" s="1567"/>
      <c r="JGT126" s="1567"/>
      <c r="JGU126" s="1567"/>
      <c r="JGV126" s="1567"/>
      <c r="JGW126" s="1567"/>
      <c r="JGX126" s="1567"/>
      <c r="JGY126" s="1567"/>
      <c r="JGZ126" s="1567"/>
      <c r="JHA126" s="1567"/>
      <c r="JHB126" s="1567"/>
      <c r="JHC126" s="1567"/>
      <c r="JHD126" s="1568"/>
      <c r="JHE126" s="1566"/>
      <c r="JHF126" s="1567"/>
      <c r="JHG126" s="1567"/>
      <c r="JHH126" s="1567"/>
      <c r="JHI126" s="1567"/>
      <c r="JHJ126" s="1567"/>
      <c r="JHK126" s="1567"/>
      <c r="JHL126" s="1567"/>
      <c r="JHM126" s="1567"/>
      <c r="JHN126" s="1567"/>
      <c r="JHO126" s="1567"/>
      <c r="JHP126" s="1567"/>
      <c r="JHQ126" s="1567"/>
      <c r="JHR126" s="1567"/>
      <c r="JHS126" s="1567"/>
      <c r="JHT126" s="1567"/>
      <c r="JHU126" s="1567"/>
      <c r="JHV126" s="1567"/>
      <c r="JHW126" s="1567"/>
      <c r="JHX126" s="1567"/>
      <c r="JHY126" s="1568"/>
      <c r="JHZ126" s="1566"/>
      <c r="JIA126" s="1567"/>
      <c r="JIB126" s="1567"/>
      <c r="JIC126" s="1567"/>
      <c r="JID126" s="1567"/>
      <c r="JIE126" s="1567"/>
      <c r="JIF126" s="1567"/>
      <c r="JIG126" s="1567"/>
      <c r="JIH126" s="1567"/>
      <c r="JII126" s="1567"/>
      <c r="JIJ126" s="1567"/>
      <c r="JIK126" s="1567"/>
      <c r="JIL126" s="1567"/>
      <c r="JIM126" s="1567"/>
      <c r="JIN126" s="1567"/>
      <c r="JIO126" s="1567"/>
      <c r="JIP126" s="1567"/>
      <c r="JIQ126" s="1567"/>
      <c r="JIR126" s="1567"/>
      <c r="JIS126" s="1567"/>
      <c r="JIT126" s="1568"/>
      <c r="JIU126" s="1566"/>
      <c r="JIV126" s="1567"/>
      <c r="JIW126" s="1567"/>
      <c r="JIX126" s="1567"/>
      <c r="JIY126" s="1567"/>
      <c r="JIZ126" s="1567"/>
      <c r="JJA126" s="1567"/>
      <c r="JJB126" s="1567"/>
      <c r="JJC126" s="1567"/>
      <c r="JJD126" s="1567"/>
      <c r="JJE126" s="1567"/>
      <c r="JJF126" s="1567"/>
      <c r="JJG126" s="1567"/>
      <c r="JJH126" s="1567"/>
      <c r="JJI126" s="1567"/>
      <c r="JJJ126" s="1567"/>
      <c r="JJK126" s="1567"/>
      <c r="JJL126" s="1567"/>
      <c r="JJM126" s="1567"/>
      <c r="JJN126" s="1567"/>
      <c r="JJO126" s="1568"/>
      <c r="JJP126" s="1566"/>
      <c r="JJQ126" s="1567"/>
      <c r="JJR126" s="1567"/>
      <c r="JJS126" s="1567"/>
      <c r="JJT126" s="1567"/>
      <c r="JJU126" s="1567"/>
      <c r="JJV126" s="1567"/>
      <c r="JJW126" s="1567"/>
      <c r="JJX126" s="1567"/>
      <c r="JJY126" s="1567"/>
      <c r="JJZ126" s="1567"/>
      <c r="JKA126" s="1567"/>
      <c r="JKB126" s="1567"/>
      <c r="JKC126" s="1567"/>
      <c r="JKD126" s="1567"/>
      <c r="JKE126" s="1567"/>
      <c r="JKF126" s="1567"/>
      <c r="JKG126" s="1567"/>
      <c r="JKH126" s="1567"/>
      <c r="JKI126" s="1567"/>
      <c r="JKJ126" s="1568"/>
      <c r="JKK126" s="1566"/>
      <c r="JKL126" s="1567"/>
      <c r="JKM126" s="1567"/>
      <c r="JKN126" s="1567"/>
      <c r="JKO126" s="1567"/>
      <c r="JKP126" s="1567"/>
      <c r="JKQ126" s="1567"/>
      <c r="JKR126" s="1567"/>
      <c r="JKS126" s="1567"/>
      <c r="JKT126" s="1567"/>
      <c r="JKU126" s="1567"/>
      <c r="JKV126" s="1567"/>
      <c r="JKW126" s="1567"/>
      <c r="JKX126" s="1567"/>
      <c r="JKY126" s="1567"/>
      <c r="JKZ126" s="1567"/>
      <c r="JLA126" s="1567"/>
      <c r="JLB126" s="1567"/>
      <c r="JLC126" s="1567"/>
      <c r="JLD126" s="1567"/>
      <c r="JLE126" s="1568"/>
      <c r="JLF126" s="1566"/>
      <c r="JLG126" s="1567"/>
      <c r="JLH126" s="1567"/>
      <c r="JLI126" s="1567"/>
      <c r="JLJ126" s="1567"/>
      <c r="JLK126" s="1567"/>
      <c r="JLL126" s="1567"/>
      <c r="JLM126" s="1567"/>
      <c r="JLN126" s="1567"/>
      <c r="JLO126" s="1567"/>
      <c r="JLP126" s="1567"/>
      <c r="JLQ126" s="1567"/>
      <c r="JLR126" s="1567"/>
      <c r="JLS126" s="1567"/>
      <c r="JLT126" s="1567"/>
      <c r="JLU126" s="1567"/>
      <c r="JLV126" s="1567"/>
      <c r="JLW126" s="1567"/>
      <c r="JLX126" s="1567"/>
      <c r="JLY126" s="1567"/>
      <c r="JLZ126" s="1568"/>
      <c r="JMA126" s="1566"/>
      <c r="JMB126" s="1567"/>
      <c r="JMC126" s="1567"/>
      <c r="JMD126" s="1567"/>
      <c r="JME126" s="1567"/>
      <c r="JMF126" s="1567"/>
      <c r="JMG126" s="1567"/>
      <c r="JMH126" s="1567"/>
      <c r="JMI126" s="1567"/>
      <c r="JMJ126" s="1567"/>
      <c r="JMK126" s="1567"/>
      <c r="JML126" s="1567"/>
      <c r="JMM126" s="1567"/>
      <c r="JMN126" s="1567"/>
      <c r="JMO126" s="1567"/>
      <c r="JMP126" s="1567"/>
      <c r="JMQ126" s="1567"/>
      <c r="JMR126" s="1567"/>
      <c r="JMS126" s="1567"/>
      <c r="JMT126" s="1567"/>
      <c r="JMU126" s="1568"/>
      <c r="JMV126" s="1566"/>
      <c r="JMW126" s="1567"/>
      <c r="JMX126" s="1567"/>
      <c r="JMY126" s="1567"/>
      <c r="JMZ126" s="1567"/>
      <c r="JNA126" s="1567"/>
      <c r="JNB126" s="1567"/>
      <c r="JNC126" s="1567"/>
      <c r="JND126" s="1567"/>
      <c r="JNE126" s="1567"/>
      <c r="JNF126" s="1567"/>
      <c r="JNG126" s="1567"/>
      <c r="JNH126" s="1567"/>
      <c r="JNI126" s="1567"/>
      <c r="JNJ126" s="1567"/>
      <c r="JNK126" s="1567"/>
      <c r="JNL126" s="1567"/>
      <c r="JNM126" s="1567"/>
      <c r="JNN126" s="1567"/>
      <c r="JNO126" s="1567"/>
      <c r="JNP126" s="1568"/>
      <c r="JNQ126" s="1566"/>
      <c r="JNR126" s="1567"/>
      <c r="JNS126" s="1567"/>
      <c r="JNT126" s="1567"/>
      <c r="JNU126" s="1567"/>
      <c r="JNV126" s="1567"/>
      <c r="JNW126" s="1567"/>
      <c r="JNX126" s="1567"/>
      <c r="JNY126" s="1567"/>
      <c r="JNZ126" s="1567"/>
      <c r="JOA126" s="1567"/>
      <c r="JOB126" s="1567"/>
      <c r="JOC126" s="1567"/>
      <c r="JOD126" s="1567"/>
      <c r="JOE126" s="1567"/>
      <c r="JOF126" s="1567"/>
      <c r="JOG126" s="1567"/>
      <c r="JOH126" s="1567"/>
      <c r="JOI126" s="1567"/>
      <c r="JOJ126" s="1567"/>
      <c r="JOK126" s="1568"/>
      <c r="JOL126" s="1566"/>
      <c r="JOM126" s="1567"/>
      <c r="JON126" s="1567"/>
      <c r="JOO126" s="1567"/>
      <c r="JOP126" s="1567"/>
      <c r="JOQ126" s="1567"/>
      <c r="JOR126" s="1567"/>
      <c r="JOS126" s="1567"/>
      <c r="JOT126" s="1567"/>
      <c r="JOU126" s="1567"/>
      <c r="JOV126" s="1567"/>
      <c r="JOW126" s="1567"/>
      <c r="JOX126" s="1567"/>
      <c r="JOY126" s="1567"/>
      <c r="JOZ126" s="1567"/>
      <c r="JPA126" s="1567"/>
      <c r="JPB126" s="1567"/>
      <c r="JPC126" s="1567"/>
      <c r="JPD126" s="1567"/>
      <c r="JPE126" s="1567"/>
      <c r="JPF126" s="1568"/>
      <c r="JPG126" s="1566"/>
      <c r="JPH126" s="1567"/>
      <c r="JPI126" s="1567"/>
      <c r="JPJ126" s="1567"/>
      <c r="JPK126" s="1567"/>
      <c r="JPL126" s="1567"/>
      <c r="JPM126" s="1567"/>
      <c r="JPN126" s="1567"/>
      <c r="JPO126" s="1567"/>
      <c r="JPP126" s="1567"/>
      <c r="JPQ126" s="1567"/>
      <c r="JPR126" s="1567"/>
      <c r="JPS126" s="1567"/>
      <c r="JPT126" s="1567"/>
      <c r="JPU126" s="1567"/>
      <c r="JPV126" s="1567"/>
      <c r="JPW126" s="1567"/>
      <c r="JPX126" s="1567"/>
      <c r="JPY126" s="1567"/>
      <c r="JPZ126" s="1567"/>
      <c r="JQA126" s="1568"/>
      <c r="JQB126" s="1566"/>
      <c r="JQC126" s="1567"/>
      <c r="JQD126" s="1567"/>
      <c r="JQE126" s="1567"/>
      <c r="JQF126" s="1567"/>
      <c r="JQG126" s="1567"/>
      <c r="JQH126" s="1567"/>
      <c r="JQI126" s="1567"/>
      <c r="JQJ126" s="1567"/>
      <c r="JQK126" s="1567"/>
      <c r="JQL126" s="1567"/>
      <c r="JQM126" s="1567"/>
      <c r="JQN126" s="1567"/>
      <c r="JQO126" s="1567"/>
      <c r="JQP126" s="1567"/>
      <c r="JQQ126" s="1567"/>
      <c r="JQR126" s="1567"/>
      <c r="JQS126" s="1567"/>
      <c r="JQT126" s="1567"/>
      <c r="JQU126" s="1567"/>
      <c r="JQV126" s="1568"/>
      <c r="JQW126" s="1566"/>
      <c r="JQX126" s="1567"/>
      <c r="JQY126" s="1567"/>
      <c r="JQZ126" s="1567"/>
      <c r="JRA126" s="1567"/>
      <c r="JRB126" s="1567"/>
      <c r="JRC126" s="1567"/>
      <c r="JRD126" s="1567"/>
      <c r="JRE126" s="1567"/>
      <c r="JRF126" s="1567"/>
      <c r="JRG126" s="1567"/>
      <c r="JRH126" s="1567"/>
      <c r="JRI126" s="1567"/>
      <c r="JRJ126" s="1567"/>
      <c r="JRK126" s="1567"/>
      <c r="JRL126" s="1567"/>
      <c r="JRM126" s="1567"/>
      <c r="JRN126" s="1567"/>
      <c r="JRO126" s="1567"/>
      <c r="JRP126" s="1567"/>
      <c r="JRQ126" s="1568"/>
      <c r="JRR126" s="1566"/>
      <c r="JRS126" s="1567"/>
      <c r="JRT126" s="1567"/>
      <c r="JRU126" s="1567"/>
      <c r="JRV126" s="1567"/>
      <c r="JRW126" s="1567"/>
      <c r="JRX126" s="1567"/>
      <c r="JRY126" s="1567"/>
      <c r="JRZ126" s="1567"/>
      <c r="JSA126" s="1567"/>
      <c r="JSB126" s="1567"/>
      <c r="JSC126" s="1567"/>
      <c r="JSD126" s="1567"/>
      <c r="JSE126" s="1567"/>
      <c r="JSF126" s="1567"/>
      <c r="JSG126" s="1567"/>
      <c r="JSH126" s="1567"/>
      <c r="JSI126" s="1567"/>
      <c r="JSJ126" s="1567"/>
      <c r="JSK126" s="1567"/>
      <c r="JSL126" s="1568"/>
      <c r="JSM126" s="1566"/>
      <c r="JSN126" s="1567"/>
      <c r="JSO126" s="1567"/>
      <c r="JSP126" s="1567"/>
      <c r="JSQ126" s="1567"/>
      <c r="JSR126" s="1567"/>
      <c r="JSS126" s="1567"/>
      <c r="JST126" s="1567"/>
      <c r="JSU126" s="1567"/>
      <c r="JSV126" s="1567"/>
      <c r="JSW126" s="1567"/>
      <c r="JSX126" s="1567"/>
      <c r="JSY126" s="1567"/>
      <c r="JSZ126" s="1567"/>
      <c r="JTA126" s="1567"/>
      <c r="JTB126" s="1567"/>
      <c r="JTC126" s="1567"/>
      <c r="JTD126" s="1567"/>
      <c r="JTE126" s="1567"/>
      <c r="JTF126" s="1567"/>
      <c r="JTG126" s="1568"/>
      <c r="JTH126" s="1566"/>
      <c r="JTI126" s="1567"/>
      <c r="JTJ126" s="1567"/>
      <c r="JTK126" s="1567"/>
      <c r="JTL126" s="1567"/>
      <c r="JTM126" s="1567"/>
      <c r="JTN126" s="1567"/>
      <c r="JTO126" s="1567"/>
      <c r="JTP126" s="1567"/>
      <c r="JTQ126" s="1567"/>
      <c r="JTR126" s="1567"/>
      <c r="JTS126" s="1567"/>
      <c r="JTT126" s="1567"/>
      <c r="JTU126" s="1567"/>
      <c r="JTV126" s="1567"/>
      <c r="JTW126" s="1567"/>
      <c r="JTX126" s="1567"/>
      <c r="JTY126" s="1567"/>
      <c r="JTZ126" s="1567"/>
      <c r="JUA126" s="1567"/>
      <c r="JUB126" s="1568"/>
      <c r="JUC126" s="1566"/>
      <c r="JUD126" s="1567"/>
      <c r="JUE126" s="1567"/>
      <c r="JUF126" s="1567"/>
      <c r="JUG126" s="1567"/>
      <c r="JUH126" s="1567"/>
      <c r="JUI126" s="1567"/>
      <c r="JUJ126" s="1567"/>
      <c r="JUK126" s="1567"/>
      <c r="JUL126" s="1567"/>
      <c r="JUM126" s="1567"/>
      <c r="JUN126" s="1567"/>
      <c r="JUO126" s="1567"/>
      <c r="JUP126" s="1567"/>
      <c r="JUQ126" s="1567"/>
      <c r="JUR126" s="1567"/>
      <c r="JUS126" s="1567"/>
      <c r="JUT126" s="1567"/>
      <c r="JUU126" s="1567"/>
      <c r="JUV126" s="1567"/>
      <c r="JUW126" s="1568"/>
      <c r="JUX126" s="1566"/>
      <c r="JUY126" s="1567"/>
      <c r="JUZ126" s="1567"/>
      <c r="JVA126" s="1567"/>
      <c r="JVB126" s="1567"/>
      <c r="JVC126" s="1567"/>
      <c r="JVD126" s="1567"/>
      <c r="JVE126" s="1567"/>
      <c r="JVF126" s="1567"/>
      <c r="JVG126" s="1567"/>
      <c r="JVH126" s="1567"/>
      <c r="JVI126" s="1567"/>
      <c r="JVJ126" s="1567"/>
      <c r="JVK126" s="1567"/>
      <c r="JVL126" s="1567"/>
      <c r="JVM126" s="1567"/>
      <c r="JVN126" s="1567"/>
      <c r="JVO126" s="1567"/>
      <c r="JVP126" s="1567"/>
      <c r="JVQ126" s="1567"/>
      <c r="JVR126" s="1568"/>
      <c r="JVS126" s="1566"/>
      <c r="JVT126" s="1567"/>
      <c r="JVU126" s="1567"/>
      <c r="JVV126" s="1567"/>
      <c r="JVW126" s="1567"/>
      <c r="JVX126" s="1567"/>
      <c r="JVY126" s="1567"/>
      <c r="JVZ126" s="1567"/>
      <c r="JWA126" s="1567"/>
      <c r="JWB126" s="1567"/>
      <c r="JWC126" s="1567"/>
      <c r="JWD126" s="1567"/>
      <c r="JWE126" s="1567"/>
      <c r="JWF126" s="1567"/>
      <c r="JWG126" s="1567"/>
      <c r="JWH126" s="1567"/>
      <c r="JWI126" s="1567"/>
      <c r="JWJ126" s="1567"/>
      <c r="JWK126" s="1567"/>
      <c r="JWL126" s="1567"/>
      <c r="JWM126" s="1568"/>
      <c r="JWN126" s="1566"/>
      <c r="JWO126" s="1567"/>
      <c r="JWP126" s="1567"/>
      <c r="JWQ126" s="1567"/>
      <c r="JWR126" s="1567"/>
      <c r="JWS126" s="1567"/>
      <c r="JWT126" s="1567"/>
      <c r="JWU126" s="1567"/>
      <c r="JWV126" s="1567"/>
      <c r="JWW126" s="1567"/>
      <c r="JWX126" s="1567"/>
      <c r="JWY126" s="1567"/>
      <c r="JWZ126" s="1567"/>
      <c r="JXA126" s="1567"/>
      <c r="JXB126" s="1567"/>
      <c r="JXC126" s="1567"/>
      <c r="JXD126" s="1567"/>
      <c r="JXE126" s="1567"/>
      <c r="JXF126" s="1567"/>
      <c r="JXG126" s="1567"/>
      <c r="JXH126" s="1568"/>
      <c r="JXI126" s="1566"/>
      <c r="JXJ126" s="1567"/>
      <c r="JXK126" s="1567"/>
      <c r="JXL126" s="1567"/>
      <c r="JXM126" s="1567"/>
      <c r="JXN126" s="1567"/>
      <c r="JXO126" s="1567"/>
      <c r="JXP126" s="1567"/>
      <c r="JXQ126" s="1567"/>
      <c r="JXR126" s="1567"/>
      <c r="JXS126" s="1567"/>
      <c r="JXT126" s="1567"/>
      <c r="JXU126" s="1567"/>
      <c r="JXV126" s="1567"/>
      <c r="JXW126" s="1567"/>
      <c r="JXX126" s="1567"/>
      <c r="JXY126" s="1567"/>
      <c r="JXZ126" s="1567"/>
      <c r="JYA126" s="1567"/>
      <c r="JYB126" s="1567"/>
      <c r="JYC126" s="1568"/>
      <c r="JYD126" s="1566"/>
      <c r="JYE126" s="1567"/>
      <c r="JYF126" s="1567"/>
      <c r="JYG126" s="1567"/>
      <c r="JYH126" s="1567"/>
      <c r="JYI126" s="1567"/>
      <c r="JYJ126" s="1567"/>
      <c r="JYK126" s="1567"/>
      <c r="JYL126" s="1567"/>
      <c r="JYM126" s="1567"/>
      <c r="JYN126" s="1567"/>
      <c r="JYO126" s="1567"/>
      <c r="JYP126" s="1567"/>
      <c r="JYQ126" s="1567"/>
      <c r="JYR126" s="1567"/>
      <c r="JYS126" s="1567"/>
      <c r="JYT126" s="1567"/>
      <c r="JYU126" s="1567"/>
      <c r="JYV126" s="1567"/>
      <c r="JYW126" s="1567"/>
      <c r="JYX126" s="1568"/>
      <c r="JYY126" s="1566"/>
      <c r="JYZ126" s="1567"/>
      <c r="JZA126" s="1567"/>
      <c r="JZB126" s="1567"/>
      <c r="JZC126" s="1567"/>
      <c r="JZD126" s="1567"/>
      <c r="JZE126" s="1567"/>
      <c r="JZF126" s="1567"/>
      <c r="JZG126" s="1567"/>
      <c r="JZH126" s="1567"/>
      <c r="JZI126" s="1567"/>
      <c r="JZJ126" s="1567"/>
      <c r="JZK126" s="1567"/>
      <c r="JZL126" s="1567"/>
      <c r="JZM126" s="1567"/>
      <c r="JZN126" s="1567"/>
      <c r="JZO126" s="1567"/>
      <c r="JZP126" s="1567"/>
      <c r="JZQ126" s="1567"/>
      <c r="JZR126" s="1567"/>
      <c r="JZS126" s="1568"/>
      <c r="JZT126" s="1566"/>
      <c r="JZU126" s="1567"/>
      <c r="JZV126" s="1567"/>
      <c r="JZW126" s="1567"/>
      <c r="JZX126" s="1567"/>
      <c r="JZY126" s="1567"/>
      <c r="JZZ126" s="1567"/>
      <c r="KAA126" s="1567"/>
      <c r="KAB126" s="1567"/>
      <c r="KAC126" s="1567"/>
      <c r="KAD126" s="1567"/>
      <c r="KAE126" s="1567"/>
      <c r="KAF126" s="1567"/>
      <c r="KAG126" s="1567"/>
      <c r="KAH126" s="1567"/>
      <c r="KAI126" s="1567"/>
      <c r="KAJ126" s="1567"/>
      <c r="KAK126" s="1567"/>
      <c r="KAL126" s="1567"/>
      <c r="KAM126" s="1567"/>
      <c r="KAN126" s="1568"/>
      <c r="KAO126" s="1566"/>
      <c r="KAP126" s="1567"/>
      <c r="KAQ126" s="1567"/>
      <c r="KAR126" s="1567"/>
      <c r="KAS126" s="1567"/>
      <c r="KAT126" s="1567"/>
      <c r="KAU126" s="1567"/>
      <c r="KAV126" s="1567"/>
      <c r="KAW126" s="1567"/>
      <c r="KAX126" s="1567"/>
      <c r="KAY126" s="1567"/>
      <c r="KAZ126" s="1567"/>
      <c r="KBA126" s="1567"/>
      <c r="KBB126" s="1567"/>
      <c r="KBC126" s="1567"/>
      <c r="KBD126" s="1567"/>
      <c r="KBE126" s="1567"/>
      <c r="KBF126" s="1567"/>
      <c r="KBG126" s="1567"/>
      <c r="KBH126" s="1567"/>
      <c r="KBI126" s="1568"/>
      <c r="KBJ126" s="1566"/>
      <c r="KBK126" s="1567"/>
      <c r="KBL126" s="1567"/>
      <c r="KBM126" s="1567"/>
      <c r="KBN126" s="1567"/>
      <c r="KBO126" s="1567"/>
      <c r="KBP126" s="1567"/>
      <c r="KBQ126" s="1567"/>
      <c r="KBR126" s="1567"/>
      <c r="KBS126" s="1567"/>
      <c r="KBT126" s="1567"/>
      <c r="KBU126" s="1567"/>
      <c r="KBV126" s="1567"/>
      <c r="KBW126" s="1567"/>
      <c r="KBX126" s="1567"/>
      <c r="KBY126" s="1567"/>
      <c r="KBZ126" s="1567"/>
      <c r="KCA126" s="1567"/>
      <c r="KCB126" s="1567"/>
      <c r="KCC126" s="1567"/>
      <c r="KCD126" s="1568"/>
      <c r="KCE126" s="1566"/>
      <c r="KCF126" s="1567"/>
      <c r="KCG126" s="1567"/>
      <c r="KCH126" s="1567"/>
      <c r="KCI126" s="1567"/>
      <c r="KCJ126" s="1567"/>
      <c r="KCK126" s="1567"/>
      <c r="KCL126" s="1567"/>
      <c r="KCM126" s="1567"/>
      <c r="KCN126" s="1567"/>
      <c r="KCO126" s="1567"/>
      <c r="KCP126" s="1567"/>
      <c r="KCQ126" s="1567"/>
      <c r="KCR126" s="1567"/>
      <c r="KCS126" s="1567"/>
      <c r="KCT126" s="1567"/>
      <c r="KCU126" s="1567"/>
      <c r="KCV126" s="1567"/>
      <c r="KCW126" s="1567"/>
      <c r="KCX126" s="1567"/>
      <c r="KCY126" s="1568"/>
      <c r="KCZ126" s="1566"/>
      <c r="KDA126" s="1567"/>
      <c r="KDB126" s="1567"/>
      <c r="KDC126" s="1567"/>
      <c r="KDD126" s="1567"/>
      <c r="KDE126" s="1567"/>
      <c r="KDF126" s="1567"/>
      <c r="KDG126" s="1567"/>
      <c r="KDH126" s="1567"/>
      <c r="KDI126" s="1567"/>
      <c r="KDJ126" s="1567"/>
      <c r="KDK126" s="1567"/>
      <c r="KDL126" s="1567"/>
      <c r="KDM126" s="1567"/>
      <c r="KDN126" s="1567"/>
      <c r="KDO126" s="1567"/>
      <c r="KDP126" s="1567"/>
      <c r="KDQ126" s="1567"/>
      <c r="KDR126" s="1567"/>
      <c r="KDS126" s="1567"/>
      <c r="KDT126" s="1568"/>
      <c r="KDU126" s="1566"/>
      <c r="KDV126" s="1567"/>
      <c r="KDW126" s="1567"/>
      <c r="KDX126" s="1567"/>
      <c r="KDY126" s="1567"/>
      <c r="KDZ126" s="1567"/>
      <c r="KEA126" s="1567"/>
      <c r="KEB126" s="1567"/>
      <c r="KEC126" s="1567"/>
      <c r="KED126" s="1567"/>
      <c r="KEE126" s="1567"/>
      <c r="KEF126" s="1567"/>
      <c r="KEG126" s="1567"/>
      <c r="KEH126" s="1567"/>
      <c r="KEI126" s="1567"/>
      <c r="KEJ126" s="1567"/>
      <c r="KEK126" s="1567"/>
      <c r="KEL126" s="1567"/>
      <c r="KEM126" s="1567"/>
      <c r="KEN126" s="1567"/>
      <c r="KEO126" s="1568"/>
      <c r="KEP126" s="1566"/>
      <c r="KEQ126" s="1567"/>
      <c r="KER126" s="1567"/>
      <c r="KES126" s="1567"/>
      <c r="KET126" s="1567"/>
      <c r="KEU126" s="1567"/>
      <c r="KEV126" s="1567"/>
      <c r="KEW126" s="1567"/>
      <c r="KEX126" s="1567"/>
      <c r="KEY126" s="1567"/>
      <c r="KEZ126" s="1567"/>
      <c r="KFA126" s="1567"/>
      <c r="KFB126" s="1567"/>
      <c r="KFC126" s="1567"/>
      <c r="KFD126" s="1567"/>
      <c r="KFE126" s="1567"/>
      <c r="KFF126" s="1567"/>
      <c r="KFG126" s="1567"/>
      <c r="KFH126" s="1567"/>
      <c r="KFI126" s="1567"/>
      <c r="KFJ126" s="1568"/>
      <c r="KFK126" s="1566"/>
      <c r="KFL126" s="1567"/>
      <c r="KFM126" s="1567"/>
      <c r="KFN126" s="1567"/>
      <c r="KFO126" s="1567"/>
      <c r="KFP126" s="1567"/>
      <c r="KFQ126" s="1567"/>
      <c r="KFR126" s="1567"/>
      <c r="KFS126" s="1567"/>
      <c r="KFT126" s="1567"/>
      <c r="KFU126" s="1567"/>
      <c r="KFV126" s="1567"/>
      <c r="KFW126" s="1567"/>
      <c r="KFX126" s="1567"/>
      <c r="KFY126" s="1567"/>
      <c r="KFZ126" s="1567"/>
      <c r="KGA126" s="1567"/>
      <c r="KGB126" s="1567"/>
      <c r="KGC126" s="1567"/>
      <c r="KGD126" s="1567"/>
      <c r="KGE126" s="1568"/>
      <c r="KGF126" s="1566"/>
      <c r="KGG126" s="1567"/>
      <c r="KGH126" s="1567"/>
      <c r="KGI126" s="1567"/>
      <c r="KGJ126" s="1567"/>
      <c r="KGK126" s="1567"/>
      <c r="KGL126" s="1567"/>
      <c r="KGM126" s="1567"/>
      <c r="KGN126" s="1567"/>
      <c r="KGO126" s="1567"/>
      <c r="KGP126" s="1567"/>
      <c r="KGQ126" s="1567"/>
      <c r="KGR126" s="1567"/>
      <c r="KGS126" s="1567"/>
      <c r="KGT126" s="1567"/>
      <c r="KGU126" s="1567"/>
      <c r="KGV126" s="1567"/>
      <c r="KGW126" s="1567"/>
      <c r="KGX126" s="1567"/>
      <c r="KGY126" s="1567"/>
      <c r="KGZ126" s="1568"/>
      <c r="KHA126" s="1566"/>
      <c r="KHB126" s="1567"/>
      <c r="KHC126" s="1567"/>
      <c r="KHD126" s="1567"/>
      <c r="KHE126" s="1567"/>
      <c r="KHF126" s="1567"/>
      <c r="KHG126" s="1567"/>
      <c r="KHH126" s="1567"/>
      <c r="KHI126" s="1567"/>
      <c r="KHJ126" s="1567"/>
      <c r="KHK126" s="1567"/>
      <c r="KHL126" s="1567"/>
      <c r="KHM126" s="1567"/>
      <c r="KHN126" s="1567"/>
      <c r="KHO126" s="1567"/>
      <c r="KHP126" s="1567"/>
      <c r="KHQ126" s="1567"/>
      <c r="KHR126" s="1567"/>
      <c r="KHS126" s="1567"/>
      <c r="KHT126" s="1567"/>
      <c r="KHU126" s="1568"/>
      <c r="KHV126" s="1566"/>
      <c r="KHW126" s="1567"/>
      <c r="KHX126" s="1567"/>
      <c r="KHY126" s="1567"/>
      <c r="KHZ126" s="1567"/>
      <c r="KIA126" s="1567"/>
      <c r="KIB126" s="1567"/>
      <c r="KIC126" s="1567"/>
      <c r="KID126" s="1567"/>
      <c r="KIE126" s="1567"/>
      <c r="KIF126" s="1567"/>
      <c r="KIG126" s="1567"/>
      <c r="KIH126" s="1567"/>
      <c r="KII126" s="1567"/>
      <c r="KIJ126" s="1567"/>
      <c r="KIK126" s="1567"/>
      <c r="KIL126" s="1567"/>
      <c r="KIM126" s="1567"/>
      <c r="KIN126" s="1567"/>
      <c r="KIO126" s="1567"/>
      <c r="KIP126" s="1568"/>
      <c r="KIQ126" s="1566"/>
      <c r="KIR126" s="1567"/>
      <c r="KIS126" s="1567"/>
      <c r="KIT126" s="1567"/>
      <c r="KIU126" s="1567"/>
      <c r="KIV126" s="1567"/>
      <c r="KIW126" s="1567"/>
      <c r="KIX126" s="1567"/>
      <c r="KIY126" s="1567"/>
      <c r="KIZ126" s="1567"/>
      <c r="KJA126" s="1567"/>
      <c r="KJB126" s="1567"/>
      <c r="KJC126" s="1567"/>
      <c r="KJD126" s="1567"/>
      <c r="KJE126" s="1567"/>
      <c r="KJF126" s="1567"/>
      <c r="KJG126" s="1567"/>
      <c r="KJH126" s="1567"/>
      <c r="KJI126" s="1567"/>
      <c r="KJJ126" s="1567"/>
      <c r="KJK126" s="1568"/>
      <c r="KJL126" s="1566"/>
      <c r="KJM126" s="1567"/>
      <c r="KJN126" s="1567"/>
      <c r="KJO126" s="1567"/>
      <c r="KJP126" s="1567"/>
      <c r="KJQ126" s="1567"/>
      <c r="KJR126" s="1567"/>
      <c r="KJS126" s="1567"/>
      <c r="KJT126" s="1567"/>
      <c r="KJU126" s="1567"/>
      <c r="KJV126" s="1567"/>
      <c r="KJW126" s="1567"/>
      <c r="KJX126" s="1567"/>
      <c r="KJY126" s="1567"/>
      <c r="KJZ126" s="1567"/>
      <c r="KKA126" s="1567"/>
      <c r="KKB126" s="1567"/>
      <c r="KKC126" s="1567"/>
      <c r="KKD126" s="1567"/>
      <c r="KKE126" s="1567"/>
      <c r="KKF126" s="1568"/>
      <c r="KKG126" s="1566"/>
      <c r="KKH126" s="1567"/>
      <c r="KKI126" s="1567"/>
      <c r="KKJ126" s="1567"/>
      <c r="KKK126" s="1567"/>
      <c r="KKL126" s="1567"/>
      <c r="KKM126" s="1567"/>
      <c r="KKN126" s="1567"/>
      <c r="KKO126" s="1567"/>
      <c r="KKP126" s="1567"/>
      <c r="KKQ126" s="1567"/>
      <c r="KKR126" s="1567"/>
      <c r="KKS126" s="1567"/>
      <c r="KKT126" s="1567"/>
      <c r="KKU126" s="1567"/>
      <c r="KKV126" s="1567"/>
      <c r="KKW126" s="1567"/>
      <c r="KKX126" s="1567"/>
      <c r="KKY126" s="1567"/>
      <c r="KKZ126" s="1567"/>
      <c r="KLA126" s="1568"/>
      <c r="KLB126" s="1566"/>
      <c r="KLC126" s="1567"/>
      <c r="KLD126" s="1567"/>
      <c r="KLE126" s="1567"/>
      <c r="KLF126" s="1567"/>
      <c r="KLG126" s="1567"/>
      <c r="KLH126" s="1567"/>
      <c r="KLI126" s="1567"/>
      <c r="KLJ126" s="1567"/>
      <c r="KLK126" s="1567"/>
      <c r="KLL126" s="1567"/>
      <c r="KLM126" s="1567"/>
      <c r="KLN126" s="1567"/>
      <c r="KLO126" s="1567"/>
      <c r="KLP126" s="1567"/>
      <c r="KLQ126" s="1567"/>
      <c r="KLR126" s="1567"/>
      <c r="KLS126" s="1567"/>
      <c r="KLT126" s="1567"/>
      <c r="KLU126" s="1567"/>
      <c r="KLV126" s="1568"/>
      <c r="KLW126" s="1566"/>
      <c r="KLX126" s="1567"/>
      <c r="KLY126" s="1567"/>
      <c r="KLZ126" s="1567"/>
      <c r="KMA126" s="1567"/>
      <c r="KMB126" s="1567"/>
      <c r="KMC126" s="1567"/>
      <c r="KMD126" s="1567"/>
      <c r="KME126" s="1567"/>
      <c r="KMF126" s="1567"/>
      <c r="KMG126" s="1567"/>
      <c r="KMH126" s="1567"/>
      <c r="KMI126" s="1567"/>
      <c r="KMJ126" s="1567"/>
      <c r="KMK126" s="1567"/>
      <c r="KML126" s="1567"/>
      <c r="KMM126" s="1567"/>
      <c r="KMN126" s="1567"/>
      <c r="KMO126" s="1567"/>
      <c r="KMP126" s="1567"/>
      <c r="KMQ126" s="1568"/>
      <c r="KMR126" s="1566"/>
      <c r="KMS126" s="1567"/>
      <c r="KMT126" s="1567"/>
      <c r="KMU126" s="1567"/>
      <c r="KMV126" s="1567"/>
      <c r="KMW126" s="1567"/>
      <c r="KMX126" s="1567"/>
      <c r="KMY126" s="1567"/>
      <c r="KMZ126" s="1567"/>
      <c r="KNA126" s="1567"/>
      <c r="KNB126" s="1567"/>
      <c r="KNC126" s="1567"/>
      <c r="KND126" s="1567"/>
      <c r="KNE126" s="1567"/>
      <c r="KNF126" s="1567"/>
      <c r="KNG126" s="1567"/>
      <c r="KNH126" s="1567"/>
      <c r="KNI126" s="1567"/>
      <c r="KNJ126" s="1567"/>
      <c r="KNK126" s="1567"/>
      <c r="KNL126" s="1568"/>
      <c r="KNM126" s="1566"/>
      <c r="KNN126" s="1567"/>
      <c r="KNO126" s="1567"/>
      <c r="KNP126" s="1567"/>
      <c r="KNQ126" s="1567"/>
      <c r="KNR126" s="1567"/>
      <c r="KNS126" s="1567"/>
      <c r="KNT126" s="1567"/>
      <c r="KNU126" s="1567"/>
      <c r="KNV126" s="1567"/>
      <c r="KNW126" s="1567"/>
      <c r="KNX126" s="1567"/>
      <c r="KNY126" s="1567"/>
      <c r="KNZ126" s="1567"/>
      <c r="KOA126" s="1567"/>
      <c r="KOB126" s="1567"/>
      <c r="KOC126" s="1567"/>
      <c r="KOD126" s="1567"/>
      <c r="KOE126" s="1567"/>
      <c r="KOF126" s="1567"/>
      <c r="KOG126" s="1568"/>
      <c r="KOH126" s="1566"/>
      <c r="KOI126" s="1567"/>
      <c r="KOJ126" s="1567"/>
      <c r="KOK126" s="1567"/>
      <c r="KOL126" s="1567"/>
      <c r="KOM126" s="1567"/>
      <c r="KON126" s="1567"/>
      <c r="KOO126" s="1567"/>
      <c r="KOP126" s="1567"/>
      <c r="KOQ126" s="1567"/>
      <c r="KOR126" s="1567"/>
      <c r="KOS126" s="1567"/>
      <c r="KOT126" s="1567"/>
      <c r="KOU126" s="1567"/>
      <c r="KOV126" s="1567"/>
      <c r="KOW126" s="1567"/>
      <c r="KOX126" s="1567"/>
      <c r="KOY126" s="1567"/>
      <c r="KOZ126" s="1567"/>
      <c r="KPA126" s="1567"/>
      <c r="KPB126" s="1568"/>
      <c r="KPC126" s="1566"/>
      <c r="KPD126" s="1567"/>
      <c r="KPE126" s="1567"/>
      <c r="KPF126" s="1567"/>
      <c r="KPG126" s="1567"/>
      <c r="KPH126" s="1567"/>
      <c r="KPI126" s="1567"/>
      <c r="KPJ126" s="1567"/>
      <c r="KPK126" s="1567"/>
      <c r="KPL126" s="1567"/>
      <c r="KPM126" s="1567"/>
      <c r="KPN126" s="1567"/>
      <c r="KPO126" s="1567"/>
      <c r="KPP126" s="1567"/>
      <c r="KPQ126" s="1567"/>
      <c r="KPR126" s="1567"/>
      <c r="KPS126" s="1567"/>
      <c r="KPT126" s="1567"/>
      <c r="KPU126" s="1567"/>
      <c r="KPV126" s="1567"/>
      <c r="KPW126" s="1568"/>
      <c r="KPX126" s="1566"/>
      <c r="KPY126" s="1567"/>
      <c r="KPZ126" s="1567"/>
      <c r="KQA126" s="1567"/>
      <c r="KQB126" s="1567"/>
      <c r="KQC126" s="1567"/>
      <c r="KQD126" s="1567"/>
      <c r="KQE126" s="1567"/>
      <c r="KQF126" s="1567"/>
      <c r="KQG126" s="1567"/>
      <c r="KQH126" s="1567"/>
      <c r="KQI126" s="1567"/>
      <c r="KQJ126" s="1567"/>
      <c r="KQK126" s="1567"/>
      <c r="KQL126" s="1567"/>
      <c r="KQM126" s="1567"/>
      <c r="KQN126" s="1567"/>
      <c r="KQO126" s="1567"/>
      <c r="KQP126" s="1567"/>
      <c r="KQQ126" s="1567"/>
      <c r="KQR126" s="1568"/>
      <c r="KQS126" s="1566"/>
      <c r="KQT126" s="1567"/>
      <c r="KQU126" s="1567"/>
      <c r="KQV126" s="1567"/>
      <c r="KQW126" s="1567"/>
      <c r="KQX126" s="1567"/>
      <c r="KQY126" s="1567"/>
      <c r="KQZ126" s="1567"/>
      <c r="KRA126" s="1567"/>
      <c r="KRB126" s="1567"/>
      <c r="KRC126" s="1567"/>
      <c r="KRD126" s="1567"/>
      <c r="KRE126" s="1567"/>
      <c r="KRF126" s="1567"/>
      <c r="KRG126" s="1567"/>
      <c r="KRH126" s="1567"/>
      <c r="KRI126" s="1567"/>
      <c r="KRJ126" s="1567"/>
      <c r="KRK126" s="1567"/>
      <c r="KRL126" s="1567"/>
      <c r="KRM126" s="1568"/>
      <c r="KRN126" s="1566"/>
      <c r="KRO126" s="1567"/>
      <c r="KRP126" s="1567"/>
      <c r="KRQ126" s="1567"/>
      <c r="KRR126" s="1567"/>
      <c r="KRS126" s="1567"/>
      <c r="KRT126" s="1567"/>
      <c r="KRU126" s="1567"/>
      <c r="KRV126" s="1567"/>
      <c r="KRW126" s="1567"/>
      <c r="KRX126" s="1567"/>
      <c r="KRY126" s="1567"/>
      <c r="KRZ126" s="1567"/>
      <c r="KSA126" s="1567"/>
      <c r="KSB126" s="1567"/>
      <c r="KSC126" s="1567"/>
      <c r="KSD126" s="1567"/>
      <c r="KSE126" s="1567"/>
      <c r="KSF126" s="1567"/>
      <c r="KSG126" s="1567"/>
      <c r="KSH126" s="1568"/>
      <c r="KSI126" s="1566"/>
      <c r="KSJ126" s="1567"/>
      <c r="KSK126" s="1567"/>
      <c r="KSL126" s="1567"/>
      <c r="KSM126" s="1567"/>
      <c r="KSN126" s="1567"/>
      <c r="KSO126" s="1567"/>
      <c r="KSP126" s="1567"/>
      <c r="KSQ126" s="1567"/>
      <c r="KSR126" s="1567"/>
      <c r="KSS126" s="1567"/>
      <c r="KST126" s="1567"/>
      <c r="KSU126" s="1567"/>
      <c r="KSV126" s="1567"/>
      <c r="KSW126" s="1567"/>
      <c r="KSX126" s="1567"/>
      <c r="KSY126" s="1567"/>
      <c r="KSZ126" s="1567"/>
      <c r="KTA126" s="1567"/>
      <c r="KTB126" s="1567"/>
      <c r="KTC126" s="1568"/>
      <c r="KTD126" s="1566"/>
      <c r="KTE126" s="1567"/>
      <c r="KTF126" s="1567"/>
      <c r="KTG126" s="1567"/>
      <c r="KTH126" s="1567"/>
      <c r="KTI126" s="1567"/>
      <c r="KTJ126" s="1567"/>
      <c r="KTK126" s="1567"/>
      <c r="KTL126" s="1567"/>
      <c r="KTM126" s="1567"/>
      <c r="KTN126" s="1567"/>
      <c r="KTO126" s="1567"/>
      <c r="KTP126" s="1567"/>
      <c r="KTQ126" s="1567"/>
      <c r="KTR126" s="1567"/>
      <c r="KTS126" s="1567"/>
      <c r="KTT126" s="1567"/>
      <c r="KTU126" s="1567"/>
      <c r="KTV126" s="1567"/>
      <c r="KTW126" s="1567"/>
      <c r="KTX126" s="1568"/>
      <c r="KTY126" s="1566"/>
      <c r="KTZ126" s="1567"/>
      <c r="KUA126" s="1567"/>
      <c r="KUB126" s="1567"/>
      <c r="KUC126" s="1567"/>
      <c r="KUD126" s="1567"/>
      <c r="KUE126" s="1567"/>
      <c r="KUF126" s="1567"/>
      <c r="KUG126" s="1567"/>
      <c r="KUH126" s="1567"/>
      <c r="KUI126" s="1567"/>
      <c r="KUJ126" s="1567"/>
      <c r="KUK126" s="1567"/>
      <c r="KUL126" s="1567"/>
      <c r="KUM126" s="1567"/>
      <c r="KUN126" s="1567"/>
      <c r="KUO126" s="1567"/>
      <c r="KUP126" s="1567"/>
      <c r="KUQ126" s="1567"/>
      <c r="KUR126" s="1567"/>
      <c r="KUS126" s="1568"/>
      <c r="KUT126" s="1566"/>
      <c r="KUU126" s="1567"/>
      <c r="KUV126" s="1567"/>
      <c r="KUW126" s="1567"/>
      <c r="KUX126" s="1567"/>
      <c r="KUY126" s="1567"/>
      <c r="KUZ126" s="1567"/>
      <c r="KVA126" s="1567"/>
      <c r="KVB126" s="1567"/>
      <c r="KVC126" s="1567"/>
      <c r="KVD126" s="1567"/>
      <c r="KVE126" s="1567"/>
      <c r="KVF126" s="1567"/>
      <c r="KVG126" s="1567"/>
      <c r="KVH126" s="1567"/>
      <c r="KVI126" s="1567"/>
      <c r="KVJ126" s="1567"/>
      <c r="KVK126" s="1567"/>
      <c r="KVL126" s="1567"/>
      <c r="KVM126" s="1567"/>
      <c r="KVN126" s="1568"/>
      <c r="KVO126" s="1566"/>
      <c r="KVP126" s="1567"/>
      <c r="KVQ126" s="1567"/>
      <c r="KVR126" s="1567"/>
      <c r="KVS126" s="1567"/>
      <c r="KVT126" s="1567"/>
      <c r="KVU126" s="1567"/>
      <c r="KVV126" s="1567"/>
      <c r="KVW126" s="1567"/>
      <c r="KVX126" s="1567"/>
      <c r="KVY126" s="1567"/>
      <c r="KVZ126" s="1567"/>
      <c r="KWA126" s="1567"/>
      <c r="KWB126" s="1567"/>
      <c r="KWC126" s="1567"/>
      <c r="KWD126" s="1567"/>
      <c r="KWE126" s="1567"/>
      <c r="KWF126" s="1567"/>
      <c r="KWG126" s="1567"/>
      <c r="KWH126" s="1567"/>
      <c r="KWI126" s="1568"/>
      <c r="KWJ126" s="1566"/>
      <c r="KWK126" s="1567"/>
      <c r="KWL126" s="1567"/>
      <c r="KWM126" s="1567"/>
      <c r="KWN126" s="1567"/>
      <c r="KWO126" s="1567"/>
      <c r="KWP126" s="1567"/>
      <c r="KWQ126" s="1567"/>
      <c r="KWR126" s="1567"/>
      <c r="KWS126" s="1567"/>
      <c r="KWT126" s="1567"/>
      <c r="KWU126" s="1567"/>
      <c r="KWV126" s="1567"/>
      <c r="KWW126" s="1567"/>
      <c r="KWX126" s="1567"/>
      <c r="KWY126" s="1567"/>
      <c r="KWZ126" s="1567"/>
      <c r="KXA126" s="1567"/>
      <c r="KXB126" s="1567"/>
      <c r="KXC126" s="1567"/>
      <c r="KXD126" s="1568"/>
      <c r="KXE126" s="1566"/>
      <c r="KXF126" s="1567"/>
      <c r="KXG126" s="1567"/>
      <c r="KXH126" s="1567"/>
      <c r="KXI126" s="1567"/>
      <c r="KXJ126" s="1567"/>
      <c r="KXK126" s="1567"/>
      <c r="KXL126" s="1567"/>
      <c r="KXM126" s="1567"/>
      <c r="KXN126" s="1567"/>
      <c r="KXO126" s="1567"/>
      <c r="KXP126" s="1567"/>
      <c r="KXQ126" s="1567"/>
      <c r="KXR126" s="1567"/>
      <c r="KXS126" s="1567"/>
      <c r="KXT126" s="1567"/>
      <c r="KXU126" s="1567"/>
      <c r="KXV126" s="1567"/>
      <c r="KXW126" s="1567"/>
      <c r="KXX126" s="1567"/>
      <c r="KXY126" s="1568"/>
      <c r="KXZ126" s="1566"/>
      <c r="KYA126" s="1567"/>
      <c r="KYB126" s="1567"/>
      <c r="KYC126" s="1567"/>
      <c r="KYD126" s="1567"/>
      <c r="KYE126" s="1567"/>
      <c r="KYF126" s="1567"/>
      <c r="KYG126" s="1567"/>
      <c r="KYH126" s="1567"/>
      <c r="KYI126" s="1567"/>
      <c r="KYJ126" s="1567"/>
      <c r="KYK126" s="1567"/>
      <c r="KYL126" s="1567"/>
      <c r="KYM126" s="1567"/>
      <c r="KYN126" s="1567"/>
      <c r="KYO126" s="1567"/>
      <c r="KYP126" s="1567"/>
      <c r="KYQ126" s="1567"/>
      <c r="KYR126" s="1567"/>
      <c r="KYS126" s="1567"/>
      <c r="KYT126" s="1568"/>
      <c r="KYU126" s="1566"/>
      <c r="KYV126" s="1567"/>
      <c r="KYW126" s="1567"/>
      <c r="KYX126" s="1567"/>
      <c r="KYY126" s="1567"/>
      <c r="KYZ126" s="1567"/>
      <c r="KZA126" s="1567"/>
      <c r="KZB126" s="1567"/>
      <c r="KZC126" s="1567"/>
      <c r="KZD126" s="1567"/>
      <c r="KZE126" s="1567"/>
      <c r="KZF126" s="1567"/>
      <c r="KZG126" s="1567"/>
      <c r="KZH126" s="1567"/>
      <c r="KZI126" s="1567"/>
      <c r="KZJ126" s="1567"/>
      <c r="KZK126" s="1567"/>
      <c r="KZL126" s="1567"/>
      <c r="KZM126" s="1567"/>
      <c r="KZN126" s="1567"/>
      <c r="KZO126" s="1568"/>
      <c r="KZP126" s="1566"/>
      <c r="KZQ126" s="1567"/>
      <c r="KZR126" s="1567"/>
      <c r="KZS126" s="1567"/>
      <c r="KZT126" s="1567"/>
      <c r="KZU126" s="1567"/>
      <c r="KZV126" s="1567"/>
      <c r="KZW126" s="1567"/>
      <c r="KZX126" s="1567"/>
      <c r="KZY126" s="1567"/>
      <c r="KZZ126" s="1567"/>
      <c r="LAA126" s="1567"/>
      <c r="LAB126" s="1567"/>
      <c r="LAC126" s="1567"/>
      <c r="LAD126" s="1567"/>
      <c r="LAE126" s="1567"/>
      <c r="LAF126" s="1567"/>
      <c r="LAG126" s="1567"/>
      <c r="LAH126" s="1567"/>
      <c r="LAI126" s="1567"/>
      <c r="LAJ126" s="1568"/>
      <c r="LAK126" s="1566"/>
      <c r="LAL126" s="1567"/>
      <c r="LAM126" s="1567"/>
      <c r="LAN126" s="1567"/>
      <c r="LAO126" s="1567"/>
      <c r="LAP126" s="1567"/>
      <c r="LAQ126" s="1567"/>
      <c r="LAR126" s="1567"/>
      <c r="LAS126" s="1567"/>
      <c r="LAT126" s="1567"/>
      <c r="LAU126" s="1567"/>
      <c r="LAV126" s="1567"/>
      <c r="LAW126" s="1567"/>
      <c r="LAX126" s="1567"/>
      <c r="LAY126" s="1567"/>
      <c r="LAZ126" s="1567"/>
      <c r="LBA126" s="1567"/>
      <c r="LBB126" s="1567"/>
      <c r="LBC126" s="1567"/>
      <c r="LBD126" s="1567"/>
      <c r="LBE126" s="1568"/>
      <c r="LBF126" s="1566"/>
      <c r="LBG126" s="1567"/>
      <c r="LBH126" s="1567"/>
      <c r="LBI126" s="1567"/>
      <c r="LBJ126" s="1567"/>
      <c r="LBK126" s="1567"/>
      <c r="LBL126" s="1567"/>
      <c r="LBM126" s="1567"/>
      <c r="LBN126" s="1567"/>
      <c r="LBO126" s="1567"/>
      <c r="LBP126" s="1567"/>
      <c r="LBQ126" s="1567"/>
      <c r="LBR126" s="1567"/>
      <c r="LBS126" s="1567"/>
      <c r="LBT126" s="1567"/>
      <c r="LBU126" s="1567"/>
      <c r="LBV126" s="1567"/>
      <c r="LBW126" s="1567"/>
      <c r="LBX126" s="1567"/>
      <c r="LBY126" s="1567"/>
      <c r="LBZ126" s="1568"/>
      <c r="LCA126" s="1566"/>
      <c r="LCB126" s="1567"/>
      <c r="LCC126" s="1567"/>
      <c r="LCD126" s="1567"/>
      <c r="LCE126" s="1567"/>
      <c r="LCF126" s="1567"/>
      <c r="LCG126" s="1567"/>
      <c r="LCH126" s="1567"/>
      <c r="LCI126" s="1567"/>
      <c r="LCJ126" s="1567"/>
      <c r="LCK126" s="1567"/>
      <c r="LCL126" s="1567"/>
      <c r="LCM126" s="1567"/>
      <c r="LCN126" s="1567"/>
      <c r="LCO126" s="1567"/>
      <c r="LCP126" s="1567"/>
      <c r="LCQ126" s="1567"/>
      <c r="LCR126" s="1567"/>
      <c r="LCS126" s="1567"/>
      <c r="LCT126" s="1567"/>
      <c r="LCU126" s="1568"/>
      <c r="LCV126" s="1566"/>
      <c r="LCW126" s="1567"/>
      <c r="LCX126" s="1567"/>
      <c r="LCY126" s="1567"/>
      <c r="LCZ126" s="1567"/>
      <c r="LDA126" s="1567"/>
      <c r="LDB126" s="1567"/>
      <c r="LDC126" s="1567"/>
      <c r="LDD126" s="1567"/>
      <c r="LDE126" s="1567"/>
      <c r="LDF126" s="1567"/>
      <c r="LDG126" s="1567"/>
      <c r="LDH126" s="1567"/>
      <c r="LDI126" s="1567"/>
      <c r="LDJ126" s="1567"/>
      <c r="LDK126" s="1567"/>
      <c r="LDL126" s="1567"/>
      <c r="LDM126" s="1567"/>
      <c r="LDN126" s="1567"/>
      <c r="LDO126" s="1567"/>
      <c r="LDP126" s="1568"/>
      <c r="LDQ126" s="1566"/>
      <c r="LDR126" s="1567"/>
      <c r="LDS126" s="1567"/>
      <c r="LDT126" s="1567"/>
      <c r="LDU126" s="1567"/>
      <c r="LDV126" s="1567"/>
      <c r="LDW126" s="1567"/>
      <c r="LDX126" s="1567"/>
      <c r="LDY126" s="1567"/>
      <c r="LDZ126" s="1567"/>
      <c r="LEA126" s="1567"/>
      <c r="LEB126" s="1567"/>
      <c r="LEC126" s="1567"/>
      <c r="LED126" s="1567"/>
      <c r="LEE126" s="1567"/>
      <c r="LEF126" s="1567"/>
      <c r="LEG126" s="1567"/>
      <c r="LEH126" s="1567"/>
      <c r="LEI126" s="1567"/>
      <c r="LEJ126" s="1567"/>
      <c r="LEK126" s="1568"/>
      <c r="LEL126" s="1566"/>
      <c r="LEM126" s="1567"/>
      <c r="LEN126" s="1567"/>
      <c r="LEO126" s="1567"/>
      <c r="LEP126" s="1567"/>
      <c r="LEQ126" s="1567"/>
      <c r="LER126" s="1567"/>
      <c r="LES126" s="1567"/>
      <c r="LET126" s="1567"/>
      <c r="LEU126" s="1567"/>
      <c r="LEV126" s="1567"/>
      <c r="LEW126" s="1567"/>
      <c r="LEX126" s="1567"/>
      <c r="LEY126" s="1567"/>
      <c r="LEZ126" s="1567"/>
      <c r="LFA126" s="1567"/>
      <c r="LFB126" s="1567"/>
      <c r="LFC126" s="1567"/>
      <c r="LFD126" s="1567"/>
      <c r="LFE126" s="1567"/>
      <c r="LFF126" s="1568"/>
      <c r="LFG126" s="1566"/>
      <c r="LFH126" s="1567"/>
      <c r="LFI126" s="1567"/>
      <c r="LFJ126" s="1567"/>
      <c r="LFK126" s="1567"/>
      <c r="LFL126" s="1567"/>
      <c r="LFM126" s="1567"/>
      <c r="LFN126" s="1567"/>
      <c r="LFO126" s="1567"/>
      <c r="LFP126" s="1567"/>
      <c r="LFQ126" s="1567"/>
      <c r="LFR126" s="1567"/>
      <c r="LFS126" s="1567"/>
      <c r="LFT126" s="1567"/>
      <c r="LFU126" s="1567"/>
      <c r="LFV126" s="1567"/>
      <c r="LFW126" s="1567"/>
      <c r="LFX126" s="1567"/>
      <c r="LFY126" s="1567"/>
      <c r="LFZ126" s="1567"/>
      <c r="LGA126" s="1568"/>
      <c r="LGB126" s="1566"/>
      <c r="LGC126" s="1567"/>
      <c r="LGD126" s="1567"/>
      <c r="LGE126" s="1567"/>
      <c r="LGF126" s="1567"/>
      <c r="LGG126" s="1567"/>
      <c r="LGH126" s="1567"/>
      <c r="LGI126" s="1567"/>
      <c r="LGJ126" s="1567"/>
      <c r="LGK126" s="1567"/>
      <c r="LGL126" s="1567"/>
      <c r="LGM126" s="1567"/>
      <c r="LGN126" s="1567"/>
      <c r="LGO126" s="1567"/>
      <c r="LGP126" s="1567"/>
      <c r="LGQ126" s="1567"/>
      <c r="LGR126" s="1567"/>
      <c r="LGS126" s="1567"/>
      <c r="LGT126" s="1567"/>
      <c r="LGU126" s="1567"/>
      <c r="LGV126" s="1568"/>
      <c r="LGW126" s="1566"/>
      <c r="LGX126" s="1567"/>
      <c r="LGY126" s="1567"/>
      <c r="LGZ126" s="1567"/>
      <c r="LHA126" s="1567"/>
      <c r="LHB126" s="1567"/>
      <c r="LHC126" s="1567"/>
      <c r="LHD126" s="1567"/>
      <c r="LHE126" s="1567"/>
      <c r="LHF126" s="1567"/>
      <c r="LHG126" s="1567"/>
      <c r="LHH126" s="1567"/>
      <c r="LHI126" s="1567"/>
      <c r="LHJ126" s="1567"/>
      <c r="LHK126" s="1567"/>
      <c r="LHL126" s="1567"/>
      <c r="LHM126" s="1567"/>
      <c r="LHN126" s="1567"/>
      <c r="LHO126" s="1567"/>
      <c r="LHP126" s="1567"/>
      <c r="LHQ126" s="1568"/>
      <c r="LHR126" s="1566"/>
      <c r="LHS126" s="1567"/>
      <c r="LHT126" s="1567"/>
      <c r="LHU126" s="1567"/>
      <c r="LHV126" s="1567"/>
      <c r="LHW126" s="1567"/>
      <c r="LHX126" s="1567"/>
      <c r="LHY126" s="1567"/>
      <c r="LHZ126" s="1567"/>
      <c r="LIA126" s="1567"/>
      <c r="LIB126" s="1567"/>
      <c r="LIC126" s="1567"/>
      <c r="LID126" s="1567"/>
      <c r="LIE126" s="1567"/>
      <c r="LIF126" s="1567"/>
      <c r="LIG126" s="1567"/>
      <c r="LIH126" s="1567"/>
      <c r="LII126" s="1567"/>
      <c r="LIJ126" s="1567"/>
      <c r="LIK126" s="1567"/>
      <c r="LIL126" s="1568"/>
      <c r="LIM126" s="1566"/>
      <c r="LIN126" s="1567"/>
      <c r="LIO126" s="1567"/>
      <c r="LIP126" s="1567"/>
      <c r="LIQ126" s="1567"/>
      <c r="LIR126" s="1567"/>
      <c r="LIS126" s="1567"/>
      <c r="LIT126" s="1567"/>
      <c r="LIU126" s="1567"/>
      <c r="LIV126" s="1567"/>
      <c r="LIW126" s="1567"/>
      <c r="LIX126" s="1567"/>
      <c r="LIY126" s="1567"/>
      <c r="LIZ126" s="1567"/>
      <c r="LJA126" s="1567"/>
      <c r="LJB126" s="1567"/>
      <c r="LJC126" s="1567"/>
      <c r="LJD126" s="1567"/>
      <c r="LJE126" s="1567"/>
      <c r="LJF126" s="1567"/>
      <c r="LJG126" s="1568"/>
      <c r="LJH126" s="1566"/>
      <c r="LJI126" s="1567"/>
      <c r="LJJ126" s="1567"/>
      <c r="LJK126" s="1567"/>
      <c r="LJL126" s="1567"/>
      <c r="LJM126" s="1567"/>
      <c r="LJN126" s="1567"/>
      <c r="LJO126" s="1567"/>
      <c r="LJP126" s="1567"/>
      <c r="LJQ126" s="1567"/>
      <c r="LJR126" s="1567"/>
      <c r="LJS126" s="1567"/>
      <c r="LJT126" s="1567"/>
      <c r="LJU126" s="1567"/>
      <c r="LJV126" s="1567"/>
      <c r="LJW126" s="1567"/>
      <c r="LJX126" s="1567"/>
      <c r="LJY126" s="1567"/>
      <c r="LJZ126" s="1567"/>
      <c r="LKA126" s="1567"/>
      <c r="LKB126" s="1568"/>
      <c r="LKC126" s="1566"/>
      <c r="LKD126" s="1567"/>
      <c r="LKE126" s="1567"/>
      <c r="LKF126" s="1567"/>
      <c r="LKG126" s="1567"/>
      <c r="LKH126" s="1567"/>
      <c r="LKI126" s="1567"/>
      <c r="LKJ126" s="1567"/>
      <c r="LKK126" s="1567"/>
      <c r="LKL126" s="1567"/>
      <c r="LKM126" s="1567"/>
      <c r="LKN126" s="1567"/>
      <c r="LKO126" s="1567"/>
      <c r="LKP126" s="1567"/>
      <c r="LKQ126" s="1567"/>
      <c r="LKR126" s="1567"/>
      <c r="LKS126" s="1567"/>
      <c r="LKT126" s="1567"/>
      <c r="LKU126" s="1567"/>
      <c r="LKV126" s="1567"/>
      <c r="LKW126" s="1568"/>
      <c r="LKX126" s="1566"/>
      <c r="LKY126" s="1567"/>
      <c r="LKZ126" s="1567"/>
      <c r="LLA126" s="1567"/>
      <c r="LLB126" s="1567"/>
      <c r="LLC126" s="1567"/>
      <c r="LLD126" s="1567"/>
      <c r="LLE126" s="1567"/>
      <c r="LLF126" s="1567"/>
      <c r="LLG126" s="1567"/>
      <c r="LLH126" s="1567"/>
      <c r="LLI126" s="1567"/>
      <c r="LLJ126" s="1567"/>
      <c r="LLK126" s="1567"/>
      <c r="LLL126" s="1567"/>
      <c r="LLM126" s="1567"/>
      <c r="LLN126" s="1567"/>
      <c r="LLO126" s="1567"/>
      <c r="LLP126" s="1567"/>
      <c r="LLQ126" s="1567"/>
      <c r="LLR126" s="1568"/>
      <c r="LLS126" s="1566"/>
      <c r="LLT126" s="1567"/>
      <c r="LLU126" s="1567"/>
      <c r="LLV126" s="1567"/>
      <c r="LLW126" s="1567"/>
      <c r="LLX126" s="1567"/>
      <c r="LLY126" s="1567"/>
      <c r="LLZ126" s="1567"/>
      <c r="LMA126" s="1567"/>
      <c r="LMB126" s="1567"/>
      <c r="LMC126" s="1567"/>
      <c r="LMD126" s="1567"/>
      <c r="LME126" s="1567"/>
      <c r="LMF126" s="1567"/>
      <c r="LMG126" s="1567"/>
      <c r="LMH126" s="1567"/>
      <c r="LMI126" s="1567"/>
      <c r="LMJ126" s="1567"/>
      <c r="LMK126" s="1567"/>
      <c r="LML126" s="1567"/>
      <c r="LMM126" s="1568"/>
      <c r="LMN126" s="1566"/>
      <c r="LMO126" s="1567"/>
      <c r="LMP126" s="1567"/>
      <c r="LMQ126" s="1567"/>
      <c r="LMR126" s="1567"/>
      <c r="LMS126" s="1567"/>
      <c r="LMT126" s="1567"/>
      <c r="LMU126" s="1567"/>
      <c r="LMV126" s="1567"/>
      <c r="LMW126" s="1567"/>
      <c r="LMX126" s="1567"/>
      <c r="LMY126" s="1567"/>
      <c r="LMZ126" s="1567"/>
      <c r="LNA126" s="1567"/>
      <c r="LNB126" s="1567"/>
      <c r="LNC126" s="1567"/>
      <c r="LND126" s="1567"/>
      <c r="LNE126" s="1567"/>
      <c r="LNF126" s="1567"/>
      <c r="LNG126" s="1567"/>
      <c r="LNH126" s="1568"/>
      <c r="LNI126" s="1566"/>
      <c r="LNJ126" s="1567"/>
      <c r="LNK126" s="1567"/>
      <c r="LNL126" s="1567"/>
      <c r="LNM126" s="1567"/>
      <c r="LNN126" s="1567"/>
      <c r="LNO126" s="1567"/>
      <c r="LNP126" s="1567"/>
      <c r="LNQ126" s="1567"/>
      <c r="LNR126" s="1567"/>
      <c r="LNS126" s="1567"/>
      <c r="LNT126" s="1567"/>
      <c r="LNU126" s="1567"/>
      <c r="LNV126" s="1567"/>
      <c r="LNW126" s="1567"/>
      <c r="LNX126" s="1567"/>
      <c r="LNY126" s="1567"/>
      <c r="LNZ126" s="1567"/>
      <c r="LOA126" s="1567"/>
      <c r="LOB126" s="1567"/>
      <c r="LOC126" s="1568"/>
      <c r="LOD126" s="1566"/>
      <c r="LOE126" s="1567"/>
      <c r="LOF126" s="1567"/>
      <c r="LOG126" s="1567"/>
      <c r="LOH126" s="1567"/>
      <c r="LOI126" s="1567"/>
      <c r="LOJ126" s="1567"/>
      <c r="LOK126" s="1567"/>
      <c r="LOL126" s="1567"/>
      <c r="LOM126" s="1567"/>
      <c r="LON126" s="1567"/>
      <c r="LOO126" s="1567"/>
      <c r="LOP126" s="1567"/>
      <c r="LOQ126" s="1567"/>
      <c r="LOR126" s="1567"/>
      <c r="LOS126" s="1567"/>
      <c r="LOT126" s="1567"/>
      <c r="LOU126" s="1567"/>
      <c r="LOV126" s="1567"/>
      <c r="LOW126" s="1567"/>
      <c r="LOX126" s="1568"/>
      <c r="LOY126" s="1566"/>
      <c r="LOZ126" s="1567"/>
      <c r="LPA126" s="1567"/>
      <c r="LPB126" s="1567"/>
      <c r="LPC126" s="1567"/>
      <c r="LPD126" s="1567"/>
      <c r="LPE126" s="1567"/>
      <c r="LPF126" s="1567"/>
      <c r="LPG126" s="1567"/>
      <c r="LPH126" s="1567"/>
      <c r="LPI126" s="1567"/>
      <c r="LPJ126" s="1567"/>
      <c r="LPK126" s="1567"/>
      <c r="LPL126" s="1567"/>
      <c r="LPM126" s="1567"/>
      <c r="LPN126" s="1567"/>
      <c r="LPO126" s="1567"/>
      <c r="LPP126" s="1567"/>
      <c r="LPQ126" s="1567"/>
      <c r="LPR126" s="1567"/>
      <c r="LPS126" s="1568"/>
      <c r="LPT126" s="1566"/>
      <c r="LPU126" s="1567"/>
      <c r="LPV126" s="1567"/>
      <c r="LPW126" s="1567"/>
      <c r="LPX126" s="1567"/>
      <c r="LPY126" s="1567"/>
      <c r="LPZ126" s="1567"/>
      <c r="LQA126" s="1567"/>
      <c r="LQB126" s="1567"/>
      <c r="LQC126" s="1567"/>
      <c r="LQD126" s="1567"/>
      <c r="LQE126" s="1567"/>
      <c r="LQF126" s="1567"/>
      <c r="LQG126" s="1567"/>
      <c r="LQH126" s="1567"/>
      <c r="LQI126" s="1567"/>
      <c r="LQJ126" s="1567"/>
      <c r="LQK126" s="1567"/>
      <c r="LQL126" s="1567"/>
      <c r="LQM126" s="1567"/>
      <c r="LQN126" s="1568"/>
      <c r="LQO126" s="1566"/>
      <c r="LQP126" s="1567"/>
      <c r="LQQ126" s="1567"/>
      <c r="LQR126" s="1567"/>
      <c r="LQS126" s="1567"/>
      <c r="LQT126" s="1567"/>
      <c r="LQU126" s="1567"/>
      <c r="LQV126" s="1567"/>
      <c r="LQW126" s="1567"/>
      <c r="LQX126" s="1567"/>
      <c r="LQY126" s="1567"/>
      <c r="LQZ126" s="1567"/>
      <c r="LRA126" s="1567"/>
      <c r="LRB126" s="1567"/>
      <c r="LRC126" s="1567"/>
      <c r="LRD126" s="1567"/>
      <c r="LRE126" s="1567"/>
      <c r="LRF126" s="1567"/>
      <c r="LRG126" s="1567"/>
      <c r="LRH126" s="1567"/>
      <c r="LRI126" s="1568"/>
      <c r="LRJ126" s="1566"/>
      <c r="LRK126" s="1567"/>
      <c r="LRL126" s="1567"/>
      <c r="LRM126" s="1567"/>
      <c r="LRN126" s="1567"/>
      <c r="LRO126" s="1567"/>
      <c r="LRP126" s="1567"/>
      <c r="LRQ126" s="1567"/>
      <c r="LRR126" s="1567"/>
      <c r="LRS126" s="1567"/>
      <c r="LRT126" s="1567"/>
      <c r="LRU126" s="1567"/>
      <c r="LRV126" s="1567"/>
      <c r="LRW126" s="1567"/>
      <c r="LRX126" s="1567"/>
      <c r="LRY126" s="1567"/>
      <c r="LRZ126" s="1567"/>
      <c r="LSA126" s="1567"/>
      <c r="LSB126" s="1567"/>
      <c r="LSC126" s="1567"/>
      <c r="LSD126" s="1568"/>
      <c r="LSE126" s="1566"/>
      <c r="LSF126" s="1567"/>
      <c r="LSG126" s="1567"/>
      <c r="LSH126" s="1567"/>
      <c r="LSI126" s="1567"/>
      <c r="LSJ126" s="1567"/>
      <c r="LSK126" s="1567"/>
      <c r="LSL126" s="1567"/>
      <c r="LSM126" s="1567"/>
      <c r="LSN126" s="1567"/>
      <c r="LSO126" s="1567"/>
      <c r="LSP126" s="1567"/>
      <c r="LSQ126" s="1567"/>
      <c r="LSR126" s="1567"/>
      <c r="LSS126" s="1567"/>
      <c r="LST126" s="1567"/>
      <c r="LSU126" s="1567"/>
      <c r="LSV126" s="1567"/>
      <c r="LSW126" s="1567"/>
      <c r="LSX126" s="1567"/>
      <c r="LSY126" s="1568"/>
      <c r="LSZ126" s="1566"/>
      <c r="LTA126" s="1567"/>
      <c r="LTB126" s="1567"/>
      <c r="LTC126" s="1567"/>
      <c r="LTD126" s="1567"/>
      <c r="LTE126" s="1567"/>
      <c r="LTF126" s="1567"/>
      <c r="LTG126" s="1567"/>
      <c r="LTH126" s="1567"/>
      <c r="LTI126" s="1567"/>
      <c r="LTJ126" s="1567"/>
      <c r="LTK126" s="1567"/>
      <c r="LTL126" s="1567"/>
      <c r="LTM126" s="1567"/>
      <c r="LTN126" s="1567"/>
      <c r="LTO126" s="1567"/>
      <c r="LTP126" s="1567"/>
      <c r="LTQ126" s="1567"/>
      <c r="LTR126" s="1567"/>
      <c r="LTS126" s="1567"/>
      <c r="LTT126" s="1568"/>
      <c r="LTU126" s="1566"/>
      <c r="LTV126" s="1567"/>
      <c r="LTW126" s="1567"/>
      <c r="LTX126" s="1567"/>
      <c r="LTY126" s="1567"/>
      <c r="LTZ126" s="1567"/>
      <c r="LUA126" s="1567"/>
      <c r="LUB126" s="1567"/>
      <c r="LUC126" s="1567"/>
      <c r="LUD126" s="1567"/>
      <c r="LUE126" s="1567"/>
      <c r="LUF126" s="1567"/>
      <c r="LUG126" s="1567"/>
      <c r="LUH126" s="1567"/>
      <c r="LUI126" s="1567"/>
      <c r="LUJ126" s="1567"/>
      <c r="LUK126" s="1567"/>
      <c r="LUL126" s="1567"/>
      <c r="LUM126" s="1567"/>
      <c r="LUN126" s="1567"/>
      <c r="LUO126" s="1568"/>
      <c r="LUP126" s="1566"/>
      <c r="LUQ126" s="1567"/>
      <c r="LUR126" s="1567"/>
      <c r="LUS126" s="1567"/>
      <c r="LUT126" s="1567"/>
      <c r="LUU126" s="1567"/>
      <c r="LUV126" s="1567"/>
      <c r="LUW126" s="1567"/>
      <c r="LUX126" s="1567"/>
      <c r="LUY126" s="1567"/>
      <c r="LUZ126" s="1567"/>
      <c r="LVA126" s="1567"/>
      <c r="LVB126" s="1567"/>
      <c r="LVC126" s="1567"/>
      <c r="LVD126" s="1567"/>
      <c r="LVE126" s="1567"/>
      <c r="LVF126" s="1567"/>
      <c r="LVG126" s="1567"/>
      <c r="LVH126" s="1567"/>
      <c r="LVI126" s="1567"/>
      <c r="LVJ126" s="1568"/>
      <c r="LVK126" s="1566"/>
      <c r="LVL126" s="1567"/>
      <c r="LVM126" s="1567"/>
      <c r="LVN126" s="1567"/>
      <c r="LVO126" s="1567"/>
      <c r="LVP126" s="1567"/>
      <c r="LVQ126" s="1567"/>
      <c r="LVR126" s="1567"/>
      <c r="LVS126" s="1567"/>
      <c r="LVT126" s="1567"/>
      <c r="LVU126" s="1567"/>
      <c r="LVV126" s="1567"/>
      <c r="LVW126" s="1567"/>
      <c r="LVX126" s="1567"/>
      <c r="LVY126" s="1567"/>
      <c r="LVZ126" s="1567"/>
      <c r="LWA126" s="1567"/>
      <c r="LWB126" s="1567"/>
      <c r="LWC126" s="1567"/>
      <c r="LWD126" s="1567"/>
      <c r="LWE126" s="1568"/>
      <c r="LWF126" s="1566"/>
      <c r="LWG126" s="1567"/>
      <c r="LWH126" s="1567"/>
      <c r="LWI126" s="1567"/>
      <c r="LWJ126" s="1567"/>
      <c r="LWK126" s="1567"/>
      <c r="LWL126" s="1567"/>
      <c r="LWM126" s="1567"/>
      <c r="LWN126" s="1567"/>
      <c r="LWO126" s="1567"/>
      <c r="LWP126" s="1567"/>
      <c r="LWQ126" s="1567"/>
      <c r="LWR126" s="1567"/>
      <c r="LWS126" s="1567"/>
      <c r="LWT126" s="1567"/>
      <c r="LWU126" s="1567"/>
      <c r="LWV126" s="1567"/>
      <c r="LWW126" s="1567"/>
      <c r="LWX126" s="1567"/>
      <c r="LWY126" s="1567"/>
      <c r="LWZ126" s="1568"/>
      <c r="LXA126" s="1566"/>
      <c r="LXB126" s="1567"/>
      <c r="LXC126" s="1567"/>
      <c r="LXD126" s="1567"/>
      <c r="LXE126" s="1567"/>
      <c r="LXF126" s="1567"/>
      <c r="LXG126" s="1567"/>
      <c r="LXH126" s="1567"/>
      <c r="LXI126" s="1567"/>
      <c r="LXJ126" s="1567"/>
      <c r="LXK126" s="1567"/>
      <c r="LXL126" s="1567"/>
      <c r="LXM126" s="1567"/>
      <c r="LXN126" s="1567"/>
      <c r="LXO126" s="1567"/>
      <c r="LXP126" s="1567"/>
      <c r="LXQ126" s="1567"/>
      <c r="LXR126" s="1567"/>
      <c r="LXS126" s="1567"/>
      <c r="LXT126" s="1567"/>
      <c r="LXU126" s="1568"/>
      <c r="LXV126" s="1566"/>
      <c r="LXW126" s="1567"/>
      <c r="LXX126" s="1567"/>
      <c r="LXY126" s="1567"/>
      <c r="LXZ126" s="1567"/>
      <c r="LYA126" s="1567"/>
      <c r="LYB126" s="1567"/>
      <c r="LYC126" s="1567"/>
      <c r="LYD126" s="1567"/>
      <c r="LYE126" s="1567"/>
      <c r="LYF126" s="1567"/>
      <c r="LYG126" s="1567"/>
      <c r="LYH126" s="1567"/>
      <c r="LYI126" s="1567"/>
      <c r="LYJ126" s="1567"/>
      <c r="LYK126" s="1567"/>
      <c r="LYL126" s="1567"/>
      <c r="LYM126" s="1567"/>
      <c r="LYN126" s="1567"/>
      <c r="LYO126" s="1567"/>
      <c r="LYP126" s="1568"/>
      <c r="LYQ126" s="1566"/>
      <c r="LYR126" s="1567"/>
      <c r="LYS126" s="1567"/>
      <c r="LYT126" s="1567"/>
      <c r="LYU126" s="1567"/>
      <c r="LYV126" s="1567"/>
      <c r="LYW126" s="1567"/>
      <c r="LYX126" s="1567"/>
      <c r="LYY126" s="1567"/>
      <c r="LYZ126" s="1567"/>
      <c r="LZA126" s="1567"/>
      <c r="LZB126" s="1567"/>
      <c r="LZC126" s="1567"/>
      <c r="LZD126" s="1567"/>
      <c r="LZE126" s="1567"/>
      <c r="LZF126" s="1567"/>
      <c r="LZG126" s="1567"/>
      <c r="LZH126" s="1567"/>
      <c r="LZI126" s="1567"/>
      <c r="LZJ126" s="1567"/>
      <c r="LZK126" s="1568"/>
      <c r="LZL126" s="1566"/>
      <c r="LZM126" s="1567"/>
      <c r="LZN126" s="1567"/>
      <c r="LZO126" s="1567"/>
      <c r="LZP126" s="1567"/>
      <c r="LZQ126" s="1567"/>
      <c r="LZR126" s="1567"/>
      <c r="LZS126" s="1567"/>
      <c r="LZT126" s="1567"/>
      <c r="LZU126" s="1567"/>
      <c r="LZV126" s="1567"/>
      <c r="LZW126" s="1567"/>
      <c r="LZX126" s="1567"/>
      <c r="LZY126" s="1567"/>
      <c r="LZZ126" s="1567"/>
      <c r="MAA126" s="1567"/>
      <c r="MAB126" s="1567"/>
      <c r="MAC126" s="1567"/>
      <c r="MAD126" s="1567"/>
      <c r="MAE126" s="1567"/>
      <c r="MAF126" s="1568"/>
      <c r="MAG126" s="1566"/>
      <c r="MAH126" s="1567"/>
      <c r="MAI126" s="1567"/>
      <c r="MAJ126" s="1567"/>
      <c r="MAK126" s="1567"/>
      <c r="MAL126" s="1567"/>
      <c r="MAM126" s="1567"/>
      <c r="MAN126" s="1567"/>
      <c r="MAO126" s="1567"/>
      <c r="MAP126" s="1567"/>
      <c r="MAQ126" s="1567"/>
      <c r="MAR126" s="1567"/>
      <c r="MAS126" s="1567"/>
      <c r="MAT126" s="1567"/>
      <c r="MAU126" s="1567"/>
      <c r="MAV126" s="1567"/>
      <c r="MAW126" s="1567"/>
      <c r="MAX126" s="1567"/>
      <c r="MAY126" s="1567"/>
      <c r="MAZ126" s="1567"/>
      <c r="MBA126" s="1568"/>
      <c r="MBB126" s="1566"/>
      <c r="MBC126" s="1567"/>
      <c r="MBD126" s="1567"/>
      <c r="MBE126" s="1567"/>
      <c r="MBF126" s="1567"/>
      <c r="MBG126" s="1567"/>
      <c r="MBH126" s="1567"/>
      <c r="MBI126" s="1567"/>
      <c r="MBJ126" s="1567"/>
      <c r="MBK126" s="1567"/>
      <c r="MBL126" s="1567"/>
      <c r="MBM126" s="1567"/>
      <c r="MBN126" s="1567"/>
      <c r="MBO126" s="1567"/>
      <c r="MBP126" s="1567"/>
      <c r="MBQ126" s="1567"/>
      <c r="MBR126" s="1567"/>
      <c r="MBS126" s="1567"/>
      <c r="MBT126" s="1567"/>
      <c r="MBU126" s="1567"/>
      <c r="MBV126" s="1568"/>
      <c r="MBW126" s="1566"/>
      <c r="MBX126" s="1567"/>
      <c r="MBY126" s="1567"/>
      <c r="MBZ126" s="1567"/>
      <c r="MCA126" s="1567"/>
      <c r="MCB126" s="1567"/>
      <c r="MCC126" s="1567"/>
      <c r="MCD126" s="1567"/>
      <c r="MCE126" s="1567"/>
      <c r="MCF126" s="1567"/>
      <c r="MCG126" s="1567"/>
      <c r="MCH126" s="1567"/>
      <c r="MCI126" s="1567"/>
      <c r="MCJ126" s="1567"/>
      <c r="MCK126" s="1567"/>
      <c r="MCL126" s="1567"/>
      <c r="MCM126" s="1567"/>
      <c r="MCN126" s="1567"/>
      <c r="MCO126" s="1567"/>
      <c r="MCP126" s="1567"/>
      <c r="MCQ126" s="1568"/>
      <c r="MCR126" s="1566"/>
      <c r="MCS126" s="1567"/>
      <c r="MCT126" s="1567"/>
      <c r="MCU126" s="1567"/>
      <c r="MCV126" s="1567"/>
      <c r="MCW126" s="1567"/>
      <c r="MCX126" s="1567"/>
      <c r="MCY126" s="1567"/>
      <c r="MCZ126" s="1567"/>
      <c r="MDA126" s="1567"/>
      <c r="MDB126" s="1567"/>
      <c r="MDC126" s="1567"/>
      <c r="MDD126" s="1567"/>
      <c r="MDE126" s="1567"/>
      <c r="MDF126" s="1567"/>
      <c r="MDG126" s="1567"/>
      <c r="MDH126" s="1567"/>
      <c r="MDI126" s="1567"/>
      <c r="MDJ126" s="1567"/>
      <c r="MDK126" s="1567"/>
      <c r="MDL126" s="1568"/>
      <c r="MDM126" s="1566"/>
      <c r="MDN126" s="1567"/>
      <c r="MDO126" s="1567"/>
      <c r="MDP126" s="1567"/>
      <c r="MDQ126" s="1567"/>
      <c r="MDR126" s="1567"/>
      <c r="MDS126" s="1567"/>
      <c r="MDT126" s="1567"/>
      <c r="MDU126" s="1567"/>
      <c r="MDV126" s="1567"/>
      <c r="MDW126" s="1567"/>
      <c r="MDX126" s="1567"/>
      <c r="MDY126" s="1567"/>
      <c r="MDZ126" s="1567"/>
      <c r="MEA126" s="1567"/>
      <c r="MEB126" s="1567"/>
      <c r="MEC126" s="1567"/>
      <c r="MED126" s="1567"/>
      <c r="MEE126" s="1567"/>
      <c r="MEF126" s="1567"/>
      <c r="MEG126" s="1568"/>
      <c r="MEH126" s="1566"/>
      <c r="MEI126" s="1567"/>
      <c r="MEJ126" s="1567"/>
      <c r="MEK126" s="1567"/>
      <c r="MEL126" s="1567"/>
      <c r="MEM126" s="1567"/>
      <c r="MEN126" s="1567"/>
      <c r="MEO126" s="1567"/>
      <c r="MEP126" s="1567"/>
      <c r="MEQ126" s="1567"/>
      <c r="MER126" s="1567"/>
      <c r="MES126" s="1567"/>
      <c r="MET126" s="1567"/>
      <c r="MEU126" s="1567"/>
      <c r="MEV126" s="1567"/>
      <c r="MEW126" s="1567"/>
      <c r="MEX126" s="1567"/>
      <c r="MEY126" s="1567"/>
      <c r="MEZ126" s="1567"/>
      <c r="MFA126" s="1567"/>
      <c r="MFB126" s="1568"/>
      <c r="MFC126" s="1566"/>
      <c r="MFD126" s="1567"/>
      <c r="MFE126" s="1567"/>
      <c r="MFF126" s="1567"/>
      <c r="MFG126" s="1567"/>
      <c r="MFH126" s="1567"/>
      <c r="MFI126" s="1567"/>
      <c r="MFJ126" s="1567"/>
      <c r="MFK126" s="1567"/>
      <c r="MFL126" s="1567"/>
      <c r="MFM126" s="1567"/>
      <c r="MFN126" s="1567"/>
      <c r="MFO126" s="1567"/>
      <c r="MFP126" s="1567"/>
      <c r="MFQ126" s="1567"/>
      <c r="MFR126" s="1567"/>
      <c r="MFS126" s="1567"/>
      <c r="MFT126" s="1567"/>
      <c r="MFU126" s="1567"/>
      <c r="MFV126" s="1567"/>
      <c r="MFW126" s="1568"/>
      <c r="MFX126" s="1566"/>
      <c r="MFY126" s="1567"/>
      <c r="MFZ126" s="1567"/>
      <c r="MGA126" s="1567"/>
      <c r="MGB126" s="1567"/>
      <c r="MGC126" s="1567"/>
      <c r="MGD126" s="1567"/>
      <c r="MGE126" s="1567"/>
      <c r="MGF126" s="1567"/>
      <c r="MGG126" s="1567"/>
      <c r="MGH126" s="1567"/>
      <c r="MGI126" s="1567"/>
      <c r="MGJ126" s="1567"/>
      <c r="MGK126" s="1567"/>
      <c r="MGL126" s="1567"/>
      <c r="MGM126" s="1567"/>
      <c r="MGN126" s="1567"/>
      <c r="MGO126" s="1567"/>
      <c r="MGP126" s="1567"/>
      <c r="MGQ126" s="1567"/>
      <c r="MGR126" s="1568"/>
      <c r="MGS126" s="1566"/>
      <c r="MGT126" s="1567"/>
      <c r="MGU126" s="1567"/>
      <c r="MGV126" s="1567"/>
      <c r="MGW126" s="1567"/>
      <c r="MGX126" s="1567"/>
      <c r="MGY126" s="1567"/>
      <c r="MGZ126" s="1567"/>
      <c r="MHA126" s="1567"/>
      <c r="MHB126" s="1567"/>
      <c r="MHC126" s="1567"/>
      <c r="MHD126" s="1567"/>
      <c r="MHE126" s="1567"/>
      <c r="MHF126" s="1567"/>
      <c r="MHG126" s="1567"/>
      <c r="MHH126" s="1567"/>
      <c r="MHI126" s="1567"/>
      <c r="MHJ126" s="1567"/>
      <c r="MHK126" s="1567"/>
      <c r="MHL126" s="1567"/>
      <c r="MHM126" s="1568"/>
      <c r="MHN126" s="1566"/>
      <c r="MHO126" s="1567"/>
      <c r="MHP126" s="1567"/>
      <c r="MHQ126" s="1567"/>
      <c r="MHR126" s="1567"/>
      <c r="MHS126" s="1567"/>
      <c r="MHT126" s="1567"/>
      <c r="MHU126" s="1567"/>
      <c r="MHV126" s="1567"/>
      <c r="MHW126" s="1567"/>
      <c r="MHX126" s="1567"/>
      <c r="MHY126" s="1567"/>
      <c r="MHZ126" s="1567"/>
      <c r="MIA126" s="1567"/>
      <c r="MIB126" s="1567"/>
      <c r="MIC126" s="1567"/>
      <c r="MID126" s="1567"/>
      <c r="MIE126" s="1567"/>
      <c r="MIF126" s="1567"/>
      <c r="MIG126" s="1567"/>
      <c r="MIH126" s="1568"/>
      <c r="MII126" s="1566"/>
      <c r="MIJ126" s="1567"/>
      <c r="MIK126" s="1567"/>
      <c r="MIL126" s="1567"/>
      <c r="MIM126" s="1567"/>
      <c r="MIN126" s="1567"/>
      <c r="MIO126" s="1567"/>
      <c r="MIP126" s="1567"/>
      <c r="MIQ126" s="1567"/>
      <c r="MIR126" s="1567"/>
      <c r="MIS126" s="1567"/>
      <c r="MIT126" s="1567"/>
      <c r="MIU126" s="1567"/>
      <c r="MIV126" s="1567"/>
      <c r="MIW126" s="1567"/>
      <c r="MIX126" s="1567"/>
      <c r="MIY126" s="1567"/>
      <c r="MIZ126" s="1567"/>
      <c r="MJA126" s="1567"/>
      <c r="MJB126" s="1567"/>
      <c r="MJC126" s="1568"/>
      <c r="MJD126" s="1566"/>
      <c r="MJE126" s="1567"/>
      <c r="MJF126" s="1567"/>
      <c r="MJG126" s="1567"/>
      <c r="MJH126" s="1567"/>
      <c r="MJI126" s="1567"/>
      <c r="MJJ126" s="1567"/>
      <c r="MJK126" s="1567"/>
      <c r="MJL126" s="1567"/>
      <c r="MJM126" s="1567"/>
      <c r="MJN126" s="1567"/>
      <c r="MJO126" s="1567"/>
      <c r="MJP126" s="1567"/>
      <c r="MJQ126" s="1567"/>
      <c r="MJR126" s="1567"/>
      <c r="MJS126" s="1567"/>
      <c r="MJT126" s="1567"/>
      <c r="MJU126" s="1567"/>
      <c r="MJV126" s="1567"/>
      <c r="MJW126" s="1567"/>
      <c r="MJX126" s="1568"/>
      <c r="MJY126" s="1566"/>
      <c r="MJZ126" s="1567"/>
      <c r="MKA126" s="1567"/>
      <c r="MKB126" s="1567"/>
      <c r="MKC126" s="1567"/>
      <c r="MKD126" s="1567"/>
      <c r="MKE126" s="1567"/>
      <c r="MKF126" s="1567"/>
      <c r="MKG126" s="1567"/>
      <c r="MKH126" s="1567"/>
      <c r="MKI126" s="1567"/>
      <c r="MKJ126" s="1567"/>
      <c r="MKK126" s="1567"/>
      <c r="MKL126" s="1567"/>
      <c r="MKM126" s="1567"/>
      <c r="MKN126" s="1567"/>
      <c r="MKO126" s="1567"/>
      <c r="MKP126" s="1567"/>
      <c r="MKQ126" s="1567"/>
      <c r="MKR126" s="1567"/>
      <c r="MKS126" s="1568"/>
      <c r="MKT126" s="1566"/>
      <c r="MKU126" s="1567"/>
      <c r="MKV126" s="1567"/>
      <c r="MKW126" s="1567"/>
      <c r="MKX126" s="1567"/>
      <c r="MKY126" s="1567"/>
      <c r="MKZ126" s="1567"/>
      <c r="MLA126" s="1567"/>
      <c r="MLB126" s="1567"/>
      <c r="MLC126" s="1567"/>
      <c r="MLD126" s="1567"/>
      <c r="MLE126" s="1567"/>
      <c r="MLF126" s="1567"/>
      <c r="MLG126" s="1567"/>
      <c r="MLH126" s="1567"/>
      <c r="MLI126" s="1567"/>
      <c r="MLJ126" s="1567"/>
      <c r="MLK126" s="1567"/>
      <c r="MLL126" s="1567"/>
      <c r="MLM126" s="1567"/>
      <c r="MLN126" s="1568"/>
      <c r="MLO126" s="1566"/>
      <c r="MLP126" s="1567"/>
      <c r="MLQ126" s="1567"/>
      <c r="MLR126" s="1567"/>
      <c r="MLS126" s="1567"/>
      <c r="MLT126" s="1567"/>
      <c r="MLU126" s="1567"/>
      <c r="MLV126" s="1567"/>
      <c r="MLW126" s="1567"/>
      <c r="MLX126" s="1567"/>
      <c r="MLY126" s="1567"/>
      <c r="MLZ126" s="1567"/>
      <c r="MMA126" s="1567"/>
      <c r="MMB126" s="1567"/>
      <c r="MMC126" s="1567"/>
      <c r="MMD126" s="1567"/>
      <c r="MME126" s="1567"/>
      <c r="MMF126" s="1567"/>
      <c r="MMG126" s="1567"/>
      <c r="MMH126" s="1567"/>
      <c r="MMI126" s="1568"/>
      <c r="MMJ126" s="1566"/>
      <c r="MMK126" s="1567"/>
      <c r="MML126" s="1567"/>
      <c r="MMM126" s="1567"/>
      <c r="MMN126" s="1567"/>
      <c r="MMO126" s="1567"/>
      <c r="MMP126" s="1567"/>
      <c r="MMQ126" s="1567"/>
      <c r="MMR126" s="1567"/>
      <c r="MMS126" s="1567"/>
      <c r="MMT126" s="1567"/>
      <c r="MMU126" s="1567"/>
      <c r="MMV126" s="1567"/>
      <c r="MMW126" s="1567"/>
      <c r="MMX126" s="1567"/>
      <c r="MMY126" s="1567"/>
      <c r="MMZ126" s="1567"/>
      <c r="MNA126" s="1567"/>
      <c r="MNB126" s="1567"/>
      <c r="MNC126" s="1567"/>
      <c r="MND126" s="1568"/>
      <c r="MNE126" s="1566"/>
      <c r="MNF126" s="1567"/>
      <c r="MNG126" s="1567"/>
      <c r="MNH126" s="1567"/>
      <c r="MNI126" s="1567"/>
      <c r="MNJ126" s="1567"/>
      <c r="MNK126" s="1567"/>
      <c r="MNL126" s="1567"/>
      <c r="MNM126" s="1567"/>
      <c r="MNN126" s="1567"/>
      <c r="MNO126" s="1567"/>
      <c r="MNP126" s="1567"/>
      <c r="MNQ126" s="1567"/>
      <c r="MNR126" s="1567"/>
      <c r="MNS126" s="1567"/>
      <c r="MNT126" s="1567"/>
      <c r="MNU126" s="1567"/>
      <c r="MNV126" s="1567"/>
      <c r="MNW126" s="1567"/>
      <c r="MNX126" s="1567"/>
      <c r="MNY126" s="1568"/>
      <c r="MNZ126" s="1566"/>
      <c r="MOA126" s="1567"/>
      <c r="MOB126" s="1567"/>
      <c r="MOC126" s="1567"/>
      <c r="MOD126" s="1567"/>
      <c r="MOE126" s="1567"/>
      <c r="MOF126" s="1567"/>
      <c r="MOG126" s="1567"/>
      <c r="MOH126" s="1567"/>
      <c r="MOI126" s="1567"/>
      <c r="MOJ126" s="1567"/>
      <c r="MOK126" s="1567"/>
      <c r="MOL126" s="1567"/>
      <c r="MOM126" s="1567"/>
      <c r="MON126" s="1567"/>
      <c r="MOO126" s="1567"/>
      <c r="MOP126" s="1567"/>
      <c r="MOQ126" s="1567"/>
      <c r="MOR126" s="1567"/>
      <c r="MOS126" s="1567"/>
      <c r="MOT126" s="1568"/>
      <c r="MOU126" s="1566"/>
      <c r="MOV126" s="1567"/>
      <c r="MOW126" s="1567"/>
      <c r="MOX126" s="1567"/>
      <c r="MOY126" s="1567"/>
      <c r="MOZ126" s="1567"/>
      <c r="MPA126" s="1567"/>
      <c r="MPB126" s="1567"/>
      <c r="MPC126" s="1567"/>
      <c r="MPD126" s="1567"/>
      <c r="MPE126" s="1567"/>
      <c r="MPF126" s="1567"/>
      <c r="MPG126" s="1567"/>
      <c r="MPH126" s="1567"/>
      <c r="MPI126" s="1567"/>
      <c r="MPJ126" s="1567"/>
      <c r="MPK126" s="1567"/>
      <c r="MPL126" s="1567"/>
      <c r="MPM126" s="1567"/>
      <c r="MPN126" s="1567"/>
      <c r="MPO126" s="1568"/>
      <c r="MPP126" s="1566"/>
      <c r="MPQ126" s="1567"/>
      <c r="MPR126" s="1567"/>
      <c r="MPS126" s="1567"/>
      <c r="MPT126" s="1567"/>
      <c r="MPU126" s="1567"/>
      <c r="MPV126" s="1567"/>
      <c r="MPW126" s="1567"/>
      <c r="MPX126" s="1567"/>
      <c r="MPY126" s="1567"/>
      <c r="MPZ126" s="1567"/>
      <c r="MQA126" s="1567"/>
      <c r="MQB126" s="1567"/>
      <c r="MQC126" s="1567"/>
      <c r="MQD126" s="1567"/>
      <c r="MQE126" s="1567"/>
      <c r="MQF126" s="1567"/>
      <c r="MQG126" s="1567"/>
      <c r="MQH126" s="1567"/>
      <c r="MQI126" s="1567"/>
      <c r="MQJ126" s="1568"/>
      <c r="MQK126" s="1566"/>
      <c r="MQL126" s="1567"/>
      <c r="MQM126" s="1567"/>
      <c r="MQN126" s="1567"/>
      <c r="MQO126" s="1567"/>
      <c r="MQP126" s="1567"/>
      <c r="MQQ126" s="1567"/>
      <c r="MQR126" s="1567"/>
      <c r="MQS126" s="1567"/>
      <c r="MQT126" s="1567"/>
      <c r="MQU126" s="1567"/>
      <c r="MQV126" s="1567"/>
      <c r="MQW126" s="1567"/>
      <c r="MQX126" s="1567"/>
      <c r="MQY126" s="1567"/>
      <c r="MQZ126" s="1567"/>
      <c r="MRA126" s="1567"/>
      <c r="MRB126" s="1567"/>
      <c r="MRC126" s="1567"/>
      <c r="MRD126" s="1567"/>
      <c r="MRE126" s="1568"/>
      <c r="MRF126" s="1566"/>
      <c r="MRG126" s="1567"/>
      <c r="MRH126" s="1567"/>
      <c r="MRI126" s="1567"/>
      <c r="MRJ126" s="1567"/>
      <c r="MRK126" s="1567"/>
      <c r="MRL126" s="1567"/>
      <c r="MRM126" s="1567"/>
      <c r="MRN126" s="1567"/>
      <c r="MRO126" s="1567"/>
      <c r="MRP126" s="1567"/>
      <c r="MRQ126" s="1567"/>
      <c r="MRR126" s="1567"/>
      <c r="MRS126" s="1567"/>
      <c r="MRT126" s="1567"/>
      <c r="MRU126" s="1567"/>
      <c r="MRV126" s="1567"/>
      <c r="MRW126" s="1567"/>
      <c r="MRX126" s="1567"/>
      <c r="MRY126" s="1567"/>
      <c r="MRZ126" s="1568"/>
      <c r="MSA126" s="1566"/>
      <c r="MSB126" s="1567"/>
      <c r="MSC126" s="1567"/>
      <c r="MSD126" s="1567"/>
      <c r="MSE126" s="1567"/>
      <c r="MSF126" s="1567"/>
      <c r="MSG126" s="1567"/>
      <c r="MSH126" s="1567"/>
      <c r="MSI126" s="1567"/>
      <c r="MSJ126" s="1567"/>
      <c r="MSK126" s="1567"/>
      <c r="MSL126" s="1567"/>
      <c r="MSM126" s="1567"/>
      <c r="MSN126" s="1567"/>
      <c r="MSO126" s="1567"/>
      <c r="MSP126" s="1567"/>
      <c r="MSQ126" s="1567"/>
      <c r="MSR126" s="1567"/>
      <c r="MSS126" s="1567"/>
      <c r="MST126" s="1567"/>
      <c r="MSU126" s="1568"/>
      <c r="MSV126" s="1566"/>
      <c r="MSW126" s="1567"/>
      <c r="MSX126" s="1567"/>
      <c r="MSY126" s="1567"/>
      <c r="MSZ126" s="1567"/>
      <c r="MTA126" s="1567"/>
      <c r="MTB126" s="1567"/>
      <c r="MTC126" s="1567"/>
      <c r="MTD126" s="1567"/>
      <c r="MTE126" s="1567"/>
      <c r="MTF126" s="1567"/>
      <c r="MTG126" s="1567"/>
      <c r="MTH126" s="1567"/>
      <c r="MTI126" s="1567"/>
      <c r="MTJ126" s="1567"/>
      <c r="MTK126" s="1567"/>
      <c r="MTL126" s="1567"/>
      <c r="MTM126" s="1567"/>
      <c r="MTN126" s="1567"/>
      <c r="MTO126" s="1567"/>
      <c r="MTP126" s="1568"/>
      <c r="MTQ126" s="1566"/>
      <c r="MTR126" s="1567"/>
      <c r="MTS126" s="1567"/>
      <c r="MTT126" s="1567"/>
      <c r="MTU126" s="1567"/>
      <c r="MTV126" s="1567"/>
      <c r="MTW126" s="1567"/>
      <c r="MTX126" s="1567"/>
      <c r="MTY126" s="1567"/>
      <c r="MTZ126" s="1567"/>
      <c r="MUA126" s="1567"/>
      <c r="MUB126" s="1567"/>
      <c r="MUC126" s="1567"/>
      <c r="MUD126" s="1567"/>
      <c r="MUE126" s="1567"/>
      <c r="MUF126" s="1567"/>
      <c r="MUG126" s="1567"/>
      <c r="MUH126" s="1567"/>
      <c r="MUI126" s="1567"/>
      <c r="MUJ126" s="1567"/>
      <c r="MUK126" s="1568"/>
      <c r="MUL126" s="1566"/>
      <c r="MUM126" s="1567"/>
      <c r="MUN126" s="1567"/>
      <c r="MUO126" s="1567"/>
      <c r="MUP126" s="1567"/>
      <c r="MUQ126" s="1567"/>
      <c r="MUR126" s="1567"/>
      <c r="MUS126" s="1567"/>
      <c r="MUT126" s="1567"/>
      <c r="MUU126" s="1567"/>
      <c r="MUV126" s="1567"/>
      <c r="MUW126" s="1567"/>
      <c r="MUX126" s="1567"/>
      <c r="MUY126" s="1567"/>
      <c r="MUZ126" s="1567"/>
      <c r="MVA126" s="1567"/>
      <c r="MVB126" s="1567"/>
      <c r="MVC126" s="1567"/>
      <c r="MVD126" s="1567"/>
      <c r="MVE126" s="1567"/>
      <c r="MVF126" s="1568"/>
      <c r="MVG126" s="1566"/>
      <c r="MVH126" s="1567"/>
      <c r="MVI126" s="1567"/>
      <c r="MVJ126" s="1567"/>
      <c r="MVK126" s="1567"/>
      <c r="MVL126" s="1567"/>
      <c r="MVM126" s="1567"/>
      <c r="MVN126" s="1567"/>
      <c r="MVO126" s="1567"/>
      <c r="MVP126" s="1567"/>
      <c r="MVQ126" s="1567"/>
      <c r="MVR126" s="1567"/>
      <c r="MVS126" s="1567"/>
      <c r="MVT126" s="1567"/>
      <c r="MVU126" s="1567"/>
      <c r="MVV126" s="1567"/>
      <c r="MVW126" s="1567"/>
      <c r="MVX126" s="1567"/>
      <c r="MVY126" s="1567"/>
      <c r="MVZ126" s="1567"/>
      <c r="MWA126" s="1568"/>
      <c r="MWB126" s="1566"/>
      <c r="MWC126" s="1567"/>
      <c r="MWD126" s="1567"/>
      <c r="MWE126" s="1567"/>
      <c r="MWF126" s="1567"/>
      <c r="MWG126" s="1567"/>
      <c r="MWH126" s="1567"/>
      <c r="MWI126" s="1567"/>
      <c r="MWJ126" s="1567"/>
      <c r="MWK126" s="1567"/>
      <c r="MWL126" s="1567"/>
      <c r="MWM126" s="1567"/>
      <c r="MWN126" s="1567"/>
      <c r="MWO126" s="1567"/>
      <c r="MWP126" s="1567"/>
      <c r="MWQ126" s="1567"/>
      <c r="MWR126" s="1567"/>
      <c r="MWS126" s="1567"/>
      <c r="MWT126" s="1567"/>
      <c r="MWU126" s="1567"/>
      <c r="MWV126" s="1568"/>
      <c r="MWW126" s="1566"/>
      <c r="MWX126" s="1567"/>
      <c r="MWY126" s="1567"/>
      <c r="MWZ126" s="1567"/>
      <c r="MXA126" s="1567"/>
      <c r="MXB126" s="1567"/>
      <c r="MXC126" s="1567"/>
      <c r="MXD126" s="1567"/>
      <c r="MXE126" s="1567"/>
      <c r="MXF126" s="1567"/>
      <c r="MXG126" s="1567"/>
      <c r="MXH126" s="1567"/>
      <c r="MXI126" s="1567"/>
      <c r="MXJ126" s="1567"/>
      <c r="MXK126" s="1567"/>
      <c r="MXL126" s="1567"/>
      <c r="MXM126" s="1567"/>
      <c r="MXN126" s="1567"/>
      <c r="MXO126" s="1567"/>
      <c r="MXP126" s="1567"/>
      <c r="MXQ126" s="1568"/>
      <c r="MXR126" s="1566"/>
      <c r="MXS126" s="1567"/>
      <c r="MXT126" s="1567"/>
      <c r="MXU126" s="1567"/>
      <c r="MXV126" s="1567"/>
      <c r="MXW126" s="1567"/>
      <c r="MXX126" s="1567"/>
      <c r="MXY126" s="1567"/>
      <c r="MXZ126" s="1567"/>
      <c r="MYA126" s="1567"/>
      <c r="MYB126" s="1567"/>
      <c r="MYC126" s="1567"/>
      <c r="MYD126" s="1567"/>
      <c r="MYE126" s="1567"/>
      <c r="MYF126" s="1567"/>
      <c r="MYG126" s="1567"/>
      <c r="MYH126" s="1567"/>
      <c r="MYI126" s="1567"/>
      <c r="MYJ126" s="1567"/>
      <c r="MYK126" s="1567"/>
      <c r="MYL126" s="1568"/>
      <c r="MYM126" s="1566"/>
      <c r="MYN126" s="1567"/>
      <c r="MYO126" s="1567"/>
      <c r="MYP126" s="1567"/>
      <c r="MYQ126" s="1567"/>
      <c r="MYR126" s="1567"/>
      <c r="MYS126" s="1567"/>
      <c r="MYT126" s="1567"/>
      <c r="MYU126" s="1567"/>
      <c r="MYV126" s="1567"/>
      <c r="MYW126" s="1567"/>
      <c r="MYX126" s="1567"/>
      <c r="MYY126" s="1567"/>
      <c r="MYZ126" s="1567"/>
      <c r="MZA126" s="1567"/>
      <c r="MZB126" s="1567"/>
      <c r="MZC126" s="1567"/>
      <c r="MZD126" s="1567"/>
      <c r="MZE126" s="1567"/>
      <c r="MZF126" s="1567"/>
      <c r="MZG126" s="1568"/>
      <c r="MZH126" s="1566"/>
      <c r="MZI126" s="1567"/>
      <c r="MZJ126" s="1567"/>
      <c r="MZK126" s="1567"/>
      <c r="MZL126" s="1567"/>
      <c r="MZM126" s="1567"/>
      <c r="MZN126" s="1567"/>
      <c r="MZO126" s="1567"/>
      <c r="MZP126" s="1567"/>
      <c r="MZQ126" s="1567"/>
      <c r="MZR126" s="1567"/>
      <c r="MZS126" s="1567"/>
      <c r="MZT126" s="1567"/>
      <c r="MZU126" s="1567"/>
      <c r="MZV126" s="1567"/>
      <c r="MZW126" s="1567"/>
      <c r="MZX126" s="1567"/>
      <c r="MZY126" s="1567"/>
      <c r="MZZ126" s="1567"/>
      <c r="NAA126" s="1567"/>
      <c r="NAB126" s="1568"/>
      <c r="NAC126" s="1566"/>
      <c r="NAD126" s="1567"/>
      <c r="NAE126" s="1567"/>
      <c r="NAF126" s="1567"/>
      <c r="NAG126" s="1567"/>
      <c r="NAH126" s="1567"/>
      <c r="NAI126" s="1567"/>
      <c r="NAJ126" s="1567"/>
      <c r="NAK126" s="1567"/>
      <c r="NAL126" s="1567"/>
      <c r="NAM126" s="1567"/>
      <c r="NAN126" s="1567"/>
      <c r="NAO126" s="1567"/>
      <c r="NAP126" s="1567"/>
      <c r="NAQ126" s="1567"/>
      <c r="NAR126" s="1567"/>
      <c r="NAS126" s="1567"/>
      <c r="NAT126" s="1567"/>
      <c r="NAU126" s="1567"/>
      <c r="NAV126" s="1567"/>
      <c r="NAW126" s="1568"/>
      <c r="NAX126" s="1566"/>
      <c r="NAY126" s="1567"/>
      <c r="NAZ126" s="1567"/>
      <c r="NBA126" s="1567"/>
      <c r="NBB126" s="1567"/>
      <c r="NBC126" s="1567"/>
      <c r="NBD126" s="1567"/>
      <c r="NBE126" s="1567"/>
      <c r="NBF126" s="1567"/>
      <c r="NBG126" s="1567"/>
      <c r="NBH126" s="1567"/>
      <c r="NBI126" s="1567"/>
      <c r="NBJ126" s="1567"/>
      <c r="NBK126" s="1567"/>
      <c r="NBL126" s="1567"/>
      <c r="NBM126" s="1567"/>
      <c r="NBN126" s="1567"/>
      <c r="NBO126" s="1567"/>
      <c r="NBP126" s="1567"/>
      <c r="NBQ126" s="1567"/>
      <c r="NBR126" s="1568"/>
      <c r="NBS126" s="1566"/>
      <c r="NBT126" s="1567"/>
      <c r="NBU126" s="1567"/>
      <c r="NBV126" s="1567"/>
      <c r="NBW126" s="1567"/>
      <c r="NBX126" s="1567"/>
      <c r="NBY126" s="1567"/>
      <c r="NBZ126" s="1567"/>
      <c r="NCA126" s="1567"/>
      <c r="NCB126" s="1567"/>
      <c r="NCC126" s="1567"/>
      <c r="NCD126" s="1567"/>
      <c r="NCE126" s="1567"/>
      <c r="NCF126" s="1567"/>
      <c r="NCG126" s="1567"/>
      <c r="NCH126" s="1567"/>
      <c r="NCI126" s="1567"/>
      <c r="NCJ126" s="1567"/>
      <c r="NCK126" s="1567"/>
      <c r="NCL126" s="1567"/>
      <c r="NCM126" s="1568"/>
      <c r="NCN126" s="1566"/>
      <c r="NCO126" s="1567"/>
      <c r="NCP126" s="1567"/>
      <c r="NCQ126" s="1567"/>
      <c r="NCR126" s="1567"/>
      <c r="NCS126" s="1567"/>
      <c r="NCT126" s="1567"/>
      <c r="NCU126" s="1567"/>
      <c r="NCV126" s="1567"/>
      <c r="NCW126" s="1567"/>
      <c r="NCX126" s="1567"/>
      <c r="NCY126" s="1567"/>
      <c r="NCZ126" s="1567"/>
      <c r="NDA126" s="1567"/>
      <c r="NDB126" s="1567"/>
      <c r="NDC126" s="1567"/>
      <c r="NDD126" s="1567"/>
      <c r="NDE126" s="1567"/>
      <c r="NDF126" s="1567"/>
      <c r="NDG126" s="1567"/>
      <c r="NDH126" s="1568"/>
      <c r="NDI126" s="1566"/>
      <c r="NDJ126" s="1567"/>
      <c r="NDK126" s="1567"/>
      <c r="NDL126" s="1567"/>
      <c r="NDM126" s="1567"/>
      <c r="NDN126" s="1567"/>
      <c r="NDO126" s="1567"/>
      <c r="NDP126" s="1567"/>
      <c r="NDQ126" s="1567"/>
      <c r="NDR126" s="1567"/>
      <c r="NDS126" s="1567"/>
      <c r="NDT126" s="1567"/>
      <c r="NDU126" s="1567"/>
      <c r="NDV126" s="1567"/>
      <c r="NDW126" s="1567"/>
      <c r="NDX126" s="1567"/>
      <c r="NDY126" s="1567"/>
      <c r="NDZ126" s="1567"/>
      <c r="NEA126" s="1567"/>
      <c r="NEB126" s="1567"/>
      <c r="NEC126" s="1568"/>
      <c r="NED126" s="1566"/>
      <c r="NEE126" s="1567"/>
      <c r="NEF126" s="1567"/>
      <c r="NEG126" s="1567"/>
      <c r="NEH126" s="1567"/>
      <c r="NEI126" s="1567"/>
      <c r="NEJ126" s="1567"/>
      <c r="NEK126" s="1567"/>
      <c r="NEL126" s="1567"/>
      <c r="NEM126" s="1567"/>
      <c r="NEN126" s="1567"/>
      <c r="NEO126" s="1567"/>
      <c r="NEP126" s="1567"/>
      <c r="NEQ126" s="1567"/>
      <c r="NER126" s="1567"/>
      <c r="NES126" s="1567"/>
      <c r="NET126" s="1567"/>
      <c r="NEU126" s="1567"/>
      <c r="NEV126" s="1567"/>
      <c r="NEW126" s="1567"/>
      <c r="NEX126" s="1568"/>
      <c r="NEY126" s="1566"/>
      <c r="NEZ126" s="1567"/>
      <c r="NFA126" s="1567"/>
      <c r="NFB126" s="1567"/>
      <c r="NFC126" s="1567"/>
      <c r="NFD126" s="1567"/>
      <c r="NFE126" s="1567"/>
      <c r="NFF126" s="1567"/>
      <c r="NFG126" s="1567"/>
      <c r="NFH126" s="1567"/>
      <c r="NFI126" s="1567"/>
      <c r="NFJ126" s="1567"/>
      <c r="NFK126" s="1567"/>
      <c r="NFL126" s="1567"/>
      <c r="NFM126" s="1567"/>
      <c r="NFN126" s="1567"/>
      <c r="NFO126" s="1567"/>
      <c r="NFP126" s="1567"/>
      <c r="NFQ126" s="1567"/>
      <c r="NFR126" s="1567"/>
      <c r="NFS126" s="1568"/>
      <c r="NFT126" s="1566"/>
      <c r="NFU126" s="1567"/>
      <c r="NFV126" s="1567"/>
      <c r="NFW126" s="1567"/>
      <c r="NFX126" s="1567"/>
      <c r="NFY126" s="1567"/>
      <c r="NFZ126" s="1567"/>
      <c r="NGA126" s="1567"/>
      <c r="NGB126" s="1567"/>
      <c r="NGC126" s="1567"/>
      <c r="NGD126" s="1567"/>
      <c r="NGE126" s="1567"/>
      <c r="NGF126" s="1567"/>
      <c r="NGG126" s="1567"/>
      <c r="NGH126" s="1567"/>
      <c r="NGI126" s="1567"/>
      <c r="NGJ126" s="1567"/>
      <c r="NGK126" s="1567"/>
      <c r="NGL126" s="1567"/>
      <c r="NGM126" s="1567"/>
      <c r="NGN126" s="1568"/>
      <c r="NGO126" s="1566"/>
      <c r="NGP126" s="1567"/>
      <c r="NGQ126" s="1567"/>
      <c r="NGR126" s="1567"/>
      <c r="NGS126" s="1567"/>
      <c r="NGT126" s="1567"/>
      <c r="NGU126" s="1567"/>
      <c r="NGV126" s="1567"/>
      <c r="NGW126" s="1567"/>
      <c r="NGX126" s="1567"/>
      <c r="NGY126" s="1567"/>
      <c r="NGZ126" s="1567"/>
      <c r="NHA126" s="1567"/>
      <c r="NHB126" s="1567"/>
      <c r="NHC126" s="1567"/>
      <c r="NHD126" s="1567"/>
      <c r="NHE126" s="1567"/>
      <c r="NHF126" s="1567"/>
      <c r="NHG126" s="1567"/>
      <c r="NHH126" s="1567"/>
      <c r="NHI126" s="1568"/>
      <c r="NHJ126" s="1566"/>
      <c r="NHK126" s="1567"/>
      <c r="NHL126" s="1567"/>
      <c r="NHM126" s="1567"/>
      <c r="NHN126" s="1567"/>
      <c r="NHO126" s="1567"/>
      <c r="NHP126" s="1567"/>
      <c r="NHQ126" s="1567"/>
      <c r="NHR126" s="1567"/>
      <c r="NHS126" s="1567"/>
      <c r="NHT126" s="1567"/>
      <c r="NHU126" s="1567"/>
      <c r="NHV126" s="1567"/>
      <c r="NHW126" s="1567"/>
      <c r="NHX126" s="1567"/>
      <c r="NHY126" s="1567"/>
      <c r="NHZ126" s="1567"/>
      <c r="NIA126" s="1567"/>
      <c r="NIB126" s="1567"/>
      <c r="NIC126" s="1567"/>
      <c r="NID126" s="1568"/>
      <c r="NIE126" s="1566"/>
      <c r="NIF126" s="1567"/>
      <c r="NIG126" s="1567"/>
      <c r="NIH126" s="1567"/>
      <c r="NII126" s="1567"/>
      <c r="NIJ126" s="1567"/>
      <c r="NIK126" s="1567"/>
      <c r="NIL126" s="1567"/>
      <c r="NIM126" s="1567"/>
      <c r="NIN126" s="1567"/>
      <c r="NIO126" s="1567"/>
      <c r="NIP126" s="1567"/>
      <c r="NIQ126" s="1567"/>
      <c r="NIR126" s="1567"/>
      <c r="NIS126" s="1567"/>
      <c r="NIT126" s="1567"/>
      <c r="NIU126" s="1567"/>
      <c r="NIV126" s="1567"/>
      <c r="NIW126" s="1567"/>
      <c r="NIX126" s="1567"/>
      <c r="NIY126" s="1568"/>
      <c r="NIZ126" s="1566"/>
      <c r="NJA126" s="1567"/>
      <c r="NJB126" s="1567"/>
      <c r="NJC126" s="1567"/>
      <c r="NJD126" s="1567"/>
      <c r="NJE126" s="1567"/>
      <c r="NJF126" s="1567"/>
      <c r="NJG126" s="1567"/>
      <c r="NJH126" s="1567"/>
      <c r="NJI126" s="1567"/>
      <c r="NJJ126" s="1567"/>
      <c r="NJK126" s="1567"/>
      <c r="NJL126" s="1567"/>
      <c r="NJM126" s="1567"/>
      <c r="NJN126" s="1567"/>
      <c r="NJO126" s="1567"/>
      <c r="NJP126" s="1567"/>
      <c r="NJQ126" s="1567"/>
      <c r="NJR126" s="1567"/>
      <c r="NJS126" s="1567"/>
      <c r="NJT126" s="1568"/>
      <c r="NJU126" s="1566"/>
      <c r="NJV126" s="1567"/>
      <c r="NJW126" s="1567"/>
      <c r="NJX126" s="1567"/>
      <c r="NJY126" s="1567"/>
      <c r="NJZ126" s="1567"/>
      <c r="NKA126" s="1567"/>
      <c r="NKB126" s="1567"/>
      <c r="NKC126" s="1567"/>
      <c r="NKD126" s="1567"/>
      <c r="NKE126" s="1567"/>
      <c r="NKF126" s="1567"/>
      <c r="NKG126" s="1567"/>
      <c r="NKH126" s="1567"/>
      <c r="NKI126" s="1567"/>
      <c r="NKJ126" s="1567"/>
      <c r="NKK126" s="1567"/>
      <c r="NKL126" s="1567"/>
      <c r="NKM126" s="1567"/>
      <c r="NKN126" s="1567"/>
      <c r="NKO126" s="1568"/>
      <c r="NKP126" s="1566"/>
      <c r="NKQ126" s="1567"/>
      <c r="NKR126" s="1567"/>
      <c r="NKS126" s="1567"/>
      <c r="NKT126" s="1567"/>
      <c r="NKU126" s="1567"/>
      <c r="NKV126" s="1567"/>
      <c r="NKW126" s="1567"/>
      <c r="NKX126" s="1567"/>
      <c r="NKY126" s="1567"/>
      <c r="NKZ126" s="1567"/>
      <c r="NLA126" s="1567"/>
      <c r="NLB126" s="1567"/>
      <c r="NLC126" s="1567"/>
      <c r="NLD126" s="1567"/>
      <c r="NLE126" s="1567"/>
      <c r="NLF126" s="1567"/>
      <c r="NLG126" s="1567"/>
      <c r="NLH126" s="1567"/>
      <c r="NLI126" s="1567"/>
      <c r="NLJ126" s="1568"/>
      <c r="NLK126" s="1566"/>
      <c r="NLL126" s="1567"/>
      <c r="NLM126" s="1567"/>
      <c r="NLN126" s="1567"/>
      <c r="NLO126" s="1567"/>
      <c r="NLP126" s="1567"/>
      <c r="NLQ126" s="1567"/>
      <c r="NLR126" s="1567"/>
      <c r="NLS126" s="1567"/>
      <c r="NLT126" s="1567"/>
      <c r="NLU126" s="1567"/>
      <c r="NLV126" s="1567"/>
      <c r="NLW126" s="1567"/>
      <c r="NLX126" s="1567"/>
      <c r="NLY126" s="1567"/>
      <c r="NLZ126" s="1567"/>
      <c r="NMA126" s="1567"/>
      <c r="NMB126" s="1567"/>
      <c r="NMC126" s="1567"/>
      <c r="NMD126" s="1567"/>
      <c r="NME126" s="1568"/>
      <c r="NMF126" s="1566"/>
      <c r="NMG126" s="1567"/>
      <c r="NMH126" s="1567"/>
      <c r="NMI126" s="1567"/>
      <c r="NMJ126" s="1567"/>
      <c r="NMK126" s="1567"/>
      <c r="NML126" s="1567"/>
      <c r="NMM126" s="1567"/>
      <c r="NMN126" s="1567"/>
      <c r="NMO126" s="1567"/>
      <c r="NMP126" s="1567"/>
      <c r="NMQ126" s="1567"/>
      <c r="NMR126" s="1567"/>
      <c r="NMS126" s="1567"/>
      <c r="NMT126" s="1567"/>
      <c r="NMU126" s="1567"/>
      <c r="NMV126" s="1567"/>
      <c r="NMW126" s="1567"/>
      <c r="NMX126" s="1567"/>
      <c r="NMY126" s="1567"/>
      <c r="NMZ126" s="1568"/>
      <c r="NNA126" s="1566"/>
      <c r="NNB126" s="1567"/>
      <c r="NNC126" s="1567"/>
      <c r="NND126" s="1567"/>
      <c r="NNE126" s="1567"/>
      <c r="NNF126" s="1567"/>
      <c r="NNG126" s="1567"/>
      <c r="NNH126" s="1567"/>
      <c r="NNI126" s="1567"/>
      <c r="NNJ126" s="1567"/>
      <c r="NNK126" s="1567"/>
      <c r="NNL126" s="1567"/>
      <c r="NNM126" s="1567"/>
      <c r="NNN126" s="1567"/>
      <c r="NNO126" s="1567"/>
      <c r="NNP126" s="1567"/>
      <c r="NNQ126" s="1567"/>
      <c r="NNR126" s="1567"/>
      <c r="NNS126" s="1567"/>
      <c r="NNT126" s="1567"/>
      <c r="NNU126" s="1568"/>
      <c r="NNV126" s="1566"/>
      <c r="NNW126" s="1567"/>
      <c r="NNX126" s="1567"/>
      <c r="NNY126" s="1567"/>
      <c r="NNZ126" s="1567"/>
      <c r="NOA126" s="1567"/>
      <c r="NOB126" s="1567"/>
      <c r="NOC126" s="1567"/>
      <c r="NOD126" s="1567"/>
      <c r="NOE126" s="1567"/>
      <c r="NOF126" s="1567"/>
      <c r="NOG126" s="1567"/>
      <c r="NOH126" s="1567"/>
      <c r="NOI126" s="1567"/>
      <c r="NOJ126" s="1567"/>
      <c r="NOK126" s="1567"/>
      <c r="NOL126" s="1567"/>
      <c r="NOM126" s="1567"/>
      <c r="NON126" s="1567"/>
      <c r="NOO126" s="1567"/>
      <c r="NOP126" s="1568"/>
      <c r="NOQ126" s="1566"/>
      <c r="NOR126" s="1567"/>
      <c r="NOS126" s="1567"/>
      <c r="NOT126" s="1567"/>
      <c r="NOU126" s="1567"/>
      <c r="NOV126" s="1567"/>
      <c r="NOW126" s="1567"/>
      <c r="NOX126" s="1567"/>
      <c r="NOY126" s="1567"/>
      <c r="NOZ126" s="1567"/>
      <c r="NPA126" s="1567"/>
      <c r="NPB126" s="1567"/>
      <c r="NPC126" s="1567"/>
      <c r="NPD126" s="1567"/>
      <c r="NPE126" s="1567"/>
      <c r="NPF126" s="1567"/>
      <c r="NPG126" s="1567"/>
      <c r="NPH126" s="1567"/>
      <c r="NPI126" s="1567"/>
      <c r="NPJ126" s="1567"/>
      <c r="NPK126" s="1568"/>
      <c r="NPL126" s="1566"/>
      <c r="NPM126" s="1567"/>
      <c r="NPN126" s="1567"/>
      <c r="NPO126" s="1567"/>
      <c r="NPP126" s="1567"/>
      <c r="NPQ126" s="1567"/>
      <c r="NPR126" s="1567"/>
      <c r="NPS126" s="1567"/>
      <c r="NPT126" s="1567"/>
      <c r="NPU126" s="1567"/>
      <c r="NPV126" s="1567"/>
      <c r="NPW126" s="1567"/>
      <c r="NPX126" s="1567"/>
      <c r="NPY126" s="1567"/>
      <c r="NPZ126" s="1567"/>
      <c r="NQA126" s="1567"/>
      <c r="NQB126" s="1567"/>
      <c r="NQC126" s="1567"/>
      <c r="NQD126" s="1567"/>
      <c r="NQE126" s="1567"/>
      <c r="NQF126" s="1568"/>
      <c r="NQG126" s="1566"/>
      <c r="NQH126" s="1567"/>
      <c r="NQI126" s="1567"/>
      <c r="NQJ126" s="1567"/>
      <c r="NQK126" s="1567"/>
      <c r="NQL126" s="1567"/>
      <c r="NQM126" s="1567"/>
      <c r="NQN126" s="1567"/>
      <c r="NQO126" s="1567"/>
      <c r="NQP126" s="1567"/>
      <c r="NQQ126" s="1567"/>
      <c r="NQR126" s="1567"/>
      <c r="NQS126" s="1567"/>
      <c r="NQT126" s="1567"/>
      <c r="NQU126" s="1567"/>
      <c r="NQV126" s="1567"/>
      <c r="NQW126" s="1567"/>
      <c r="NQX126" s="1567"/>
      <c r="NQY126" s="1567"/>
      <c r="NQZ126" s="1567"/>
      <c r="NRA126" s="1568"/>
      <c r="NRB126" s="1566"/>
      <c r="NRC126" s="1567"/>
      <c r="NRD126" s="1567"/>
      <c r="NRE126" s="1567"/>
      <c r="NRF126" s="1567"/>
      <c r="NRG126" s="1567"/>
      <c r="NRH126" s="1567"/>
      <c r="NRI126" s="1567"/>
      <c r="NRJ126" s="1567"/>
      <c r="NRK126" s="1567"/>
      <c r="NRL126" s="1567"/>
      <c r="NRM126" s="1567"/>
      <c r="NRN126" s="1567"/>
      <c r="NRO126" s="1567"/>
      <c r="NRP126" s="1567"/>
      <c r="NRQ126" s="1567"/>
      <c r="NRR126" s="1567"/>
      <c r="NRS126" s="1567"/>
      <c r="NRT126" s="1567"/>
      <c r="NRU126" s="1567"/>
      <c r="NRV126" s="1568"/>
      <c r="NRW126" s="1566"/>
      <c r="NRX126" s="1567"/>
      <c r="NRY126" s="1567"/>
      <c r="NRZ126" s="1567"/>
      <c r="NSA126" s="1567"/>
      <c r="NSB126" s="1567"/>
      <c r="NSC126" s="1567"/>
      <c r="NSD126" s="1567"/>
      <c r="NSE126" s="1567"/>
      <c r="NSF126" s="1567"/>
      <c r="NSG126" s="1567"/>
      <c r="NSH126" s="1567"/>
      <c r="NSI126" s="1567"/>
      <c r="NSJ126" s="1567"/>
      <c r="NSK126" s="1567"/>
      <c r="NSL126" s="1567"/>
      <c r="NSM126" s="1567"/>
      <c r="NSN126" s="1567"/>
      <c r="NSO126" s="1567"/>
      <c r="NSP126" s="1567"/>
      <c r="NSQ126" s="1568"/>
      <c r="NSR126" s="1566"/>
      <c r="NSS126" s="1567"/>
      <c r="NST126" s="1567"/>
      <c r="NSU126" s="1567"/>
      <c r="NSV126" s="1567"/>
      <c r="NSW126" s="1567"/>
      <c r="NSX126" s="1567"/>
      <c r="NSY126" s="1567"/>
      <c r="NSZ126" s="1567"/>
      <c r="NTA126" s="1567"/>
      <c r="NTB126" s="1567"/>
      <c r="NTC126" s="1567"/>
      <c r="NTD126" s="1567"/>
      <c r="NTE126" s="1567"/>
      <c r="NTF126" s="1567"/>
      <c r="NTG126" s="1567"/>
      <c r="NTH126" s="1567"/>
      <c r="NTI126" s="1567"/>
      <c r="NTJ126" s="1567"/>
      <c r="NTK126" s="1567"/>
      <c r="NTL126" s="1568"/>
      <c r="NTM126" s="1566"/>
      <c r="NTN126" s="1567"/>
      <c r="NTO126" s="1567"/>
      <c r="NTP126" s="1567"/>
      <c r="NTQ126" s="1567"/>
      <c r="NTR126" s="1567"/>
      <c r="NTS126" s="1567"/>
      <c r="NTT126" s="1567"/>
      <c r="NTU126" s="1567"/>
      <c r="NTV126" s="1567"/>
      <c r="NTW126" s="1567"/>
      <c r="NTX126" s="1567"/>
      <c r="NTY126" s="1567"/>
      <c r="NTZ126" s="1567"/>
      <c r="NUA126" s="1567"/>
      <c r="NUB126" s="1567"/>
      <c r="NUC126" s="1567"/>
      <c r="NUD126" s="1567"/>
      <c r="NUE126" s="1567"/>
      <c r="NUF126" s="1567"/>
      <c r="NUG126" s="1568"/>
      <c r="NUH126" s="1566"/>
      <c r="NUI126" s="1567"/>
      <c r="NUJ126" s="1567"/>
      <c r="NUK126" s="1567"/>
      <c r="NUL126" s="1567"/>
      <c r="NUM126" s="1567"/>
      <c r="NUN126" s="1567"/>
      <c r="NUO126" s="1567"/>
      <c r="NUP126" s="1567"/>
      <c r="NUQ126" s="1567"/>
      <c r="NUR126" s="1567"/>
      <c r="NUS126" s="1567"/>
      <c r="NUT126" s="1567"/>
      <c r="NUU126" s="1567"/>
      <c r="NUV126" s="1567"/>
      <c r="NUW126" s="1567"/>
      <c r="NUX126" s="1567"/>
      <c r="NUY126" s="1567"/>
      <c r="NUZ126" s="1567"/>
      <c r="NVA126" s="1567"/>
      <c r="NVB126" s="1568"/>
      <c r="NVC126" s="1566"/>
      <c r="NVD126" s="1567"/>
      <c r="NVE126" s="1567"/>
      <c r="NVF126" s="1567"/>
      <c r="NVG126" s="1567"/>
      <c r="NVH126" s="1567"/>
      <c r="NVI126" s="1567"/>
      <c r="NVJ126" s="1567"/>
      <c r="NVK126" s="1567"/>
      <c r="NVL126" s="1567"/>
      <c r="NVM126" s="1567"/>
      <c r="NVN126" s="1567"/>
      <c r="NVO126" s="1567"/>
      <c r="NVP126" s="1567"/>
      <c r="NVQ126" s="1567"/>
      <c r="NVR126" s="1567"/>
      <c r="NVS126" s="1567"/>
      <c r="NVT126" s="1567"/>
      <c r="NVU126" s="1567"/>
      <c r="NVV126" s="1567"/>
      <c r="NVW126" s="1568"/>
      <c r="NVX126" s="1566"/>
      <c r="NVY126" s="1567"/>
      <c r="NVZ126" s="1567"/>
      <c r="NWA126" s="1567"/>
      <c r="NWB126" s="1567"/>
      <c r="NWC126" s="1567"/>
      <c r="NWD126" s="1567"/>
      <c r="NWE126" s="1567"/>
      <c r="NWF126" s="1567"/>
      <c r="NWG126" s="1567"/>
      <c r="NWH126" s="1567"/>
      <c r="NWI126" s="1567"/>
      <c r="NWJ126" s="1567"/>
      <c r="NWK126" s="1567"/>
      <c r="NWL126" s="1567"/>
      <c r="NWM126" s="1567"/>
      <c r="NWN126" s="1567"/>
      <c r="NWO126" s="1567"/>
      <c r="NWP126" s="1567"/>
      <c r="NWQ126" s="1567"/>
      <c r="NWR126" s="1568"/>
      <c r="NWS126" s="1566"/>
      <c r="NWT126" s="1567"/>
      <c r="NWU126" s="1567"/>
      <c r="NWV126" s="1567"/>
      <c r="NWW126" s="1567"/>
      <c r="NWX126" s="1567"/>
      <c r="NWY126" s="1567"/>
      <c r="NWZ126" s="1567"/>
      <c r="NXA126" s="1567"/>
      <c r="NXB126" s="1567"/>
      <c r="NXC126" s="1567"/>
      <c r="NXD126" s="1567"/>
      <c r="NXE126" s="1567"/>
      <c r="NXF126" s="1567"/>
      <c r="NXG126" s="1567"/>
      <c r="NXH126" s="1567"/>
      <c r="NXI126" s="1567"/>
      <c r="NXJ126" s="1567"/>
      <c r="NXK126" s="1567"/>
      <c r="NXL126" s="1567"/>
      <c r="NXM126" s="1568"/>
      <c r="NXN126" s="1566"/>
      <c r="NXO126" s="1567"/>
      <c r="NXP126" s="1567"/>
      <c r="NXQ126" s="1567"/>
      <c r="NXR126" s="1567"/>
      <c r="NXS126" s="1567"/>
      <c r="NXT126" s="1567"/>
      <c r="NXU126" s="1567"/>
      <c r="NXV126" s="1567"/>
      <c r="NXW126" s="1567"/>
      <c r="NXX126" s="1567"/>
      <c r="NXY126" s="1567"/>
      <c r="NXZ126" s="1567"/>
      <c r="NYA126" s="1567"/>
      <c r="NYB126" s="1567"/>
      <c r="NYC126" s="1567"/>
      <c r="NYD126" s="1567"/>
      <c r="NYE126" s="1567"/>
      <c r="NYF126" s="1567"/>
      <c r="NYG126" s="1567"/>
      <c r="NYH126" s="1568"/>
      <c r="NYI126" s="1566"/>
      <c r="NYJ126" s="1567"/>
      <c r="NYK126" s="1567"/>
      <c r="NYL126" s="1567"/>
      <c r="NYM126" s="1567"/>
      <c r="NYN126" s="1567"/>
      <c r="NYO126" s="1567"/>
      <c r="NYP126" s="1567"/>
      <c r="NYQ126" s="1567"/>
      <c r="NYR126" s="1567"/>
      <c r="NYS126" s="1567"/>
      <c r="NYT126" s="1567"/>
      <c r="NYU126" s="1567"/>
      <c r="NYV126" s="1567"/>
      <c r="NYW126" s="1567"/>
      <c r="NYX126" s="1567"/>
      <c r="NYY126" s="1567"/>
      <c r="NYZ126" s="1567"/>
      <c r="NZA126" s="1567"/>
      <c r="NZB126" s="1567"/>
      <c r="NZC126" s="1568"/>
      <c r="NZD126" s="1566"/>
      <c r="NZE126" s="1567"/>
      <c r="NZF126" s="1567"/>
      <c r="NZG126" s="1567"/>
      <c r="NZH126" s="1567"/>
      <c r="NZI126" s="1567"/>
      <c r="NZJ126" s="1567"/>
      <c r="NZK126" s="1567"/>
      <c r="NZL126" s="1567"/>
      <c r="NZM126" s="1567"/>
      <c r="NZN126" s="1567"/>
      <c r="NZO126" s="1567"/>
      <c r="NZP126" s="1567"/>
      <c r="NZQ126" s="1567"/>
      <c r="NZR126" s="1567"/>
      <c r="NZS126" s="1567"/>
      <c r="NZT126" s="1567"/>
      <c r="NZU126" s="1567"/>
      <c r="NZV126" s="1567"/>
      <c r="NZW126" s="1567"/>
      <c r="NZX126" s="1568"/>
      <c r="NZY126" s="1566"/>
      <c r="NZZ126" s="1567"/>
      <c r="OAA126" s="1567"/>
      <c r="OAB126" s="1567"/>
      <c r="OAC126" s="1567"/>
      <c r="OAD126" s="1567"/>
      <c r="OAE126" s="1567"/>
      <c r="OAF126" s="1567"/>
      <c r="OAG126" s="1567"/>
      <c r="OAH126" s="1567"/>
      <c r="OAI126" s="1567"/>
      <c r="OAJ126" s="1567"/>
      <c r="OAK126" s="1567"/>
      <c r="OAL126" s="1567"/>
      <c r="OAM126" s="1567"/>
      <c r="OAN126" s="1567"/>
      <c r="OAO126" s="1567"/>
      <c r="OAP126" s="1567"/>
      <c r="OAQ126" s="1567"/>
      <c r="OAR126" s="1567"/>
      <c r="OAS126" s="1568"/>
      <c r="OAT126" s="1566"/>
      <c r="OAU126" s="1567"/>
      <c r="OAV126" s="1567"/>
      <c r="OAW126" s="1567"/>
      <c r="OAX126" s="1567"/>
      <c r="OAY126" s="1567"/>
      <c r="OAZ126" s="1567"/>
      <c r="OBA126" s="1567"/>
      <c r="OBB126" s="1567"/>
      <c r="OBC126" s="1567"/>
      <c r="OBD126" s="1567"/>
      <c r="OBE126" s="1567"/>
      <c r="OBF126" s="1567"/>
      <c r="OBG126" s="1567"/>
      <c r="OBH126" s="1567"/>
      <c r="OBI126" s="1567"/>
      <c r="OBJ126" s="1567"/>
      <c r="OBK126" s="1567"/>
      <c r="OBL126" s="1567"/>
      <c r="OBM126" s="1567"/>
      <c r="OBN126" s="1568"/>
      <c r="OBO126" s="1566"/>
      <c r="OBP126" s="1567"/>
      <c r="OBQ126" s="1567"/>
      <c r="OBR126" s="1567"/>
      <c r="OBS126" s="1567"/>
      <c r="OBT126" s="1567"/>
      <c r="OBU126" s="1567"/>
      <c r="OBV126" s="1567"/>
      <c r="OBW126" s="1567"/>
      <c r="OBX126" s="1567"/>
      <c r="OBY126" s="1567"/>
      <c r="OBZ126" s="1567"/>
      <c r="OCA126" s="1567"/>
      <c r="OCB126" s="1567"/>
      <c r="OCC126" s="1567"/>
      <c r="OCD126" s="1567"/>
      <c r="OCE126" s="1567"/>
      <c r="OCF126" s="1567"/>
      <c r="OCG126" s="1567"/>
      <c r="OCH126" s="1567"/>
      <c r="OCI126" s="1568"/>
      <c r="OCJ126" s="1566"/>
      <c r="OCK126" s="1567"/>
      <c r="OCL126" s="1567"/>
      <c r="OCM126" s="1567"/>
      <c r="OCN126" s="1567"/>
      <c r="OCO126" s="1567"/>
      <c r="OCP126" s="1567"/>
      <c r="OCQ126" s="1567"/>
      <c r="OCR126" s="1567"/>
      <c r="OCS126" s="1567"/>
      <c r="OCT126" s="1567"/>
      <c r="OCU126" s="1567"/>
      <c r="OCV126" s="1567"/>
      <c r="OCW126" s="1567"/>
      <c r="OCX126" s="1567"/>
      <c r="OCY126" s="1567"/>
      <c r="OCZ126" s="1567"/>
      <c r="ODA126" s="1567"/>
      <c r="ODB126" s="1567"/>
      <c r="ODC126" s="1567"/>
      <c r="ODD126" s="1568"/>
      <c r="ODE126" s="1566"/>
      <c r="ODF126" s="1567"/>
      <c r="ODG126" s="1567"/>
      <c r="ODH126" s="1567"/>
      <c r="ODI126" s="1567"/>
      <c r="ODJ126" s="1567"/>
      <c r="ODK126" s="1567"/>
      <c r="ODL126" s="1567"/>
      <c r="ODM126" s="1567"/>
      <c r="ODN126" s="1567"/>
      <c r="ODO126" s="1567"/>
      <c r="ODP126" s="1567"/>
      <c r="ODQ126" s="1567"/>
      <c r="ODR126" s="1567"/>
      <c r="ODS126" s="1567"/>
      <c r="ODT126" s="1567"/>
      <c r="ODU126" s="1567"/>
      <c r="ODV126" s="1567"/>
      <c r="ODW126" s="1567"/>
      <c r="ODX126" s="1567"/>
      <c r="ODY126" s="1568"/>
      <c r="ODZ126" s="1566"/>
      <c r="OEA126" s="1567"/>
      <c r="OEB126" s="1567"/>
      <c r="OEC126" s="1567"/>
      <c r="OED126" s="1567"/>
      <c r="OEE126" s="1567"/>
      <c r="OEF126" s="1567"/>
      <c r="OEG126" s="1567"/>
      <c r="OEH126" s="1567"/>
      <c r="OEI126" s="1567"/>
      <c r="OEJ126" s="1567"/>
      <c r="OEK126" s="1567"/>
      <c r="OEL126" s="1567"/>
      <c r="OEM126" s="1567"/>
      <c r="OEN126" s="1567"/>
      <c r="OEO126" s="1567"/>
      <c r="OEP126" s="1567"/>
      <c r="OEQ126" s="1567"/>
      <c r="OER126" s="1567"/>
      <c r="OES126" s="1567"/>
      <c r="OET126" s="1568"/>
      <c r="OEU126" s="1566"/>
      <c r="OEV126" s="1567"/>
      <c r="OEW126" s="1567"/>
      <c r="OEX126" s="1567"/>
      <c r="OEY126" s="1567"/>
      <c r="OEZ126" s="1567"/>
      <c r="OFA126" s="1567"/>
      <c r="OFB126" s="1567"/>
      <c r="OFC126" s="1567"/>
      <c r="OFD126" s="1567"/>
      <c r="OFE126" s="1567"/>
      <c r="OFF126" s="1567"/>
      <c r="OFG126" s="1567"/>
      <c r="OFH126" s="1567"/>
      <c r="OFI126" s="1567"/>
      <c r="OFJ126" s="1567"/>
      <c r="OFK126" s="1567"/>
      <c r="OFL126" s="1567"/>
      <c r="OFM126" s="1567"/>
      <c r="OFN126" s="1567"/>
      <c r="OFO126" s="1568"/>
      <c r="OFP126" s="1566"/>
      <c r="OFQ126" s="1567"/>
      <c r="OFR126" s="1567"/>
      <c r="OFS126" s="1567"/>
      <c r="OFT126" s="1567"/>
      <c r="OFU126" s="1567"/>
      <c r="OFV126" s="1567"/>
      <c r="OFW126" s="1567"/>
      <c r="OFX126" s="1567"/>
      <c r="OFY126" s="1567"/>
      <c r="OFZ126" s="1567"/>
      <c r="OGA126" s="1567"/>
      <c r="OGB126" s="1567"/>
      <c r="OGC126" s="1567"/>
      <c r="OGD126" s="1567"/>
      <c r="OGE126" s="1567"/>
      <c r="OGF126" s="1567"/>
      <c r="OGG126" s="1567"/>
      <c r="OGH126" s="1567"/>
      <c r="OGI126" s="1567"/>
      <c r="OGJ126" s="1568"/>
      <c r="OGK126" s="1566"/>
      <c r="OGL126" s="1567"/>
      <c r="OGM126" s="1567"/>
      <c r="OGN126" s="1567"/>
      <c r="OGO126" s="1567"/>
      <c r="OGP126" s="1567"/>
      <c r="OGQ126" s="1567"/>
      <c r="OGR126" s="1567"/>
      <c r="OGS126" s="1567"/>
      <c r="OGT126" s="1567"/>
      <c r="OGU126" s="1567"/>
      <c r="OGV126" s="1567"/>
      <c r="OGW126" s="1567"/>
      <c r="OGX126" s="1567"/>
      <c r="OGY126" s="1567"/>
      <c r="OGZ126" s="1567"/>
      <c r="OHA126" s="1567"/>
      <c r="OHB126" s="1567"/>
      <c r="OHC126" s="1567"/>
      <c r="OHD126" s="1567"/>
      <c r="OHE126" s="1568"/>
      <c r="OHF126" s="1566"/>
      <c r="OHG126" s="1567"/>
      <c r="OHH126" s="1567"/>
      <c r="OHI126" s="1567"/>
      <c r="OHJ126" s="1567"/>
      <c r="OHK126" s="1567"/>
      <c r="OHL126" s="1567"/>
      <c r="OHM126" s="1567"/>
      <c r="OHN126" s="1567"/>
      <c r="OHO126" s="1567"/>
      <c r="OHP126" s="1567"/>
      <c r="OHQ126" s="1567"/>
      <c r="OHR126" s="1567"/>
      <c r="OHS126" s="1567"/>
      <c r="OHT126" s="1567"/>
      <c r="OHU126" s="1567"/>
      <c r="OHV126" s="1567"/>
      <c r="OHW126" s="1567"/>
      <c r="OHX126" s="1567"/>
      <c r="OHY126" s="1567"/>
      <c r="OHZ126" s="1568"/>
      <c r="OIA126" s="1566"/>
      <c r="OIB126" s="1567"/>
      <c r="OIC126" s="1567"/>
      <c r="OID126" s="1567"/>
      <c r="OIE126" s="1567"/>
      <c r="OIF126" s="1567"/>
      <c r="OIG126" s="1567"/>
      <c r="OIH126" s="1567"/>
      <c r="OII126" s="1567"/>
      <c r="OIJ126" s="1567"/>
      <c r="OIK126" s="1567"/>
      <c r="OIL126" s="1567"/>
      <c r="OIM126" s="1567"/>
      <c r="OIN126" s="1567"/>
      <c r="OIO126" s="1567"/>
      <c r="OIP126" s="1567"/>
      <c r="OIQ126" s="1567"/>
      <c r="OIR126" s="1567"/>
      <c r="OIS126" s="1567"/>
      <c r="OIT126" s="1567"/>
      <c r="OIU126" s="1568"/>
      <c r="OIV126" s="1566"/>
      <c r="OIW126" s="1567"/>
      <c r="OIX126" s="1567"/>
      <c r="OIY126" s="1567"/>
      <c r="OIZ126" s="1567"/>
      <c r="OJA126" s="1567"/>
      <c r="OJB126" s="1567"/>
      <c r="OJC126" s="1567"/>
      <c r="OJD126" s="1567"/>
      <c r="OJE126" s="1567"/>
      <c r="OJF126" s="1567"/>
      <c r="OJG126" s="1567"/>
      <c r="OJH126" s="1567"/>
      <c r="OJI126" s="1567"/>
      <c r="OJJ126" s="1567"/>
      <c r="OJK126" s="1567"/>
      <c r="OJL126" s="1567"/>
      <c r="OJM126" s="1567"/>
      <c r="OJN126" s="1567"/>
      <c r="OJO126" s="1567"/>
      <c r="OJP126" s="1568"/>
      <c r="OJQ126" s="1566"/>
      <c r="OJR126" s="1567"/>
      <c r="OJS126" s="1567"/>
      <c r="OJT126" s="1567"/>
      <c r="OJU126" s="1567"/>
      <c r="OJV126" s="1567"/>
      <c r="OJW126" s="1567"/>
      <c r="OJX126" s="1567"/>
      <c r="OJY126" s="1567"/>
      <c r="OJZ126" s="1567"/>
      <c r="OKA126" s="1567"/>
      <c r="OKB126" s="1567"/>
      <c r="OKC126" s="1567"/>
      <c r="OKD126" s="1567"/>
      <c r="OKE126" s="1567"/>
      <c r="OKF126" s="1567"/>
      <c r="OKG126" s="1567"/>
      <c r="OKH126" s="1567"/>
      <c r="OKI126" s="1567"/>
      <c r="OKJ126" s="1567"/>
      <c r="OKK126" s="1568"/>
      <c r="OKL126" s="1566"/>
      <c r="OKM126" s="1567"/>
      <c r="OKN126" s="1567"/>
      <c r="OKO126" s="1567"/>
      <c r="OKP126" s="1567"/>
      <c r="OKQ126" s="1567"/>
      <c r="OKR126" s="1567"/>
      <c r="OKS126" s="1567"/>
      <c r="OKT126" s="1567"/>
      <c r="OKU126" s="1567"/>
      <c r="OKV126" s="1567"/>
      <c r="OKW126" s="1567"/>
      <c r="OKX126" s="1567"/>
      <c r="OKY126" s="1567"/>
      <c r="OKZ126" s="1567"/>
      <c r="OLA126" s="1567"/>
      <c r="OLB126" s="1567"/>
      <c r="OLC126" s="1567"/>
      <c r="OLD126" s="1567"/>
      <c r="OLE126" s="1567"/>
      <c r="OLF126" s="1568"/>
      <c r="OLG126" s="1566"/>
      <c r="OLH126" s="1567"/>
      <c r="OLI126" s="1567"/>
      <c r="OLJ126" s="1567"/>
      <c r="OLK126" s="1567"/>
      <c r="OLL126" s="1567"/>
      <c r="OLM126" s="1567"/>
      <c r="OLN126" s="1567"/>
      <c r="OLO126" s="1567"/>
      <c r="OLP126" s="1567"/>
      <c r="OLQ126" s="1567"/>
      <c r="OLR126" s="1567"/>
      <c r="OLS126" s="1567"/>
      <c r="OLT126" s="1567"/>
      <c r="OLU126" s="1567"/>
      <c r="OLV126" s="1567"/>
      <c r="OLW126" s="1567"/>
      <c r="OLX126" s="1567"/>
      <c r="OLY126" s="1567"/>
      <c r="OLZ126" s="1567"/>
      <c r="OMA126" s="1568"/>
      <c r="OMB126" s="1566"/>
      <c r="OMC126" s="1567"/>
      <c r="OMD126" s="1567"/>
      <c r="OME126" s="1567"/>
      <c r="OMF126" s="1567"/>
      <c r="OMG126" s="1567"/>
      <c r="OMH126" s="1567"/>
      <c r="OMI126" s="1567"/>
      <c r="OMJ126" s="1567"/>
      <c r="OMK126" s="1567"/>
      <c r="OML126" s="1567"/>
      <c r="OMM126" s="1567"/>
      <c r="OMN126" s="1567"/>
      <c r="OMO126" s="1567"/>
      <c r="OMP126" s="1567"/>
      <c r="OMQ126" s="1567"/>
      <c r="OMR126" s="1567"/>
      <c r="OMS126" s="1567"/>
      <c r="OMT126" s="1567"/>
      <c r="OMU126" s="1567"/>
      <c r="OMV126" s="1568"/>
      <c r="OMW126" s="1566"/>
      <c r="OMX126" s="1567"/>
      <c r="OMY126" s="1567"/>
      <c r="OMZ126" s="1567"/>
      <c r="ONA126" s="1567"/>
      <c r="ONB126" s="1567"/>
      <c r="ONC126" s="1567"/>
      <c r="OND126" s="1567"/>
      <c r="ONE126" s="1567"/>
      <c r="ONF126" s="1567"/>
      <c r="ONG126" s="1567"/>
      <c r="ONH126" s="1567"/>
      <c r="ONI126" s="1567"/>
      <c r="ONJ126" s="1567"/>
      <c r="ONK126" s="1567"/>
      <c r="ONL126" s="1567"/>
      <c r="ONM126" s="1567"/>
      <c r="ONN126" s="1567"/>
      <c r="ONO126" s="1567"/>
      <c r="ONP126" s="1567"/>
      <c r="ONQ126" s="1568"/>
      <c r="ONR126" s="1566"/>
      <c r="ONS126" s="1567"/>
      <c r="ONT126" s="1567"/>
      <c r="ONU126" s="1567"/>
      <c r="ONV126" s="1567"/>
      <c r="ONW126" s="1567"/>
      <c r="ONX126" s="1567"/>
      <c r="ONY126" s="1567"/>
      <c r="ONZ126" s="1567"/>
      <c r="OOA126" s="1567"/>
      <c r="OOB126" s="1567"/>
      <c r="OOC126" s="1567"/>
      <c r="OOD126" s="1567"/>
      <c r="OOE126" s="1567"/>
      <c r="OOF126" s="1567"/>
      <c r="OOG126" s="1567"/>
      <c r="OOH126" s="1567"/>
      <c r="OOI126" s="1567"/>
      <c r="OOJ126" s="1567"/>
      <c r="OOK126" s="1567"/>
      <c r="OOL126" s="1568"/>
      <c r="OOM126" s="1566"/>
      <c r="OON126" s="1567"/>
      <c r="OOO126" s="1567"/>
      <c r="OOP126" s="1567"/>
      <c r="OOQ126" s="1567"/>
      <c r="OOR126" s="1567"/>
      <c r="OOS126" s="1567"/>
      <c r="OOT126" s="1567"/>
      <c r="OOU126" s="1567"/>
      <c r="OOV126" s="1567"/>
      <c r="OOW126" s="1567"/>
      <c r="OOX126" s="1567"/>
      <c r="OOY126" s="1567"/>
      <c r="OOZ126" s="1567"/>
      <c r="OPA126" s="1567"/>
      <c r="OPB126" s="1567"/>
      <c r="OPC126" s="1567"/>
      <c r="OPD126" s="1567"/>
      <c r="OPE126" s="1567"/>
      <c r="OPF126" s="1567"/>
      <c r="OPG126" s="1568"/>
      <c r="OPH126" s="1566"/>
      <c r="OPI126" s="1567"/>
      <c r="OPJ126" s="1567"/>
      <c r="OPK126" s="1567"/>
      <c r="OPL126" s="1567"/>
      <c r="OPM126" s="1567"/>
      <c r="OPN126" s="1567"/>
      <c r="OPO126" s="1567"/>
      <c r="OPP126" s="1567"/>
      <c r="OPQ126" s="1567"/>
      <c r="OPR126" s="1567"/>
      <c r="OPS126" s="1567"/>
      <c r="OPT126" s="1567"/>
      <c r="OPU126" s="1567"/>
      <c r="OPV126" s="1567"/>
      <c r="OPW126" s="1567"/>
      <c r="OPX126" s="1567"/>
      <c r="OPY126" s="1567"/>
      <c r="OPZ126" s="1567"/>
      <c r="OQA126" s="1567"/>
      <c r="OQB126" s="1568"/>
      <c r="OQC126" s="1566"/>
      <c r="OQD126" s="1567"/>
      <c r="OQE126" s="1567"/>
      <c r="OQF126" s="1567"/>
      <c r="OQG126" s="1567"/>
      <c r="OQH126" s="1567"/>
      <c r="OQI126" s="1567"/>
      <c r="OQJ126" s="1567"/>
      <c r="OQK126" s="1567"/>
      <c r="OQL126" s="1567"/>
      <c r="OQM126" s="1567"/>
      <c r="OQN126" s="1567"/>
      <c r="OQO126" s="1567"/>
      <c r="OQP126" s="1567"/>
      <c r="OQQ126" s="1567"/>
      <c r="OQR126" s="1567"/>
      <c r="OQS126" s="1567"/>
      <c r="OQT126" s="1567"/>
      <c r="OQU126" s="1567"/>
      <c r="OQV126" s="1567"/>
      <c r="OQW126" s="1568"/>
      <c r="OQX126" s="1566"/>
      <c r="OQY126" s="1567"/>
      <c r="OQZ126" s="1567"/>
      <c r="ORA126" s="1567"/>
      <c r="ORB126" s="1567"/>
      <c r="ORC126" s="1567"/>
      <c r="ORD126" s="1567"/>
      <c r="ORE126" s="1567"/>
      <c r="ORF126" s="1567"/>
      <c r="ORG126" s="1567"/>
      <c r="ORH126" s="1567"/>
      <c r="ORI126" s="1567"/>
      <c r="ORJ126" s="1567"/>
      <c r="ORK126" s="1567"/>
      <c r="ORL126" s="1567"/>
      <c r="ORM126" s="1567"/>
      <c r="ORN126" s="1567"/>
      <c r="ORO126" s="1567"/>
      <c r="ORP126" s="1567"/>
      <c r="ORQ126" s="1567"/>
      <c r="ORR126" s="1568"/>
      <c r="ORS126" s="1566"/>
      <c r="ORT126" s="1567"/>
      <c r="ORU126" s="1567"/>
      <c r="ORV126" s="1567"/>
      <c r="ORW126" s="1567"/>
      <c r="ORX126" s="1567"/>
      <c r="ORY126" s="1567"/>
      <c r="ORZ126" s="1567"/>
      <c r="OSA126" s="1567"/>
      <c r="OSB126" s="1567"/>
      <c r="OSC126" s="1567"/>
      <c r="OSD126" s="1567"/>
      <c r="OSE126" s="1567"/>
      <c r="OSF126" s="1567"/>
      <c r="OSG126" s="1567"/>
      <c r="OSH126" s="1567"/>
      <c r="OSI126" s="1567"/>
      <c r="OSJ126" s="1567"/>
      <c r="OSK126" s="1567"/>
      <c r="OSL126" s="1567"/>
      <c r="OSM126" s="1568"/>
      <c r="OSN126" s="1566"/>
      <c r="OSO126" s="1567"/>
      <c r="OSP126" s="1567"/>
      <c r="OSQ126" s="1567"/>
      <c r="OSR126" s="1567"/>
      <c r="OSS126" s="1567"/>
      <c r="OST126" s="1567"/>
      <c r="OSU126" s="1567"/>
      <c r="OSV126" s="1567"/>
      <c r="OSW126" s="1567"/>
      <c r="OSX126" s="1567"/>
      <c r="OSY126" s="1567"/>
      <c r="OSZ126" s="1567"/>
      <c r="OTA126" s="1567"/>
      <c r="OTB126" s="1567"/>
      <c r="OTC126" s="1567"/>
      <c r="OTD126" s="1567"/>
      <c r="OTE126" s="1567"/>
      <c r="OTF126" s="1567"/>
      <c r="OTG126" s="1567"/>
      <c r="OTH126" s="1568"/>
      <c r="OTI126" s="1566"/>
      <c r="OTJ126" s="1567"/>
      <c r="OTK126" s="1567"/>
      <c r="OTL126" s="1567"/>
      <c r="OTM126" s="1567"/>
      <c r="OTN126" s="1567"/>
      <c r="OTO126" s="1567"/>
      <c r="OTP126" s="1567"/>
      <c r="OTQ126" s="1567"/>
      <c r="OTR126" s="1567"/>
      <c r="OTS126" s="1567"/>
      <c r="OTT126" s="1567"/>
      <c r="OTU126" s="1567"/>
      <c r="OTV126" s="1567"/>
      <c r="OTW126" s="1567"/>
      <c r="OTX126" s="1567"/>
      <c r="OTY126" s="1567"/>
      <c r="OTZ126" s="1567"/>
      <c r="OUA126" s="1567"/>
      <c r="OUB126" s="1567"/>
      <c r="OUC126" s="1568"/>
      <c r="OUD126" s="1566"/>
      <c r="OUE126" s="1567"/>
      <c r="OUF126" s="1567"/>
      <c r="OUG126" s="1567"/>
      <c r="OUH126" s="1567"/>
      <c r="OUI126" s="1567"/>
      <c r="OUJ126" s="1567"/>
      <c r="OUK126" s="1567"/>
      <c r="OUL126" s="1567"/>
      <c r="OUM126" s="1567"/>
      <c r="OUN126" s="1567"/>
      <c r="OUO126" s="1567"/>
      <c r="OUP126" s="1567"/>
      <c r="OUQ126" s="1567"/>
      <c r="OUR126" s="1567"/>
      <c r="OUS126" s="1567"/>
      <c r="OUT126" s="1567"/>
      <c r="OUU126" s="1567"/>
      <c r="OUV126" s="1567"/>
      <c r="OUW126" s="1567"/>
      <c r="OUX126" s="1568"/>
      <c r="OUY126" s="1566"/>
      <c r="OUZ126" s="1567"/>
      <c r="OVA126" s="1567"/>
      <c r="OVB126" s="1567"/>
      <c r="OVC126" s="1567"/>
      <c r="OVD126" s="1567"/>
      <c r="OVE126" s="1567"/>
      <c r="OVF126" s="1567"/>
      <c r="OVG126" s="1567"/>
      <c r="OVH126" s="1567"/>
      <c r="OVI126" s="1567"/>
      <c r="OVJ126" s="1567"/>
      <c r="OVK126" s="1567"/>
      <c r="OVL126" s="1567"/>
      <c r="OVM126" s="1567"/>
      <c r="OVN126" s="1567"/>
      <c r="OVO126" s="1567"/>
      <c r="OVP126" s="1567"/>
      <c r="OVQ126" s="1567"/>
      <c r="OVR126" s="1567"/>
      <c r="OVS126" s="1568"/>
      <c r="OVT126" s="1566"/>
      <c r="OVU126" s="1567"/>
      <c r="OVV126" s="1567"/>
      <c r="OVW126" s="1567"/>
      <c r="OVX126" s="1567"/>
      <c r="OVY126" s="1567"/>
      <c r="OVZ126" s="1567"/>
      <c r="OWA126" s="1567"/>
      <c r="OWB126" s="1567"/>
      <c r="OWC126" s="1567"/>
      <c r="OWD126" s="1567"/>
      <c r="OWE126" s="1567"/>
      <c r="OWF126" s="1567"/>
      <c r="OWG126" s="1567"/>
      <c r="OWH126" s="1567"/>
      <c r="OWI126" s="1567"/>
      <c r="OWJ126" s="1567"/>
      <c r="OWK126" s="1567"/>
      <c r="OWL126" s="1567"/>
      <c r="OWM126" s="1567"/>
      <c r="OWN126" s="1568"/>
      <c r="OWO126" s="1566"/>
      <c r="OWP126" s="1567"/>
      <c r="OWQ126" s="1567"/>
      <c r="OWR126" s="1567"/>
      <c r="OWS126" s="1567"/>
      <c r="OWT126" s="1567"/>
      <c r="OWU126" s="1567"/>
      <c r="OWV126" s="1567"/>
      <c r="OWW126" s="1567"/>
      <c r="OWX126" s="1567"/>
      <c r="OWY126" s="1567"/>
      <c r="OWZ126" s="1567"/>
      <c r="OXA126" s="1567"/>
      <c r="OXB126" s="1567"/>
      <c r="OXC126" s="1567"/>
      <c r="OXD126" s="1567"/>
      <c r="OXE126" s="1567"/>
      <c r="OXF126" s="1567"/>
      <c r="OXG126" s="1567"/>
      <c r="OXH126" s="1567"/>
      <c r="OXI126" s="1568"/>
      <c r="OXJ126" s="1566"/>
      <c r="OXK126" s="1567"/>
      <c r="OXL126" s="1567"/>
      <c r="OXM126" s="1567"/>
      <c r="OXN126" s="1567"/>
      <c r="OXO126" s="1567"/>
      <c r="OXP126" s="1567"/>
      <c r="OXQ126" s="1567"/>
      <c r="OXR126" s="1567"/>
      <c r="OXS126" s="1567"/>
      <c r="OXT126" s="1567"/>
      <c r="OXU126" s="1567"/>
      <c r="OXV126" s="1567"/>
      <c r="OXW126" s="1567"/>
      <c r="OXX126" s="1567"/>
      <c r="OXY126" s="1567"/>
      <c r="OXZ126" s="1567"/>
      <c r="OYA126" s="1567"/>
      <c r="OYB126" s="1567"/>
      <c r="OYC126" s="1567"/>
      <c r="OYD126" s="1568"/>
      <c r="OYE126" s="1566"/>
      <c r="OYF126" s="1567"/>
      <c r="OYG126" s="1567"/>
      <c r="OYH126" s="1567"/>
      <c r="OYI126" s="1567"/>
      <c r="OYJ126" s="1567"/>
      <c r="OYK126" s="1567"/>
      <c r="OYL126" s="1567"/>
      <c r="OYM126" s="1567"/>
      <c r="OYN126" s="1567"/>
      <c r="OYO126" s="1567"/>
      <c r="OYP126" s="1567"/>
      <c r="OYQ126" s="1567"/>
      <c r="OYR126" s="1567"/>
      <c r="OYS126" s="1567"/>
      <c r="OYT126" s="1567"/>
      <c r="OYU126" s="1567"/>
      <c r="OYV126" s="1567"/>
      <c r="OYW126" s="1567"/>
      <c r="OYX126" s="1567"/>
      <c r="OYY126" s="1568"/>
      <c r="OYZ126" s="1566"/>
      <c r="OZA126" s="1567"/>
      <c r="OZB126" s="1567"/>
      <c r="OZC126" s="1567"/>
      <c r="OZD126" s="1567"/>
      <c r="OZE126" s="1567"/>
      <c r="OZF126" s="1567"/>
      <c r="OZG126" s="1567"/>
      <c r="OZH126" s="1567"/>
      <c r="OZI126" s="1567"/>
      <c r="OZJ126" s="1567"/>
      <c r="OZK126" s="1567"/>
      <c r="OZL126" s="1567"/>
      <c r="OZM126" s="1567"/>
      <c r="OZN126" s="1567"/>
      <c r="OZO126" s="1567"/>
      <c r="OZP126" s="1567"/>
      <c r="OZQ126" s="1567"/>
      <c r="OZR126" s="1567"/>
      <c r="OZS126" s="1567"/>
      <c r="OZT126" s="1568"/>
      <c r="OZU126" s="1566"/>
      <c r="OZV126" s="1567"/>
      <c r="OZW126" s="1567"/>
      <c r="OZX126" s="1567"/>
      <c r="OZY126" s="1567"/>
      <c r="OZZ126" s="1567"/>
      <c r="PAA126" s="1567"/>
      <c r="PAB126" s="1567"/>
      <c r="PAC126" s="1567"/>
      <c r="PAD126" s="1567"/>
      <c r="PAE126" s="1567"/>
      <c r="PAF126" s="1567"/>
      <c r="PAG126" s="1567"/>
      <c r="PAH126" s="1567"/>
      <c r="PAI126" s="1567"/>
      <c r="PAJ126" s="1567"/>
      <c r="PAK126" s="1567"/>
      <c r="PAL126" s="1567"/>
      <c r="PAM126" s="1567"/>
      <c r="PAN126" s="1567"/>
      <c r="PAO126" s="1568"/>
      <c r="PAP126" s="1566"/>
      <c r="PAQ126" s="1567"/>
      <c r="PAR126" s="1567"/>
      <c r="PAS126" s="1567"/>
      <c r="PAT126" s="1567"/>
      <c r="PAU126" s="1567"/>
      <c r="PAV126" s="1567"/>
      <c r="PAW126" s="1567"/>
      <c r="PAX126" s="1567"/>
      <c r="PAY126" s="1567"/>
      <c r="PAZ126" s="1567"/>
      <c r="PBA126" s="1567"/>
      <c r="PBB126" s="1567"/>
      <c r="PBC126" s="1567"/>
      <c r="PBD126" s="1567"/>
      <c r="PBE126" s="1567"/>
      <c r="PBF126" s="1567"/>
      <c r="PBG126" s="1567"/>
      <c r="PBH126" s="1567"/>
      <c r="PBI126" s="1567"/>
      <c r="PBJ126" s="1568"/>
      <c r="PBK126" s="1566"/>
      <c r="PBL126" s="1567"/>
      <c r="PBM126" s="1567"/>
      <c r="PBN126" s="1567"/>
      <c r="PBO126" s="1567"/>
      <c r="PBP126" s="1567"/>
      <c r="PBQ126" s="1567"/>
      <c r="PBR126" s="1567"/>
      <c r="PBS126" s="1567"/>
      <c r="PBT126" s="1567"/>
      <c r="PBU126" s="1567"/>
      <c r="PBV126" s="1567"/>
      <c r="PBW126" s="1567"/>
      <c r="PBX126" s="1567"/>
      <c r="PBY126" s="1567"/>
      <c r="PBZ126" s="1567"/>
      <c r="PCA126" s="1567"/>
      <c r="PCB126" s="1567"/>
      <c r="PCC126" s="1567"/>
      <c r="PCD126" s="1567"/>
      <c r="PCE126" s="1568"/>
      <c r="PCF126" s="1566"/>
      <c r="PCG126" s="1567"/>
      <c r="PCH126" s="1567"/>
      <c r="PCI126" s="1567"/>
      <c r="PCJ126" s="1567"/>
      <c r="PCK126" s="1567"/>
      <c r="PCL126" s="1567"/>
      <c r="PCM126" s="1567"/>
      <c r="PCN126" s="1567"/>
      <c r="PCO126" s="1567"/>
      <c r="PCP126" s="1567"/>
      <c r="PCQ126" s="1567"/>
      <c r="PCR126" s="1567"/>
      <c r="PCS126" s="1567"/>
      <c r="PCT126" s="1567"/>
      <c r="PCU126" s="1567"/>
      <c r="PCV126" s="1567"/>
      <c r="PCW126" s="1567"/>
      <c r="PCX126" s="1567"/>
      <c r="PCY126" s="1567"/>
      <c r="PCZ126" s="1568"/>
      <c r="PDA126" s="1566"/>
      <c r="PDB126" s="1567"/>
      <c r="PDC126" s="1567"/>
      <c r="PDD126" s="1567"/>
      <c r="PDE126" s="1567"/>
      <c r="PDF126" s="1567"/>
      <c r="PDG126" s="1567"/>
      <c r="PDH126" s="1567"/>
      <c r="PDI126" s="1567"/>
      <c r="PDJ126" s="1567"/>
      <c r="PDK126" s="1567"/>
      <c r="PDL126" s="1567"/>
      <c r="PDM126" s="1567"/>
      <c r="PDN126" s="1567"/>
      <c r="PDO126" s="1567"/>
      <c r="PDP126" s="1567"/>
      <c r="PDQ126" s="1567"/>
      <c r="PDR126" s="1567"/>
      <c r="PDS126" s="1567"/>
      <c r="PDT126" s="1567"/>
      <c r="PDU126" s="1568"/>
      <c r="PDV126" s="1566"/>
      <c r="PDW126" s="1567"/>
      <c r="PDX126" s="1567"/>
      <c r="PDY126" s="1567"/>
      <c r="PDZ126" s="1567"/>
      <c r="PEA126" s="1567"/>
      <c r="PEB126" s="1567"/>
      <c r="PEC126" s="1567"/>
      <c r="PED126" s="1567"/>
      <c r="PEE126" s="1567"/>
      <c r="PEF126" s="1567"/>
      <c r="PEG126" s="1567"/>
      <c r="PEH126" s="1567"/>
      <c r="PEI126" s="1567"/>
      <c r="PEJ126" s="1567"/>
      <c r="PEK126" s="1567"/>
      <c r="PEL126" s="1567"/>
      <c r="PEM126" s="1567"/>
      <c r="PEN126" s="1567"/>
      <c r="PEO126" s="1567"/>
      <c r="PEP126" s="1568"/>
      <c r="PEQ126" s="1566"/>
      <c r="PER126" s="1567"/>
      <c r="PES126" s="1567"/>
      <c r="PET126" s="1567"/>
      <c r="PEU126" s="1567"/>
      <c r="PEV126" s="1567"/>
      <c r="PEW126" s="1567"/>
      <c r="PEX126" s="1567"/>
      <c r="PEY126" s="1567"/>
      <c r="PEZ126" s="1567"/>
      <c r="PFA126" s="1567"/>
      <c r="PFB126" s="1567"/>
      <c r="PFC126" s="1567"/>
      <c r="PFD126" s="1567"/>
      <c r="PFE126" s="1567"/>
      <c r="PFF126" s="1567"/>
      <c r="PFG126" s="1567"/>
      <c r="PFH126" s="1567"/>
      <c r="PFI126" s="1567"/>
      <c r="PFJ126" s="1567"/>
      <c r="PFK126" s="1568"/>
      <c r="PFL126" s="1566"/>
      <c r="PFM126" s="1567"/>
      <c r="PFN126" s="1567"/>
      <c r="PFO126" s="1567"/>
      <c r="PFP126" s="1567"/>
      <c r="PFQ126" s="1567"/>
      <c r="PFR126" s="1567"/>
      <c r="PFS126" s="1567"/>
      <c r="PFT126" s="1567"/>
      <c r="PFU126" s="1567"/>
      <c r="PFV126" s="1567"/>
      <c r="PFW126" s="1567"/>
      <c r="PFX126" s="1567"/>
      <c r="PFY126" s="1567"/>
      <c r="PFZ126" s="1567"/>
      <c r="PGA126" s="1567"/>
      <c r="PGB126" s="1567"/>
      <c r="PGC126" s="1567"/>
      <c r="PGD126" s="1567"/>
      <c r="PGE126" s="1567"/>
      <c r="PGF126" s="1568"/>
      <c r="PGG126" s="1566"/>
      <c r="PGH126" s="1567"/>
      <c r="PGI126" s="1567"/>
      <c r="PGJ126" s="1567"/>
      <c r="PGK126" s="1567"/>
      <c r="PGL126" s="1567"/>
      <c r="PGM126" s="1567"/>
      <c r="PGN126" s="1567"/>
      <c r="PGO126" s="1567"/>
      <c r="PGP126" s="1567"/>
      <c r="PGQ126" s="1567"/>
      <c r="PGR126" s="1567"/>
      <c r="PGS126" s="1567"/>
      <c r="PGT126" s="1567"/>
      <c r="PGU126" s="1567"/>
      <c r="PGV126" s="1567"/>
      <c r="PGW126" s="1567"/>
      <c r="PGX126" s="1567"/>
      <c r="PGY126" s="1567"/>
      <c r="PGZ126" s="1567"/>
      <c r="PHA126" s="1568"/>
      <c r="PHB126" s="1566"/>
      <c r="PHC126" s="1567"/>
      <c r="PHD126" s="1567"/>
      <c r="PHE126" s="1567"/>
      <c r="PHF126" s="1567"/>
      <c r="PHG126" s="1567"/>
      <c r="PHH126" s="1567"/>
      <c r="PHI126" s="1567"/>
      <c r="PHJ126" s="1567"/>
      <c r="PHK126" s="1567"/>
      <c r="PHL126" s="1567"/>
      <c r="PHM126" s="1567"/>
      <c r="PHN126" s="1567"/>
      <c r="PHO126" s="1567"/>
      <c r="PHP126" s="1567"/>
      <c r="PHQ126" s="1567"/>
      <c r="PHR126" s="1567"/>
      <c r="PHS126" s="1567"/>
      <c r="PHT126" s="1567"/>
      <c r="PHU126" s="1567"/>
      <c r="PHV126" s="1568"/>
      <c r="PHW126" s="1566"/>
      <c r="PHX126" s="1567"/>
      <c r="PHY126" s="1567"/>
      <c r="PHZ126" s="1567"/>
      <c r="PIA126" s="1567"/>
      <c r="PIB126" s="1567"/>
      <c r="PIC126" s="1567"/>
      <c r="PID126" s="1567"/>
      <c r="PIE126" s="1567"/>
      <c r="PIF126" s="1567"/>
      <c r="PIG126" s="1567"/>
      <c r="PIH126" s="1567"/>
      <c r="PII126" s="1567"/>
      <c r="PIJ126" s="1567"/>
      <c r="PIK126" s="1567"/>
      <c r="PIL126" s="1567"/>
      <c r="PIM126" s="1567"/>
      <c r="PIN126" s="1567"/>
      <c r="PIO126" s="1567"/>
      <c r="PIP126" s="1567"/>
      <c r="PIQ126" s="1568"/>
      <c r="PIR126" s="1566"/>
      <c r="PIS126" s="1567"/>
      <c r="PIT126" s="1567"/>
      <c r="PIU126" s="1567"/>
      <c r="PIV126" s="1567"/>
      <c r="PIW126" s="1567"/>
      <c r="PIX126" s="1567"/>
      <c r="PIY126" s="1567"/>
      <c r="PIZ126" s="1567"/>
      <c r="PJA126" s="1567"/>
      <c r="PJB126" s="1567"/>
      <c r="PJC126" s="1567"/>
      <c r="PJD126" s="1567"/>
      <c r="PJE126" s="1567"/>
      <c r="PJF126" s="1567"/>
      <c r="PJG126" s="1567"/>
      <c r="PJH126" s="1567"/>
      <c r="PJI126" s="1567"/>
      <c r="PJJ126" s="1567"/>
      <c r="PJK126" s="1567"/>
      <c r="PJL126" s="1568"/>
      <c r="PJM126" s="1566"/>
      <c r="PJN126" s="1567"/>
      <c r="PJO126" s="1567"/>
      <c r="PJP126" s="1567"/>
      <c r="PJQ126" s="1567"/>
      <c r="PJR126" s="1567"/>
      <c r="PJS126" s="1567"/>
      <c r="PJT126" s="1567"/>
      <c r="PJU126" s="1567"/>
      <c r="PJV126" s="1567"/>
      <c r="PJW126" s="1567"/>
      <c r="PJX126" s="1567"/>
      <c r="PJY126" s="1567"/>
      <c r="PJZ126" s="1567"/>
      <c r="PKA126" s="1567"/>
      <c r="PKB126" s="1567"/>
      <c r="PKC126" s="1567"/>
      <c r="PKD126" s="1567"/>
      <c r="PKE126" s="1567"/>
      <c r="PKF126" s="1567"/>
      <c r="PKG126" s="1568"/>
      <c r="PKH126" s="1566"/>
      <c r="PKI126" s="1567"/>
      <c r="PKJ126" s="1567"/>
      <c r="PKK126" s="1567"/>
      <c r="PKL126" s="1567"/>
      <c r="PKM126" s="1567"/>
      <c r="PKN126" s="1567"/>
      <c r="PKO126" s="1567"/>
      <c r="PKP126" s="1567"/>
      <c r="PKQ126" s="1567"/>
      <c r="PKR126" s="1567"/>
      <c r="PKS126" s="1567"/>
      <c r="PKT126" s="1567"/>
      <c r="PKU126" s="1567"/>
      <c r="PKV126" s="1567"/>
      <c r="PKW126" s="1567"/>
      <c r="PKX126" s="1567"/>
      <c r="PKY126" s="1567"/>
      <c r="PKZ126" s="1567"/>
      <c r="PLA126" s="1567"/>
      <c r="PLB126" s="1568"/>
      <c r="PLC126" s="1566"/>
      <c r="PLD126" s="1567"/>
      <c r="PLE126" s="1567"/>
      <c r="PLF126" s="1567"/>
      <c r="PLG126" s="1567"/>
      <c r="PLH126" s="1567"/>
      <c r="PLI126" s="1567"/>
      <c r="PLJ126" s="1567"/>
      <c r="PLK126" s="1567"/>
      <c r="PLL126" s="1567"/>
      <c r="PLM126" s="1567"/>
      <c r="PLN126" s="1567"/>
      <c r="PLO126" s="1567"/>
      <c r="PLP126" s="1567"/>
      <c r="PLQ126" s="1567"/>
      <c r="PLR126" s="1567"/>
      <c r="PLS126" s="1567"/>
      <c r="PLT126" s="1567"/>
      <c r="PLU126" s="1567"/>
      <c r="PLV126" s="1567"/>
      <c r="PLW126" s="1568"/>
      <c r="PLX126" s="1566"/>
      <c r="PLY126" s="1567"/>
      <c r="PLZ126" s="1567"/>
      <c r="PMA126" s="1567"/>
      <c r="PMB126" s="1567"/>
      <c r="PMC126" s="1567"/>
      <c r="PMD126" s="1567"/>
      <c r="PME126" s="1567"/>
      <c r="PMF126" s="1567"/>
      <c r="PMG126" s="1567"/>
      <c r="PMH126" s="1567"/>
      <c r="PMI126" s="1567"/>
      <c r="PMJ126" s="1567"/>
      <c r="PMK126" s="1567"/>
      <c r="PML126" s="1567"/>
      <c r="PMM126" s="1567"/>
      <c r="PMN126" s="1567"/>
      <c r="PMO126" s="1567"/>
      <c r="PMP126" s="1567"/>
      <c r="PMQ126" s="1567"/>
      <c r="PMR126" s="1568"/>
      <c r="PMS126" s="1566"/>
      <c r="PMT126" s="1567"/>
      <c r="PMU126" s="1567"/>
      <c r="PMV126" s="1567"/>
      <c r="PMW126" s="1567"/>
      <c r="PMX126" s="1567"/>
      <c r="PMY126" s="1567"/>
      <c r="PMZ126" s="1567"/>
      <c r="PNA126" s="1567"/>
      <c r="PNB126" s="1567"/>
      <c r="PNC126" s="1567"/>
      <c r="PND126" s="1567"/>
      <c r="PNE126" s="1567"/>
      <c r="PNF126" s="1567"/>
      <c r="PNG126" s="1567"/>
      <c r="PNH126" s="1567"/>
      <c r="PNI126" s="1567"/>
      <c r="PNJ126" s="1567"/>
      <c r="PNK126" s="1567"/>
      <c r="PNL126" s="1567"/>
      <c r="PNM126" s="1568"/>
      <c r="PNN126" s="1566"/>
      <c r="PNO126" s="1567"/>
      <c r="PNP126" s="1567"/>
      <c r="PNQ126" s="1567"/>
      <c r="PNR126" s="1567"/>
      <c r="PNS126" s="1567"/>
      <c r="PNT126" s="1567"/>
      <c r="PNU126" s="1567"/>
      <c r="PNV126" s="1567"/>
      <c r="PNW126" s="1567"/>
      <c r="PNX126" s="1567"/>
      <c r="PNY126" s="1567"/>
      <c r="PNZ126" s="1567"/>
      <c r="POA126" s="1567"/>
      <c r="POB126" s="1567"/>
      <c r="POC126" s="1567"/>
      <c r="POD126" s="1567"/>
      <c r="POE126" s="1567"/>
      <c r="POF126" s="1567"/>
      <c r="POG126" s="1567"/>
      <c r="POH126" s="1568"/>
      <c r="POI126" s="1566"/>
      <c r="POJ126" s="1567"/>
      <c r="POK126" s="1567"/>
      <c r="POL126" s="1567"/>
      <c r="POM126" s="1567"/>
      <c r="PON126" s="1567"/>
      <c r="POO126" s="1567"/>
      <c r="POP126" s="1567"/>
      <c r="POQ126" s="1567"/>
      <c r="POR126" s="1567"/>
      <c r="POS126" s="1567"/>
      <c r="POT126" s="1567"/>
      <c r="POU126" s="1567"/>
      <c r="POV126" s="1567"/>
      <c r="POW126" s="1567"/>
      <c r="POX126" s="1567"/>
      <c r="POY126" s="1567"/>
      <c r="POZ126" s="1567"/>
      <c r="PPA126" s="1567"/>
      <c r="PPB126" s="1567"/>
      <c r="PPC126" s="1568"/>
      <c r="PPD126" s="1566"/>
      <c r="PPE126" s="1567"/>
      <c r="PPF126" s="1567"/>
      <c r="PPG126" s="1567"/>
      <c r="PPH126" s="1567"/>
      <c r="PPI126" s="1567"/>
      <c r="PPJ126" s="1567"/>
      <c r="PPK126" s="1567"/>
      <c r="PPL126" s="1567"/>
      <c r="PPM126" s="1567"/>
      <c r="PPN126" s="1567"/>
      <c r="PPO126" s="1567"/>
      <c r="PPP126" s="1567"/>
      <c r="PPQ126" s="1567"/>
      <c r="PPR126" s="1567"/>
      <c r="PPS126" s="1567"/>
      <c r="PPT126" s="1567"/>
      <c r="PPU126" s="1567"/>
      <c r="PPV126" s="1567"/>
      <c r="PPW126" s="1567"/>
      <c r="PPX126" s="1568"/>
      <c r="PPY126" s="1566"/>
      <c r="PPZ126" s="1567"/>
      <c r="PQA126" s="1567"/>
      <c r="PQB126" s="1567"/>
      <c r="PQC126" s="1567"/>
      <c r="PQD126" s="1567"/>
      <c r="PQE126" s="1567"/>
      <c r="PQF126" s="1567"/>
      <c r="PQG126" s="1567"/>
      <c r="PQH126" s="1567"/>
      <c r="PQI126" s="1567"/>
      <c r="PQJ126" s="1567"/>
      <c r="PQK126" s="1567"/>
      <c r="PQL126" s="1567"/>
      <c r="PQM126" s="1567"/>
      <c r="PQN126" s="1567"/>
      <c r="PQO126" s="1567"/>
      <c r="PQP126" s="1567"/>
      <c r="PQQ126" s="1567"/>
      <c r="PQR126" s="1567"/>
      <c r="PQS126" s="1568"/>
      <c r="PQT126" s="1566"/>
      <c r="PQU126" s="1567"/>
      <c r="PQV126" s="1567"/>
      <c r="PQW126" s="1567"/>
      <c r="PQX126" s="1567"/>
      <c r="PQY126" s="1567"/>
      <c r="PQZ126" s="1567"/>
      <c r="PRA126" s="1567"/>
      <c r="PRB126" s="1567"/>
      <c r="PRC126" s="1567"/>
      <c r="PRD126" s="1567"/>
      <c r="PRE126" s="1567"/>
      <c r="PRF126" s="1567"/>
      <c r="PRG126" s="1567"/>
      <c r="PRH126" s="1567"/>
      <c r="PRI126" s="1567"/>
      <c r="PRJ126" s="1567"/>
      <c r="PRK126" s="1567"/>
      <c r="PRL126" s="1567"/>
      <c r="PRM126" s="1567"/>
      <c r="PRN126" s="1568"/>
      <c r="PRO126" s="1566"/>
      <c r="PRP126" s="1567"/>
      <c r="PRQ126" s="1567"/>
      <c r="PRR126" s="1567"/>
      <c r="PRS126" s="1567"/>
      <c r="PRT126" s="1567"/>
      <c r="PRU126" s="1567"/>
      <c r="PRV126" s="1567"/>
      <c r="PRW126" s="1567"/>
      <c r="PRX126" s="1567"/>
      <c r="PRY126" s="1567"/>
      <c r="PRZ126" s="1567"/>
      <c r="PSA126" s="1567"/>
      <c r="PSB126" s="1567"/>
      <c r="PSC126" s="1567"/>
      <c r="PSD126" s="1567"/>
      <c r="PSE126" s="1567"/>
      <c r="PSF126" s="1567"/>
      <c r="PSG126" s="1567"/>
      <c r="PSH126" s="1567"/>
      <c r="PSI126" s="1568"/>
      <c r="PSJ126" s="1566"/>
      <c r="PSK126" s="1567"/>
      <c r="PSL126" s="1567"/>
      <c r="PSM126" s="1567"/>
      <c r="PSN126" s="1567"/>
      <c r="PSO126" s="1567"/>
      <c r="PSP126" s="1567"/>
      <c r="PSQ126" s="1567"/>
      <c r="PSR126" s="1567"/>
      <c r="PSS126" s="1567"/>
      <c r="PST126" s="1567"/>
      <c r="PSU126" s="1567"/>
      <c r="PSV126" s="1567"/>
      <c r="PSW126" s="1567"/>
      <c r="PSX126" s="1567"/>
      <c r="PSY126" s="1567"/>
      <c r="PSZ126" s="1567"/>
      <c r="PTA126" s="1567"/>
      <c r="PTB126" s="1567"/>
      <c r="PTC126" s="1567"/>
      <c r="PTD126" s="1568"/>
      <c r="PTE126" s="1566"/>
      <c r="PTF126" s="1567"/>
      <c r="PTG126" s="1567"/>
      <c r="PTH126" s="1567"/>
      <c r="PTI126" s="1567"/>
      <c r="PTJ126" s="1567"/>
      <c r="PTK126" s="1567"/>
      <c r="PTL126" s="1567"/>
      <c r="PTM126" s="1567"/>
      <c r="PTN126" s="1567"/>
      <c r="PTO126" s="1567"/>
      <c r="PTP126" s="1567"/>
      <c r="PTQ126" s="1567"/>
      <c r="PTR126" s="1567"/>
      <c r="PTS126" s="1567"/>
      <c r="PTT126" s="1567"/>
      <c r="PTU126" s="1567"/>
      <c r="PTV126" s="1567"/>
      <c r="PTW126" s="1567"/>
      <c r="PTX126" s="1567"/>
      <c r="PTY126" s="1568"/>
      <c r="PTZ126" s="1566"/>
      <c r="PUA126" s="1567"/>
      <c r="PUB126" s="1567"/>
      <c r="PUC126" s="1567"/>
      <c r="PUD126" s="1567"/>
      <c r="PUE126" s="1567"/>
      <c r="PUF126" s="1567"/>
      <c r="PUG126" s="1567"/>
      <c r="PUH126" s="1567"/>
      <c r="PUI126" s="1567"/>
      <c r="PUJ126" s="1567"/>
      <c r="PUK126" s="1567"/>
      <c r="PUL126" s="1567"/>
      <c r="PUM126" s="1567"/>
      <c r="PUN126" s="1567"/>
      <c r="PUO126" s="1567"/>
      <c r="PUP126" s="1567"/>
      <c r="PUQ126" s="1567"/>
      <c r="PUR126" s="1567"/>
      <c r="PUS126" s="1567"/>
      <c r="PUT126" s="1568"/>
      <c r="PUU126" s="1566"/>
      <c r="PUV126" s="1567"/>
      <c r="PUW126" s="1567"/>
      <c r="PUX126" s="1567"/>
      <c r="PUY126" s="1567"/>
      <c r="PUZ126" s="1567"/>
      <c r="PVA126" s="1567"/>
      <c r="PVB126" s="1567"/>
      <c r="PVC126" s="1567"/>
      <c r="PVD126" s="1567"/>
      <c r="PVE126" s="1567"/>
      <c r="PVF126" s="1567"/>
      <c r="PVG126" s="1567"/>
      <c r="PVH126" s="1567"/>
      <c r="PVI126" s="1567"/>
      <c r="PVJ126" s="1567"/>
      <c r="PVK126" s="1567"/>
      <c r="PVL126" s="1567"/>
      <c r="PVM126" s="1567"/>
      <c r="PVN126" s="1567"/>
      <c r="PVO126" s="1568"/>
      <c r="PVP126" s="1566"/>
      <c r="PVQ126" s="1567"/>
      <c r="PVR126" s="1567"/>
      <c r="PVS126" s="1567"/>
      <c r="PVT126" s="1567"/>
      <c r="PVU126" s="1567"/>
      <c r="PVV126" s="1567"/>
      <c r="PVW126" s="1567"/>
      <c r="PVX126" s="1567"/>
      <c r="PVY126" s="1567"/>
      <c r="PVZ126" s="1567"/>
      <c r="PWA126" s="1567"/>
      <c r="PWB126" s="1567"/>
      <c r="PWC126" s="1567"/>
      <c r="PWD126" s="1567"/>
      <c r="PWE126" s="1567"/>
      <c r="PWF126" s="1567"/>
      <c r="PWG126" s="1567"/>
      <c r="PWH126" s="1567"/>
      <c r="PWI126" s="1567"/>
      <c r="PWJ126" s="1568"/>
      <c r="PWK126" s="1566"/>
      <c r="PWL126" s="1567"/>
      <c r="PWM126" s="1567"/>
      <c r="PWN126" s="1567"/>
      <c r="PWO126" s="1567"/>
      <c r="PWP126" s="1567"/>
      <c r="PWQ126" s="1567"/>
      <c r="PWR126" s="1567"/>
      <c r="PWS126" s="1567"/>
      <c r="PWT126" s="1567"/>
      <c r="PWU126" s="1567"/>
      <c r="PWV126" s="1567"/>
      <c r="PWW126" s="1567"/>
      <c r="PWX126" s="1567"/>
      <c r="PWY126" s="1567"/>
      <c r="PWZ126" s="1567"/>
      <c r="PXA126" s="1567"/>
      <c r="PXB126" s="1567"/>
      <c r="PXC126" s="1567"/>
      <c r="PXD126" s="1567"/>
      <c r="PXE126" s="1568"/>
      <c r="PXF126" s="1566"/>
      <c r="PXG126" s="1567"/>
      <c r="PXH126" s="1567"/>
      <c r="PXI126" s="1567"/>
      <c r="PXJ126" s="1567"/>
      <c r="PXK126" s="1567"/>
      <c r="PXL126" s="1567"/>
      <c r="PXM126" s="1567"/>
      <c r="PXN126" s="1567"/>
      <c r="PXO126" s="1567"/>
      <c r="PXP126" s="1567"/>
      <c r="PXQ126" s="1567"/>
      <c r="PXR126" s="1567"/>
      <c r="PXS126" s="1567"/>
      <c r="PXT126" s="1567"/>
      <c r="PXU126" s="1567"/>
      <c r="PXV126" s="1567"/>
      <c r="PXW126" s="1567"/>
      <c r="PXX126" s="1567"/>
      <c r="PXY126" s="1567"/>
      <c r="PXZ126" s="1568"/>
      <c r="PYA126" s="1566"/>
      <c r="PYB126" s="1567"/>
      <c r="PYC126" s="1567"/>
      <c r="PYD126" s="1567"/>
      <c r="PYE126" s="1567"/>
      <c r="PYF126" s="1567"/>
      <c r="PYG126" s="1567"/>
      <c r="PYH126" s="1567"/>
      <c r="PYI126" s="1567"/>
      <c r="PYJ126" s="1567"/>
      <c r="PYK126" s="1567"/>
      <c r="PYL126" s="1567"/>
      <c r="PYM126" s="1567"/>
      <c r="PYN126" s="1567"/>
      <c r="PYO126" s="1567"/>
      <c r="PYP126" s="1567"/>
      <c r="PYQ126" s="1567"/>
      <c r="PYR126" s="1567"/>
      <c r="PYS126" s="1567"/>
      <c r="PYT126" s="1567"/>
      <c r="PYU126" s="1568"/>
      <c r="PYV126" s="1566"/>
      <c r="PYW126" s="1567"/>
      <c r="PYX126" s="1567"/>
      <c r="PYY126" s="1567"/>
      <c r="PYZ126" s="1567"/>
      <c r="PZA126" s="1567"/>
      <c r="PZB126" s="1567"/>
      <c r="PZC126" s="1567"/>
      <c r="PZD126" s="1567"/>
      <c r="PZE126" s="1567"/>
      <c r="PZF126" s="1567"/>
      <c r="PZG126" s="1567"/>
      <c r="PZH126" s="1567"/>
      <c r="PZI126" s="1567"/>
      <c r="PZJ126" s="1567"/>
      <c r="PZK126" s="1567"/>
      <c r="PZL126" s="1567"/>
      <c r="PZM126" s="1567"/>
      <c r="PZN126" s="1567"/>
      <c r="PZO126" s="1567"/>
      <c r="PZP126" s="1568"/>
      <c r="PZQ126" s="1566"/>
      <c r="PZR126" s="1567"/>
      <c r="PZS126" s="1567"/>
      <c r="PZT126" s="1567"/>
      <c r="PZU126" s="1567"/>
      <c r="PZV126" s="1567"/>
      <c r="PZW126" s="1567"/>
      <c r="PZX126" s="1567"/>
      <c r="PZY126" s="1567"/>
      <c r="PZZ126" s="1567"/>
      <c r="QAA126" s="1567"/>
      <c r="QAB126" s="1567"/>
      <c r="QAC126" s="1567"/>
      <c r="QAD126" s="1567"/>
      <c r="QAE126" s="1567"/>
      <c r="QAF126" s="1567"/>
      <c r="QAG126" s="1567"/>
      <c r="QAH126" s="1567"/>
      <c r="QAI126" s="1567"/>
      <c r="QAJ126" s="1567"/>
      <c r="QAK126" s="1568"/>
      <c r="QAL126" s="1566"/>
      <c r="QAM126" s="1567"/>
      <c r="QAN126" s="1567"/>
      <c r="QAO126" s="1567"/>
      <c r="QAP126" s="1567"/>
      <c r="QAQ126" s="1567"/>
      <c r="QAR126" s="1567"/>
      <c r="QAS126" s="1567"/>
      <c r="QAT126" s="1567"/>
      <c r="QAU126" s="1567"/>
      <c r="QAV126" s="1567"/>
      <c r="QAW126" s="1567"/>
      <c r="QAX126" s="1567"/>
      <c r="QAY126" s="1567"/>
      <c r="QAZ126" s="1567"/>
      <c r="QBA126" s="1567"/>
      <c r="QBB126" s="1567"/>
      <c r="QBC126" s="1567"/>
      <c r="QBD126" s="1567"/>
      <c r="QBE126" s="1567"/>
      <c r="QBF126" s="1568"/>
      <c r="QBG126" s="1566"/>
      <c r="QBH126" s="1567"/>
      <c r="QBI126" s="1567"/>
      <c r="QBJ126" s="1567"/>
      <c r="QBK126" s="1567"/>
      <c r="QBL126" s="1567"/>
      <c r="QBM126" s="1567"/>
      <c r="QBN126" s="1567"/>
      <c r="QBO126" s="1567"/>
      <c r="QBP126" s="1567"/>
      <c r="QBQ126" s="1567"/>
      <c r="QBR126" s="1567"/>
      <c r="QBS126" s="1567"/>
      <c r="QBT126" s="1567"/>
      <c r="QBU126" s="1567"/>
      <c r="QBV126" s="1567"/>
      <c r="QBW126" s="1567"/>
      <c r="QBX126" s="1567"/>
      <c r="QBY126" s="1567"/>
      <c r="QBZ126" s="1567"/>
      <c r="QCA126" s="1568"/>
      <c r="QCB126" s="1566"/>
      <c r="QCC126" s="1567"/>
      <c r="QCD126" s="1567"/>
      <c r="QCE126" s="1567"/>
      <c r="QCF126" s="1567"/>
      <c r="QCG126" s="1567"/>
      <c r="QCH126" s="1567"/>
      <c r="QCI126" s="1567"/>
      <c r="QCJ126" s="1567"/>
      <c r="QCK126" s="1567"/>
      <c r="QCL126" s="1567"/>
      <c r="QCM126" s="1567"/>
      <c r="QCN126" s="1567"/>
      <c r="QCO126" s="1567"/>
      <c r="QCP126" s="1567"/>
      <c r="QCQ126" s="1567"/>
      <c r="QCR126" s="1567"/>
      <c r="QCS126" s="1567"/>
      <c r="QCT126" s="1567"/>
      <c r="QCU126" s="1567"/>
      <c r="QCV126" s="1568"/>
      <c r="QCW126" s="1566"/>
      <c r="QCX126" s="1567"/>
      <c r="QCY126" s="1567"/>
      <c r="QCZ126" s="1567"/>
      <c r="QDA126" s="1567"/>
      <c r="QDB126" s="1567"/>
      <c r="QDC126" s="1567"/>
      <c r="QDD126" s="1567"/>
      <c r="QDE126" s="1567"/>
      <c r="QDF126" s="1567"/>
      <c r="QDG126" s="1567"/>
      <c r="QDH126" s="1567"/>
      <c r="QDI126" s="1567"/>
      <c r="QDJ126" s="1567"/>
      <c r="QDK126" s="1567"/>
      <c r="QDL126" s="1567"/>
      <c r="QDM126" s="1567"/>
      <c r="QDN126" s="1567"/>
      <c r="QDO126" s="1567"/>
      <c r="QDP126" s="1567"/>
      <c r="QDQ126" s="1568"/>
      <c r="QDR126" s="1566"/>
      <c r="QDS126" s="1567"/>
      <c r="QDT126" s="1567"/>
      <c r="QDU126" s="1567"/>
      <c r="QDV126" s="1567"/>
      <c r="QDW126" s="1567"/>
      <c r="QDX126" s="1567"/>
      <c r="QDY126" s="1567"/>
      <c r="QDZ126" s="1567"/>
      <c r="QEA126" s="1567"/>
      <c r="QEB126" s="1567"/>
      <c r="QEC126" s="1567"/>
      <c r="QED126" s="1567"/>
      <c r="QEE126" s="1567"/>
      <c r="QEF126" s="1567"/>
      <c r="QEG126" s="1567"/>
      <c r="QEH126" s="1567"/>
      <c r="QEI126" s="1567"/>
      <c r="QEJ126" s="1567"/>
      <c r="QEK126" s="1567"/>
      <c r="QEL126" s="1568"/>
      <c r="QEM126" s="1566"/>
      <c r="QEN126" s="1567"/>
      <c r="QEO126" s="1567"/>
      <c r="QEP126" s="1567"/>
      <c r="QEQ126" s="1567"/>
      <c r="QER126" s="1567"/>
      <c r="QES126" s="1567"/>
      <c r="QET126" s="1567"/>
      <c r="QEU126" s="1567"/>
      <c r="QEV126" s="1567"/>
      <c r="QEW126" s="1567"/>
      <c r="QEX126" s="1567"/>
      <c r="QEY126" s="1567"/>
      <c r="QEZ126" s="1567"/>
      <c r="QFA126" s="1567"/>
      <c r="QFB126" s="1567"/>
      <c r="QFC126" s="1567"/>
      <c r="QFD126" s="1567"/>
      <c r="QFE126" s="1567"/>
      <c r="QFF126" s="1567"/>
      <c r="QFG126" s="1568"/>
      <c r="QFH126" s="1566"/>
      <c r="QFI126" s="1567"/>
      <c r="QFJ126" s="1567"/>
      <c r="QFK126" s="1567"/>
      <c r="QFL126" s="1567"/>
      <c r="QFM126" s="1567"/>
      <c r="QFN126" s="1567"/>
      <c r="QFO126" s="1567"/>
      <c r="QFP126" s="1567"/>
      <c r="QFQ126" s="1567"/>
      <c r="QFR126" s="1567"/>
      <c r="QFS126" s="1567"/>
      <c r="QFT126" s="1567"/>
      <c r="QFU126" s="1567"/>
      <c r="QFV126" s="1567"/>
      <c r="QFW126" s="1567"/>
      <c r="QFX126" s="1567"/>
      <c r="QFY126" s="1567"/>
      <c r="QFZ126" s="1567"/>
      <c r="QGA126" s="1567"/>
      <c r="QGB126" s="1568"/>
      <c r="QGC126" s="1566"/>
      <c r="QGD126" s="1567"/>
      <c r="QGE126" s="1567"/>
      <c r="QGF126" s="1567"/>
      <c r="QGG126" s="1567"/>
      <c r="QGH126" s="1567"/>
      <c r="QGI126" s="1567"/>
      <c r="QGJ126" s="1567"/>
      <c r="QGK126" s="1567"/>
      <c r="QGL126" s="1567"/>
      <c r="QGM126" s="1567"/>
      <c r="QGN126" s="1567"/>
      <c r="QGO126" s="1567"/>
      <c r="QGP126" s="1567"/>
      <c r="QGQ126" s="1567"/>
      <c r="QGR126" s="1567"/>
      <c r="QGS126" s="1567"/>
      <c r="QGT126" s="1567"/>
      <c r="QGU126" s="1567"/>
      <c r="QGV126" s="1567"/>
      <c r="QGW126" s="1568"/>
      <c r="QGX126" s="1566"/>
      <c r="QGY126" s="1567"/>
      <c r="QGZ126" s="1567"/>
      <c r="QHA126" s="1567"/>
      <c r="QHB126" s="1567"/>
      <c r="QHC126" s="1567"/>
      <c r="QHD126" s="1567"/>
      <c r="QHE126" s="1567"/>
      <c r="QHF126" s="1567"/>
      <c r="QHG126" s="1567"/>
      <c r="QHH126" s="1567"/>
      <c r="QHI126" s="1567"/>
      <c r="QHJ126" s="1567"/>
      <c r="QHK126" s="1567"/>
      <c r="QHL126" s="1567"/>
      <c r="QHM126" s="1567"/>
      <c r="QHN126" s="1567"/>
      <c r="QHO126" s="1567"/>
      <c r="QHP126" s="1567"/>
      <c r="QHQ126" s="1567"/>
      <c r="QHR126" s="1568"/>
      <c r="QHS126" s="1566"/>
      <c r="QHT126" s="1567"/>
      <c r="QHU126" s="1567"/>
      <c r="QHV126" s="1567"/>
      <c r="QHW126" s="1567"/>
      <c r="QHX126" s="1567"/>
      <c r="QHY126" s="1567"/>
      <c r="QHZ126" s="1567"/>
      <c r="QIA126" s="1567"/>
      <c r="QIB126" s="1567"/>
      <c r="QIC126" s="1567"/>
      <c r="QID126" s="1567"/>
      <c r="QIE126" s="1567"/>
      <c r="QIF126" s="1567"/>
      <c r="QIG126" s="1567"/>
      <c r="QIH126" s="1567"/>
      <c r="QII126" s="1567"/>
      <c r="QIJ126" s="1567"/>
      <c r="QIK126" s="1567"/>
      <c r="QIL126" s="1567"/>
      <c r="QIM126" s="1568"/>
      <c r="QIN126" s="1566"/>
      <c r="QIO126" s="1567"/>
      <c r="QIP126" s="1567"/>
      <c r="QIQ126" s="1567"/>
      <c r="QIR126" s="1567"/>
      <c r="QIS126" s="1567"/>
      <c r="QIT126" s="1567"/>
      <c r="QIU126" s="1567"/>
      <c r="QIV126" s="1567"/>
      <c r="QIW126" s="1567"/>
      <c r="QIX126" s="1567"/>
      <c r="QIY126" s="1567"/>
      <c r="QIZ126" s="1567"/>
      <c r="QJA126" s="1567"/>
      <c r="QJB126" s="1567"/>
      <c r="QJC126" s="1567"/>
      <c r="QJD126" s="1567"/>
      <c r="QJE126" s="1567"/>
      <c r="QJF126" s="1567"/>
      <c r="QJG126" s="1567"/>
      <c r="QJH126" s="1568"/>
      <c r="QJI126" s="1566"/>
      <c r="QJJ126" s="1567"/>
      <c r="QJK126" s="1567"/>
      <c r="QJL126" s="1567"/>
      <c r="QJM126" s="1567"/>
      <c r="QJN126" s="1567"/>
      <c r="QJO126" s="1567"/>
      <c r="QJP126" s="1567"/>
      <c r="QJQ126" s="1567"/>
      <c r="QJR126" s="1567"/>
      <c r="QJS126" s="1567"/>
      <c r="QJT126" s="1567"/>
      <c r="QJU126" s="1567"/>
      <c r="QJV126" s="1567"/>
      <c r="QJW126" s="1567"/>
      <c r="QJX126" s="1567"/>
      <c r="QJY126" s="1567"/>
      <c r="QJZ126" s="1567"/>
      <c r="QKA126" s="1567"/>
      <c r="QKB126" s="1567"/>
      <c r="QKC126" s="1568"/>
      <c r="QKD126" s="1566"/>
      <c r="QKE126" s="1567"/>
      <c r="QKF126" s="1567"/>
      <c r="QKG126" s="1567"/>
      <c r="QKH126" s="1567"/>
      <c r="QKI126" s="1567"/>
      <c r="QKJ126" s="1567"/>
      <c r="QKK126" s="1567"/>
      <c r="QKL126" s="1567"/>
      <c r="QKM126" s="1567"/>
      <c r="QKN126" s="1567"/>
      <c r="QKO126" s="1567"/>
      <c r="QKP126" s="1567"/>
      <c r="QKQ126" s="1567"/>
      <c r="QKR126" s="1567"/>
      <c r="QKS126" s="1567"/>
      <c r="QKT126" s="1567"/>
      <c r="QKU126" s="1567"/>
      <c r="QKV126" s="1567"/>
      <c r="QKW126" s="1567"/>
      <c r="QKX126" s="1568"/>
      <c r="QKY126" s="1566"/>
      <c r="QKZ126" s="1567"/>
      <c r="QLA126" s="1567"/>
      <c r="QLB126" s="1567"/>
      <c r="QLC126" s="1567"/>
      <c r="QLD126" s="1567"/>
      <c r="QLE126" s="1567"/>
      <c r="QLF126" s="1567"/>
      <c r="QLG126" s="1567"/>
      <c r="QLH126" s="1567"/>
      <c r="QLI126" s="1567"/>
      <c r="QLJ126" s="1567"/>
      <c r="QLK126" s="1567"/>
      <c r="QLL126" s="1567"/>
      <c r="QLM126" s="1567"/>
      <c r="QLN126" s="1567"/>
      <c r="QLO126" s="1567"/>
      <c r="QLP126" s="1567"/>
      <c r="QLQ126" s="1567"/>
      <c r="QLR126" s="1567"/>
      <c r="QLS126" s="1568"/>
      <c r="QLT126" s="1566"/>
      <c r="QLU126" s="1567"/>
      <c r="QLV126" s="1567"/>
      <c r="QLW126" s="1567"/>
      <c r="QLX126" s="1567"/>
      <c r="QLY126" s="1567"/>
      <c r="QLZ126" s="1567"/>
      <c r="QMA126" s="1567"/>
      <c r="QMB126" s="1567"/>
      <c r="QMC126" s="1567"/>
      <c r="QMD126" s="1567"/>
      <c r="QME126" s="1567"/>
      <c r="QMF126" s="1567"/>
      <c r="QMG126" s="1567"/>
      <c r="QMH126" s="1567"/>
      <c r="QMI126" s="1567"/>
      <c r="QMJ126" s="1567"/>
      <c r="QMK126" s="1567"/>
      <c r="QML126" s="1567"/>
      <c r="QMM126" s="1567"/>
      <c r="QMN126" s="1568"/>
      <c r="QMO126" s="1566"/>
      <c r="QMP126" s="1567"/>
      <c r="QMQ126" s="1567"/>
      <c r="QMR126" s="1567"/>
      <c r="QMS126" s="1567"/>
      <c r="QMT126" s="1567"/>
      <c r="QMU126" s="1567"/>
      <c r="QMV126" s="1567"/>
      <c r="QMW126" s="1567"/>
      <c r="QMX126" s="1567"/>
      <c r="QMY126" s="1567"/>
      <c r="QMZ126" s="1567"/>
      <c r="QNA126" s="1567"/>
      <c r="QNB126" s="1567"/>
      <c r="QNC126" s="1567"/>
      <c r="QND126" s="1567"/>
      <c r="QNE126" s="1567"/>
      <c r="QNF126" s="1567"/>
      <c r="QNG126" s="1567"/>
      <c r="QNH126" s="1567"/>
      <c r="QNI126" s="1568"/>
      <c r="QNJ126" s="1566"/>
      <c r="QNK126" s="1567"/>
      <c r="QNL126" s="1567"/>
      <c r="QNM126" s="1567"/>
      <c r="QNN126" s="1567"/>
      <c r="QNO126" s="1567"/>
      <c r="QNP126" s="1567"/>
      <c r="QNQ126" s="1567"/>
      <c r="QNR126" s="1567"/>
      <c r="QNS126" s="1567"/>
      <c r="QNT126" s="1567"/>
      <c r="QNU126" s="1567"/>
      <c r="QNV126" s="1567"/>
      <c r="QNW126" s="1567"/>
      <c r="QNX126" s="1567"/>
      <c r="QNY126" s="1567"/>
      <c r="QNZ126" s="1567"/>
      <c r="QOA126" s="1567"/>
      <c r="QOB126" s="1567"/>
      <c r="QOC126" s="1567"/>
      <c r="QOD126" s="1568"/>
      <c r="QOE126" s="1566"/>
      <c r="QOF126" s="1567"/>
      <c r="QOG126" s="1567"/>
      <c r="QOH126" s="1567"/>
      <c r="QOI126" s="1567"/>
      <c r="QOJ126" s="1567"/>
      <c r="QOK126" s="1567"/>
      <c r="QOL126" s="1567"/>
      <c r="QOM126" s="1567"/>
      <c r="QON126" s="1567"/>
      <c r="QOO126" s="1567"/>
      <c r="QOP126" s="1567"/>
      <c r="QOQ126" s="1567"/>
      <c r="QOR126" s="1567"/>
      <c r="QOS126" s="1567"/>
      <c r="QOT126" s="1567"/>
      <c r="QOU126" s="1567"/>
      <c r="QOV126" s="1567"/>
      <c r="QOW126" s="1567"/>
      <c r="QOX126" s="1567"/>
      <c r="QOY126" s="1568"/>
      <c r="QOZ126" s="1566"/>
      <c r="QPA126" s="1567"/>
      <c r="QPB126" s="1567"/>
      <c r="QPC126" s="1567"/>
      <c r="QPD126" s="1567"/>
      <c r="QPE126" s="1567"/>
      <c r="QPF126" s="1567"/>
      <c r="QPG126" s="1567"/>
      <c r="QPH126" s="1567"/>
      <c r="QPI126" s="1567"/>
      <c r="QPJ126" s="1567"/>
      <c r="QPK126" s="1567"/>
      <c r="QPL126" s="1567"/>
      <c r="QPM126" s="1567"/>
      <c r="QPN126" s="1567"/>
      <c r="QPO126" s="1567"/>
      <c r="QPP126" s="1567"/>
      <c r="QPQ126" s="1567"/>
      <c r="QPR126" s="1567"/>
      <c r="QPS126" s="1567"/>
      <c r="QPT126" s="1568"/>
      <c r="QPU126" s="1566"/>
      <c r="QPV126" s="1567"/>
      <c r="QPW126" s="1567"/>
      <c r="QPX126" s="1567"/>
      <c r="QPY126" s="1567"/>
      <c r="QPZ126" s="1567"/>
      <c r="QQA126" s="1567"/>
      <c r="QQB126" s="1567"/>
      <c r="QQC126" s="1567"/>
      <c r="QQD126" s="1567"/>
      <c r="QQE126" s="1567"/>
      <c r="QQF126" s="1567"/>
      <c r="QQG126" s="1567"/>
      <c r="QQH126" s="1567"/>
      <c r="QQI126" s="1567"/>
      <c r="QQJ126" s="1567"/>
      <c r="QQK126" s="1567"/>
      <c r="QQL126" s="1567"/>
      <c r="QQM126" s="1567"/>
      <c r="QQN126" s="1567"/>
      <c r="QQO126" s="1568"/>
      <c r="QQP126" s="1566"/>
      <c r="QQQ126" s="1567"/>
      <c r="QQR126" s="1567"/>
      <c r="QQS126" s="1567"/>
      <c r="QQT126" s="1567"/>
      <c r="QQU126" s="1567"/>
      <c r="QQV126" s="1567"/>
      <c r="QQW126" s="1567"/>
      <c r="QQX126" s="1567"/>
      <c r="QQY126" s="1567"/>
      <c r="QQZ126" s="1567"/>
      <c r="QRA126" s="1567"/>
      <c r="QRB126" s="1567"/>
      <c r="QRC126" s="1567"/>
      <c r="QRD126" s="1567"/>
      <c r="QRE126" s="1567"/>
      <c r="QRF126" s="1567"/>
      <c r="QRG126" s="1567"/>
      <c r="QRH126" s="1567"/>
      <c r="QRI126" s="1567"/>
      <c r="QRJ126" s="1568"/>
      <c r="QRK126" s="1566"/>
      <c r="QRL126" s="1567"/>
      <c r="QRM126" s="1567"/>
      <c r="QRN126" s="1567"/>
      <c r="QRO126" s="1567"/>
      <c r="QRP126" s="1567"/>
      <c r="QRQ126" s="1567"/>
      <c r="QRR126" s="1567"/>
      <c r="QRS126" s="1567"/>
      <c r="QRT126" s="1567"/>
      <c r="QRU126" s="1567"/>
      <c r="QRV126" s="1567"/>
      <c r="QRW126" s="1567"/>
      <c r="QRX126" s="1567"/>
      <c r="QRY126" s="1567"/>
      <c r="QRZ126" s="1567"/>
      <c r="QSA126" s="1567"/>
      <c r="QSB126" s="1567"/>
      <c r="QSC126" s="1567"/>
      <c r="QSD126" s="1567"/>
      <c r="QSE126" s="1568"/>
      <c r="QSF126" s="1566"/>
      <c r="QSG126" s="1567"/>
      <c r="QSH126" s="1567"/>
      <c r="QSI126" s="1567"/>
      <c r="QSJ126" s="1567"/>
      <c r="QSK126" s="1567"/>
      <c r="QSL126" s="1567"/>
      <c r="QSM126" s="1567"/>
      <c r="QSN126" s="1567"/>
      <c r="QSO126" s="1567"/>
      <c r="QSP126" s="1567"/>
      <c r="QSQ126" s="1567"/>
      <c r="QSR126" s="1567"/>
      <c r="QSS126" s="1567"/>
      <c r="QST126" s="1567"/>
      <c r="QSU126" s="1567"/>
      <c r="QSV126" s="1567"/>
      <c r="QSW126" s="1567"/>
      <c r="QSX126" s="1567"/>
      <c r="QSY126" s="1567"/>
      <c r="QSZ126" s="1568"/>
      <c r="QTA126" s="1566"/>
      <c r="QTB126" s="1567"/>
      <c r="QTC126" s="1567"/>
      <c r="QTD126" s="1567"/>
      <c r="QTE126" s="1567"/>
      <c r="QTF126" s="1567"/>
      <c r="QTG126" s="1567"/>
      <c r="QTH126" s="1567"/>
      <c r="QTI126" s="1567"/>
      <c r="QTJ126" s="1567"/>
      <c r="QTK126" s="1567"/>
      <c r="QTL126" s="1567"/>
      <c r="QTM126" s="1567"/>
      <c r="QTN126" s="1567"/>
      <c r="QTO126" s="1567"/>
      <c r="QTP126" s="1567"/>
      <c r="QTQ126" s="1567"/>
      <c r="QTR126" s="1567"/>
      <c r="QTS126" s="1567"/>
      <c r="QTT126" s="1567"/>
      <c r="QTU126" s="1568"/>
      <c r="QTV126" s="1566"/>
      <c r="QTW126" s="1567"/>
      <c r="QTX126" s="1567"/>
      <c r="QTY126" s="1567"/>
      <c r="QTZ126" s="1567"/>
      <c r="QUA126" s="1567"/>
      <c r="QUB126" s="1567"/>
      <c r="QUC126" s="1567"/>
      <c r="QUD126" s="1567"/>
      <c r="QUE126" s="1567"/>
      <c r="QUF126" s="1567"/>
      <c r="QUG126" s="1567"/>
      <c r="QUH126" s="1567"/>
      <c r="QUI126" s="1567"/>
      <c r="QUJ126" s="1567"/>
      <c r="QUK126" s="1567"/>
      <c r="QUL126" s="1567"/>
      <c r="QUM126" s="1567"/>
      <c r="QUN126" s="1567"/>
      <c r="QUO126" s="1567"/>
      <c r="QUP126" s="1568"/>
      <c r="QUQ126" s="1566"/>
      <c r="QUR126" s="1567"/>
      <c r="QUS126" s="1567"/>
      <c r="QUT126" s="1567"/>
      <c r="QUU126" s="1567"/>
      <c r="QUV126" s="1567"/>
      <c r="QUW126" s="1567"/>
      <c r="QUX126" s="1567"/>
      <c r="QUY126" s="1567"/>
      <c r="QUZ126" s="1567"/>
      <c r="QVA126" s="1567"/>
      <c r="QVB126" s="1567"/>
      <c r="QVC126" s="1567"/>
      <c r="QVD126" s="1567"/>
      <c r="QVE126" s="1567"/>
      <c r="QVF126" s="1567"/>
      <c r="QVG126" s="1567"/>
      <c r="QVH126" s="1567"/>
      <c r="QVI126" s="1567"/>
      <c r="QVJ126" s="1567"/>
      <c r="QVK126" s="1568"/>
      <c r="QVL126" s="1566"/>
      <c r="QVM126" s="1567"/>
      <c r="QVN126" s="1567"/>
      <c r="QVO126" s="1567"/>
      <c r="QVP126" s="1567"/>
      <c r="QVQ126" s="1567"/>
      <c r="QVR126" s="1567"/>
      <c r="QVS126" s="1567"/>
      <c r="QVT126" s="1567"/>
      <c r="QVU126" s="1567"/>
      <c r="QVV126" s="1567"/>
      <c r="QVW126" s="1567"/>
      <c r="QVX126" s="1567"/>
      <c r="QVY126" s="1567"/>
      <c r="QVZ126" s="1567"/>
      <c r="QWA126" s="1567"/>
      <c r="QWB126" s="1567"/>
      <c r="QWC126" s="1567"/>
      <c r="QWD126" s="1567"/>
      <c r="QWE126" s="1567"/>
      <c r="QWF126" s="1568"/>
      <c r="QWG126" s="1566"/>
      <c r="QWH126" s="1567"/>
      <c r="QWI126" s="1567"/>
      <c r="QWJ126" s="1567"/>
      <c r="QWK126" s="1567"/>
      <c r="QWL126" s="1567"/>
      <c r="QWM126" s="1567"/>
      <c r="QWN126" s="1567"/>
      <c r="QWO126" s="1567"/>
      <c r="QWP126" s="1567"/>
      <c r="QWQ126" s="1567"/>
      <c r="QWR126" s="1567"/>
      <c r="QWS126" s="1567"/>
      <c r="QWT126" s="1567"/>
      <c r="QWU126" s="1567"/>
      <c r="QWV126" s="1567"/>
      <c r="QWW126" s="1567"/>
      <c r="QWX126" s="1567"/>
      <c r="QWY126" s="1567"/>
      <c r="QWZ126" s="1567"/>
      <c r="QXA126" s="1568"/>
      <c r="QXB126" s="1566"/>
      <c r="QXC126" s="1567"/>
      <c r="QXD126" s="1567"/>
      <c r="QXE126" s="1567"/>
      <c r="QXF126" s="1567"/>
      <c r="QXG126" s="1567"/>
      <c r="QXH126" s="1567"/>
      <c r="QXI126" s="1567"/>
      <c r="QXJ126" s="1567"/>
      <c r="QXK126" s="1567"/>
      <c r="QXL126" s="1567"/>
      <c r="QXM126" s="1567"/>
      <c r="QXN126" s="1567"/>
      <c r="QXO126" s="1567"/>
      <c r="QXP126" s="1567"/>
      <c r="QXQ126" s="1567"/>
      <c r="QXR126" s="1567"/>
      <c r="QXS126" s="1567"/>
      <c r="QXT126" s="1567"/>
      <c r="QXU126" s="1567"/>
      <c r="QXV126" s="1568"/>
      <c r="QXW126" s="1566"/>
      <c r="QXX126" s="1567"/>
      <c r="QXY126" s="1567"/>
      <c r="QXZ126" s="1567"/>
      <c r="QYA126" s="1567"/>
      <c r="QYB126" s="1567"/>
      <c r="QYC126" s="1567"/>
      <c r="QYD126" s="1567"/>
      <c r="QYE126" s="1567"/>
      <c r="QYF126" s="1567"/>
      <c r="QYG126" s="1567"/>
      <c r="QYH126" s="1567"/>
      <c r="QYI126" s="1567"/>
      <c r="QYJ126" s="1567"/>
      <c r="QYK126" s="1567"/>
      <c r="QYL126" s="1567"/>
      <c r="QYM126" s="1567"/>
      <c r="QYN126" s="1567"/>
      <c r="QYO126" s="1567"/>
      <c r="QYP126" s="1567"/>
      <c r="QYQ126" s="1568"/>
      <c r="QYR126" s="1566"/>
      <c r="QYS126" s="1567"/>
      <c r="QYT126" s="1567"/>
      <c r="QYU126" s="1567"/>
      <c r="QYV126" s="1567"/>
      <c r="QYW126" s="1567"/>
      <c r="QYX126" s="1567"/>
      <c r="QYY126" s="1567"/>
      <c r="QYZ126" s="1567"/>
      <c r="QZA126" s="1567"/>
      <c r="QZB126" s="1567"/>
      <c r="QZC126" s="1567"/>
      <c r="QZD126" s="1567"/>
      <c r="QZE126" s="1567"/>
      <c r="QZF126" s="1567"/>
      <c r="QZG126" s="1567"/>
      <c r="QZH126" s="1567"/>
      <c r="QZI126" s="1567"/>
      <c r="QZJ126" s="1567"/>
      <c r="QZK126" s="1567"/>
      <c r="QZL126" s="1568"/>
      <c r="QZM126" s="1566"/>
      <c r="QZN126" s="1567"/>
      <c r="QZO126" s="1567"/>
      <c r="QZP126" s="1567"/>
      <c r="QZQ126" s="1567"/>
      <c r="QZR126" s="1567"/>
      <c r="QZS126" s="1567"/>
      <c r="QZT126" s="1567"/>
      <c r="QZU126" s="1567"/>
      <c r="QZV126" s="1567"/>
      <c r="QZW126" s="1567"/>
      <c r="QZX126" s="1567"/>
      <c r="QZY126" s="1567"/>
      <c r="QZZ126" s="1567"/>
      <c r="RAA126" s="1567"/>
      <c r="RAB126" s="1567"/>
      <c r="RAC126" s="1567"/>
      <c r="RAD126" s="1567"/>
      <c r="RAE126" s="1567"/>
      <c r="RAF126" s="1567"/>
      <c r="RAG126" s="1568"/>
      <c r="RAH126" s="1566"/>
      <c r="RAI126" s="1567"/>
      <c r="RAJ126" s="1567"/>
      <c r="RAK126" s="1567"/>
      <c r="RAL126" s="1567"/>
      <c r="RAM126" s="1567"/>
      <c r="RAN126" s="1567"/>
      <c r="RAO126" s="1567"/>
      <c r="RAP126" s="1567"/>
      <c r="RAQ126" s="1567"/>
      <c r="RAR126" s="1567"/>
      <c r="RAS126" s="1567"/>
      <c r="RAT126" s="1567"/>
      <c r="RAU126" s="1567"/>
      <c r="RAV126" s="1567"/>
      <c r="RAW126" s="1567"/>
      <c r="RAX126" s="1567"/>
      <c r="RAY126" s="1567"/>
      <c r="RAZ126" s="1567"/>
      <c r="RBA126" s="1567"/>
      <c r="RBB126" s="1568"/>
      <c r="RBC126" s="1566"/>
      <c r="RBD126" s="1567"/>
      <c r="RBE126" s="1567"/>
      <c r="RBF126" s="1567"/>
      <c r="RBG126" s="1567"/>
      <c r="RBH126" s="1567"/>
      <c r="RBI126" s="1567"/>
      <c r="RBJ126" s="1567"/>
      <c r="RBK126" s="1567"/>
      <c r="RBL126" s="1567"/>
      <c r="RBM126" s="1567"/>
      <c r="RBN126" s="1567"/>
      <c r="RBO126" s="1567"/>
      <c r="RBP126" s="1567"/>
      <c r="RBQ126" s="1567"/>
      <c r="RBR126" s="1567"/>
      <c r="RBS126" s="1567"/>
      <c r="RBT126" s="1567"/>
      <c r="RBU126" s="1567"/>
      <c r="RBV126" s="1567"/>
      <c r="RBW126" s="1568"/>
      <c r="RBX126" s="1566"/>
      <c r="RBY126" s="1567"/>
      <c r="RBZ126" s="1567"/>
      <c r="RCA126" s="1567"/>
      <c r="RCB126" s="1567"/>
      <c r="RCC126" s="1567"/>
      <c r="RCD126" s="1567"/>
      <c r="RCE126" s="1567"/>
      <c r="RCF126" s="1567"/>
      <c r="RCG126" s="1567"/>
      <c r="RCH126" s="1567"/>
      <c r="RCI126" s="1567"/>
      <c r="RCJ126" s="1567"/>
      <c r="RCK126" s="1567"/>
      <c r="RCL126" s="1567"/>
      <c r="RCM126" s="1567"/>
      <c r="RCN126" s="1567"/>
      <c r="RCO126" s="1567"/>
      <c r="RCP126" s="1567"/>
      <c r="RCQ126" s="1567"/>
      <c r="RCR126" s="1568"/>
      <c r="RCS126" s="1566"/>
      <c r="RCT126" s="1567"/>
      <c r="RCU126" s="1567"/>
      <c r="RCV126" s="1567"/>
      <c r="RCW126" s="1567"/>
      <c r="RCX126" s="1567"/>
      <c r="RCY126" s="1567"/>
      <c r="RCZ126" s="1567"/>
      <c r="RDA126" s="1567"/>
      <c r="RDB126" s="1567"/>
      <c r="RDC126" s="1567"/>
      <c r="RDD126" s="1567"/>
      <c r="RDE126" s="1567"/>
      <c r="RDF126" s="1567"/>
      <c r="RDG126" s="1567"/>
      <c r="RDH126" s="1567"/>
      <c r="RDI126" s="1567"/>
      <c r="RDJ126" s="1567"/>
      <c r="RDK126" s="1567"/>
      <c r="RDL126" s="1567"/>
      <c r="RDM126" s="1568"/>
      <c r="RDN126" s="1566"/>
      <c r="RDO126" s="1567"/>
      <c r="RDP126" s="1567"/>
      <c r="RDQ126" s="1567"/>
      <c r="RDR126" s="1567"/>
      <c r="RDS126" s="1567"/>
      <c r="RDT126" s="1567"/>
      <c r="RDU126" s="1567"/>
      <c r="RDV126" s="1567"/>
      <c r="RDW126" s="1567"/>
      <c r="RDX126" s="1567"/>
      <c r="RDY126" s="1567"/>
      <c r="RDZ126" s="1567"/>
      <c r="REA126" s="1567"/>
      <c r="REB126" s="1567"/>
      <c r="REC126" s="1567"/>
      <c r="RED126" s="1567"/>
      <c r="REE126" s="1567"/>
      <c r="REF126" s="1567"/>
      <c r="REG126" s="1567"/>
      <c r="REH126" s="1568"/>
      <c r="REI126" s="1566"/>
      <c r="REJ126" s="1567"/>
      <c r="REK126" s="1567"/>
      <c r="REL126" s="1567"/>
      <c r="REM126" s="1567"/>
      <c r="REN126" s="1567"/>
      <c r="REO126" s="1567"/>
      <c r="REP126" s="1567"/>
      <c r="REQ126" s="1567"/>
      <c r="RER126" s="1567"/>
      <c r="RES126" s="1567"/>
      <c r="RET126" s="1567"/>
      <c r="REU126" s="1567"/>
      <c r="REV126" s="1567"/>
      <c r="REW126" s="1567"/>
      <c r="REX126" s="1567"/>
      <c r="REY126" s="1567"/>
      <c r="REZ126" s="1567"/>
      <c r="RFA126" s="1567"/>
      <c r="RFB126" s="1567"/>
      <c r="RFC126" s="1568"/>
      <c r="RFD126" s="1566"/>
      <c r="RFE126" s="1567"/>
      <c r="RFF126" s="1567"/>
      <c r="RFG126" s="1567"/>
      <c r="RFH126" s="1567"/>
      <c r="RFI126" s="1567"/>
      <c r="RFJ126" s="1567"/>
      <c r="RFK126" s="1567"/>
      <c r="RFL126" s="1567"/>
      <c r="RFM126" s="1567"/>
      <c r="RFN126" s="1567"/>
      <c r="RFO126" s="1567"/>
      <c r="RFP126" s="1567"/>
      <c r="RFQ126" s="1567"/>
      <c r="RFR126" s="1567"/>
      <c r="RFS126" s="1567"/>
      <c r="RFT126" s="1567"/>
      <c r="RFU126" s="1567"/>
      <c r="RFV126" s="1567"/>
      <c r="RFW126" s="1567"/>
      <c r="RFX126" s="1568"/>
      <c r="RFY126" s="1566"/>
      <c r="RFZ126" s="1567"/>
      <c r="RGA126" s="1567"/>
      <c r="RGB126" s="1567"/>
      <c r="RGC126" s="1567"/>
      <c r="RGD126" s="1567"/>
      <c r="RGE126" s="1567"/>
      <c r="RGF126" s="1567"/>
      <c r="RGG126" s="1567"/>
      <c r="RGH126" s="1567"/>
      <c r="RGI126" s="1567"/>
      <c r="RGJ126" s="1567"/>
      <c r="RGK126" s="1567"/>
      <c r="RGL126" s="1567"/>
      <c r="RGM126" s="1567"/>
      <c r="RGN126" s="1567"/>
      <c r="RGO126" s="1567"/>
      <c r="RGP126" s="1567"/>
      <c r="RGQ126" s="1567"/>
      <c r="RGR126" s="1567"/>
      <c r="RGS126" s="1568"/>
      <c r="RGT126" s="1566"/>
      <c r="RGU126" s="1567"/>
      <c r="RGV126" s="1567"/>
      <c r="RGW126" s="1567"/>
      <c r="RGX126" s="1567"/>
      <c r="RGY126" s="1567"/>
      <c r="RGZ126" s="1567"/>
      <c r="RHA126" s="1567"/>
      <c r="RHB126" s="1567"/>
      <c r="RHC126" s="1567"/>
      <c r="RHD126" s="1567"/>
      <c r="RHE126" s="1567"/>
      <c r="RHF126" s="1567"/>
      <c r="RHG126" s="1567"/>
      <c r="RHH126" s="1567"/>
      <c r="RHI126" s="1567"/>
      <c r="RHJ126" s="1567"/>
      <c r="RHK126" s="1567"/>
      <c r="RHL126" s="1567"/>
      <c r="RHM126" s="1567"/>
      <c r="RHN126" s="1568"/>
      <c r="RHO126" s="1566"/>
      <c r="RHP126" s="1567"/>
      <c r="RHQ126" s="1567"/>
      <c r="RHR126" s="1567"/>
      <c r="RHS126" s="1567"/>
      <c r="RHT126" s="1567"/>
      <c r="RHU126" s="1567"/>
      <c r="RHV126" s="1567"/>
      <c r="RHW126" s="1567"/>
      <c r="RHX126" s="1567"/>
      <c r="RHY126" s="1567"/>
      <c r="RHZ126" s="1567"/>
      <c r="RIA126" s="1567"/>
      <c r="RIB126" s="1567"/>
      <c r="RIC126" s="1567"/>
      <c r="RID126" s="1567"/>
      <c r="RIE126" s="1567"/>
      <c r="RIF126" s="1567"/>
      <c r="RIG126" s="1567"/>
      <c r="RIH126" s="1567"/>
      <c r="RII126" s="1568"/>
      <c r="RIJ126" s="1566"/>
      <c r="RIK126" s="1567"/>
      <c r="RIL126" s="1567"/>
      <c r="RIM126" s="1567"/>
      <c r="RIN126" s="1567"/>
      <c r="RIO126" s="1567"/>
      <c r="RIP126" s="1567"/>
      <c r="RIQ126" s="1567"/>
      <c r="RIR126" s="1567"/>
      <c r="RIS126" s="1567"/>
      <c r="RIT126" s="1567"/>
      <c r="RIU126" s="1567"/>
      <c r="RIV126" s="1567"/>
      <c r="RIW126" s="1567"/>
      <c r="RIX126" s="1567"/>
      <c r="RIY126" s="1567"/>
      <c r="RIZ126" s="1567"/>
      <c r="RJA126" s="1567"/>
      <c r="RJB126" s="1567"/>
      <c r="RJC126" s="1567"/>
      <c r="RJD126" s="1568"/>
      <c r="RJE126" s="1566"/>
      <c r="RJF126" s="1567"/>
      <c r="RJG126" s="1567"/>
      <c r="RJH126" s="1567"/>
      <c r="RJI126" s="1567"/>
      <c r="RJJ126" s="1567"/>
      <c r="RJK126" s="1567"/>
      <c r="RJL126" s="1567"/>
      <c r="RJM126" s="1567"/>
      <c r="RJN126" s="1567"/>
      <c r="RJO126" s="1567"/>
      <c r="RJP126" s="1567"/>
      <c r="RJQ126" s="1567"/>
      <c r="RJR126" s="1567"/>
      <c r="RJS126" s="1567"/>
      <c r="RJT126" s="1567"/>
      <c r="RJU126" s="1567"/>
      <c r="RJV126" s="1567"/>
      <c r="RJW126" s="1567"/>
      <c r="RJX126" s="1567"/>
      <c r="RJY126" s="1568"/>
      <c r="RJZ126" s="1566"/>
      <c r="RKA126" s="1567"/>
      <c r="RKB126" s="1567"/>
      <c r="RKC126" s="1567"/>
      <c r="RKD126" s="1567"/>
      <c r="RKE126" s="1567"/>
      <c r="RKF126" s="1567"/>
      <c r="RKG126" s="1567"/>
      <c r="RKH126" s="1567"/>
      <c r="RKI126" s="1567"/>
      <c r="RKJ126" s="1567"/>
      <c r="RKK126" s="1567"/>
      <c r="RKL126" s="1567"/>
      <c r="RKM126" s="1567"/>
      <c r="RKN126" s="1567"/>
      <c r="RKO126" s="1567"/>
      <c r="RKP126" s="1567"/>
      <c r="RKQ126" s="1567"/>
      <c r="RKR126" s="1567"/>
      <c r="RKS126" s="1567"/>
      <c r="RKT126" s="1568"/>
      <c r="RKU126" s="1566"/>
      <c r="RKV126" s="1567"/>
      <c r="RKW126" s="1567"/>
      <c r="RKX126" s="1567"/>
      <c r="RKY126" s="1567"/>
      <c r="RKZ126" s="1567"/>
      <c r="RLA126" s="1567"/>
      <c r="RLB126" s="1567"/>
      <c r="RLC126" s="1567"/>
      <c r="RLD126" s="1567"/>
      <c r="RLE126" s="1567"/>
      <c r="RLF126" s="1567"/>
      <c r="RLG126" s="1567"/>
      <c r="RLH126" s="1567"/>
      <c r="RLI126" s="1567"/>
      <c r="RLJ126" s="1567"/>
      <c r="RLK126" s="1567"/>
      <c r="RLL126" s="1567"/>
      <c r="RLM126" s="1567"/>
      <c r="RLN126" s="1567"/>
      <c r="RLO126" s="1568"/>
      <c r="RLP126" s="1566"/>
      <c r="RLQ126" s="1567"/>
      <c r="RLR126" s="1567"/>
      <c r="RLS126" s="1567"/>
      <c r="RLT126" s="1567"/>
      <c r="RLU126" s="1567"/>
      <c r="RLV126" s="1567"/>
      <c r="RLW126" s="1567"/>
      <c r="RLX126" s="1567"/>
      <c r="RLY126" s="1567"/>
      <c r="RLZ126" s="1567"/>
      <c r="RMA126" s="1567"/>
      <c r="RMB126" s="1567"/>
      <c r="RMC126" s="1567"/>
      <c r="RMD126" s="1567"/>
      <c r="RME126" s="1567"/>
      <c r="RMF126" s="1567"/>
      <c r="RMG126" s="1567"/>
      <c r="RMH126" s="1567"/>
      <c r="RMI126" s="1567"/>
      <c r="RMJ126" s="1568"/>
      <c r="RMK126" s="1566"/>
      <c r="RML126" s="1567"/>
      <c r="RMM126" s="1567"/>
      <c r="RMN126" s="1567"/>
      <c r="RMO126" s="1567"/>
      <c r="RMP126" s="1567"/>
      <c r="RMQ126" s="1567"/>
      <c r="RMR126" s="1567"/>
      <c r="RMS126" s="1567"/>
      <c r="RMT126" s="1567"/>
      <c r="RMU126" s="1567"/>
      <c r="RMV126" s="1567"/>
      <c r="RMW126" s="1567"/>
      <c r="RMX126" s="1567"/>
      <c r="RMY126" s="1567"/>
      <c r="RMZ126" s="1567"/>
      <c r="RNA126" s="1567"/>
      <c r="RNB126" s="1567"/>
      <c r="RNC126" s="1567"/>
      <c r="RND126" s="1567"/>
      <c r="RNE126" s="1568"/>
      <c r="RNF126" s="1566"/>
      <c r="RNG126" s="1567"/>
      <c r="RNH126" s="1567"/>
      <c r="RNI126" s="1567"/>
      <c r="RNJ126" s="1567"/>
      <c r="RNK126" s="1567"/>
      <c r="RNL126" s="1567"/>
      <c r="RNM126" s="1567"/>
      <c r="RNN126" s="1567"/>
      <c r="RNO126" s="1567"/>
      <c r="RNP126" s="1567"/>
      <c r="RNQ126" s="1567"/>
      <c r="RNR126" s="1567"/>
      <c r="RNS126" s="1567"/>
      <c r="RNT126" s="1567"/>
      <c r="RNU126" s="1567"/>
      <c r="RNV126" s="1567"/>
      <c r="RNW126" s="1567"/>
      <c r="RNX126" s="1567"/>
      <c r="RNY126" s="1567"/>
      <c r="RNZ126" s="1568"/>
      <c r="ROA126" s="1566"/>
      <c r="ROB126" s="1567"/>
      <c r="ROC126" s="1567"/>
      <c r="ROD126" s="1567"/>
      <c r="ROE126" s="1567"/>
      <c r="ROF126" s="1567"/>
      <c r="ROG126" s="1567"/>
      <c r="ROH126" s="1567"/>
      <c r="ROI126" s="1567"/>
      <c r="ROJ126" s="1567"/>
      <c r="ROK126" s="1567"/>
      <c r="ROL126" s="1567"/>
      <c r="ROM126" s="1567"/>
      <c r="RON126" s="1567"/>
      <c r="ROO126" s="1567"/>
      <c r="ROP126" s="1567"/>
      <c r="ROQ126" s="1567"/>
      <c r="ROR126" s="1567"/>
      <c r="ROS126" s="1567"/>
      <c r="ROT126" s="1567"/>
      <c r="ROU126" s="1568"/>
      <c r="ROV126" s="1566"/>
      <c r="ROW126" s="1567"/>
      <c r="ROX126" s="1567"/>
      <c r="ROY126" s="1567"/>
      <c r="ROZ126" s="1567"/>
      <c r="RPA126" s="1567"/>
      <c r="RPB126" s="1567"/>
      <c r="RPC126" s="1567"/>
      <c r="RPD126" s="1567"/>
      <c r="RPE126" s="1567"/>
      <c r="RPF126" s="1567"/>
      <c r="RPG126" s="1567"/>
      <c r="RPH126" s="1567"/>
      <c r="RPI126" s="1567"/>
      <c r="RPJ126" s="1567"/>
      <c r="RPK126" s="1567"/>
      <c r="RPL126" s="1567"/>
      <c r="RPM126" s="1567"/>
      <c r="RPN126" s="1567"/>
      <c r="RPO126" s="1567"/>
      <c r="RPP126" s="1568"/>
      <c r="RPQ126" s="1566"/>
      <c r="RPR126" s="1567"/>
      <c r="RPS126" s="1567"/>
      <c r="RPT126" s="1567"/>
      <c r="RPU126" s="1567"/>
      <c r="RPV126" s="1567"/>
      <c r="RPW126" s="1567"/>
      <c r="RPX126" s="1567"/>
      <c r="RPY126" s="1567"/>
      <c r="RPZ126" s="1567"/>
      <c r="RQA126" s="1567"/>
      <c r="RQB126" s="1567"/>
      <c r="RQC126" s="1567"/>
      <c r="RQD126" s="1567"/>
      <c r="RQE126" s="1567"/>
      <c r="RQF126" s="1567"/>
      <c r="RQG126" s="1567"/>
      <c r="RQH126" s="1567"/>
      <c r="RQI126" s="1567"/>
      <c r="RQJ126" s="1567"/>
      <c r="RQK126" s="1568"/>
      <c r="RQL126" s="1566"/>
      <c r="RQM126" s="1567"/>
      <c r="RQN126" s="1567"/>
      <c r="RQO126" s="1567"/>
      <c r="RQP126" s="1567"/>
      <c r="RQQ126" s="1567"/>
      <c r="RQR126" s="1567"/>
      <c r="RQS126" s="1567"/>
      <c r="RQT126" s="1567"/>
      <c r="RQU126" s="1567"/>
      <c r="RQV126" s="1567"/>
      <c r="RQW126" s="1567"/>
      <c r="RQX126" s="1567"/>
      <c r="RQY126" s="1567"/>
      <c r="RQZ126" s="1567"/>
      <c r="RRA126" s="1567"/>
      <c r="RRB126" s="1567"/>
      <c r="RRC126" s="1567"/>
      <c r="RRD126" s="1567"/>
      <c r="RRE126" s="1567"/>
      <c r="RRF126" s="1568"/>
      <c r="RRG126" s="1566"/>
      <c r="RRH126" s="1567"/>
      <c r="RRI126" s="1567"/>
      <c r="RRJ126" s="1567"/>
      <c r="RRK126" s="1567"/>
      <c r="RRL126" s="1567"/>
      <c r="RRM126" s="1567"/>
      <c r="RRN126" s="1567"/>
      <c r="RRO126" s="1567"/>
      <c r="RRP126" s="1567"/>
      <c r="RRQ126" s="1567"/>
      <c r="RRR126" s="1567"/>
      <c r="RRS126" s="1567"/>
      <c r="RRT126" s="1567"/>
      <c r="RRU126" s="1567"/>
      <c r="RRV126" s="1567"/>
      <c r="RRW126" s="1567"/>
      <c r="RRX126" s="1567"/>
      <c r="RRY126" s="1567"/>
      <c r="RRZ126" s="1567"/>
      <c r="RSA126" s="1568"/>
      <c r="RSB126" s="1566"/>
      <c r="RSC126" s="1567"/>
      <c r="RSD126" s="1567"/>
      <c r="RSE126" s="1567"/>
      <c r="RSF126" s="1567"/>
      <c r="RSG126" s="1567"/>
      <c r="RSH126" s="1567"/>
      <c r="RSI126" s="1567"/>
      <c r="RSJ126" s="1567"/>
      <c r="RSK126" s="1567"/>
      <c r="RSL126" s="1567"/>
      <c r="RSM126" s="1567"/>
      <c r="RSN126" s="1567"/>
      <c r="RSO126" s="1567"/>
      <c r="RSP126" s="1567"/>
      <c r="RSQ126" s="1567"/>
      <c r="RSR126" s="1567"/>
      <c r="RSS126" s="1567"/>
      <c r="RST126" s="1567"/>
      <c r="RSU126" s="1567"/>
      <c r="RSV126" s="1568"/>
      <c r="RSW126" s="1566"/>
      <c r="RSX126" s="1567"/>
      <c r="RSY126" s="1567"/>
      <c r="RSZ126" s="1567"/>
      <c r="RTA126" s="1567"/>
      <c r="RTB126" s="1567"/>
      <c r="RTC126" s="1567"/>
      <c r="RTD126" s="1567"/>
      <c r="RTE126" s="1567"/>
      <c r="RTF126" s="1567"/>
      <c r="RTG126" s="1567"/>
      <c r="RTH126" s="1567"/>
      <c r="RTI126" s="1567"/>
      <c r="RTJ126" s="1567"/>
      <c r="RTK126" s="1567"/>
      <c r="RTL126" s="1567"/>
      <c r="RTM126" s="1567"/>
      <c r="RTN126" s="1567"/>
      <c r="RTO126" s="1567"/>
      <c r="RTP126" s="1567"/>
      <c r="RTQ126" s="1568"/>
      <c r="RTR126" s="1566"/>
      <c r="RTS126" s="1567"/>
      <c r="RTT126" s="1567"/>
      <c r="RTU126" s="1567"/>
      <c r="RTV126" s="1567"/>
      <c r="RTW126" s="1567"/>
      <c r="RTX126" s="1567"/>
      <c r="RTY126" s="1567"/>
      <c r="RTZ126" s="1567"/>
      <c r="RUA126" s="1567"/>
      <c r="RUB126" s="1567"/>
      <c r="RUC126" s="1567"/>
      <c r="RUD126" s="1567"/>
      <c r="RUE126" s="1567"/>
      <c r="RUF126" s="1567"/>
      <c r="RUG126" s="1567"/>
      <c r="RUH126" s="1567"/>
      <c r="RUI126" s="1567"/>
      <c r="RUJ126" s="1567"/>
      <c r="RUK126" s="1567"/>
      <c r="RUL126" s="1568"/>
      <c r="RUM126" s="1566"/>
      <c r="RUN126" s="1567"/>
      <c r="RUO126" s="1567"/>
      <c r="RUP126" s="1567"/>
      <c r="RUQ126" s="1567"/>
      <c r="RUR126" s="1567"/>
      <c r="RUS126" s="1567"/>
      <c r="RUT126" s="1567"/>
      <c r="RUU126" s="1567"/>
      <c r="RUV126" s="1567"/>
      <c r="RUW126" s="1567"/>
      <c r="RUX126" s="1567"/>
      <c r="RUY126" s="1567"/>
      <c r="RUZ126" s="1567"/>
      <c r="RVA126" s="1567"/>
      <c r="RVB126" s="1567"/>
      <c r="RVC126" s="1567"/>
      <c r="RVD126" s="1567"/>
      <c r="RVE126" s="1567"/>
      <c r="RVF126" s="1567"/>
      <c r="RVG126" s="1568"/>
      <c r="RVH126" s="1566"/>
      <c r="RVI126" s="1567"/>
      <c r="RVJ126" s="1567"/>
      <c r="RVK126" s="1567"/>
      <c r="RVL126" s="1567"/>
      <c r="RVM126" s="1567"/>
      <c r="RVN126" s="1567"/>
      <c r="RVO126" s="1567"/>
      <c r="RVP126" s="1567"/>
      <c r="RVQ126" s="1567"/>
      <c r="RVR126" s="1567"/>
      <c r="RVS126" s="1567"/>
      <c r="RVT126" s="1567"/>
      <c r="RVU126" s="1567"/>
      <c r="RVV126" s="1567"/>
      <c r="RVW126" s="1567"/>
      <c r="RVX126" s="1567"/>
      <c r="RVY126" s="1567"/>
      <c r="RVZ126" s="1567"/>
      <c r="RWA126" s="1567"/>
      <c r="RWB126" s="1568"/>
      <c r="RWC126" s="1566"/>
      <c r="RWD126" s="1567"/>
      <c r="RWE126" s="1567"/>
      <c r="RWF126" s="1567"/>
      <c r="RWG126" s="1567"/>
      <c r="RWH126" s="1567"/>
      <c r="RWI126" s="1567"/>
      <c r="RWJ126" s="1567"/>
      <c r="RWK126" s="1567"/>
      <c r="RWL126" s="1567"/>
      <c r="RWM126" s="1567"/>
      <c r="RWN126" s="1567"/>
      <c r="RWO126" s="1567"/>
      <c r="RWP126" s="1567"/>
      <c r="RWQ126" s="1567"/>
      <c r="RWR126" s="1567"/>
      <c r="RWS126" s="1567"/>
      <c r="RWT126" s="1567"/>
      <c r="RWU126" s="1567"/>
      <c r="RWV126" s="1567"/>
      <c r="RWW126" s="1568"/>
      <c r="RWX126" s="1566"/>
      <c r="RWY126" s="1567"/>
      <c r="RWZ126" s="1567"/>
      <c r="RXA126" s="1567"/>
      <c r="RXB126" s="1567"/>
      <c r="RXC126" s="1567"/>
      <c r="RXD126" s="1567"/>
      <c r="RXE126" s="1567"/>
      <c r="RXF126" s="1567"/>
      <c r="RXG126" s="1567"/>
      <c r="RXH126" s="1567"/>
      <c r="RXI126" s="1567"/>
      <c r="RXJ126" s="1567"/>
      <c r="RXK126" s="1567"/>
      <c r="RXL126" s="1567"/>
      <c r="RXM126" s="1567"/>
      <c r="RXN126" s="1567"/>
      <c r="RXO126" s="1567"/>
      <c r="RXP126" s="1567"/>
      <c r="RXQ126" s="1567"/>
      <c r="RXR126" s="1568"/>
      <c r="RXS126" s="1566"/>
      <c r="RXT126" s="1567"/>
      <c r="RXU126" s="1567"/>
      <c r="RXV126" s="1567"/>
      <c r="RXW126" s="1567"/>
      <c r="RXX126" s="1567"/>
      <c r="RXY126" s="1567"/>
      <c r="RXZ126" s="1567"/>
      <c r="RYA126" s="1567"/>
      <c r="RYB126" s="1567"/>
      <c r="RYC126" s="1567"/>
      <c r="RYD126" s="1567"/>
      <c r="RYE126" s="1567"/>
      <c r="RYF126" s="1567"/>
      <c r="RYG126" s="1567"/>
      <c r="RYH126" s="1567"/>
      <c r="RYI126" s="1567"/>
      <c r="RYJ126" s="1567"/>
      <c r="RYK126" s="1567"/>
      <c r="RYL126" s="1567"/>
      <c r="RYM126" s="1568"/>
      <c r="RYN126" s="1566"/>
      <c r="RYO126" s="1567"/>
      <c r="RYP126" s="1567"/>
      <c r="RYQ126" s="1567"/>
      <c r="RYR126" s="1567"/>
      <c r="RYS126" s="1567"/>
      <c r="RYT126" s="1567"/>
      <c r="RYU126" s="1567"/>
      <c r="RYV126" s="1567"/>
      <c r="RYW126" s="1567"/>
      <c r="RYX126" s="1567"/>
      <c r="RYY126" s="1567"/>
      <c r="RYZ126" s="1567"/>
      <c r="RZA126" s="1567"/>
      <c r="RZB126" s="1567"/>
      <c r="RZC126" s="1567"/>
      <c r="RZD126" s="1567"/>
      <c r="RZE126" s="1567"/>
      <c r="RZF126" s="1567"/>
      <c r="RZG126" s="1567"/>
      <c r="RZH126" s="1568"/>
      <c r="RZI126" s="1566"/>
      <c r="RZJ126" s="1567"/>
      <c r="RZK126" s="1567"/>
      <c r="RZL126" s="1567"/>
      <c r="RZM126" s="1567"/>
      <c r="RZN126" s="1567"/>
      <c r="RZO126" s="1567"/>
      <c r="RZP126" s="1567"/>
      <c r="RZQ126" s="1567"/>
      <c r="RZR126" s="1567"/>
      <c r="RZS126" s="1567"/>
      <c r="RZT126" s="1567"/>
      <c r="RZU126" s="1567"/>
      <c r="RZV126" s="1567"/>
      <c r="RZW126" s="1567"/>
      <c r="RZX126" s="1567"/>
      <c r="RZY126" s="1567"/>
      <c r="RZZ126" s="1567"/>
      <c r="SAA126" s="1567"/>
      <c r="SAB126" s="1567"/>
      <c r="SAC126" s="1568"/>
      <c r="SAD126" s="1566"/>
      <c r="SAE126" s="1567"/>
      <c r="SAF126" s="1567"/>
      <c r="SAG126" s="1567"/>
      <c r="SAH126" s="1567"/>
      <c r="SAI126" s="1567"/>
      <c r="SAJ126" s="1567"/>
      <c r="SAK126" s="1567"/>
      <c r="SAL126" s="1567"/>
      <c r="SAM126" s="1567"/>
      <c r="SAN126" s="1567"/>
      <c r="SAO126" s="1567"/>
      <c r="SAP126" s="1567"/>
      <c r="SAQ126" s="1567"/>
      <c r="SAR126" s="1567"/>
      <c r="SAS126" s="1567"/>
      <c r="SAT126" s="1567"/>
      <c r="SAU126" s="1567"/>
      <c r="SAV126" s="1567"/>
      <c r="SAW126" s="1567"/>
      <c r="SAX126" s="1568"/>
      <c r="SAY126" s="1566"/>
      <c r="SAZ126" s="1567"/>
      <c r="SBA126" s="1567"/>
      <c r="SBB126" s="1567"/>
      <c r="SBC126" s="1567"/>
      <c r="SBD126" s="1567"/>
      <c r="SBE126" s="1567"/>
      <c r="SBF126" s="1567"/>
      <c r="SBG126" s="1567"/>
      <c r="SBH126" s="1567"/>
      <c r="SBI126" s="1567"/>
      <c r="SBJ126" s="1567"/>
      <c r="SBK126" s="1567"/>
      <c r="SBL126" s="1567"/>
      <c r="SBM126" s="1567"/>
      <c r="SBN126" s="1567"/>
      <c r="SBO126" s="1567"/>
      <c r="SBP126" s="1567"/>
      <c r="SBQ126" s="1567"/>
      <c r="SBR126" s="1567"/>
      <c r="SBS126" s="1568"/>
      <c r="SBT126" s="1566"/>
      <c r="SBU126" s="1567"/>
      <c r="SBV126" s="1567"/>
      <c r="SBW126" s="1567"/>
      <c r="SBX126" s="1567"/>
      <c r="SBY126" s="1567"/>
      <c r="SBZ126" s="1567"/>
      <c r="SCA126" s="1567"/>
      <c r="SCB126" s="1567"/>
      <c r="SCC126" s="1567"/>
      <c r="SCD126" s="1567"/>
      <c r="SCE126" s="1567"/>
      <c r="SCF126" s="1567"/>
      <c r="SCG126" s="1567"/>
      <c r="SCH126" s="1567"/>
      <c r="SCI126" s="1567"/>
      <c r="SCJ126" s="1567"/>
      <c r="SCK126" s="1567"/>
      <c r="SCL126" s="1567"/>
      <c r="SCM126" s="1567"/>
      <c r="SCN126" s="1568"/>
      <c r="SCO126" s="1566"/>
      <c r="SCP126" s="1567"/>
      <c r="SCQ126" s="1567"/>
      <c r="SCR126" s="1567"/>
      <c r="SCS126" s="1567"/>
      <c r="SCT126" s="1567"/>
      <c r="SCU126" s="1567"/>
      <c r="SCV126" s="1567"/>
      <c r="SCW126" s="1567"/>
      <c r="SCX126" s="1567"/>
      <c r="SCY126" s="1567"/>
      <c r="SCZ126" s="1567"/>
      <c r="SDA126" s="1567"/>
      <c r="SDB126" s="1567"/>
      <c r="SDC126" s="1567"/>
      <c r="SDD126" s="1567"/>
      <c r="SDE126" s="1567"/>
      <c r="SDF126" s="1567"/>
      <c r="SDG126" s="1567"/>
      <c r="SDH126" s="1567"/>
      <c r="SDI126" s="1568"/>
      <c r="SDJ126" s="1566"/>
      <c r="SDK126" s="1567"/>
      <c r="SDL126" s="1567"/>
      <c r="SDM126" s="1567"/>
      <c r="SDN126" s="1567"/>
      <c r="SDO126" s="1567"/>
      <c r="SDP126" s="1567"/>
      <c r="SDQ126" s="1567"/>
      <c r="SDR126" s="1567"/>
      <c r="SDS126" s="1567"/>
      <c r="SDT126" s="1567"/>
      <c r="SDU126" s="1567"/>
      <c r="SDV126" s="1567"/>
      <c r="SDW126" s="1567"/>
      <c r="SDX126" s="1567"/>
      <c r="SDY126" s="1567"/>
      <c r="SDZ126" s="1567"/>
      <c r="SEA126" s="1567"/>
      <c r="SEB126" s="1567"/>
      <c r="SEC126" s="1567"/>
      <c r="SED126" s="1568"/>
      <c r="SEE126" s="1566"/>
      <c r="SEF126" s="1567"/>
      <c r="SEG126" s="1567"/>
      <c r="SEH126" s="1567"/>
      <c r="SEI126" s="1567"/>
      <c r="SEJ126" s="1567"/>
      <c r="SEK126" s="1567"/>
      <c r="SEL126" s="1567"/>
      <c r="SEM126" s="1567"/>
      <c r="SEN126" s="1567"/>
      <c r="SEO126" s="1567"/>
      <c r="SEP126" s="1567"/>
      <c r="SEQ126" s="1567"/>
      <c r="SER126" s="1567"/>
      <c r="SES126" s="1567"/>
      <c r="SET126" s="1567"/>
      <c r="SEU126" s="1567"/>
      <c r="SEV126" s="1567"/>
      <c r="SEW126" s="1567"/>
      <c r="SEX126" s="1567"/>
      <c r="SEY126" s="1568"/>
      <c r="SEZ126" s="1566"/>
      <c r="SFA126" s="1567"/>
      <c r="SFB126" s="1567"/>
      <c r="SFC126" s="1567"/>
      <c r="SFD126" s="1567"/>
      <c r="SFE126" s="1567"/>
      <c r="SFF126" s="1567"/>
      <c r="SFG126" s="1567"/>
      <c r="SFH126" s="1567"/>
      <c r="SFI126" s="1567"/>
      <c r="SFJ126" s="1567"/>
      <c r="SFK126" s="1567"/>
      <c r="SFL126" s="1567"/>
      <c r="SFM126" s="1567"/>
      <c r="SFN126" s="1567"/>
      <c r="SFO126" s="1567"/>
      <c r="SFP126" s="1567"/>
      <c r="SFQ126" s="1567"/>
      <c r="SFR126" s="1567"/>
      <c r="SFS126" s="1567"/>
      <c r="SFT126" s="1568"/>
      <c r="SFU126" s="1566"/>
      <c r="SFV126" s="1567"/>
      <c r="SFW126" s="1567"/>
      <c r="SFX126" s="1567"/>
      <c r="SFY126" s="1567"/>
      <c r="SFZ126" s="1567"/>
      <c r="SGA126" s="1567"/>
      <c r="SGB126" s="1567"/>
      <c r="SGC126" s="1567"/>
      <c r="SGD126" s="1567"/>
      <c r="SGE126" s="1567"/>
      <c r="SGF126" s="1567"/>
      <c r="SGG126" s="1567"/>
      <c r="SGH126" s="1567"/>
      <c r="SGI126" s="1567"/>
      <c r="SGJ126" s="1567"/>
      <c r="SGK126" s="1567"/>
      <c r="SGL126" s="1567"/>
      <c r="SGM126" s="1567"/>
      <c r="SGN126" s="1567"/>
      <c r="SGO126" s="1568"/>
      <c r="SGP126" s="1566"/>
      <c r="SGQ126" s="1567"/>
      <c r="SGR126" s="1567"/>
      <c r="SGS126" s="1567"/>
      <c r="SGT126" s="1567"/>
      <c r="SGU126" s="1567"/>
      <c r="SGV126" s="1567"/>
      <c r="SGW126" s="1567"/>
      <c r="SGX126" s="1567"/>
      <c r="SGY126" s="1567"/>
      <c r="SGZ126" s="1567"/>
      <c r="SHA126" s="1567"/>
      <c r="SHB126" s="1567"/>
      <c r="SHC126" s="1567"/>
      <c r="SHD126" s="1567"/>
      <c r="SHE126" s="1567"/>
      <c r="SHF126" s="1567"/>
      <c r="SHG126" s="1567"/>
      <c r="SHH126" s="1567"/>
      <c r="SHI126" s="1567"/>
      <c r="SHJ126" s="1568"/>
      <c r="SHK126" s="1566"/>
      <c r="SHL126" s="1567"/>
      <c r="SHM126" s="1567"/>
      <c r="SHN126" s="1567"/>
      <c r="SHO126" s="1567"/>
      <c r="SHP126" s="1567"/>
      <c r="SHQ126" s="1567"/>
      <c r="SHR126" s="1567"/>
      <c r="SHS126" s="1567"/>
      <c r="SHT126" s="1567"/>
      <c r="SHU126" s="1567"/>
      <c r="SHV126" s="1567"/>
      <c r="SHW126" s="1567"/>
      <c r="SHX126" s="1567"/>
      <c r="SHY126" s="1567"/>
      <c r="SHZ126" s="1567"/>
      <c r="SIA126" s="1567"/>
      <c r="SIB126" s="1567"/>
      <c r="SIC126" s="1567"/>
      <c r="SID126" s="1567"/>
      <c r="SIE126" s="1568"/>
      <c r="SIF126" s="1566"/>
      <c r="SIG126" s="1567"/>
      <c r="SIH126" s="1567"/>
      <c r="SII126" s="1567"/>
      <c r="SIJ126" s="1567"/>
      <c r="SIK126" s="1567"/>
      <c r="SIL126" s="1567"/>
      <c r="SIM126" s="1567"/>
      <c r="SIN126" s="1567"/>
      <c r="SIO126" s="1567"/>
      <c r="SIP126" s="1567"/>
      <c r="SIQ126" s="1567"/>
      <c r="SIR126" s="1567"/>
      <c r="SIS126" s="1567"/>
      <c r="SIT126" s="1567"/>
      <c r="SIU126" s="1567"/>
      <c r="SIV126" s="1567"/>
      <c r="SIW126" s="1567"/>
      <c r="SIX126" s="1567"/>
      <c r="SIY126" s="1567"/>
      <c r="SIZ126" s="1568"/>
      <c r="SJA126" s="1566"/>
      <c r="SJB126" s="1567"/>
      <c r="SJC126" s="1567"/>
      <c r="SJD126" s="1567"/>
      <c r="SJE126" s="1567"/>
      <c r="SJF126" s="1567"/>
      <c r="SJG126" s="1567"/>
      <c r="SJH126" s="1567"/>
      <c r="SJI126" s="1567"/>
      <c r="SJJ126" s="1567"/>
      <c r="SJK126" s="1567"/>
      <c r="SJL126" s="1567"/>
      <c r="SJM126" s="1567"/>
      <c r="SJN126" s="1567"/>
      <c r="SJO126" s="1567"/>
      <c r="SJP126" s="1567"/>
      <c r="SJQ126" s="1567"/>
      <c r="SJR126" s="1567"/>
      <c r="SJS126" s="1567"/>
      <c r="SJT126" s="1567"/>
      <c r="SJU126" s="1568"/>
      <c r="SJV126" s="1566"/>
      <c r="SJW126" s="1567"/>
      <c r="SJX126" s="1567"/>
      <c r="SJY126" s="1567"/>
      <c r="SJZ126" s="1567"/>
      <c r="SKA126" s="1567"/>
      <c r="SKB126" s="1567"/>
      <c r="SKC126" s="1567"/>
      <c r="SKD126" s="1567"/>
      <c r="SKE126" s="1567"/>
      <c r="SKF126" s="1567"/>
      <c r="SKG126" s="1567"/>
      <c r="SKH126" s="1567"/>
      <c r="SKI126" s="1567"/>
      <c r="SKJ126" s="1567"/>
      <c r="SKK126" s="1567"/>
      <c r="SKL126" s="1567"/>
      <c r="SKM126" s="1567"/>
      <c r="SKN126" s="1567"/>
      <c r="SKO126" s="1567"/>
      <c r="SKP126" s="1568"/>
      <c r="SKQ126" s="1566"/>
      <c r="SKR126" s="1567"/>
      <c r="SKS126" s="1567"/>
      <c r="SKT126" s="1567"/>
      <c r="SKU126" s="1567"/>
      <c r="SKV126" s="1567"/>
      <c r="SKW126" s="1567"/>
      <c r="SKX126" s="1567"/>
      <c r="SKY126" s="1567"/>
      <c r="SKZ126" s="1567"/>
      <c r="SLA126" s="1567"/>
      <c r="SLB126" s="1567"/>
      <c r="SLC126" s="1567"/>
      <c r="SLD126" s="1567"/>
      <c r="SLE126" s="1567"/>
      <c r="SLF126" s="1567"/>
      <c r="SLG126" s="1567"/>
      <c r="SLH126" s="1567"/>
      <c r="SLI126" s="1567"/>
      <c r="SLJ126" s="1567"/>
      <c r="SLK126" s="1568"/>
      <c r="SLL126" s="1566"/>
      <c r="SLM126" s="1567"/>
      <c r="SLN126" s="1567"/>
      <c r="SLO126" s="1567"/>
      <c r="SLP126" s="1567"/>
      <c r="SLQ126" s="1567"/>
      <c r="SLR126" s="1567"/>
      <c r="SLS126" s="1567"/>
      <c r="SLT126" s="1567"/>
      <c r="SLU126" s="1567"/>
      <c r="SLV126" s="1567"/>
      <c r="SLW126" s="1567"/>
      <c r="SLX126" s="1567"/>
      <c r="SLY126" s="1567"/>
      <c r="SLZ126" s="1567"/>
      <c r="SMA126" s="1567"/>
      <c r="SMB126" s="1567"/>
      <c r="SMC126" s="1567"/>
      <c r="SMD126" s="1567"/>
      <c r="SME126" s="1567"/>
      <c r="SMF126" s="1568"/>
      <c r="SMG126" s="1566"/>
      <c r="SMH126" s="1567"/>
      <c r="SMI126" s="1567"/>
      <c r="SMJ126" s="1567"/>
      <c r="SMK126" s="1567"/>
      <c r="SML126" s="1567"/>
      <c r="SMM126" s="1567"/>
      <c r="SMN126" s="1567"/>
      <c r="SMO126" s="1567"/>
      <c r="SMP126" s="1567"/>
      <c r="SMQ126" s="1567"/>
      <c r="SMR126" s="1567"/>
      <c r="SMS126" s="1567"/>
      <c r="SMT126" s="1567"/>
      <c r="SMU126" s="1567"/>
      <c r="SMV126" s="1567"/>
      <c r="SMW126" s="1567"/>
      <c r="SMX126" s="1567"/>
      <c r="SMY126" s="1567"/>
      <c r="SMZ126" s="1567"/>
      <c r="SNA126" s="1568"/>
      <c r="SNB126" s="1566"/>
      <c r="SNC126" s="1567"/>
      <c r="SND126" s="1567"/>
      <c r="SNE126" s="1567"/>
      <c r="SNF126" s="1567"/>
      <c r="SNG126" s="1567"/>
      <c r="SNH126" s="1567"/>
      <c r="SNI126" s="1567"/>
      <c r="SNJ126" s="1567"/>
      <c r="SNK126" s="1567"/>
      <c r="SNL126" s="1567"/>
      <c r="SNM126" s="1567"/>
      <c r="SNN126" s="1567"/>
      <c r="SNO126" s="1567"/>
      <c r="SNP126" s="1567"/>
      <c r="SNQ126" s="1567"/>
      <c r="SNR126" s="1567"/>
      <c r="SNS126" s="1567"/>
      <c r="SNT126" s="1567"/>
      <c r="SNU126" s="1567"/>
      <c r="SNV126" s="1568"/>
      <c r="SNW126" s="1566"/>
      <c r="SNX126" s="1567"/>
      <c r="SNY126" s="1567"/>
      <c r="SNZ126" s="1567"/>
      <c r="SOA126" s="1567"/>
      <c r="SOB126" s="1567"/>
      <c r="SOC126" s="1567"/>
      <c r="SOD126" s="1567"/>
      <c r="SOE126" s="1567"/>
      <c r="SOF126" s="1567"/>
      <c r="SOG126" s="1567"/>
      <c r="SOH126" s="1567"/>
      <c r="SOI126" s="1567"/>
      <c r="SOJ126" s="1567"/>
      <c r="SOK126" s="1567"/>
      <c r="SOL126" s="1567"/>
      <c r="SOM126" s="1567"/>
      <c r="SON126" s="1567"/>
      <c r="SOO126" s="1567"/>
      <c r="SOP126" s="1567"/>
      <c r="SOQ126" s="1568"/>
      <c r="SOR126" s="1566"/>
      <c r="SOS126" s="1567"/>
      <c r="SOT126" s="1567"/>
      <c r="SOU126" s="1567"/>
      <c r="SOV126" s="1567"/>
      <c r="SOW126" s="1567"/>
      <c r="SOX126" s="1567"/>
      <c r="SOY126" s="1567"/>
      <c r="SOZ126" s="1567"/>
      <c r="SPA126" s="1567"/>
      <c r="SPB126" s="1567"/>
      <c r="SPC126" s="1567"/>
      <c r="SPD126" s="1567"/>
      <c r="SPE126" s="1567"/>
      <c r="SPF126" s="1567"/>
      <c r="SPG126" s="1567"/>
      <c r="SPH126" s="1567"/>
      <c r="SPI126" s="1567"/>
      <c r="SPJ126" s="1567"/>
      <c r="SPK126" s="1567"/>
      <c r="SPL126" s="1568"/>
      <c r="SPM126" s="1566"/>
      <c r="SPN126" s="1567"/>
      <c r="SPO126" s="1567"/>
      <c r="SPP126" s="1567"/>
      <c r="SPQ126" s="1567"/>
      <c r="SPR126" s="1567"/>
      <c r="SPS126" s="1567"/>
      <c r="SPT126" s="1567"/>
      <c r="SPU126" s="1567"/>
      <c r="SPV126" s="1567"/>
      <c r="SPW126" s="1567"/>
      <c r="SPX126" s="1567"/>
      <c r="SPY126" s="1567"/>
      <c r="SPZ126" s="1567"/>
      <c r="SQA126" s="1567"/>
      <c r="SQB126" s="1567"/>
      <c r="SQC126" s="1567"/>
      <c r="SQD126" s="1567"/>
      <c r="SQE126" s="1567"/>
      <c r="SQF126" s="1567"/>
      <c r="SQG126" s="1568"/>
      <c r="SQH126" s="1566"/>
      <c r="SQI126" s="1567"/>
      <c r="SQJ126" s="1567"/>
      <c r="SQK126" s="1567"/>
      <c r="SQL126" s="1567"/>
      <c r="SQM126" s="1567"/>
      <c r="SQN126" s="1567"/>
      <c r="SQO126" s="1567"/>
      <c r="SQP126" s="1567"/>
      <c r="SQQ126" s="1567"/>
      <c r="SQR126" s="1567"/>
      <c r="SQS126" s="1567"/>
      <c r="SQT126" s="1567"/>
      <c r="SQU126" s="1567"/>
      <c r="SQV126" s="1567"/>
      <c r="SQW126" s="1567"/>
      <c r="SQX126" s="1567"/>
      <c r="SQY126" s="1567"/>
      <c r="SQZ126" s="1567"/>
      <c r="SRA126" s="1567"/>
      <c r="SRB126" s="1568"/>
      <c r="SRC126" s="1566"/>
      <c r="SRD126" s="1567"/>
      <c r="SRE126" s="1567"/>
      <c r="SRF126" s="1567"/>
      <c r="SRG126" s="1567"/>
      <c r="SRH126" s="1567"/>
      <c r="SRI126" s="1567"/>
      <c r="SRJ126" s="1567"/>
      <c r="SRK126" s="1567"/>
      <c r="SRL126" s="1567"/>
      <c r="SRM126" s="1567"/>
      <c r="SRN126" s="1567"/>
      <c r="SRO126" s="1567"/>
      <c r="SRP126" s="1567"/>
      <c r="SRQ126" s="1567"/>
      <c r="SRR126" s="1567"/>
      <c r="SRS126" s="1567"/>
      <c r="SRT126" s="1567"/>
      <c r="SRU126" s="1567"/>
      <c r="SRV126" s="1567"/>
      <c r="SRW126" s="1568"/>
      <c r="SRX126" s="1566"/>
      <c r="SRY126" s="1567"/>
      <c r="SRZ126" s="1567"/>
      <c r="SSA126" s="1567"/>
      <c r="SSB126" s="1567"/>
      <c r="SSC126" s="1567"/>
      <c r="SSD126" s="1567"/>
      <c r="SSE126" s="1567"/>
      <c r="SSF126" s="1567"/>
      <c r="SSG126" s="1567"/>
      <c r="SSH126" s="1567"/>
      <c r="SSI126" s="1567"/>
      <c r="SSJ126" s="1567"/>
      <c r="SSK126" s="1567"/>
      <c r="SSL126" s="1567"/>
      <c r="SSM126" s="1567"/>
      <c r="SSN126" s="1567"/>
      <c r="SSO126" s="1567"/>
      <c r="SSP126" s="1567"/>
      <c r="SSQ126" s="1567"/>
      <c r="SSR126" s="1568"/>
      <c r="SSS126" s="1566"/>
      <c r="SST126" s="1567"/>
      <c r="SSU126" s="1567"/>
      <c r="SSV126" s="1567"/>
      <c r="SSW126" s="1567"/>
      <c r="SSX126" s="1567"/>
      <c r="SSY126" s="1567"/>
      <c r="SSZ126" s="1567"/>
      <c r="STA126" s="1567"/>
      <c r="STB126" s="1567"/>
      <c r="STC126" s="1567"/>
      <c r="STD126" s="1567"/>
      <c r="STE126" s="1567"/>
      <c r="STF126" s="1567"/>
      <c r="STG126" s="1567"/>
      <c r="STH126" s="1567"/>
      <c r="STI126" s="1567"/>
      <c r="STJ126" s="1567"/>
      <c r="STK126" s="1567"/>
      <c r="STL126" s="1567"/>
      <c r="STM126" s="1568"/>
      <c r="STN126" s="1566"/>
      <c r="STO126" s="1567"/>
      <c r="STP126" s="1567"/>
      <c r="STQ126" s="1567"/>
      <c r="STR126" s="1567"/>
      <c r="STS126" s="1567"/>
      <c r="STT126" s="1567"/>
      <c r="STU126" s="1567"/>
      <c r="STV126" s="1567"/>
      <c r="STW126" s="1567"/>
      <c r="STX126" s="1567"/>
      <c r="STY126" s="1567"/>
      <c r="STZ126" s="1567"/>
      <c r="SUA126" s="1567"/>
      <c r="SUB126" s="1567"/>
      <c r="SUC126" s="1567"/>
      <c r="SUD126" s="1567"/>
      <c r="SUE126" s="1567"/>
      <c r="SUF126" s="1567"/>
      <c r="SUG126" s="1567"/>
      <c r="SUH126" s="1568"/>
      <c r="SUI126" s="1566"/>
      <c r="SUJ126" s="1567"/>
      <c r="SUK126" s="1567"/>
      <c r="SUL126" s="1567"/>
      <c r="SUM126" s="1567"/>
      <c r="SUN126" s="1567"/>
      <c r="SUO126" s="1567"/>
      <c r="SUP126" s="1567"/>
      <c r="SUQ126" s="1567"/>
      <c r="SUR126" s="1567"/>
      <c r="SUS126" s="1567"/>
      <c r="SUT126" s="1567"/>
      <c r="SUU126" s="1567"/>
      <c r="SUV126" s="1567"/>
      <c r="SUW126" s="1567"/>
      <c r="SUX126" s="1567"/>
      <c r="SUY126" s="1567"/>
      <c r="SUZ126" s="1567"/>
      <c r="SVA126" s="1567"/>
      <c r="SVB126" s="1567"/>
      <c r="SVC126" s="1568"/>
      <c r="SVD126" s="1566"/>
      <c r="SVE126" s="1567"/>
      <c r="SVF126" s="1567"/>
      <c r="SVG126" s="1567"/>
      <c r="SVH126" s="1567"/>
      <c r="SVI126" s="1567"/>
      <c r="SVJ126" s="1567"/>
      <c r="SVK126" s="1567"/>
      <c r="SVL126" s="1567"/>
      <c r="SVM126" s="1567"/>
      <c r="SVN126" s="1567"/>
      <c r="SVO126" s="1567"/>
      <c r="SVP126" s="1567"/>
      <c r="SVQ126" s="1567"/>
      <c r="SVR126" s="1567"/>
      <c r="SVS126" s="1567"/>
      <c r="SVT126" s="1567"/>
      <c r="SVU126" s="1567"/>
      <c r="SVV126" s="1567"/>
      <c r="SVW126" s="1567"/>
      <c r="SVX126" s="1568"/>
      <c r="SVY126" s="1566"/>
      <c r="SVZ126" s="1567"/>
      <c r="SWA126" s="1567"/>
      <c r="SWB126" s="1567"/>
      <c r="SWC126" s="1567"/>
      <c r="SWD126" s="1567"/>
      <c r="SWE126" s="1567"/>
      <c r="SWF126" s="1567"/>
      <c r="SWG126" s="1567"/>
      <c r="SWH126" s="1567"/>
      <c r="SWI126" s="1567"/>
      <c r="SWJ126" s="1567"/>
      <c r="SWK126" s="1567"/>
      <c r="SWL126" s="1567"/>
      <c r="SWM126" s="1567"/>
      <c r="SWN126" s="1567"/>
      <c r="SWO126" s="1567"/>
      <c r="SWP126" s="1567"/>
      <c r="SWQ126" s="1567"/>
      <c r="SWR126" s="1567"/>
      <c r="SWS126" s="1568"/>
      <c r="SWT126" s="1566"/>
      <c r="SWU126" s="1567"/>
      <c r="SWV126" s="1567"/>
      <c r="SWW126" s="1567"/>
      <c r="SWX126" s="1567"/>
      <c r="SWY126" s="1567"/>
      <c r="SWZ126" s="1567"/>
      <c r="SXA126" s="1567"/>
      <c r="SXB126" s="1567"/>
      <c r="SXC126" s="1567"/>
      <c r="SXD126" s="1567"/>
      <c r="SXE126" s="1567"/>
      <c r="SXF126" s="1567"/>
      <c r="SXG126" s="1567"/>
      <c r="SXH126" s="1567"/>
      <c r="SXI126" s="1567"/>
      <c r="SXJ126" s="1567"/>
      <c r="SXK126" s="1567"/>
      <c r="SXL126" s="1567"/>
      <c r="SXM126" s="1567"/>
      <c r="SXN126" s="1568"/>
      <c r="SXO126" s="1566"/>
      <c r="SXP126" s="1567"/>
      <c r="SXQ126" s="1567"/>
      <c r="SXR126" s="1567"/>
      <c r="SXS126" s="1567"/>
      <c r="SXT126" s="1567"/>
      <c r="SXU126" s="1567"/>
      <c r="SXV126" s="1567"/>
      <c r="SXW126" s="1567"/>
      <c r="SXX126" s="1567"/>
      <c r="SXY126" s="1567"/>
      <c r="SXZ126" s="1567"/>
      <c r="SYA126" s="1567"/>
      <c r="SYB126" s="1567"/>
      <c r="SYC126" s="1567"/>
      <c r="SYD126" s="1567"/>
      <c r="SYE126" s="1567"/>
      <c r="SYF126" s="1567"/>
      <c r="SYG126" s="1567"/>
      <c r="SYH126" s="1567"/>
      <c r="SYI126" s="1568"/>
      <c r="SYJ126" s="1566"/>
      <c r="SYK126" s="1567"/>
      <c r="SYL126" s="1567"/>
      <c r="SYM126" s="1567"/>
      <c r="SYN126" s="1567"/>
      <c r="SYO126" s="1567"/>
      <c r="SYP126" s="1567"/>
      <c r="SYQ126" s="1567"/>
      <c r="SYR126" s="1567"/>
      <c r="SYS126" s="1567"/>
      <c r="SYT126" s="1567"/>
      <c r="SYU126" s="1567"/>
      <c r="SYV126" s="1567"/>
      <c r="SYW126" s="1567"/>
      <c r="SYX126" s="1567"/>
      <c r="SYY126" s="1567"/>
      <c r="SYZ126" s="1567"/>
      <c r="SZA126" s="1567"/>
      <c r="SZB126" s="1567"/>
      <c r="SZC126" s="1567"/>
      <c r="SZD126" s="1568"/>
      <c r="SZE126" s="1566"/>
      <c r="SZF126" s="1567"/>
      <c r="SZG126" s="1567"/>
      <c r="SZH126" s="1567"/>
      <c r="SZI126" s="1567"/>
      <c r="SZJ126" s="1567"/>
      <c r="SZK126" s="1567"/>
      <c r="SZL126" s="1567"/>
      <c r="SZM126" s="1567"/>
      <c r="SZN126" s="1567"/>
      <c r="SZO126" s="1567"/>
      <c r="SZP126" s="1567"/>
      <c r="SZQ126" s="1567"/>
      <c r="SZR126" s="1567"/>
      <c r="SZS126" s="1567"/>
      <c r="SZT126" s="1567"/>
      <c r="SZU126" s="1567"/>
      <c r="SZV126" s="1567"/>
      <c r="SZW126" s="1567"/>
      <c r="SZX126" s="1567"/>
      <c r="SZY126" s="1568"/>
      <c r="SZZ126" s="1566"/>
      <c r="TAA126" s="1567"/>
      <c r="TAB126" s="1567"/>
      <c r="TAC126" s="1567"/>
      <c r="TAD126" s="1567"/>
      <c r="TAE126" s="1567"/>
      <c r="TAF126" s="1567"/>
      <c r="TAG126" s="1567"/>
      <c r="TAH126" s="1567"/>
      <c r="TAI126" s="1567"/>
      <c r="TAJ126" s="1567"/>
      <c r="TAK126" s="1567"/>
      <c r="TAL126" s="1567"/>
      <c r="TAM126" s="1567"/>
      <c r="TAN126" s="1567"/>
      <c r="TAO126" s="1567"/>
      <c r="TAP126" s="1567"/>
      <c r="TAQ126" s="1567"/>
      <c r="TAR126" s="1567"/>
      <c r="TAS126" s="1567"/>
      <c r="TAT126" s="1568"/>
      <c r="TAU126" s="1566"/>
      <c r="TAV126" s="1567"/>
      <c r="TAW126" s="1567"/>
      <c r="TAX126" s="1567"/>
      <c r="TAY126" s="1567"/>
      <c r="TAZ126" s="1567"/>
      <c r="TBA126" s="1567"/>
      <c r="TBB126" s="1567"/>
      <c r="TBC126" s="1567"/>
      <c r="TBD126" s="1567"/>
      <c r="TBE126" s="1567"/>
      <c r="TBF126" s="1567"/>
      <c r="TBG126" s="1567"/>
      <c r="TBH126" s="1567"/>
      <c r="TBI126" s="1567"/>
      <c r="TBJ126" s="1567"/>
      <c r="TBK126" s="1567"/>
      <c r="TBL126" s="1567"/>
      <c r="TBM126" s="1567"/>
      <c r="TBN126" s="1567"/>
      <c r="TBO126" s="1568"/>
      <c r="TBP126" s="1566"/>
      <c r="TBQ126" s="1567"/>
      <c r="TBR126" s="1567"/>
      <c r="TBS126" s="1567"/>
      <c r="TBT126" s="1567"/>
      <c r="TBU126" s="1567"/>
      <c r="TBV126" s="1567"/>
      <c r="TBW126" s="1567"/>
      <c r="TBX126" s="1567"/>
      <c r="TBY126" s="1567"/>
      <c r="TBZ126" s="1567"/>
      <c r="TCA126" s="1567"/>
      <c r="TCB126" s="1567"/>
      <c r="TCC126" s="1567"/>
      <c r="TCD126" s="1567"/>
      <c r="TCE126" s="1567"/>
      <c r="TCF126" s="1567"/>
      <c r="TCG126" s="1567"/>
      <c r="TCH126" s="1567"/>
      <c r="TCI126" s="1567"/>
      <c r="TCJ126" s="1568"/>
      <c r="TCK126" s="1566"/>
      <c r="TCL126" s="1567"/>
      <c r="TCM126" s="1567"/>
      <c r="TCN126" s="1567"/>
      <c r="TCO126" s="1567"/>
      <c r="TCP126" s="1567"/>
      <c r="TCQ126" s="1567"/>
      <c r="TCR126" s="1567"/>
      <c r="TCS126" s="1567"/>
      <c r="TCT126" s="1567"/>
      <c r="TCU126" s="1567"/>
      <c r="TCV126" s="1567"/>
      <c r="TCW126" s="1567"/>
      <c r="TCX126" s="1567"/>
      <c r="TCY126" s="1567"/>
      <c r="TCZ126" s="1567"/>
      <c r="TDA126" s="1567"/>
      <c r="TDB126" s="1567"/>
      <c r="TDC126" s="1567"/>
      <c r="TDD126" s="1567"/>
      <c r="TDE126" s="1568"/>
      <c r="TDF126" s="1566"/>
      <c r="TDG126" s="1567"/>
      <c r="TDH126" s="1567"/>
      <c r="TDI126" s="1567"/>
      <c r="TDJ126" s="1567"/>
      <c r="TDK126" s="1567"/>
      <c r="TDL126" s="1567"/>
      <c r="TDM126" s="1567"/>
      <c r="TDN126" s="1567"/>
      <c r="TDO126" s="1567"/>
      <c r="TDP126" s="1567"/>
      <c r="TDQ126" s="1567"/>
      <c r="TDR126" s="1567"/>
      <c r="TDS126" s="1567"/>
      <c r="TDT126" s="1567"/>
      <c r="TDU126" s="1567"/>
      <c r="TDV126" s="1567"/>
      <c r="TDW126" s="1567"/>
      <c r="TDX126" s="1567"/>
      <c r="TDY126" s="1567"/>
      <c r="TDZ126" s="1568"/>
      <c r="TEA126" s="1566"/>
      <c r="TEB126" s="1567"/>
      <c r="TEC126" s="1567"/>
      <c r="TED126" s="1567"/>
      <c r="TEE126" s="1567"/>
      <c r="TEF126" s="1567"/>
      <c r="TEG126" s="1567"/>
      <c r="TEH126" s="1567"/>
      <c r="TEI126" s="1567"/>
      <c r="TEJ126" s="1567"/>
      <c r="TEK126" s="1567"/>
      <c r="TEL126" s="1567"/>
      <c r="TEM126" s="1567"/>
      <c r="TEN126" s="1567"/>
      <c r="TEO126" s="1567"/>
      <c r="TEP126" s="1567"/>
      <c r="TEQ126" s="1567"/>
      <c r="TER126" s="1567"/>
      <c r="TES126" s="1567"/>
      <c r="TET126" s="1567"/>
      <c r="TEU126" s="1568"/>
      <c r="TEV126" s="1566"/>
      <c r="TEW126" s="1567"/>
      <c r="TEX126" s="1567"/>
      <c r="TEY126" s="1567"/>
      <c r="TEZ126" s="1567"/>
      <c r="TFA126" s="1567"/>
      <c r="TFB126" s="1567"/>
      <c r="TFC126" s="1567"/>
      <c r="TFD126" s="1567"/>
      <c r="TFE126" s="1567"/>
      <c r="TFF126" s="1567"/>
      <c r="TFG126" s="1567"/>
      <c r="TFH126" s="1567"/>
      <c r="TFI126" s="1567"/>
      <c r="TFJ126" s="1567"/>
      <c r="TFK126" s="1567"/>
      <c r="TFL126" s="1567"/>
      <c r="TFM126" s="1567"/>
      <c r="TFN126" s="1567"/>
      <c r="TFO126" s="1567"/>
      <c r="TFP126" s="1568"/>
      <c r="TFQ126" s="1566"/>
      <c r="TFR126" s="1567"/>
      <c r="TFS126" s="1567"/>
      <c r="TFT126" s="1567"/>
      <c r="TFU126" s="1567"/>
      <c r="TFV126" s="1567"/>
      <c r="TFW126" s="1567"/>
      <c r="TFX126" s="1567"/>
      <c r="TFY126" s="1567"/>
      <c r="TFZ126" s="1567"/>
      <c r="TGA126" s="1567"/>
      <c r="TGB126" s="1567"/>
      <c r="TGC126" s="1567"/>
      <c r="TGD126" s="1567"/>
      <c r="TGE126" s="1567"/>
      <c r="TGF126" s="1567"/>
      <c r="TGG126" s="1567"/>
      <c r="TGH126" s="1567"/>
      <c r="TGI126" s="1567"/>
      <c r="TGJ126" s="1567"/>
      <c r="TGK126" s="1568"/>
      <c r="TGL126" s="1566"/>
      <c r="TGM126" s="1567"/>
      <c r="TGN126" s="1567"/>
      <c r="TGO126" s="1567"/>
      <c r="TGP126" s="1567"/>
      <c r="TGQ126" s="1567"/>
      <c r="TGR126" s="1567"/>
      <c r="TGS126" s="1567"/>
      <c r="TGT126" s="1567"/>
      <c r="TGU126" s="1567"/>
      <c r="TGV126" s="1567"/>
      <c r="TGW126" s="1567"/>
      <c r="TGX126" s="1567"/>
      <c r="TGY126" s="1567"/>
      <c r="TGZ126" s="1567"/>
      <c r="THA126" s="1567"/>
      <c r="THB126" s="1567"/>
      <c r="THC126" s="1567"/>
      <c r="THD126" s="1567"/>
      <c r="THE126" s="1567"/>
      <c r="THF126" s="1568"/>
      <c r="THG126" s="1566"/>
      <c r="THH126" s="1567"/>
      <c r="THI126" s="1567"/>
      <c r="THJ126" s="1567"/>
      <c r="THK126" s="1567"/>
      <c r="THL126" s="1567"/>
      <c r="THM126" s="1567"/>
      <c r="THN126" s="1567"/>
      <c r="THO126" s="1567"/>
      <c r="THP126" s="1567"/>
      <c r="THQ126" s="1567"/>
      <c r="THR126" s="1567"/>
      <c r="THS126" s="1567"/>
      <c r="THT126" s="1567"/>
      <c r="THU126" s="1567"/>
      <c r="THV126" s="1567"/>
      <c r="THW126" s="1567"/>
      <c r="THX126" s="1567"/>
      <c r="THY126" s="1567"/>
      <c r="THZ126" s="1567"/>
      <c r="TIA126" s="1568"/>
      <c r="TIB126" s="1566"/>
      <c r="TIC126" s="1567"/>
      <c r="TID126" s="1567"/>
      <c r="TIE126" s="1567"/>
      <c r="TIF126" s="1567"/>
      <c r="TIG126" s="1567"/>
      <c r="TIH126" s="1567"/>
      <c r="TII126" s="1567"/>
      <c r="TIJ126" s="1567"/>
      <c r="TIK126" s="1567"/>
      <c r="TIL126" s="1567"/>
      <c r="TIM126" s="1567"/>
      <c r="TIN126" s="1567"/>
      <c r="TIO126" s="1567"/>
      <c r="TIP126" s="1567"/>
      <c r="TIQ126" s="1567"/>
      <c r="TIR126" s="1567"/>
      <c r="TIS126" s="1567"/>
      <c r="TIT126" s="1567"/>
      <c r="TIU126" s="1567"/>
      <c r="TIV126" s="1568"/>
      <c r="TIW126" s="1566"/>
      <c r="TIX126" s="1567"/>
      <c r="TIY126" s="1567"/>
      <c r="TIZ126" s="1567"/>
      <c r="TJA126" s="1567"/>
      <c r="TJB126" s="1567"/>
      <c r="TJC126" s="1567"/>
      <c r="TJD126" s="1567"/>
      <c r="TJE126" s="1567"/>
      <c r="TJF126" s="1567"/>
      <c r="TJG126" s="1567"/>
      <c r="TJH126" s="1567"/>
      <c r="TJI126" s="1567"/>
      <c r="TJJ126" s="1567"/>
      <c r="TJK126" s="1567"/>
      <c r="TJL126" s="1567"/>
      <c r="TJM126" s="1567"/>
      <c r="TJN126" s="1567"/>
      <c r="TJO126" s="1567"/>
      <c r="TJP126" s="1567"/>
      <c r="TJQ126" s="1568"/>
      <c r="TJR126" s="1566"/>
      <c r="TJS126" s="1567"/>
      <c r="TJT126" s="1567"/>
      <c r="TJU126" s="1567"/>
      <c r="TJV126" s="1567"/>
      <c r="TJW126" s="1567"/>
      <c r="TJX126" s="1567"/>
      <c r="TJY126" s="1567"/>
      <c r="TJZ126" s="1567"/>
      <c r="TKA126" s="1567"/>
      <c r="TKB126" s="1567"/>
      <c r="TKC126" s="1567"/>
      <c r="TKD126" s="1567"/>
      <c r="TKE126" s="1567"/>
      <c r="TKF126" s="1567"/>
      <c r="TKG126" s="1567"/>
      <c r="TKH126" s="1567"/>
      <c r="TKI126" s="1567"/>
      <c r="TKJ126" s="1567"/>
      <c r="TKK126" s="1567"/>
      <c r="TKL126" s="1568"/>
      <c r="TKM126" s="1566"/>
      <c r="TKN126" s="1567"/>
      <c r="TKO126" s="1567"/>
      <c r="TKP126" s="1567"/>
      <c r="TKQ126" s="1567"/>
      <c r="TKR126" s="1567"/>
      <c r="TKS126" s="1567"/>
      <c r="TKT126" s="1567"/>
      <c r="TKU126" s="1567"/>
      <c r="TKV126" s="1567"/>
      <c r="TKW126" s="1567"/>
      <c r="TKX126" s="1567"/>
      <c r="TKY126" s="1567"/>
      <c r="TKZ126" s="1567"/>
      <c r="TLA126" s="1567"/>
      <c r="TLB126" s="1567"/>
      <c r="TLC126" s="1567"/>
      <c r="TLD126" s="1567"/>
      <c r="TLE126" s="1567"/>
      <c r="TLF126" s="1567"/>
      <c r="TLG126" s="1568"/>
      <c r="TLH126" s="1566"/>
      <c r="TLI126" s="1567"/>
      <c r="TLJ126" s="1567"/>
      <c r="TLK126" s="1567"/>
      <c r="TLL126" s="1567"/>
      <c r="TLM126" s="1567"/>
      <c r="TLN126" s="1567"/>
      <c r="TLO126" s="1567"/>
      <c r="TLP126" s="1567"/>
      <c r="TLQ126" s="1567"/>
      <c r="TLR126" s="1567"/>
      <c r="TLS126" s="1567"/>
      <c r="TLT126" s="1567"/>
      <c r="TLU126" s="1567"/>
      <c r="TLV126" s="1567"/>
      <c r="TLW126" s="1567"/>
      <c r="TLX126" s="1567"/>
      <c r="TLY126" s="1567"/>
      <c r="TLZ126" s="1567"/>
      <c r="TMA126" s="1567"/>
      <c r="TMB126" s="1568"/>
      <c r="TMC126" s="1566"/>
      <c r="TMD126" s="1567"/>
      <c r="TME126" s="1567"/>
      <c r="TMF126" s="1567"/>
      <c r="TMG126" s="1567"/>
      <c r="TMH126" s="1567"/>
      <c r="TMI126" s="1567"/>
      <c r="TMJ126" s="1567"/>
      <c r="TMK126" s="1567"/>
      <c r="TML126" s="1567"/>
      <c r="TMM126" s="1567"/>
      <c r="TMN126" s="1567"/>
      <c r="TMO126" s="1567"/>
      <c r="TMP126" s="1567"/>
      <c r="TMQ126" s="1567"/>
      <c r="TMR126" s="1567"/>
      <c r="TMS126" s="1567"/>
      <c r="TMT126" s="1567"/>
      <c r="TMU126" s="1567"/>
      <c r="TMV126" s="1567"/>
      <c r="TMW126" s="1568"/>
      <c r="TMX126" s="1566"/>
      <c r="TMY126" s="1567"/>
      <c r="TMZ126" s="1567"/>
      <c r="TNA126" s="1567"/>
      <c r="TNB126" s="1567"/>
      <c r="TNC126" s="1567"/>
      <c r="TND126" s="1567"/>
      <c r="TNE126" s="1567"/>
      <c r="TNF126" s="1567"/>
      <c r="TNG126" s="1567"/>
      <c r="TNH126" s="1567"/>
      <c r="TNI126" s="1567"/>
      <c r="TNJ126" s="1567"/>
      <c r="TNK126" s="1567"/>
      <c r="TNL126" s="1567"/>
      <c r="TNM126" s="1567"/>
      <c r="TNN126" s="1567"/>
      <c r="TNO126" s="1567"/>
      <c r="TNP126" s="1567"/>
      <c r="TNQ126" s="1567"/>
      <c r="TNR126" s="1568"/>
      <c r="TNS126" s="1566"/>
      <c r="TNT126" s="1567"/>
      <c r="TNU126" s="1567"/>
      <c r="TNV126" s="1567"/>
      <c r="TNW126" s="1567"/>
      <c r="TNX126" s="1567"/>
      <c r="TNY126" s="1567"/>
      <c r="TNZ126" s="1567"/>
      <c r="TOA126" s="1567"/>
      <c r="TOB126" s="1567"/>
      <c r="TOC126" s="1567"/>
      <c r="TOD126" s="1567"/>
      <c r="TOE126" s="1567"/>
      <c r="TOF126" s="1567"/>
      <c r="TOG126" s="1567"/>
      <c r="TOH126" s="1567"/>
      <c r="TOI126" s="1567"/>
      <c r="TOJ126" s="1567"/>
      <c r="TOK126" s="1567"/>
      <c r="TOL126" s="1567"/>
      <c r="TOM126" s="1568"/>
      <c r="TON126" s="1566"/>
      <c r="TOO126" s="1567"/>
      <c r="TOP126" s="1567"/>
      <c r="TOQ126" s="1567"/>
      <c r="TOR126" s="1567"/>
      <c r="TOS126" s="1567"/>
      <c r="TOT126" s="1567"/>
      <c r="TOU126" s="1567"/>
      <c r="TOV126" s="1567"/>
      <c r="TOW126" s="1567"/>
      <c r="TOX126" s="1567"/>
      <c r="TOY126" s="1567"/>
      <c r="TOZ126" s="1567"/>
      <c r="TPA126" s="1567"/>
      <c r="TPB126" s="1567"/>
      <c r="TPC126" s="1567"/>
      <c r="TPD126" s="1567"/>
      <c r="TPE126" s="1567"/>
      <c r="TPF126" s="1567"/>
      <c r="TPG126" s="1567"/>
      <c r="TPH126" s="1568"/>
      <c r="TPI126" s="1566"/>
      <c r="TPJ126" s="1567"/>
      <c r="TPK126" s="1567"/>
      <c r="TPL126" s="1567"/>
      <c r="TPM126" s="1567"/>
      <c r="TPN126" s="1567"/>
      <c r="TPO126" s="1567"/>
      <c r="TPP126" s="1567"/>
      <c r="TPQ126" s="1567"/>
      <c r="TPR126" s="1567"/>
      <c r="TPS126" s="1567"/>
      <c r="TPT126" s="1567"/>
      <c r="TPU126" s="1567"/>
      <c r="TPV126" s="1567"/>
      <c r="TPW126" s="1567"/>
      <c r="TPX126" s="1567"/>
      <c r="TPY126" s="1567"/>
      <c r="TPZ126" s="1567"/>
      <c r="TQA126" s="1567"/>
      <c r="TQB126" s="1567"/>
      <c r="TQC126" s="1568"/>
      <c r="TQD126" s="1566"/>
      <c r="TQE126" s="1567"/>
      <c r="TQF126" s="1567"/>
      <c r="TQG126" s="1567"/>
      <c r="TQH126" s="1567"/>
      <c r="TQI126" s="1567"/>
      <c r="TQJ126" s="1567"/>
      <c r="TQK126" s="1567"/>
      <c r="TQL126" s="1567"/>
      <c r="TQM126" s="1567"/>
      <c r="TQN126" s="1567"/>
      <c r="TQO126" s="1567"/>
      <c r="TQP126" s="1567"/>
      <c r="TQQ126" s="1567"/>
      <c r="TQR126" s="1567"/>
      <c r="TQS126" s="1567"/>
      <c r="TQT126" s="1567"/>
      <c r="TQU126" s="1567"/>
      <c r="TQV126" s="1567"/>
      <c r="TQW126" s="1567"/>
      <c r="TQX126" s="1568"/>
      <c r="TQY126" s="1566"/>
      <c r="TQZ126" s="1567"/>
      <c r="TRA126" s="1567"/>
      <c r="TRB126" s="1567"/>
      <c r="TRC126" s="1567"/>
      <c r="TRD126" s="1567"/>
      <c r="TRE126" s="1567"/>
      <c r="TRF126" s="1567"/>
      <c r="TRG126" s="1567"/>
      <c r="TRH126" s="1567"/>
      <c r="TRI126" s="1567"/>
      <c r="TRJ126" s="1567"/>
      <c r="TRK126" s="1567"/>
      <c r="TRL126" s="1567"/>
      <c r="TRM126" s="1567"/>
      <c r="TRN126" s="1567"/>
      <c r="TRO126" s="1567"/>
      <c r="TRP126" s="1567"/>
      <c r="TRQ126" s="1567"/>
      <c r="TRR126" s="1567"/>
      <c r="TRS126" s="1568"/>
      <c r="TRT126" s="1566"/>
      <c r="TRU126" s="1567"/>
      <c r="TRV126" s="1567"/>
      <c r="TRW126" s="1567"/>
      <c r="TRX126" s="1567"/>
      <c r="TRY126" s="1567"/>
      <c r="TRZ126" s="1567"/>
      <c r="TSA126" s="1567"/>
      <c r="TSB126" s="1567"/>
      <c r="TSC126" s="1567"/>
      <c r="TSD126" s="1567"/>
      <c r="TSE126" s="1567"/>
      <c r="TSF126" s="1567"/>
      <c r="TSG126" s="1567"/>
      <c r="TSH126" s="1567"/>
      <c r="TSI126" s="1567"/>
      <c r="TSJ126" s="1567"/>
      <c r="TSK126" s="1567"/>
      <c r="TSL126" s="1567"/>
      <c r="TSM126" s="1567"/>
      <c r="TSN126" s="1568"/>
      <c r="TSO126" s="1566"/>
      <c r="TSP126" s="1567"/>
      <c r="TSQ126" s="1567"/>
      <c r="TSR126" s="1567"/>
      <c r="TSS126" s="1567"/>
      <c r="TST126" s="1567"/>
      <c r="TSU126" s="1567"/>
      <c r="TSV126" s="1567"/>
      <c r="TSW126" s="1567"/>
      <c r="TSX126" s="1567"/>
      <c r="TSY126" s="1567"/>
      <c r="TSZ126" s="1567"/>
      <c r="TTA126" s="1567"/>
      <c r="TTB126" s="1567"/>
      <c r="TTC126" s="1567"/>
      <c r="TTD126" s="1567"/>
      <c r="TTE126" s="1567"/>
      <c r="TTF126" s="1567"/>
      <c r="TTG126" s="1567"/>
      <c r="TTH126" s="1567"/>
      <c r="TTI126" s="1568"/>
      <c r="TTJ126" s="1566"/>
      <c r="TTK126" s="1567"/>
      <c r="TTL126" s="1567"/>
      <c r="TTM126" s="1567"/>
      <c r="TTN126" s="1567"/>
      <c r="TTO126" s="1567"/>
      <c r="TTP126" s="1567"/>
      <c r="TTQ126" s="1567"/>
      <c r="TTR126" s="1567"/>
      <c r="TTS126" s="1567"/>
      <c r="TTT126" s="1567"/>
      <c r="TTU126" s="1567"/>
      <c r="TTV126" s="1567"/>
      <c r="TTW126" s="1567"/>
      <c r="TTX126" s="1567"/>
      <c r="TTY126" s="1567"/>
      <c r="TTZ126" s="1567"/>
      <c r="TUA126" s="1567"/>
      <c r="TUB126" s="1567"/>
      <c r="TUC126" s="1567"/>
      <c r="TUD126" s="1568"/>
      <c r="TUE126" s="1566"/>
      <c r="TUF126" s="1567"/>
      <c r="TUG126" s="1567"/>
      <c r="TUH126" s="1567"/>
      <c r="TUI126" s="1567"/>
      <c r="TUJ126" s="1567"/>
      <c r="TUK126" s="1567"/>
      <c r="TUL126" s="1567"/>
      <c r="TUM126" s="1567"/>
      <c r="TUN126" s="1567"/>
      <c r="TUO126" s="1567"/>
      <c r="TUP126" s="1567"/>
      <c r="TUQ126" s="1567"/>
      <c r="TUR126" s="1567"/>
      <c r="TUS126" s="1567"/>
      <c r="TUT126" s="1567"/>
      <c r="TUU126" s="1567"/>
      <c r="TUV126" s="1567"/>
      <c r="TUW126" s="1567"/>
      <c r="TUX126" s="1567"/>
      <c r="TUY126" s="1568"/>
      <c r="TUZ126" s="1566"/>
      <c r="TVA126" s="1567"/>
      <c r="TVB126" s="1567"/>
      <c r="TVC126" s="1567"/>
      <c r="TVD126" s="1567"/>
      <c r="TVE126" s="1567"/>
      <c r="TVF126" s="1567"/>
      <c r="TVG126" s="1567"/>
      <c r="TVH126" s="1567"/>
      <c r="TVI126" s="1567"/>
      <c r="TVJ126" s="1567"/>
      <c r="TVK126" s="1567"/>
      <c r="TVL126" s="1567"/>
      <c r="TVM126" s="1567"/>
      <c r="TVN126" s="1567"/>
      <c r="TVO126" s="1567"/>
      <c r="TVP126" s="1567"/>
      <c r="TVQ126" s="1567"/>
      <c r="TVR126" s="1567"/>
      <c r="TVS126" s="1567"/>
      <c r="TVT126" s="1568"/>
      <c r="TVU126" s="1566"/>
      <c r="TVV126" s="1567"/>
      <c r="TVW126" s="1567"/>
      <c r="TVX126" s="1567"/>
      <c r="TVY126" s="1567"/>
      <c r="TVZ126" s="1567"/>
      <c r="TWA126" s="1567"/>
      <c r="TWB126" s="1567"/>
      <c r="TWC126" s="1567"/>
      <c r="TWD126" s="1567"/>
      <c r="TWE126" s="1567"/>
      <c r="TWF126" s="1567"/>
      <c r="TWG126" s="1567"/>
      <c r="TWH126" s="1567"/>
      <c r="TWI126" s="1567"/>
      <c r="TWJ126" s="1567"/>
      <c r="TWK126" s="1567"/>
      <c r="TWL126" s="1567"/>
      <c r="TWM126" s="1567"/>
      <c r="TWN126" s="1567"/>
      <c r="TWO126" s="1568"/>
      <c r="TWP126" s="1566"/>
      <c r="TWQ126" s="1567"/>
      <c r="TWR126" s="1567"/>
      <c r="TWS126" s="1567"/>
      <c r="TWT126" s="1567"/>
      <c r="TWU126" s="1567"/>
      <c r="TWV126" s="1567"/>
      <c r="TWW126" s="1567"/>
      <c r="TWX126" s="1567"/>
      <c r="TWY126" s="1567"/>
      <c r="TWZ126" s="1567"/>
      <c r="TXA126" s="1567"/>
      <c r="TXB126" s="1567"/>
      <c r="TXC126" s="1567"/>
      <c r="TXD126" s="1567"/>
      <c r="TXE126" s="1567"/>
      <c r="TXF126" s="1567"/>
      <c r="TXG126" s="1567"/>
      <c r="TXH126" s="1567"/>
      <c r="TXI126" s="1567"/>
      <c r="TXJ126" s="1568"/>
      <c r="TXK126" s="1566"/>
      <c r="TXL126" s="1567"/>
      <c r="TXM126" s="1567"/>
      <c r="TXN126" s="1567"/>
      <c r="TXO126" s="1567"/>
      <c r="TXP126" s="1567"/>
      <c r="TXQ126" s="1567"/>
      <c r="TXR126" s="1567"/>
      <c r="TXS126" s="1567"/>
      <c r="TXT126" s="1567"/>
      <c r="TXU126" s="1567"/>
      <c r="TXV126" s="1567"/>
      <c r="TXW126" s="1567"/>
      <c r="TXX126" s="1567"/>
      <c r="TXY126" s="1567"/>
      <c r="TXZ126" s="1567"/>
      <c r="TYA126" s="1567"/>
      <c r="TYB126" s="1567"/>
      <c r="TYC126" s="1567"/>
      <c r="TYD126" s="1567"/>
      <c r="TYE126" s="1568"/>
      <c r="TYF126" s="1566"/>
      <c r="TYG126" s="1567"/>
      <c r="TYH126" s="1567"/>
      <c r="TYI126" s="1567"/>
      <c r="TYJ126" s="1567"/>
      <c r="TYK126" s="1567"/>
      <c r="TYL126" s="1567"/>
      <c r="TYM126" s="1567"/>
      <c r="TYN126" s="1567"/>
      <c r="TYO126" s="1567"/>
      <c r="TYP126" s="1567"/>
      <c r="TYQ126" s="1567"/>
      <c r="TYR126" s="1567"/>
      <c r="TYS126" s="1567"/>
      <c r="TYT126" s="1567"/>
      <c r="TYU126" s="1567"/>
      <c r="TYV126" s="1567"/>
      <c r="TYW126" s="1567"/>
      <c r="TYX126" s="1567"/>
      <c r="TYY126" s="1567"/>
      <c r="TYZ126" s="1568"/>
      <c r="TZA126" s="1566"/>
      <c r="TZB126" s="1567"/>
      <c r="TZC126" s="1567"/>
      <c r="TZD126" s="1567"/>
      <c r="TZE126" s="1567"/>
      <c r="TZF126" s="1567"/>
      <c r="TZG126" s="1567"/>
      <c r="TZH126" s="1567"/>
      <c r="TZI126" s="1567"/>
      <c r="TZJ126" s="1567"/>
      <c r="TZK126" s="1567"/>
      <c r="TZL126" s="1567"/>
      <c r="TZM126" s="1567"/>
      <c r="TZN126" s="1567"/>
      <c r="TZO126" s="1567"/>
      <c r="TZP126" s="1567"/>
      <c r="TZQ126" s="1567"/>
      <c r="TZR126" s="1567"/>
      <c r="TZS126" s="1567"/>
      <c r="TZT126" s="1567"/>
      <c r="TZU126" s="1568"/>
      <c r="TZV126" s="1566"/>
      <c r="TZW126" s="1567"/>
      <c r="TZX126" s="1567"/>
      <c r="TZY126" s="1567"/>
      <c r="TZZ126" s="1567"/>
      <c r="UAA126" s="1567"/>
      <c r="UAB126" s="1567"/>
      <c r="UAC126" s="1567"/>
      <c r="UAD126" s="1567"/>
      <c r="UAE126" s="1567"/>
      <c r="UAF126" s="1567"/>
      <c r="UAG126" s="1567"/>
      <c r="UAH126" s="1567"/>
      <c r="UAI126" s="1567"/>
      <c r="UAJ126" s="1567"/>
      <c r="UAK126" s="1567"/>
      <c r="UAL126" s="1567"/>
      <c r="UAM126" s="1567"/>
      <c r="UAN126" s="1567"/>
      <c r="UAO126" s="1567"/>
      <c r="UAP126" s="1568"/>
      <c r="UAQ126" s="1566"/>
      <c r="UAR126" s="1567"/>
      <c r="UAS126" s="1567"/>
      <c r="UAT126" s="1567"/>
      <c r="UAU126" s="1567"/>
      <c r="UAV126" s="1567"/>
      <c r="UAW126" s="1567"/>
      <c r="UAX126" s="1567"/>
      <c r="UAY126" s="1567"/>
      <c r="UAZ126" s="1567"/>
      <c r="UBA126" s="1567"/>
      <c r="UBB126" s="1567"/>
      <c r="UBC126" s="1567"/>
      <c r="UBD126" s="1567"/>
      <c r="UBE126" s="1567"/>
      <c r="UBF126" s="1567"/>
      <c r="UBG126" s="1567"/>
      <c r="UBH126" s="1567"/>
      <c r="UBI126" s="1567"/>
      <c r="UBJ126" s="1567"/>
      <c r="UBK126" s="1568"/>
      <c r="UBL126" s="1566"/>
      <c r="UBM126" s="1567"/>
      <c r="UBN126" s="1567"/>
      <c r="UBO126" s="1567"/>
      <c r="UBP126" s="1567"/>
      <c r="UBQ126" s="1567"/>
      <c r="UBR126" s="1567"/>
      <c r="UBS126" s="1567"/>
      <c r="UBT126" s="1567"/>
      <c r="UBU126" s="1567"/>
      <c r="UBV126" s="1567"/>
      <c r="UBW126" s="1567"/>
      <c r="UBX126" s="1567"/>
      <c r="UBY126" s="1567"/>
      <c r="UBZ126" s="1567"/>
      <c r="UCA126" s="1567"/>
      <c r="UCB126" s="1567"/>
      <c r="UCC126" s="1567"/>
      <c r="UCD126" s="1567"/>
      <c r="UCE126" s="1567"/>
      <c r="UCF126" s="1568"/>
      <c r="UCG126" s="1566"/>
      <c r="UCH126" s="1567"/>
      <c r="UCI126" s="1567"/>
      <c r="UCJ126" s="1567"/>
      <c r="UCK126" s="1567"/>
      <c r="UCL126" s="1567"/>
      <c r="UCM126" s="1567"/>
      <c r="UCN126" s="1567"/>
      <c r="UCO126" s="1567"/>
      <c r="UCP126" s="1567"/>
      <c r="UCQ126" s="1567"/>
      <c r="UCR126" s="1567"/>
      <c r="UCS126" s="1567"/>
      <c r="UCT126" s="1567"/>
      <c r="UCU126" s="1567"/>
      <c r="UCV126" s="1567"/>
      <c r="UCW126" s="1567"/>
      <c r="UCX126" s="1567"/>
      <c r="UCY126" s="1567"/>
      <c r="UCZ126" s="1567"/>
      <c r="UDA126" s="1568"/>
      <c r="UDB126" s="1566"/>
      <c r="UDC126" s="1567"/>
      <c r="UDD126" s="1567"/>
      <c r="UDE126" s="1567"/>
      <c r="UDF126" s="1567"/>
      <c r="UDG126" s="1567"/>
      <c r="UDH126" s="1567"/>
      <c r="UDI126" s="1567"/>
      <c r="UDJ126" s="1567"/>
      <c r="UDK126" s="1567"/>
      <c r="UDL126" s="1567"/>
      <c r="UDM126" s="1567"/>
      <c r="UDN126" s="1567"/>
      <c r="UDO126" s="1567"/>
      <c r="UDP126" s="1567"/>
      <c r="UDQ126" s="1567"/>
      <c r="UDR126" s="1567"/>
      <c r="UDS126" s="1567"/>
      <c r="UDT126" s="1567"/>
      <c r="UDU126" s="1567"/>
      <c r="UDV126" s="1568"/>
      <c r="UDW126" s="1566"/>
      <c r="UDX126" s="1567"/>
      <c r="UDY126" s="1567"/>
      <c r="UDZ126" s="1567"/>
      <c r="UEA126" s="1567"/>
      <c r="UEB126" s="1567"/>
      <c r="UEC126" s="1567"/>
      <c r="UED126" s="1567"/>
      <c r="UEE126" s="1567"/>
      <c r="UEF126" s="1567"/>
      <c r="UEG126" s="1567"/>
      <c r="UEH126" s="1567"/>
      <c r="UEI126" s="1567"/>
      <c r="UEJ126" s="1567"/>
      <c r="UEK126" s="1567"/>
      <c r="UEL126" s="1567"/>
      <c r="UEM126" s="1567"/>
      <c r="UEN126" s="1567"/>
      <c r="UEO126" s="1567"/>
      <c r="UEP126" s="1567"/>
      <c r="UEQ126" s="1568"/>
      <c r="UER126" s="1566"/>
      <c r="UES126" s="1567"/>
      <c r="UET126" s="1567"/>
      <c r="UEU126" s="1567"/>
      <c r="UEV126" s="1567"/>
      <c r="UEW126" s="1567"/>
      <c r="UEX126" s="1567"/>
      <c r="UEY126" s="1567"/>
      <c r="UEZ126" s="1567"/>
      <c r="UFA126" s="1567"/>
      <c r="UFB126" s="1567"/>
      <c r="UFC126" s="1567"/>
      <c r="UFD126" s="1567"/>
      <c r="UFE126" s="1567"/>
      <c r="UFF126" s="1567"/>
      <c r="UFG126" s="1567"/>
      <c r="UFH126" s="1567"/>
      <c r="UFI126" s="1567"/>
      <c r="UFJ126" s="1567"/>
      <c r="UFK126" s="1567"/>
      <c r="UFL126" s="1568"/>
      <c r="UFM126" s="1566"/>
      <c r="UFN126" s="1567"/>
      <c r="UFO126" s="1567"/>
      <c r="UFP126" s="1567"/>
      <c r="UFQ126" s="1567"/>
      <c r="UFR126" s="1567"/>
      <c r="UFS126" s="1567"/>
      <c r="UFT126" s="1567"/>
      <c r="UFU126" s="1567"/>
      <c r="UFV126" s="1567"/>
      <c r="UFW126" s="1567"/>
      <c r="UFX126" s="1567"/>
      <c r="UFY126" s="1567"/>
      <c r="UFZ126" s="1567"/>
      <c r="UGA126" s="1567"/>
      <c r="UGB126" s="1567"/>
      <c r="UGC126" s="1567"/>
      <c r="UGD126" s="1567"/>
      <c r="UGE126" s="1567"/>
      <c r="UGF126" s="1567"/>
      <c r="UGG126" s="1568"/>
      <c r="UGH126" s="1566"/>
      <c r="UGI126" s="1567"/>
      <c r="UGJ126" s="1567"/>
      <c r="UGK126" s="1567"/>
      <c r="UGL126" s="1567"/>
      <c r="UGM126" s="1567"/>
      <c r="UGN126" s="1567"/>
      <c r="UGO126" s="1567"/>
      <c r="UGP126" s="1567"/>
      <c r="UGQ126" s="1567"/>
      <c r="UGR126" s="1567"/>
      <c r="UGS126" s="1567"/>
      <c r="UGT126" s="1567"/>
      <c r="UGU126" s="1567"/>
      <c r="UGV126" s="1567"/>
      <c r="UGW126" s="1567"/>
      <c r="UGX126" s="1567"/>
      <c r="UGY126" s="1567"/>
      <c r="UGZ126" s="1567"/>
      <c r="UHA126" s="1567"/>
      <c r="UHB126" s="1568"/>
      <c r="UHC126" s="1566"/>
      <c r="UHD126" s="1567"/>
      <c r="UHE126" s="1567"/>
      <c r="UHF126" s="1567"/>
      <c r="UHG126" s="1567"/>
      <c r="UHH126" s="1567"/>
      <c r="UHI126" s="1567"/>
      <c r="UHJ126" s="1567"/>
      <c r="UHK126" s="1567"/>
      <c r="UHL126" s="1567"/>
      <c r="UHM126" s="1567"/>
      <c r="UHN126" s="1567"/>
      <c r="UHO126" s="1567"/>
      <c r="UHP126" s="1567"/>
      <c r="UHQ126" s="1567"/>
      <c r="UHR126" s="1567"/>
      <c r="UHS126" s="1567"/>
      <c r="UHT126" s="1567"/>
      <c r="UHU126" s="1567"/>
      <c r="UHV126" s="1567"/>
      <c r="UHW126" s="1568"/>
      <c r="UHX126" s="1566"/>
      <c r="UHY126" s="1567"/>
      <c r="UHZ126" s="1567"/>
      <c r="UIA126" s="1567"/>
      <c r="UIB126" s="1567"/>
      <c r="UIC126" s="1567"/>
      <c r="UID126" s="1567"/>
      <c r="UIE126" s="1567"/>
      <c r="UIF126" s="1567"/>
      <c r="UIG126" s="1567"/>
      <c r="UIH126" s="1567"/>
      <c r="UII126" s="1567"/>
      <c r="UIJ126" s="1567"/>
      <c r="UIK126" s="1567"/>
      <c r="UIL126" s="1567"/>
      <c r="UIM126" s="1567"/>
      <c r="UIN126" s="1567"/>
      <c r="UIO126" s="1567"/>
      <c r="UIP126" s="1567"/>
      <c r="UIQ126" s="1567"/>
      <c r="UIR126" s="1568"/>
      <c r="UIS126" s="1566"/>
      <c r="UIT126" s="1567"/>
      <c r="UIU126" s="1567"/>
      <c r="UIV126" s="1567"/>
      <c r="UIW126" s="1567"/>
      <c r="UIX126" s="1567"/>
      <c r="UIY126" s="1567"/>
      <c r="UIZ126" s="1567"/>
      <c r="UJA126" s="1567"/>
      <c r="UJB126" s="1567"/>
      <c r="UJC126" s="1567"/>
      <c r="UJD126" s="1567"/>
      <c r="UJE126" s="1567"/>
      <c r="UJF126" s="1567"/>
      <c r="UJG126" s="1567"/>
      <c r="UJH126" s="1567"/>
      <c r="UJI126" s="1567"/>
      <c r="UJJ126" s="1567"/>
      <c r="UJK126" s="1567"/>
      <c r="UJL126" s="1567"/>
      <c r="UJM126" s="1568"/>
      <c r="UJN126" s="1566"/>
      <c r="UJO126" s="1567"/>
      <c r="UJP126" s="1567"/>
      <c r="UJQ126" s="1567"/>
      <c r="UJR126" s="1567"/>
      <c r="UJS126" s="1567"/>
      <c r="UJT126" s="1567"/>
      <c r="UJU126" s="1567"/>
      <c r="UJV126" s="1567"/>
      <c r="UJW126" s="1567"/>
      <c r="UJX126" s="1567"/>
      <c r="UJY126" s="1567"/>
      <c r="UJZ126" s="1567"/>
      <c r="UKA126" s="1567"/>
      <c r="UKB126" s="1567"/>
      <c r="UKC126" s="1567"/>
      <c r="UKD126" s="1567"/>
      <c r="UKE126" s="1567"/>
      <c r="UKF126" s="1567"/>
      <c r="UKG126" s="1567"/>
      <c r="UKH126" s="1568"/>
      <c r="UKI126" s="1566"/>
      <c r="UKJ126" s="1567"/>
      <c r="UKK126" s="1567"/>
      <c r="UKL126" s="1567"/>
      <c r="UKM126" s="1567"/>
      <c r="UKN126" s="1567"/>
      <c r="UKO126" s="1567"/>
      <c r="UKP126" s="1567"/>
      <c r="UKQ126" s="1567"/>
      <c r="UKR126" s="1567"/>
      <c r="UKS126" s="1567"/>
      <c r="UKT126" s="1567"/>
      <c r="UKU126" s="1567"/>
      <c r="UKV126" s="1567"/>
      <c r="UKW126" s="1567"/>
      <c r="UKX126" s="1567"/>
      <c r="UKY126" s="1567"/>
      <c r="UKZ126" s="1567"/>
      <c r="ULA126" s="1567"/>
      <c r="ULB126" s="1567"/>
      <c r="ULC126" s="1568"/>
      <c r="ULD126" s="1566"/>
      <c r="ULE126" s="1567"/>
      <c r="ULF126" s="1567"/>
      <c r="ULG126" s="1567"/>
      <c r="ULH126" s="1567"/>
      <c r="ULI126" s="1567"/>
      <c r="ULJ126" s="1567"/>
      <c r="ULK126" s="1567"/>
      <c r="ULL126" s="1567"/>
      <c r="ULM126" s="1567"/>
      <c r="ULN126" s="1567"/>
      <c r="ULO126" s="1567"/>
      <c r="ULP126" s="1567"/>
      <c r="ULQ126" s="1567"/>
      <c r="ULR126" s="1567"/>
      <c r="ULS126" s="1567"/>
      <c r="ULT126" s="1567"/>
      <c r="ULU126" s="1567"/>
      <c r="ULV126" s="1567"/>
      <c r="ULW126" s="1567"/>
      <c r="ULX126" s="1568"/>
      <c r="ULY126" s="1566"/>
      <c r="ULZ126" s="1567"/>
      <c r="UMA126" s="1567"/>
      <c r="UMB126" s="1567"/>
      <c r="UMC126" s="1567"/>
      <c r="UMD126" s="1567"/>
      <c r="UME126" s="1567"/>
      <c r="UMF126" s="1567"/>
      <c r="UMG126" s="1567"/>
      <c r="UMH126" s="1567"/>
      <c r="UMI126" s="1567"/>
      <c r="UMJ126" s="1567"/>
      <c r="UMK126" s="1567"/>
      <c r="UML126" s="1567"/>
      <c r="UMM126" s="1567"/>
      <c r="UMN126" s="1567"/>
      <c r="UMO126" s="1567"/>
      <c r="UMP126" s="1567"/>
      <c r="UMQ126" s="1567"/>
      <c r="UMR126" s="1567"/>
      <c r="UMS126" s="1568"/>
      <c r="UMT126" s="1566"/>
      <c r="UMU126" s="1567"/>
      <c r="UMV126" s="1567"/>
      <c r="UMW126" s="1567"/>
      <c r="UMX126" s="1567"/>
      <c r="UMY126" s="1567"/>
      <c r="UMZ126" s="1567"/>
      <c r="UNA126" s="1567"/>
      <c r="UNB126" s="1567"/>
      <c r="UNC126" s="1567"/>
      <c r="UND126" s="1567"/>
      <c r="UNE126" s="1567"/>
      <c r="UNF126" s="1567"/>
      <c r="UNG126" s="1567"/>
      <c r="UNH126" s="1567"/>
      <c r="UNI126" s="1567"/>
      <c r="UNJ126" s="1567"/>
      <c r="UNK126" s="1567"/>
      <c r="UNL126" s="1567"/>
      <c r="UNM126" s="1567"/>
      <c r="UNN126" s="1568"/>
      <c r="UNO126" s="1566"/>
      <c r="UNP126" s="1567"/>
      <c r="UNQ126" s="1567"/>
      <c r="UNR126" s="1567"/>
      <c r="UNS126" s="1567"/>
      <c r="UNT126" s="1567"/>
      <c r="UNU126" s="1567"/>
      <c r="UNV126" s="1567"/>
      <c r="UNW126" s="1567"/>
      <c r="UNX126" s="1567"/>
      <c r="UNY126" s="1567"/>
      <c r="UNZ126" s="1567"/>
      <c r="UOA126" s="1567"/>
      <c r="UOB126" s="1567"/>
      <c r="UOC126" s="1567"/>
      <c r="UOD126" s="1567"/>
      <c r="UOE126" s="1567"/>
      <c r="UOF126" s="1567"/>
      <c r="UOG126" s="1567"/>
      <c r="UOH126" s="1567"/>
      <c r="UOI126" s="1568"/>
      <c r="UOJ126" s="1566"/>
      <c r="UOK126" s="1567"/>
      <c r="UOL126" s="1567"/>
      <c r="UOM126" s="1567"/>
      <c r="UON126" s="1567"/>
      <c r="UOO126" s="1567"/>
      <c r="UOP126" s="1567"/>
      <c r="UOQ126" s="1567"/>
      <c r="UOR126" s="1567"/>
      <c r="UOS126" s="1567"/>
      <c r="UOT126" s="1567"/>
      <c r="UOU126" s="1567"/>
      <c r="UOV126" s="1567"/>
      <c r="UOW126" s="1567"/>
      <c r="UOX126" s="1567"/>
      <c r="UOY126" s="1567"/>
      <c r="UOZ126" s="1567"/>
      <c r="UPA126" s="1567"/>
      <c r="UPB126" s="1567"/>
      <c r="UPC126" s="1567"/>
      <c r="UPD126" s="1568"/>
      <c r="UPE126" s="1566"/>
      <c r="UPF126" s="1567"/>
      <c r="UPG126" s="1567"/>
      <c r="UPH126" s="1567"/>
      <c r="UPI126" s="1567"/>
      <c r="UPJ126" s="1567"/>
      <c r="UPK126" s="1567"/>
      <c r="UPL126" s="1567"/>
      <c r="UPM126" s="1567"/>
      <c r="UPN126" s="1567"/>
      <c r="UPO126" s="1567"/>
      <c r="UPP126" s="1567"/>
      <c r="UPQ126" s="1567"/>
      <c r="UPR126" s="1567"/>
      <c r="UPS126" s="1567"/>
      <c r="UPT126" s="1567"/>
      <c r="UPU126" s="1567"/>
      <c r="UPV126" s="1567"/>
      <c r="UPW126" s="1567"/>
      <c r="UPX126" s="1567"/>
      <c r="UPY126" s="1568"/>
      <c r="UPZ126" s="1566"/>
      <c r="UQA126" s="1567"/>
      <c r="UQB126" s="1567"/>
      <c r="UQC126" s="1567"/>
      <c r="UQD126" s="1567"/>
      <c r="UQE126" s="1567"/>
      <c r="UQF126" s="1567"/>
      <c r="UQG126" s="1567"/>
      <c r="UQH126" s="1567"/>
      <c r="UQI126" s="1567"/>
      <c r="UQJ126" s="1567"/>
      <c r="UQK126" s="1567"/>
      <c r="UQL126" s="1567"/>
      <c r="UQM126" s="1567"/>
      <c r="UQN126" s="1567"/>
      <c r="UQO126" s="1567"/>
      <c r="UQP126" s="1567"/>
      <c r="UQQ126" s="1567"/>
      <c r="UQR126" s="1567"/>
      <c r="UQS126" s="1567"/>
      <c r="UQT126" s="1568"/>
      <c r="UQU126" s="1566"/>
      <c r="UQV126" s="1567"/>
      <c r="UQW126" s="1567"/>
      <c r="UQX126" s="1567"/>
      <c r="UQY126" s="1567"/>
      <c r="UQZ126" s="1567"/>
      <c r="URA126" s="1567"/>
      <c r="URB126" s="1567"/>
      <c r="URC126" s="1567"/>
      <c r="URD126" s="1567"/>
      <c r="URE126" s="1567"/>
      <c r="URF126" s="1567"/>
      <c r="URG126" s="1567"/>
      <c r="URH126" s="1567"/>
      <c r="URI126" s="1567"/>
      <c r="URJ126" s="1567"/>
      <c r="URK126" s="1567"/>
      <c r="URL126" s="1567"/>
      <c r="URM126" s="1567"/>
      <c r="URN126" s="1567"/>
      <c r="URO126" s="1568"/>
      <c r="URP126" s="1566"/>
      <c r="URQ126" s="1567"/>
      <c r="URR126" s="1567"/>
      <c r="URS126" s="1567"/>
      <c r="URT126" s="1567"/>
      <c r="URU126" s="1567"/>
      <c r="URV126" s="1567"/>
      <c r="URW126" s="1567"/>
      <c r="URX126" s="1567"/>
      <c r="URY126" s="1567"/>
      <c r="URZ126" s="1567"/>
      <c r="USA126" s="1567"/>
      <c r="USB126" s="1567"/>
      <c r="USC126" s="1567"/>
      <c r="USD126" s="1567"/>
      <c r="USE126" s="1567"/>
      <c r="USF126" s="1567"/>
      <c r="USG126" s="1567"/>
      <c r="USH126" s="1567"/>
      <c r="USI126" s="1567"/>
      <c r="USJ126" s="1568"/>
      <c r="USK126" s="1566"/>
      <c r="USL126" s="1567"/>
      <c r="USM126" s="1567"/>
      <c r="USN126" s="1567"/>
      <c r="USO126" s="1567"/>
      <c r="USP126" s="1567"/>
      <c r="USQ126" s="1567"/>
      <c r="USR126" s="1567"/>
      <c r="USS126" s="1567"/>
      <c r="UST126" s="1567"/>
      <c r="USU126" s="1567"/>
      <c r="USV126" s="1567"/>
      <c r="USW126" s="1567"/>
      <c r="USX126" s="1567"/>
      <c r="USY126" s="1567"/>
      <c r="USZ126" s="1567"/>
      <c r="UTA126" s="1567"/>
      <c r="UTB126" s="1567"/>
      <c r="UTC126" s="1567"/>
      <c r="UTD126" s="1567"/>
      <c r="UTE126" s="1568"/>
      <c r="UTF126" s="1566"/>
      <c r="UTG126" s="1567"/>
      <c r="UTH126" s="1567"/>
      <c r="UTI126" s="1567"/>
      <c r="UTJ126" s="1567"/>
      <c r="UTK126" s="1567"/>
      <c r="UTL126" s="1567"/>
      <c r="UTM126" s="1567"/>
      <c r="UTN126" s="1567"/>
      <c r="UTO126" s="1567"/>
      <c r="UTP126" s="1567"/>
      <c r="UTQ126" s="1567"/>
      <c r="UTR126" s="1567"/>
      <c r="UTS126" s="1567"/>
      <c r="UTT126" s="1567"/>
      <c r="UTU126" s="1567"/>
      <c r="UTV126" s="1567"/>
      <c r="UTW126" s="1567"/>
      <c r="UTX126" s="1567"/>
      <c r="UTY126" s="1567"/>
      <c r="UTZ126" s="1568"/>
      <c r="UUA126" s="1566"/>
      <c r="UUB126" s="1567"/>
      <c r="UUC126" s="1567"/>
      <c r="UUD126" s="1567"/>
      <c r="UUE126" s="1567"/>
      <c r="UUF126" s="1567"/>
      <c r="UUG126" s="1567"/>
      <c r="UUH126" s="1567"/>
      <c r="UUI126" s="1567"/>
      <c r="UUJ126" s="1567"/>
      <c r="UUK126" s="1567"/>
      <c r="UUL126" s="1567"/>
      <c r="UUM126" s="1567"/>
      <c r="UUN126" s="1567"/>
      <c r="UUO126" s="1567"/>
      <c r="UUP126" s="1567"/>
      <c r="UUQ126" s="1567"/>
      <c r="UUR126" s="1567"/>
      <c r="UUS126" s="1567"/>
      <c r="UUT126" s="1567"/>
      <c r="UUU126" s="1568"/>
      <c r="UUV126" s="1566"/>
      <c r="UUW126" s="1567"/>
      <c r="UUX126" s="1567"/>
      <c r="UUY126" s="1567"/>
      <c r="UUZ126" s="1567"/>
      <c r="UVA126" s="1567"/>
      <c r="UVB126" s="1567"/>
      <c r="UVC126" s="1567"/>
      <c r="UVD126" s="1567"/>
      <c r="UVE126" s="1567"/>
      <c r="UVF126" s="1567"/>
      <c r="UVG126" s="1567"/>
      <c r="UVH126" s="1567"/>
      <c r="UVI126" s="1567"/>
      <c r="UVJ126" s="1567"/>
      <c r="UVK126" s="1567"/>
      <c r="UVL126" s="1567"/>
      <c r="UVM126" s="1567"/>
      <c r="UVN126" s="1567"/>
      <c r="UVO126" s="1567"/>
      <c r="UVP126" s="1568"/>
      <c r="UVQ126" s="1566"/>
      <c r="UVR126" s="1567"/>
      <c r="UVS126" s="1567"/>
      <c r="UVT126" s="1567"/>
      <c r="UVU126" s="1567"/>
      <c r="UVV126" s="1567"/>
      <c r="UVW126" s="1567"/>
      <c r="UVX126" s="1567"/>
      <c r="UVY126" s="1567"/>
      <c r="UVZ126" s="1567"/>
      <c r="UWA126" s="1567"/>
      <c r="UWB126" s="1567"/>
      <c r="UWC126" s="1567"/>
      <c r="UWD126" s="1567"/>
      <c r="UWE126" s="1567"/>
      <c r="UWF126" s="1567"/>
      <c r="UWG126" s="1567"/>
      <c r="UWH126" s="1567"/>
      <c r="UWI126" s="1567"/>
      <c r="UWJ126" s="1567"/>
      <c r="UWK126" s="1568"/>
      <c r="UWL126" s="1566"/>
      <c r="UWM126" s="1567"/>
      <c r="UWN126" s="1567"/>
      <c r="UWO126" s="1567"/>
      <c r="UWP126" s="1567"/>
      <c r="UWQ126" s="1567"/>
      <c r="UWR126" s="1567"/>
      <c r="UWS126" s="1567"/>
      <c r="UWT126" s="1567"/>
      <c r="UWU126" s="1567"/>
      <c r="UWV126" s="1567"/>
      <c r="UWW126" s="1567"/>
      <c r="UWX126" s="1567"/>
      <c r="UWY126" s="1567"/>
      <c r="UWZ126" s="1567"/>
      <c r="UXA126" s="1567"/>
      <c r="UXB126" s="1567"/>
      <c r="UXC126" s="1567"/>
      <c r="UXD126" s="1567"/>
      <c r="UXE126" s="1567"/>
      <c r="UXF126" s="1568"/>
      <c r="UXG126" s="1566"/>
      <c r="UXH126" s="1567"/>
      <c r="UXI126" s="1567"/>
      <c r="UXJ126" s="1567"/>
      <c r="UXK126" s="1567"/>
      <c r="UXL126" s="1567"/>
      <c r="UXM126" s="1567"/>
      <c r="UXN126" s="1567"/>
      <c r="UXO126" s="1567"/>
      <c r="UXP126" s="1567"/>
      <c r="UXQ126" s="1567"/>
      <c r="UXR126" s="1567"/>
      <c r="UXS126" s="1567"/>
      <c r="UXT126" s="1567"/>
      <c r="UXU126" s="1567"/>
      <c r="UXV126" s="1567"/>
      <c r="UXW126" s="1567"/>
      <c r="UXX126" s="1567"/>
      <c r="UXY126" s="1567"/>
      <c r="UXZ126" s="1567"/>
      <c r="UYA126" s="1568"/>
      <c r="UYB126" s="1566"/>
      <c r="UYC126" s="1567"/>
      <c r="UYD126" s="1567"/>
      <c r="UYE126" s="1567"/>
      <c r="UYF126" s="1567"/>
      <c r="UYG126" s="1567"/>
      <c r="UYH126" s="1567"/>
      <c r="UYI126" s="1567"/>
      <c r="UYJ126" s="1567"/>
      <c r="UYK126" s="1567"/>
      <c r="UYL126" s="1567"/>
      <c r="UYM126" s="1567"/>
      <c r="UYN126" s="1567"/>
      <c r="UYO126" s="1567"/>
      <c r="UYP126" s="1567"/>
      <c r="UYQ126" s="1567"/>
      <c r="UYR126" s="1567"/>
      <c r="UYS126" s="1567"/>
      <c r="UYT126" s="1567"/>
      <c r="UYU126" s="1567"/>
      <c r="UYV126" s="1568"/>
      <c r="UYW126" s="1566"/>
      <c r="UYX126" s="1567"/>
      <c r="UYY126" s="1567"/>
      <c r="UYZ126" s="1567"/>
      <c r="UZA126" s="1567"/>
      <c r="UZB126" s="1567"/>
      <c r="UZC126" s="1567"/>
      <c r="UZD126" s="1567"/>
      <c r="UZE126" s="1567"/>
      <c r="UZF126" s="1567"/>
      <c r="UZG126" s="1567"/>
      <c r="UZH126" s="1567"/>
      <c r="UZI126" s="1567"/>
      <c r="UZJ126" s="1567"/>
      <c r="UZK126" s="1567"/>
      <c r="UZL126" s="1567"/>
      <c r="UZM126" s="1567"/>
      <c r="UZN126" s="1567"/>
      <c r="UZO126" s="1567"/>
      <c r="UZP126" s="1567"/>
      <c r="UZQ126" s="1568"/>
      <c r="UZR126" s="1566"/>
      <c r="UZS126" s="1567"/>
      <c r="UZT126" s="1567"/>
      <c r="UZU126" s="1567"/>
      <c r="UZV126" s="1567"/>
      <c r="UZW126" s="1567"/>
      <c r="UZX126" s="1567"/>
      <c r="UZY126" s="1567"/>
      <c r="UZZ126" s="1567"/>
      <c r="VAA126" s="1567"/>
      <c r="VAB126" s="1567"/>
      <c r="VAC126" s="1567"/>
      <c r="VAD126" s="1567"/>
      <c r="VAE126" s="1567"/>
      <c r="VAF126" s="1567"/>
      <c r="VAG126" s="1567"/>
      <c r="VAH126" s="1567"/>
      <c r="VAI126" s="1567"/>
      <c r="VAJ126" s="1567"/>
      <c r="VAK126" s="1567"/>
      <c r="VAL126" s="1568"/>
      <c r="VAM126" s="1566"/>
      <c r="VAN126" s="1567"/>
      <c r="VAO126" s="1567"/>
      <c r="VAP126" s="1567"/>
      <c r="VAQ126" s="1567"/>
      <c r="VAR126" s="1567"/>
      <c r="VAS126" s="1567"/>
      <c r="VAT126" s="1567"/>
      <c r="VAU126" s="1567"/>
      <c r="VAV126" s="1567"/>
      <c r="VAW126" s="1567"/>
      <c r="VAX126" s="1567"/>
      <c r="VAY126" s="1567"/>
      <c r="VAZ126" s="1567"/>
      <c r="VBA126" s="1567"/>
      <c r="VBB126" s="1567"/>
      <c r="VBC126" s="1567"/>
      <c r="VBD126" s="1567"/>
      <c r="VBE126" s="1567"/>
      <c r="VBF126" s="1567"/>
      <c r="VBG126" s="1568"/>
      <c r="VBH126" s="1566"/>
      <c r="VBI126" s="1567"/>
      <c r="VBJ126" s="1567"/>
      <c r="VBK126" s="1567"/>
      <c r="VBL126" s="1567"/>
      <c r="VBM126" s="1567"/>
      <c r="VBN126" s="1567"/>
      <c r="VBO126" s="1567"/>
      <c r="VBP126" s="1567"/>
      <c r="VBQ126" s="1567"/>
      <c r="VBR126" s="1567"/>
      <c r="VBS126" s="1567"/>
      <c r="VBT126" s="1567"/>
      <c r="VBU126" s="1567"/>
      <c r="VBV126" s="1567"/>
      <c r="VBW126" s="1567"/>
      <c r="VBX126" s="1567"/>
      <c r="VBY126" s="1567"/>
      <c r="VBZ126" s="1567"/>
      <c r="VCA126" s="1567"/>
      <c r="VCB126" s="1568"/>
      <c r="VCC126" s="1566"/>
      <c r="VCD126" s="1567"/>
      <c r="VCE126" s="1567"/>
      <c r="VCF126" s="1567"/>
      <c r="VCG126" s="1567"/>
      <c r="VCH126" s="1567"/>
      <c r="VCI126" s="1567"/>
      <c r="VCJ126" s="1567"/>
      <c r="VCK126" s="1567"/>
      <c r="VCL126" s="1567"/>
      <c r="VCM126" s="1567"/>
      <c r="VCN126" s="1567"/>
      <c r="VCO126" s="1567"/>
      <c r="VCP126" s="1567"/>
      <c r="VCQ126" s="1567"/>
      <c r="VCR126" s="1567"/>
      <c r="VCS126" s="1567"/>
      <c r="VCT126" s="1567"/>
      <c r="VCU126" s="1567"/>
      <c r="VCV126" s="1567"/>
      <c r="VCW126" s="1568"/>
      <c r="VCX126" s="1566"/>
      <c r="VCY126" s="1567"/>
      <c r="VCZ126" s="1567"/>
      <c r="VDA126" s="1567"/>
      <c r="VDB126" s="1567"/>
      <c r="VDC126" s="1567"/>
      <c r="VDD126" s="1567"/>
      <c r="VDE126" s="1567"/>
      <c r="VDF126" s="1567"/>
      <c r="VDG126" s="1567"/>
      <c r="VDH126" s="1567"/>
      <c r="VDI126" s="1567"/>
      <c r="VDJ126" s="1567"/>
      <c r="VDK126" s="1567"/>
      <c r="VDL126" s="1567"/>
      <c r="VDM126" s="1567"/>
      <c r="VDN126" s="1567"/>
      <c r="VDO126" s="1567"/>
      <c r="VDP126" s="1567"/>
      <c r="VDQ126" s="1567"/>
      <c r="VDR126" s="1568"/>
      <c r="VDS126" s="1566"/>
      <c r="VDT126" s="1567"/>
      <c r="VDU126" s="1567"/>
      <c r="VDV126" s="1567"/>
      <c r="VDW126" s="1567"/>
      <c r="VDX126" s="1567"/>
      <c r="VDY126" s="1567"/>
      <c r="VDZ126" s="1567"/>
      <c r="VEA126" s="1567"/>
      <c r="VEB126" s="1567"/>
      <c r="VEC126" s="1567"/>
      <c r="VED126" s="1567"/>
      <c r="VEE126" s="1567"/>
      <c r="VEF126" s="1567"/>
      <c r="VEG126" s="1567"/>
      <c r="VEH126" s="1567"/>
      <c r="VEI126" s="1567"/>
      <c r="VEJ126" s="1567"/>
      <c r="VEK126" s="1567"/>
      <c r="VEL126" s="1567"/>
      <c r="VEM126" s="1568"/>
      <c r="VEN126" s="1566"/>
      <c r="VEO126" s="1567"/>
      <c r="VEP126" s="1567"/>
      <c r="VEQ126" s="1567"/>
      <c r="VER126" s="1567"/>
      <c r="VES126" s="1567"/>
      <c r="VET126" s="1567"/>
      <c r="VEU126" s="1567"/>
      <c r="VEV126" s="1567"/>
      <c r="VEW126" s="1567"/>
      <c r="VEX126" s="1567"/>
      <c r="VEY126" s="1567"/>
      <c r="VEZ126" s="1567"/>
      <c r="VFA126" s="1567"/>
      <c r="VFB126" s="1567"/>
      <c r="VFC126" s="1567"/>
      <c r="VFD126" s="1567"/>
      <c r="VFE126" s="1567"/>
      <c r="VFF126" s="1567"/>
      <c r="VFG126" s="1567"/>
      <c r="VFH126" s="1568"/>
      <c r="VFI126" s="1566"/>
      <c r="VFJ126" s="1567"/>
      <c r="VFK126" s="1567"/>
      <c r="VFL126" s="1567"/>
      <c r="VFM126" s="1567"/>
      <c r="VFN126" s="1567"/>
      <c r="VFO126" s="1567"/>
      <c r="VFP126" s="1567"/>
      <c r="VFQ126" s="1567"/>
      <c r="VFR126" s="1567"/>
      <c r="VFS126" s="1567"/>
      <c r="VFT126" s="1567"/>
      <c r="VFU126" s="1567"/>
      <c r="VFV126" s="1567"/>
      <c r="VFW126" s="1567"/>
      <c r="VFX126" s="1567"/>
      <c r="VFY126" s="1567"/>
      <c r="VFZ126" s="1567"/>
      <c r="VGA126" s="1567"/>
      <c r="VGB126" s="1567"/>
      <c r="VGC126" s="1568"/>
      <c r="VGD126" s="1566"/>
      <c r="VGE126" s="1567"/>
      <c r="VGF126" s="1567"/>
      <c r="VGG126" s="1567"/>
      <c r="VGH126" s="1567"/>
      <c r="VGI126" s="1567"/>
      <c r="VGJ126" s="1567"/>
      <c r="VGK126" s="1567"/>
      <c r="VGL126" s="1567"/>
      <c r="VGM126" s="1567"/>
      <c r="VGN126" s="1567"/>
      <c r="VGO126" s="1567"/>
      <c r="VGP126" s="1567"/>
      <c r="VGQ126" s="1567"/>
      <c r="VGR126" s="1567"/>
      <c r="VGS126" s="1567"/>
      <c r="VGT126" s="1567"/>
      <c r="VGU126" s="1567"/>
      <c r="VGV126" s="1567"/>
      <c r="VGW126" s="1567"/>
      <c r="VGX126" s="1568"/>
      <c r="VGY126" s="1566"/>
      <c r="VGZ126" s="1567"/>
      <c r="VHA126" s="1567"/>
      <c r="VHB126" s="1567"/>
      <c r="VHC126" s="1567"/>
      <c r="VHD126" s="1567"/>
      <c r="VHE126" s="1567"/>
      <c r="VHF126" s="1567"/>
      <c r="VHG126" s="1567"/>
      <c r="VHH126" s="1567"/>
      <c r="VHI126" s="1567"/>
      <c r="VHJ126" s="1567"/>
      <c r="VHK126" s="1567"/>
      <c r="VHL126" s="1567"/>
      <c r="VHM126" s="1567"/>
      <c r="VHN126" s="1567"/>
      <c r="VHO126" s="1567"/>
      <c r="VHP126" s="1567"/>
      <c r="VHQ126" s="1567"/>
      <c r="VHR126" s="1567"/>
      <c r="VHS126" s="1568"/>
      <c r="VHT126" s="1566"/>
      <c r="VHU126" s="1567"/>
      <c r="VHV126" s="1567"/>
      <c r="VHW126" s="1567"/>
      <c r="VHX126" s="1567"/>
      <c r="VHY126" s="1567"/>
      <c r="VHZ126" s="1567"/>
      <c r="VIA126" s="1567"/>
      <c r="VIB126" s="1567"/>
      <c r="VIC126" s="1567"/>
      <c r="VID126" s="1567"/>
      <c r="VIE126" s="1567"/>
      <c r="VIF126" s="1567"/>
      <c r="VIG126" s="1567"/>
      <c r="VIH126" s="1567"/>
      <c r="VII126" s="1567"/>
      <c r="VIJ126" s="1567"/>
      <c r="VIK126" s="1567"/>
      <c r="VIL126" s="1567"/>
      <c r="VIM126" s="1567"/>
      <c r="VIN126" s="1568"/>
      <c r="VIO126" s="1566"/>
      <c r="VIP126" s="1567"/>
      <c r="VIQ126" s="1567"/>
      <c r="VIR126" s="1567"/>
      <c r="VIS126" s="1567"/>
      <c r="VIT126" s="1567"/>
      <c r="VIU126" s="1567"/>
      <c r="VIV126" s="1567"/>
      <c r="VIW126" s="1567"/>
      <c r="VIX126" s="1567"/>
      <c r="VIY126" s="1567"/>
      <c r="VIZ126" s="1567"/>
      <c r="VJA126" s="1567"/>
      <c r="VJB126" s="1567"/>
      <c r="VJC126" s="1567"/>
      <c r="VJD126" s="1567"/>
      <c r="VJE126" s="1567"/>
      <c r="VJF126" s="1567"/>
      <c r="VJG126" s="1567"/>
      <c r="VJH126" s="1567"/>
      <c r="VJI126" s="1568"/>
      <c r="VJJ126" s="1566"/>
      <c r="VJK126" s="1567"/>
      <c r="VJL126" s="1567"/>
      <c r="VJM126" s="1567"/>
      <c r="VJN126" s="1567"/>
      <c r="VJO126" s="1567"/>
      <c r="VJP126" s="1567"/>
      <c r="VJQ126" s="1567"/>
      <c r="VJR126" s="1567"/>
      <c r="VJS126" s="1567"/>
      <c r="VJT126" s="1567"/>
      <c r="VJU126" s="1567"/>
      <c r="VJV126" s="1567"/>
      <c r="VJW126" s="1567"/>
      <c r="VJX126" s="1567"/>
      <c r="VJY126" s="1567"/>
      <c r="VJZ126" s="1567"/>
      <c r="VKA126" s="1567"/>
      <c r="VKB126" s="1567"/>
      <c r="VKC126" s="1567"/>
      <c r="VKD126" s="1568"/>
      <c r="VKE126" s="1566"/>
      <c r="VKF126" s="1567"/>
      <c r="VKG126" s="1567"/>
      <c r="VKH126" s="1567"/>
      <c r="VKI126" s="1567"/>
      <c r="VKJ126" s="1567"/>
      <c r="VKK126" s="1567"/>
      <c r="VKL126" s="1567"/>
      <c r="VKM126" s="1567"/>
      <c r="VKN126" s="1567"/>
      <c r="VKO126" s="1567"/>
      <c r="VKP126" s="1567"/>
      <c r="VKQ126" s="1567"/>
      <c r="VKR126" s="1567"/>
      <c r="VKS126" s="1567"/>
      <c r="VKT126" s="1567"/>
      <c r="VKU126" s="1567"/>
      <c r="VKV126" s="1567"/>
      <c r="VKW126" s="1567"/>
      <c r="VKX126" s="1567"/>
      <c r="VKY126" s="1568"/>
      <c r="VKZ126" s="1566"/>
      <c r="VLA126" s="1567"/>
      <c r="VLB126" s="1567"/>
      <c r="VLC126" s="1567"/>
      <c r="VLD126" s="1567"/>
      <c r="VLE126" s="1567"/>
      <c r="VLF126" s="1567"/>
      <c r="VLG126" s="1567"/>
      <c r="VLH126" s="1567"/>
      <c r="VLI126" s="1567"/>
      <c r="VLJ126" s="1567"/>
      <c r="VLK126" s="1567"/>
      <c r="VLL126" s="1567"/>
      <c r="VLM126" s="1567"/>
      <c r="VLN126" s="1567"/>
      <c r="VLO126" s="1567"/>
      <c r="VLP126" s="1567"/>
      <c r="VLQ126" s="1567"/>
      <c r="VLR126" s="1567"/>
      <c r="VLS126" s="1567"/>
      <c r="VLT126" s="1568"/>
      <c r="VLU126" s="1566"/>
      <c r="VLV126" s="1567"/>
      <c r="VLW126" s="1567"/>
      <c r="VLX126" s="1567"/>
      <c r="VLY126" s="1567"/>
      <c r="VLZ126" s="1567"/>
      <c r="VMA126" s="1567"/>
      <c r="VMB126" s="1567"/>
      <c r="VMC126" s="1567"/>
      <c r="VMD126" s="1567"/>
      <c r="VME126" s="1567"/>
      <c r="VMF126" s="1567"/>
      <c r="VMG126" s="1567"/>
      <c r="VMH126" s="1567"/>
      <c r="VMI126" s="1567"/>
      <c r="VMJ126" s="1567"/>
      <c r="VMK126" s="1567"/>
      <c r="VML126" s="1567"/>
      <c r="VMM126" s="1567"/>
      <c r="VMN126" s="1567"/>
      <c r="VMO126" s="1568"/>
      <c r="VMP126" s="1566"/>
      <c r="VMQ126" s="1567"/>
      <c r="VMR126" s="1567"/>
      <c r="VMS126" s="1567"/>
      <c r="VMT126" s="1567"/>
      <c r="VMU126" s="1567"/>
      <c r="VMV126" s="1567"/>
      <c r="VMW126" s="1567"/>
      <c r="VMX126" s="1567"/>
      <c r="VMY126" s="1567"/>
      <c r="VMZ126" s="1567"/>
      <c r="VNA126" s="1567"/>
      <c r="VNB126" s="1567"/>
      <c r="VNC126" s="1567"/>
      <c r="VND126" s="1567"/>
      <c r="VNE126" s="1567"/>
      <c r="VNF126" s="1567"/>
      <c r="VNG126" s="1567"/>
      <c r="VNH126" s="1567"/>
      <c r="VNI126" s="1567"/>
      <c r="VNJ126" s="1568"/>
      <c r="VNK126" s="1566"/>
      <c r="VNL126" s="1567"/>
      <c r="VNM126" s="1567"/>
      <c r="VNN126" s="1567"/>
      <c r="VNO126" s="1567"/>
      <c r="VNP126" s="1567"/>
      <c r="VNQ126" s="1567"/>
      <c r="VNR126" s="1567"/>
      <c r="VNS126" s="1567"/>
      <c r="VNT126" s="1567"/>
      <c r="VNU126" s="1567"/>
      <c r="VNV126" s="1567"/>
      <c r="VNW126" s="1567"/>
      <c r="VNX126" s="1567"/>
      <c r="VNY126" s="1567"/>
      <c r="VNZ126" s="1567"/>
      <c r="VOA126" s="1567"/>
      <c r="VOB126" s="1567"/>
      <c r="VOC126" s="1567"/>
      <c r="VOD126" s="1567"/>
      <c r="VOE126" s="1568"/>
      <c r="VOF126" s="1566"/>
      <c r="VOG126" s="1567"/>
      <c r="VOH126" s="1567"/>
      <c r="VOI126" s="1567"/>
      <c r="VOJ126" s="1567"/>
      <c r="VOK126" s="1567"/>
      <c r="VOL126" s="1567"/>
      <c r="VOM126" s="1567"/>
      <c r="VON126" s="1567"/>
      <c r="VOO126" s="1567"/>
      <c r="VOP126" s="1567"/>
      <c r="VOQ126" s="1567"/>
      <c r="VOR126" s="1567"/>
      <c r="VOS126" s="1567"/>
      <c r="VOT126" s="1567"/>
      <c r="VOU126" s="1567"/>
      <c r="VOV126" s="1567"/>
      <c r="VOW126" s="1567"/>
      <c r="VOX126" s="1567"/>
      <c r="VOY126" s="1567"/>
      <c r="VOZ126" s="1568"/>
      <c r="VPA126" s="1566"/>
      <c r="VPB126" s="1567"/>
      <c r="VPC126" s="1567"/>
      <c r="VPD126" s="1567"/>
      <c r="VPE126" s="1567"/>
      <c r="VPF126" s="1567"/>
      <c r="VPG126" s="1567"/>
      <c r="VPH126" s="1567"/>
      <c r="VPI126" s="1567"/>
      <c r="VPJ126" s="1567"/>
      <c r="VPK126" s="1567"/>
      <c r="VPL126" s="1567"/>
      <c r="VPM126" s="1567"/>
      <c r="VPN126" s="1567"/>
      <c r="VPO126" s="1567"/>
      <c r="VPP126" s="1567"/>
      <c r="VPQ126" s="1567"/>
      <c r="VPR126" s="1567"/>
      <c r="VPS126" s="1567"/>
      <c r="VPT126" s="1567"/>
      <c r="VPU126" s="1568"/>
      <c r="VPV126" s="1566"/>
      <c r="VPW126" s="1567"/>
      <c r="VPX126" s="1567"/>
      <c r="VPY126" s="1567"/>
      <c r="VPZ126" s="1567"/>
      <c r="VQA126" s="1567"/>
      <c r="VQB126" s="1567"/>
      <c r="VQC126" s="1567"/>
      <c r="VQD126" s="1567"/>
      <c r="VQE126" s="1567"/>
      <c r="VQF126" s="1567"/>
      <c r="VQG126" s="1567"/>
      <c r="VQH126" s="1567"/>
      <c r="VQI126" s="1567"/>
      <c r="VQJ126" s="1567"/>
      <c r="VQK126" s="1567"/>
      <c r="VQL126" s="1567"/>
      <c r="VQM126" s="1567"/>
      <c r="VQN126" s="1567"/>
      <c r="VQO126" s="1567"/>
      <c r="VQP126" s="1568"/>
      <c r="VQQ126" s="1566"/>
      <c r="VQR126" s="1567"/>
      <c r="VQS126" s="1567"/>
      <c r="VQT126" s="1567"/>
      <c r="VQU126" s="1567"/>
      <c r="VQV126" s="1567"/>
      <c r="VQW126" s="1567"/>
      <c r="VQX126" s="1567"/>
      <c r="VQY126" s="1567"/>
      <c r="VQZ126" s="1567"/>
      <c r="VRA126" s="1567"/>
      <c r="VRB126" s="1567"/>
      <c r="VRC126" s="1567"/>
      <c r="VRD126" s="1567"/>
      <c r="VRE126" s="1567"/>
      <c r="VRF126" s="1567"/>
      <c r="VRG126" s="1567"/>
      <c r="VRH126" s="1567"/>
      <c r="VRI126" s="1567"/>
      <c r="VRJ126" s="1567"/>
      <c r="VRK126" s="1568"/>
      <c r="VRL126" s="1566"/>
      <c r="VRM126" s="1567"/>
      <c r="VRN126" s="1567"/>
      <c r="VRO126" s="1567"/>
      <c r="VRP126" s="1567"/>
      <c r="VRQ126" s="1567"/>
      <c r="VRR126" s="1567"/>
      <c r="VRS126" s="1567"/>
      <c r="VRT126" s="1567"/>
      <c r="VRU126" s="1567"/>
      <c r="VRV126" s="1567"/>
      <c r="VRW126" s="1567"/>
      <c r="VRX126" s="1567"/>
      <c r="VRY126" s="1567"/>
      <c r="VRZ126" s="1567"/>
      <c r="VSA126" s="1567"/>
      <c r="VSB126" s="1567"/>
      <c r="VSC126" s="1567"/>
      <c r="VSD126" s="1567"/>
      <c r="VSE126" s="1567"/>
      <c r="VSF126" s="1568"/>
      <c r="VSG126" s="1566"/>
      <c r="VSH126" s="1567"/>
      <c r="VSI126" s="1567"/>
      <c r="VSJ126" s="1567"/>
      <c r="VSK126" s="1567"/>
      <c r="VSL126" s="1567"/>
      <c r="VSM126" s="1567"/>
      <c r="VSN126" s="1567"/>
      <c r="VSO126" s="1567"/>
      <c r="VSP126" s="1567"/>
      <c r="VSQ126" s="1567"/>
      <c r="VSR126" s="1567"/>
      <c r="VSS126" s="1567"/>
      <c r="VST126" s="1567"/>
      <c r="VSU126" s="1567"/>
      <c r="VSV126" s="1567"/>
      <c r="VSW126" s="1567"/>
      <c r="VSX126" s="1567"/>
      <c r="VSY126" s="1567"/>
      <c r="VSZ126" s="1567"/>
      <c r="VTA126" s="1568"/>
      <c r="VTB126" s="1566"/>
      <c r="VTC126" s="1567"/>
      <c r="VTD126" s="1567"/>
      <c r="VTE126" s="1567"/>
      <c r="VTF126" s="1567"/>
      <c r="VTG126" s="1567"/>
      <c r="VTH126" s="1567"/>
      <c r="VTI126" s="1567"/>
      <c r="VTJ126" s="1567"/>
      <c r="VTK126" s="1567"/>
      <c r="VTL126" s="1567"/>
      <c r="VTM126" s="1567"/>
      <c r="VTN126" s="1567"/>
      <c r="VTO126" s="1567"/>
      <c r="VTP126" s="1567"/>
      <c r="VTQ126" s="1567"/>
      <c r="VTR126" s="1567"/>
      <c r="VTS126" s="1567"/>
      <c r="VTT126" s="1567"/>
      <c r="VTU126" s="1567"/>
      <c r="VTV126" s="1568"/>
      <c r="VTW126" s="1566"/>
      <c r="VTX126" s="1567"/>
      <c r="VTY126" s="1567"/>
      <c r="VTZ126" s="1567"/>
      <c r="VUA126" s="1567"/>
      <c r="VUB126" s="1567"/>
      <c r="VUC126" s="1567"/>
      <c r="VUD126" s="1567"/>
      <c r="VUE126" s="1567"/>
      <c r="VUF126" s="1567"/>
      <c r="VUG126" s="1567"/>
      <c r="VUH126" s="1567"/>
      <c r="VUI126" s="1567"/>
      <c r="VUJ126" s="1567"/>
      <c r="VUK126" s="1567"/>
      <c r="VUL126" s="1567"/>
      <c r="VUM126" s="1567"/>
      <c r="VUN126" s="1567"/>
      <c r="VUO126" s="1567"/>
      <c r="VUP126" s="1567"/>
      <c r="VUQ126" s="1568"/>
      <c r="VUR126" s="1566"/>
      <c r="VUS126" s="1567"/>
      <c r="VUT126" s="1567"/>
      <c r="VUU126" s="1567"/>
      <c r="VUV126" s="1567"/>
      <c r="VUW126" s="1567"/>
      <c r="VUX126" s="1567"/>
      <c r="VUY126" s="1567"/>
      <c r="VUZ126" s="1567"/>
      <c r="VVA126" s="1567"/>
      <c r="VVB126" s="1567"/>
      <c r="VVC126" s="1567"/>
      <c r="VVD126" s="1567"/>
      <c r="VVE126" s="1567"/>
      <c r="VVF126" s="1567"/>
      <c r="VVG126" s="1567"/>
      <c r="VVH126" s="1567"/>
      <c r="VVI126" s="1567"/>
      <c r="VVJ126" s="1567"/>
      <c r="VVK126" s="1567"/>
      <c r="VVL126" s="1568"/>
      <c r="VVM126" s="1566"/>
      <c r="VVN126" s="1567"/>
      <c r="VVO126" s="1567"/>
      <c r="VVP126" s="1567"/>
      <c r="VVQ126" s="1567"/>
      <c r="VVR126" s="1567"/>
      <c r="VVS126" s="1567"/>
      <c r="VVT126" s="1567"/>
      <c r="VVU126" s="1567"/>
      <c r="VVV126" s="1567"/>
      <c r="VVW126" s="1567"/>
      <c r="VVX126" s="1567"/>
      <c r="VVY126" s="1567"/>
      <c r="VVZ126" s="1567"/>
      <c r="VWA126" s="1567"/>
      <c r="VWB126" s="1567"/>
      <c r="VWC126" s="1567"/>
      <c r="VWD126" s="1567"/>
      <c r="VWE126" s="1567"/>
      <c r="VWF126" s="1567"/>
      <c r="VWG126" s="1568"/>
      <c r="VWH126" s="1566"/>
      <c r="VWI126" s="1567"/>
      <c r="VWJ126" s="1567"/>
      <c r="VWK126" s="1567"/>
      <c r="VWL126" s="1567"/>
      <c r="VWM126" s="1567"/>
      <c r="VWN126" s="1567"/>
      <c r="VWO126" s="1567"/>
      <c r="VWP126" s="1567"/>
      <c r="VWQ126" s="1567"/>
      <c r="VWR126" s="1567"/>
      <c r="VWS126" s="1567"/>
      <c r="VWT126" s="1567"/>
      <c r="VWU126" s="1567"/>
      <c r="VWV126" s="1567"/>
      <c r="VWW126" s="1567"/>
      <c r="VWX126" s="1567"/>
      <c r="VWY126" s="1567"/>
      <c r="VWZ126" s="1567"/>
      <c r="VXA126" s="1567"/>
      <c r="VXB126" s="1568"/>
      <c r="VXC126" s="1566"/>
      <c r="VXD126" s="1567"/>
      <c r="VXE126" s="1567"/>
      <c r="VXF126" s="1567"/>
      <c r="VXG126" s="1567"/>
      <c r="VXH126" s="1567"/>
      <c r="VXI126" s="1567"/>
      <c r="VXJ126" s="1567"/>
      <c r="VXK126" s="1567"/>
      <c r="VXL126" s="1567"/>
      <c r="VXM126" s="1567"/>
      <c r="VXN126" s="1567"/>
      <c r="VXO126" s="1567"/>
      <c r="VXP126" s="1567"/>
      <c r="VXQ126" s="1567"/>
      <c r="VXR126" s="1567"/>
      <c r="VXS126" s="1567"/>
      <c r="VXT126" s="1567"/>
      <c r="VXU126" s="1567"/>
      <c r="VXV126" s="1567"/>
      <c r="VXW126" s="1568"/>
      <c r="VXX126" s="1566"/>
      <c r="VXY126" s="1567"/>
      <c r="VXZ126" s="1567"/>
      <c r="VYA126" s="1567"/>
      <c r="VYB126" s="1567"/>
      <c r="VYC126" s="1567"/>
      <c r="VYD126" s="1567"/>
      <c r="VYE126" s="1567"/>
      <c r="VYF126" s="1567"/>
      <c r="VYG126" s="1567"/>
      <c r="VYH126" s="1567"/>
      <c r="VYI126" s="1567"/>
      <c r="VYJ126" s="1567"/>
      <c r="VYK126" s="1567"/>
      <c r="VYL126" s="1567"/>
      <c r="VYM126" s="1567"/>
      <c r="VYN126" s="1567"/>
      <c r="VYO126" s="1567"/>
      <c r="VYP126" s="1567"/>
      <c r="VYQ126" s="1567"/>
      <c r="VYR126" s="1568"/>
      <c r="VYS126" s="1566"/>
      <c r="VYT126" s="1567"/>
      <c r="VYU126" s="1567"/>
      <c r="VYV126" s="1567"/>
      <c r="VYW126" s="1567"/>
      <c r="VYX126" s="1567"/>
      <c r="VYY126" s="1567"/>
      <c r="VYZ126" s="1567"/>
      <c r="VZA126" s="1567"/>
      <c r="VZB126" s="1567"/>
      <c r="VZC126" s="1567"/>
      <c r="VZD126" s="1567"/>
      <c r="VZE126" s="1567"/>
      <c r="VZF126" s="1567"/>
      <c r="VZG126" s="1567"/>
      <c r="VZH126" s="1567"/>
      <c r="VZI126" s="1567"/>
      <c r="VZJ126" s="1567"/>
      <c r="VZK126" s="1567"/>
      <c r="VZL126" s="1567"/>
      <c r="VZM126" s="1568"/>
      <c r="VZN126" s="1566"/>
      <c r="VZO126" s="1567"/>
      <c r="VZP126" s="1567"/>
      <c r="VZQ126" s="1567"/>
      <c r="VZR126" s="1567"/>
      <c r="VZS126" s="1567"/>
      <c r="VZT126" s="1567"/>
      <c r="VZU126" s="1567"/>
      <c r="VZV126" s="1567"/>
      <c r="VZW126" s="1567"/>
      <c r="VZX126" s="1567"/>
      <c r="VZY126" s="1567"/>
      <c r="VZZ126" s="1567"/>
      <c r="WAA126" s="1567"/>
      <c r="WAB126" s="1567"/>
      <c r="WAC126" s="1567"/>
      <c r="WAD126" s="1567"/>
      <c r="WAE126" s="1567"/>
      <c r="WAF126" s="1567"/>
      <c r="WAG126" s="1567"/>
      <c r="WAH126" s="1568"/>
      <c r="WAI126" s="1566"/>
      <c r="WAJ126" s="1567"/>
      <c r="WAK126" s="1567"/>
      <c r="WAL126" s="1567"/>
      <c r="WAM126" s="1567"/>
      <c r="WAN126" s="1567"/>
      <c r="WAO126" s="1567"/>
      <c r="WAP126" s="1567"/>
      <c r="WAQ126" s="1567"/>
      <c r="WAR126" s="1567"/>
      <c r="WAS126" s="1567"/>
      <c r="WAT126" s="1567"/>
      <c r="WAU126" s="1567"/>
      <c r="WAV126" s="1567"/>
      <c r="WAW126" s="1567"/>
      <c r="WAX126" s="1567"/>
      <c r="WAY126" s="1567"/>
      <c r="WAZ126" s="1567"/>
      <c r="WBA126" s="1567"/>
      <c r="WBB126" s="1567"/>
      <c r="WBC126" s="1568"/>
      <c r="WBD126" s="1566"/>
      <c r="WBE126" s="1567"/>
      <c r="WBF126" s="1567"/>
      <c r="WBG126" s="1567"/>
      <c r="WBH126" s="1567"/>
      <c r="WBI126" s="1567"/>
      <c r="WBJ126" s="1567"/>
      <c r="WBK126" s="1567"/>
      <c r="WBL126" s="1567"/>
      <c r="WBM126" s="1567"/>
      <c r="WBN126" s="1567"/>
      <c r="WBO126" s="1567"/>
      <c r="WBP126" s="1567"/>
      <c r="WBQ126" s="1567"/>
      <c r="WBR126" s="1567"/>
      <c r="WBS126" s="1567"/>
      <c r="WBT126" s="1567"/>
      <c r="WBU126" s="1567"/>
      <c r="WBV126" s="1567"/>
      <c r="WBW126" s="1567"/>
      <c r="WBX126" s="1568"/>
      <c r="WBY126" s="1566"/>
      <c r="WBZ126" s="1567"/>
      <c r="WCA126" s="1567"/>
      <c r="WCB126" s="1567"/>
      <c r="WCC126" s="1567"/>
      <c r="WCD126" s="1567"/>
      <c r="WCE126" s="1567"/>
      <c r="WCF126" s="1567"/>
      <c r="WCG126" s="1567"/>
      <c r="WCH126" s="1567"/>
      <c r="WCI126" s="1567"/>
      <c r="WCJ126" s="1567"/>
      <c r="WCK126" s="1567"/>
      <c r="WCL126" s="1567"/>
      <c r="WCM126" s="1567"/>
      <c r="WCN126" s="1567"/>
      <c r="WCO126" s="1567"/>
      <c r="WCP126" s="1567"/>
      <c r="WCQ126" s="1567"/>
      <c r="WCR126" s="1567"/>
      <c r="WCS126" s="1568"/>
      <c r="WCT126" s="1566"/>
      <c r="WCU126" s="1567"/>
      <c r="WCV126" s="1567"/>
      <c r="WCW126" s="1567"/>
      <c r="WCX126" s="1567"/>
      <c r="WCY126" s="1567"/>
      <c r="WCZ126" s="1567"/>
      <c r="WDA126" s="1567"/>
      <c r="WDB126" s="1567"/>
      <c r="WDC126" s="1567"/>
      <c r="WDD126" s="1567"/>
      <c r="WDE126" s="1567"/>
      <c r="WDF126" s="1567"/>
      <c r="WDG126" s="1567"/>
      <c r="WDH126" s="1567"/>
      <c r="WDI126" s="1567"/>
      <c r="WDJ126" s="1567"/>
      <c r="WDK126" s="1567"/>
      <c r="WDL126" s="1567"/>
      <c r="WDM126" s="1567"/>
      <c r="WDN126" s="1568"/>
      <c r="WDO126" s="1566"/>
      <c r="WDP126" s="1567"/>
      <c r="WDQ126" s="1567"/>
      <c r="WDR126" s="1567"/>
      <c r="WDS126" s="1567"/>
      <c r="WDT126" s="1567"/>
      <c r="WDU126" s="1567"/>
      <c r="WDV126" s="1567"/>
      <c r="WDW126" s="1567"/>
      <c r="WDX126" s="1567"/>
      <c r="WDY126" s="1567"/>
      <c r="WDZ126" s="1567"/>
      <c r="WEA126" s="1567"/>
      <c r="WEB126" s="1567"/>
      <c r="WEC126" s="1567"/>
      <c r="WED126" s="1567"/>
      <c r="WEE126" s="1567"/>
      <c r="WEF126" s="1567"/>
      <c r="WEG126" s="1567"/>
      <c r="WEH126" s="1567"/>
      <c r="WEI126" s="1568"/>
      <c r="WEJ126" s="1566"/>
      <c r="WEK126" s="1567"/>
      <c r="WEL126" s="1567"/>
      <c r="WEM126" s="1567"/>
      <c r="WEN126" s="1567"/>
      <c r="WEO126" s="1567"/>
      <c r="WEP126" s="1567"/>
      <c r="WEQ126" s="1567"/>
      <c r="WER126" s="1567"/>
      <c r="WES126" s="1567"/>
      <c r="WET126" s="1567"/>
      <c r="WEU126" s="1567"/>
      <c r="WEV126" s="1567"/>
      <c r="WEW126" s="1567"/>
      <c r="WEX126" s="1567"/>
      <c r="WEY126" s="1567"/>
      <c r="WEZ126" s="1567"/>
      <c r="WFA126" s="1567"/>
      <c r="WFB126" s="1567"/>
      <c r="WFC126" s="1567"/>
      <c r="WFD126" s="1568"/>
      <c r="WFE126" s="1566"/>
      <c r="WFF126" s="1567"/>
      <c r="WFG126" s="1567"/>
      <c r="WFH126" s="1567"/>
      <c r="WFI126" s="1567"/>
      <c r="WFJ126" s="1567"/>
      <c r="WFK126" s="1567"/>
      <c r="WFL126" s="1567"/>
      <c r="WFM126" s="1567"/>
      <c r="WFN126" s="1567"/>
      <c r="WFO126" s="1567"/>
      <c r="WFP126" s="1567"/>
      <c r="WFQ126" s="1567"/>
      <c r="WFR126" s="1567"/>
      <c r="WFS126" s="1567"/>
      <c r="WFT126" s="1567"/>
      <c r="WFU126" s="1567"/>
      <c r="WFV126" s="1567"/>
      <c r="WFW126" s="1567"/>
      <c r="WFX126" s="1567"/>
      <c r="WFY126" s="1568"/>
      <c r="WFZ126" s="1566"/>
      <c r="WGA126" s="1567"/>
      <c r="WGB126" s="1567"/>
      <c r="WGC126" s="1567"/>
      <c r="WGD126" s="1567"/>
      <c r="WGE126" s="1567"/>
      <c r="WGF126" s="1567"/>
      <c r="WGG126" s="1567"/>
      <c r="WGH126" s="1567"/>
      <c r="WGI126" s="1567"/>
      <c r="WGJ126" s="1567"/>
      <c r="WGK126" s="1567"/>
      <c r="WGL126" s="1567"/>
      <c r="WGM126" s="1567"/>
      <c r="WGN126" s="1567"/>
      <c r="WGO126" s="1567"/>
      <c r="WGP126" s="1567"/>
      <c r="WGQ126" s="1567"/>
      <c r="WGR126" s="1567"/>
      <c r="WGS126" s="1567"/>
      <c r="WGT126" s="1568"/>
      <c r="WGU126" s="1566"/>
      <c r="WGV126" s="1567"/>
      <c r="WGW126" s="1567"/>
      <c r="WGX126" s="1567"/>
      <c r="WGY126" s="1567"/>
      <c r="WGZ126" s="1567"/>
      <c r="WHA126" s="1567"/>
      <c r="WHB126" s="1567"/>
      <c r="WHC126" s="1567"/>
      <c r="WHD126" s="1567"/>
      <c r="WHE126" s="1567"/>
      <c r="WHF126" s="1567"/>
      <c r="WHG126" s="1567"/>
      <c r="WHH126" s="1567"/>
      <c r="WHI126" s="1567"/>
      <c r="WHJ126" s="1567"/>
      <c r="WHK126" s="1567"/>
      <c r="WHL126" s="1567"/>
      <c r="WHM126" s="1567"/>
      <c r="WHN126" s="1567"/>
      <c r="WHO126" s="1568"/>
      <c r="WHP126" s="1566"/>
      <c r="WHQ126" s="1567"/>
      <c r="WHR126" s="1567"/>
      <c r="WHS126" s="1567"/>
      <c r="WHT126" s="1567"/>
      <c r="WHU126" s="1567"/>
      <c r="WHV126" s="1567"/>
      <c r="WHW126" s="1567"/>
      <c r="WHX126" s="1567"/>
      <c r="WHY126" s="1567"/>
      <c r="WHZ126" s="1567"/>
      <c r="WIA126" s="1567"/>
      <c r="WIB126" s="1567"/>
      <c r="WIC126" s="1567"/>
      <c r="WID126" s="1567"/>
      <c r="WIE126" s="1567"/>
      <c r="WIF126" s="1567"/>
      <c r="WIG126" s="1567"/>
      <c r="WIH126" s="1567"/>
      <c r="WII126" s="1567"/>
      <c r="WIJ126" s="1568"/>
      <c r="WIK126" s="1566"/>
      <c r="WIL126" s="1567"/>
      <c r="WIM126" s="1567"/>
      <c r="WIN126" s="1567"/>
      <c r="WIO126" s="1567"/>
      <c r="WIP126" s="1567"/>
      <c r="WIQ126" s="1567"/>
      <c r="WIR126" s="1567"/>
      <c r="WIS126" s="1567"/>
      <c r="WIT126" s="1567"/>
      <c r="WIU126" s="1567"/>
      <c r="WIV126" s="1567"/>
      <c r="WIW126" s="1567"/>
      <c r="WIX126" s="1567"/>
      <c r="WIY126" s="1567"/>
      <c r="WIZ126" s="1567"/>
      <c r="WJA126" s="1567"/>
      <c r="WJB126" s="1567"/>
      <c r="WJC126" s="1567"/>
      <c r="WJD126" s="1567"/>
      <c r="WJE126" s="1568"/>
      <c r="WJF126" s="1566"/>
      <c r="WJG126" s="1567"/>
      <c r="WJH126" s="1567"/>
      <c r="WJI126" s="1567"/>
      <c r="WJJ126" s="1567"/>
      <c r="WJK126" s="1567"/>
      <c r="WJL126" s="1567"/>
      <c r="WJM126" s="1567"/>
      <c r="WJN126" s="1567"/>
      <c r="WJO126" s="1567"/>
      <c r="WJP126" s="1567"/>
      <c r="WJQ126" s="1567"/>
      <c r="WJR126" s="1567"/>
      <c r="WJS126" s="1567"/>
      <c r="WJT126" s="1567"/>
      <c r="WJU126" s="1567"/>
      <c r="WJV126" s="1567"/>
      <c r="WJW126" s="1567"/>
      <c r="WJX126" s="1567"/>
      <c r="WJY126" s="1567"/>
      <c r="WJZ126" s="1568"/>
      <c r="WKA126" s="1566"/>
      <c r="WKB126" s="1567"/>
      <c r="WKC126" s="1567"/>
      <c r="WKD126" s="1567"/>
      <c r="WKE126" s="1567"/>
      <c r="WKF126" s="1567"/>
      <c r="WKG126" s="1567"/>
      <c r="WKH126" s="1567"/>
      <c r="WKI126" s="1567"/>
      <c r="WKJ126" s="1567"/>
      <c r="WKK126" s="1567"/>
      <c r="WKL126" s="1567"/>
      <c r="WKM126" s="1567"/>
      <c r="WKN126" s="1567"/>
      <c r="WKO126" s="1567"/>
      <c r="WKP126" s="1567"/>
      <c r="WKQ126" s="1567"/>
      <c r="WKR126" s="1567"/>
      <c r="WKS126" s="1567"/>
      <c r="WKT126" s="1567"/>
      <c r="WKU126" s="1568"/>
      <c r="WKV126" s="1566"/>
      <c r="WKW126" s="1567"/>
      <c r="WKX126" s="1567"/>
      <c r="WKY126" s="1567"/>
      <c r="WKZ126" s="1567"/>
      <c r="WLA126" s="1567"/>
      <c r="WLB126" s="1567"/>
      <c r="WLC126" s="1567"/>
      <c r="WLD126" s="1567"/>
      <c r="WLE126" s="1567"/>
      <c r="WLF126" s="1567"/>
      <c r="WLG126" s="1567"/>
      <c r="WLH126" s="1567"/>
      <c r="WLI126" s="1567"/>
      <c r="WLJ126" s="1567"/>
      <c r="WLK126" s="1567"/>
      <c r="WLL126" s="1567"/>
      <c r="WLM126" s="1567"/>
      <c r="WLN126" s="1567"/>
      <c r="WLO126" s="1567"/>
      <c r="WLP126" s="1568"/>
      <c r="WLQ126" s="1566"/>
      <c r="WLR126" s="1567"/>
      <c r="WLS126" s="1567"/>
      <c r="WLT126" s="1567"/>
      <c r="WLU126" s="1567"/>
      <c r="WLV126" s="1567"/>
      <c r="WLW126" s="1567"/>
      <c r="WLX126" s="1567"/>
      <c r="WLY126" s="1567"/>
      <c r="WLZ126" s="1567"/>
      <c r="WMA126" s="1567"/>
      <c r="WMB126" s="1567"/>
      <c r="WMC126" s="1567"/>
      <c r="WMD126" s="1567"/>
      <c r="WME126" s="1567"/>
      <c r="WMF126" s="1567"/>
      <c r="WMG126" s="1567"/>
      <c r="WMH126" s="1567"/>
      <c r="WMI126" s="1567"/>
      <c r="WMJ126" s="1567"/>
      <c r="WMK126" s="1568"/>
      <c r="WML126" s="1566"/>
      <c r="WMM126" s="1567"/>
      <c r="WMN126" s="1567"/>
      <c r="WMO126" s="1567"/>
      <c r="WMP126" s="1567"/>
      <c r="WMQ126" s="1567"/>
      <c r="WMR126" s="1567"/>
      <c r="WMS126" s="1567"/>
      <c r="WMT126" s="1567"/>
      <c r="WMU126" s="1567"/>
      <c r="WMV126" s="1567"/>
      <c r="WMW126" s="1567"/>
      <c r="WMX126" s="1567"/>
      <c r="WMY126" s="1567"/>
      <c r="WMZ126" s="1567"/>
      <c r="WNA126" s="1567"/>
      <c r="WNB126" s="1567"/>
      <c r="WNC126" s="1567"/>
      <c r="WND126" s="1567"/>
      <c r="WNE126" s="1567"/>
      <c r="WNF126" s="1568"/>
      <c r="WNG126" s="1566"/>
      <c r="WNH126" s="1567"/>
      <c r="WNI126" s="1567"/>
      <c r="WNJ126" s="1567"/>
      <c r="WNK126" s="1567"/>
      <c r="WNL126" s="1567"/>
      <c r="WNM126" s="1567"/>
      <c r="WNN126" s="1567"/>
      <c r="WNO126" s="1567"/>
      <c r="WNP126" s="1567"/>
      <c r="WNQ126" s="1567"/>
      <c r="WNR126" s="1567"/>
      <c r="WNS126" s="1567"/>
      <c r="WNT126" s="1567"/>
      <c r="WNU126" s="1567"/>
      <c r="WNV126" s="1567"/>
      <c r="WNW126" s="1567"/>
      <c r="WNX126" s="1567"/>
      <c r="WNY126" s="1567"/>
      <c r="WNZ126" s="1567"/>
      <c r="WOA126" s="1568"/>
      <c r="WOB126" s="1566"/>
      <c r="WOC126" s="1567"/>
      <c r="WOD126" s="1567"/>
      <c r="WOE126" s="1567"/>
      <c r="WOF126" s="1567"/>
      <c r="WOG126" s="1567"/>
      <c r="WOH126" s="1567"/>
      <c r="WOI126" s="1567"/>
      <c r="WOJ126" s="1567"/>
      <c r="WOK126" s="1567"/>
      <c r="WOL126" s="1567"/>
      <c r="WOM126" s="1567"/>
      <c r="WON126" s="1567"/>
      <c r="WOO126" s="1567"/>
      <c r="WOP126" s="1567"/>
      <c r="WOQ126" s="1567"/>
      <c r="WOR126" s="1567"/>
      <c r="WOS126" s="1567"/>
      <c r="WOT126" s="1567"/>
      <c r="WOU126" s="1567"/>
      <c r="WOV126" s="1568"/>
      <c r="WOW126" s="1566"/>
      <c r="WOX126" s="1567"/>
      <c r="WOY126" s="1567"/>
      <c r="WOZ126" s="1567"/>
      <c r="WPA126" s="1567"/>
      <c r="WPB126" s="1567"/>
      <c r="WPC126" s="1567"/>
      <c r="WPD126" s="1567"/>
      <c r="WPE126" s="1567"/>
      <c r="WPF126" s="1567"/>
      <c r="WPG126" s="1567"/>
      <c r="WPH126" s="1567"/>
      <c r="WPI126" s="1567"/>
      <c r="WPJ126" s="1567"/>
      <c r="WPK126" s="1567"/>
      <c r="WPL126" s="1567"/>
      <c r="WPM126" s="1567"/>
      <c r="WPN126" s="1567"/>
      <c r="WPO126" s="1567"/>
      <c r="WPP126" s="1567"/>
      <c r="WPQ126" s="1568"/>
      <c r="WPR126" s="1566"/>
      <c r="WPS126" s="1567"/>
      <c r="WPT126" s="1567"/>
      <c r="WPU126" s="1567"/>
      <c r="WPV126" s="1567"/>
      <c r="WPW126" s="1567"/>
      <c r="WPX126" s="1567"/>
      <c r="WPY126" s="1567"/>
      <c r="WPZ126" s="1567"/>
      <c r="WQA126" s="1567"/>
      <c r="WQB126" s="1567"/>
      <c r="WQC126" s="1567"/>
      <c r="WQD126" s="1567"/>
      <c r="WQE126" s="1567"/>
      <c r="WQF126" s="1567"/>
      <c r="WQG126" s="1567"/>
      <c r="WQH126" s="1567"/>
      <c r="WQI126" s="1567"/>
      <c r="WQJ126" s="1567"/>
      <c r="WQK126" s="1567"/>
      <c r="WQL126" s="1568"/>
      <c r="WQM126" s="1566"/>
      <c r="WQN126" s="1567"/>
      <c r="WQO126" s="1567"/>
      <c r="WQP126" s="1567"/>
      <c r="WQQ126" s="1567"/>
      <c r="WQR126" s="1567"/>
      <c r="WQS126" s="1567"/>
      <c r="WQT126" s="1567"/>
      <c r="WQU126" s="1567"/>
      <c r="WQV126" s="1567"/>
      <c r="WQW126" s="1567"/>
      <c r="WQX126" s="1567"/>
      <c r="WQY126" s="1567"/>
      <c r="WQZ126" s="1567"/>
      <c r="WRA126" s="1567"/>
      <c r="WRB126" s="1567"/>
      <c r="WRC126" s="1567"/>
      <c r="WRD126" s="1567"/>
      <c r="WRE126" s="1567"/>
      <c r="WRF126" s="1567"/>
      <c r="WRG126" s="1568"/>
      <c r="WRH126" s="1566"/>
      <c r="WRI126" s="1567"/>
      <c r="WRJ126" s="1567"/>
      <c r="WRK126" s="1567"/>
      <c r="WRL126" s="1567"/>
      <c r="WRM126" s="1567"/>
      <c r="WRN126" s="1567"/>
      <c r="WRO126" s="1567"/>
      <c r="WRP126" s="1567"/>
      <c r="WRQ126" s="1567"/>
      <c r="WRR126" s="1567"/>
      <c r="WRS126" s="1567"/>
      <c r="WRT126" s="1567"/>
      <c r="WRU126" s="1567"/>
      <c r="WRV126" s="1567"/>
      <c r="WRW126" s="1567"/>
      <c r="WRX126" s="1567"/>
      <c r="WRY126" s="1567"/>
      <c r="WRZ126" s="1567"/>
      <c r="WSA126" s="1567"/>
      <c r="WSB126" s="1568"/>
      <c r="WSC126" s="1566"/>
      <c r="WSD126" s="1567"/>
      <c r="WSE126" s="1567"/>
      <c r="WSF126" s="1567"/>
      <c r="WSG126" s="1567"/>
      <c r="WSH126" s="1567"/>
      <c r="WSI126" s="1567"/>
      <c r="WSJ126" s="1567"/>
      <c r="WSK126" s="1567"/>
      <c r="WSL126" s="1567"/>
      <c r="WSM126" s="1567"/>
      <c r="WSN126" s="1567"/>
      <c r="WSO126" s="1567"/>
      <c r="WSP126" s="1567"/>
      <c r="WSQ126" s="1567"/>
      <c r="WSR126" s="1567"/>
      <c r="WSS126" s="1567"/>
      <c r="WST126" s="1567"/>
      <c r="WSU126" s="1567"/>
      <c r="WSV126" s="1567"/>
      <c r="WSW126" s="1568"/>
      <c r="WSX126" s="1566"/>
      <c r="WSY126" s="1567"/>
      <c r="WSZ126" s="1567"/>
      <c r="WTA126" s="1567"/>
      <c r="WTB126" s="1567"/>
      <c r="WTC126" s="1567"/>
      <c r="WTD126" s="1567"/>
      <c r="WTE126" s="1567"/>
      <c r="WTF126" s="1567"/>
      <c r="WTG126" s="1567"/>
      <c r="WTH126" s="1567"/>
      <c r="WTI126" s="1567"/>
      <c r="WTJ126" s="1567"/>
      <c r="WTK126" s="1567"/>
      <c r="WTL126" s="1567"/>
      <c r="WTM126" s="1567"/>
      <c r="WTN126" s="1567"/>
      <c r="WTO126" s="1567"/>
      <c r="WTP126" s="1567"/>
      <c r="WTQ126" s="1567"/>
      <c r="WTR126" s="1568"/>
      <c r="WTS126" s="1566"/>
      <c r="WTT126" s="1567"/>
      <c r="WTU126" s="1567"/>
      <c r="WTV126" s="1567"/>
      <c r="WTW126" s="1567"/>
      <c r="WTX126" s="1567"/>
      <c r="WTY126" s="1567"/>
      <c r="WTZ126" s="1567"/>
      <c r="WUA126" s="1567"/>
      <c r="WUB126" s="1567"/>
      <c r="WUC126" s="1567"/>
      <c r="WUD126" s="1567"/>
      <c r="WUE126" s="1567"/>
      <c r="WUF126" s="1567"/>
      <c r="WUG126" s="1567"/>
      <c r="WUH126" s="1567"/>
      <c r="WUI126" s="1567"/>
      <c r="WUJ126" s="1567"/>
      <c r="WUK126" s="1567"/>
      <c r="WUL126" s="1567"/>
      <c r="WUM126" s="1568"/>
      <c r="WUN126" s="1566"/>
      <c r="WUO126" s="1567"/>
      <c r="WUP126" s="1567"/>
      <c r="WUQ126" s="1567"/>
      <c r="WUR126" s="1567"/>
      <c r="WUS126" s="1567"/>
      <c r="WUT126" s="1567"/>
      <c r="WUU126" s="1567"/>
      <c r="WUV126" s="1567"/>
      <c r="WUW126" s="1567"/>
      <c r="WUX126" s="1567"/>
      <c r="WUY126" s="1567"/>
      <c r="WUZ126" s="1567"/>
      <c r="WVA126" s="1567"/>
      <c r="WVB126" s="1567"/>
      <c r="WVC126" s="1567"/>
      <c r="WVD126" s="1567"/>
      <c r="WVE126" s="1567"/>
      <c r="WVF126" s="1567"/>
      <c r="WVG126" s="1567"/>
      <c r="WVH126" s="1568"/>
      <c r="WVI126" s="1566"/>
      <c r="WVJ126" s="1567"/>
      <c r="WVK126" s="1567"/>
      <c r="WVL126" s="1567"/>
      <c r="WVM126" s="1567"/>
      <c r="WVN126" s="1567"/>
      <c r="WVO126" s="1567"/>
      <c r="WVP126" s="1567"/>
      <c r="WVQ126" s="1567"/>
      <c r="WVR126" s="1567"/>
      <c r="WVS126" s="1567"/>
      <c r="WVT126" s="1567"/>
      <c r="WVU126" s="1567"/>
      <c r="WVV126" s="1567"/>
      <c r="WVW126" s="1567"/>
      <c r="WVX126" s="1567"/>
      <c r="WVY126" s="1567"/>
      <c r="WVZ126" s="1567"/>
      <c r="WWA126" s="1567"/>
      <c r="WWB126" s="1567"/>
      <c r="WWC126" s="1568"/>
      <c r="WWD126" s="1566"/>
      <c r="WWE126" s="1567"/>
      <c r="WWF126" s="1567"/>
      <c r="WWG126" s="1567"/>
      <c r="WWH126" s="1567"/>
      <c r="WWI126" s="1567"/>
      <c r="WWJ126" s="1567"/>
      <c r="WWK126" s="1567"/>
      <c r="WWL126" s="1567"/>
      <c r="WWM126" s="1567"/>
      <c r="WWN126" s="1567"/>
      <c r="WWO126" s="1567"/>
      <c r="WWP126" s="1567"/>
      <c r="WWQ126" s="1567"/>
      <c r="WWR126" s="1567"/>
      <c r="WWS126" s="1567"/>
      <c r="WWT126" s="1567"/>
      <c r="WWU126" s="1567"/>
      <c r="WWV126" s="1567"/>
      <c r="WWW126" s="1567"/>
      <c r="WWX126" s="1568"/>
      <c r="WWY126" s="1566"/>
      <c r="WWZ126" s="1567"/>
      <c r="WXA126" s="1567"/>
      <c r="WXB126" s="1567"/>
      <c r="WXC126" s="1567"/>
      <c r="WXD126" s="1567"/>
      <c r="WXE126" s="1567"/>
      <c r="WXF126" s="1567"/>
      <c r="WXG126" s="1567"/>
      <c r="WXH126" s="1567"/>
      <c r="WXI126" s="1567"/>
      <c r="WXJ126" s="1567"/>
      <c r="WXK126" s="1567"/>
      <c r="WXL126" s="1567"/>
      <c r="WXM126" s="1567"/>
      <c r="WXN126" s="1567"/>
      <c r="WXO126" s="1567"/>
      <c r="WXP126" s="1567"/>
      <c r="WXQ126" s="1567"/>
      <c r="WXR126" s="1567"/>
      <c r="WXS126" s="1568"/>
      <c r="WXT126" s="1566"/>
      <c r="WXU126" s="1567"/>
      <c r="WXV126" s="1567"/>
      <c r="WXW126" s="1567"/>
      <c r="WXX126" s="1567"/>
      <c r="WXY126" s="1567"/>
      <c r="WXZ126" s="1567"/>
      <c r="WYA126" s="1567"/>
      <c r="WYB126" s="1567"/>
      <c r="WYC126" s="1567"/>
      <c r="WYD126" s="1567"/>
      <c r="WYE126" s="1567"/>
      <c r="WYF126" s="1567"/>
      <c r="WYG126" s="1567"/>
      <c r="WYH126" s="1567"/>
      <c r="WYI126" s="1567"/>
      <c r="WYJ126" s="1567"/>
      <c r="WYK126" s="1567"/>
      <c r="WYL126" s="1567"/>
      <c r="WYM126" s="1567"/>
      <c r="WYN126" s="1568"/>
      <c r="WYO126" s="1566"/>
      <c r="WYP126" s="1567"/>
      <c r="WYQ126" s="1567"/>
      <c r="WYR126" s="1567"/>
      <c r="WYS126" s="1567"/>
      <c r="WYT126" s="1567"/>
      <c r="WYU126" s="1567"/>
      <c r="WYV126" s="1567"/>
      <c r="WYW126" s="1567"/>
      <c r="WYX126" s="1567"/>
      <c r="WYY126" s="1567"/>
      <c r="WYZ126" s="1567"/>
      <c r="WZA126" s="1567"/>
      <c r="WZB126" s="1567"/>
      <c r="WZC126" s="1567"/>
      <c r="WZD126" s="1567"/>
      <c r="WZE126" s="1567"/>
      <c r="WZF126" s="1567"/>
      <c r="WZG126" s="1567"/>
      <c r="WZH126" s="1567"/>
      <c r="WZI126" s="1568"/>
      <c r="WZJ126" s="1566"/>
      <c r="WZK126" s="1567"/>
      <c r="WZL126" s="1567"/>
      <c r="WZM126" s="1567"/>
      <c r="WZN126" s="1567"/>
      <c r="WZO126" s="1567"/>
      <c r="WZP126" s="1567"/>
      <c r="WZQ126" s="1567"/>
      <c r="WZR126" s="1567"/>
      <c r="WZS126" s="1567"/>
      <c r="WZT126" s="1567"/>
      <c r="WZU126" s="1567"/>
      <c r="WZV126" s="1567"/>
      <c r="WZW126" s="1567"/>
      <c r="WZX126" s="1567"/>
      <c r="WZY126" s="1567"/>
      <c r="WZZ126" s="1567"/>
      <c r="XAA126" s="1567"/>
      <c r="XAB126" s="1567"/>
      <c r="XAC126" s="1567"/>
      <c r="XAD126" s="1568"/>
      <c r="XAE126" s="1566"/>
      <c r="XAF126" s="1567"/>
      <c r="XAG126" s="1567"/>
      <c r="XAH126" s="1567"/>
      <c r="XAI126" s="1567"/>
      <c r="XAJ126" s="1567"/>
      <c r="XAK126" s="1567"/>
      <c r="XAL126" s="1567"/>
      <c r="XAM126" s="1567"/>
      <c r="XAN126" s="1567"/>
      <c r="XAO126" s="1567"/>
      <c r="XAP126" s="1567"/>
      <c r="XAQ126" s="1567"/>
      <c r="XAR126" s="1567"/>
      <c r="XAS126" s="1567"/>
      <c r="XAT126" s="1567"/>
      <c r="XAU126" s="1567"/>
      <c r="XAV126" s="1567"/>
      <c r="XAW126" s="1567"/>
      <c r="XAX126" s="1567"/>
      <c r="XAY126" s="1568"/>
      <c r="XAZ126" s="1566"/>
      <c r="XBA126" s="1567"/>
      <c r="XBB126" s="1567"/>
      <c r="XBC126" s="1567"/>
      <c r="XBD126" s="1567"/>
      <c r="XBE126" s="1567"/>
      <c r="XBF126" s="1567"/>
      <c r="XBG126" s="1567"/>
      <c r="XBH126" s="1567"/>
      <c r="XBI126" s="1567"/>
      <c r="XBJ126" s="1567"/>
      <c r="XBK126" s="1567"/>
      <c r="XBL126" s="1567"/>
      <c r="XBM126" s="1567"/>
      <c r="XBN126" s="1567"/>
      <c r="XBO126" s="1567"/>
      <c r="XBP126" s="1567"/>
      <c r="XBQ126" s="1567"/>
      <c r="XBR126" s="1567"/>
      <c r="XBS126" s="1567"/>
      <c r="XBT126" s="1568"/>
      <c r="XBU126" s="1566"/>
      <c r="XBV126" s="1567"/>
      <c r="XBW126" s="1567"/>
      <c r="XBX126" s="1567"/>
      <c r="XBY126" s="1567"/>
      <c r="XBZ126" s="1567"/>
      <c r="XCA126" s="1567"/>
      <c r="XCB126" s="1567"/>
      <c r="XCC126" s="1567"/>
      <c r="XCD126" s="1567"/>
      <c r="XCE126" s="1567"/>
      <c r="XCF126" s="1567"/>
      <c r="XCG126" s="1567"/>
      <c r="XCH126" s="1567"/>
      <c r="XCI126" s="1567"/>
      <c r="XCJ126" s="1567"/>
      <c r="XCK126" s="1567"/>
      <c r="XCL126" s="1567"/>
      <c r="XCM126" s="1567"/>
      <c r="XCN126" s="1567"/>
      <c r="XCO126" s="1568"/>
      <c r="XCP126" s="1566"/>
      <c r="XCQ126" s="1567"/>
      <c r="XCR126" s="1567"/>
      <c r="XCS126" s="1567"/>
      <c r="XCT126" s="1567"/>
      <c r="XCU126" s="1567"/>
      <c r="XCV126" s="1567"/>
      <c r="XCW126" s="1567"/>
      <c r="XCX126" s="1567"/>
      <c r="XCY126" s="1567"/>
      <c r="XCZ126" s="1567"/>
      <c r="XDA126" s="1567"/>
      <c r="XDB126" s="1567"/>
      <c r="XDC126" s="1567"/>
      <c r="XDD126" s="1567"/>
      <c r="XDE126" s="1567"/>
      <c r="XDF126" s="1567"/>
      <c r="XDG126" s="1567"/>
      <c r="XDH126" s="1567"/>
      <c r="XDI126" s="1567"/>
      <c r="XDJ126" s="1568"/>
      <c r="XDK126" s="1566"/>
      <c r="XDL126" s="1567"/>
      <c r="XDM126" s="1567"/>
      <c r="XDN126" s="1567"/>
      <c r="XDO126" s="1567"/>
      <c r="XDP126" s="1567"/>
      <c r="XDQ126" s="1567"/>
      <c r="XDR126" s="1567"/>
      <c r="XDS126" s="1567"/>
      <c r="XDT126" s="1567"/>
      <c r="XDU126" s="1567"/>
      <c r="XDV126" s="1567"/>
      <c r="XDW126" s="1567"/>
      <c r="XDX126" s="1567"/>
      <c r="XDY126" s="1567"/>
      <c r="XDZ126" s="1567"/>
      <c r="XEA126" s="1567"/>
      <c r="XEB126" s="1567"/>
      <c r="XEC126" s="1567"/>
      <c r="XED126" s="1567"/>
      <c r="XEE126" s="1568"/>
      <c r="XEF126" s="1566"/>
      <c r="XEG126" s="1567"/>
      <c r="XEH126" s="1567"/>
      <c r="XEI126" s="1567"/>
      <c r="XEJ126" s="1567"/>
      <c r="XEK126" s="1567"/>
      <c r="XEL126" s="1567"/>
      <c r="XEM126" s="1567"/>
      <c r="XEN126" s="1567"/>
      <c r="XEO126" s="1567"/>
      <c r="XEP126" s="1567"/>
      <c r="XEQ126" s="1567"/>
      <c r="XER126" s="1567"/>
      <c r="XES126" s="1567"/>
      <c r="XET126" s="1567"/>
      <c r="XEU126" s="1567"/>
      <c r="XEV126" s="1567"/>
      <c r="XEW126" s="1567"/>
      <c r="XEX126" s="1567"/>
      <c r="XEY126" s="1567"/>
      <c r="XEZ126" s="1568"/>
      <c r="XFA126" s="1566"/>
      <c r="XFB126" s="1567"/>
      <c r="XFC126" s="1567"/>
      <c r="XFD126" s="1567"/>
    </row>
    <row r="127" spans="1:16384" s="418" customFormat="1" ht="132" customHeight="1">
      <c r="A127" s="1554" t="s">
        <v>1484</v>
      </c>
      <c r="B127" s="1555"/>
      <c r="C127" s="1555"/>
      <c r="D127" s="1555"/>
      <c r="E127" s="1555"/>
      <c r="F127" s="1555"/>
      <c r="G127" s="1555"/>
      <c r="H127" s="1555"/>
      <c r="I127" s="1555"/>
      <c r="J127" s="1555"/>
      <c r="K127" s="1555"/>
      <c r="L127" s="1555"/>
      <c r="M127" s="1555"/>
      <c r="N127" s="1555"/>
      <c r="O127" s="1555"/>
      <c r="P127" s="1555"/>
      <c r="Q127" s="1555"/>
      <c r="R127" s="1555"/>
      <c r="S127" s="1555"/>
      <c r="T127" s="1555"/>
      <c r="U127" s="1556"/>
    </row>
    <row r="128" spans="1:16384" s="418" customFormat="1" ht="51.75" customHeight="1">
      <c r="A128" s="1554" t="s">
        <v>1483</v>
      </c>
      <c r="B128" s="1555"/>
      <c r="C128" s="1555"/>
      <c r="D128" s="1555"/>
      <c r="E128" s="1555"/>
      <c r="F128" s="1555"/>
      <c r="G128" s="1555"/>
      <c r="H128" s="1555"/>
      <c r="I128" s="1555"/>
      <c r="J128" s="1555"/>
      <c r="K128" s="1555"/>
      <c r="L128" s="1555"/>
      <c r="M128" s="1555"/>
      <c r="N128" s="1555"/>
      <c r="O128" s="1555"/>
      <c r="P128" s="1555"/>
      <c r="Q128" s="1555"/>
      <c r="R128" s="1555"/>
      <c r="S128" s="1555"/>
      <c r="T128" s="1555"/>
      <c r="U128" s="1556"/>
    </row>
    <row r="129" spans="1:21">
      <c r="A129" s="1569" t="s">
        <v>1482</v>
      </c>
      <c r="B129" s="1570"/>
      <c r="C129" s="1570"/>
      <c r="D129" s="1570"/>
      <c r="E129" s="1570"/>
      <c r="F129" s="1570"/>
      <c r="G129" s="1570"/>
      <c r="H129" s="1570"/>
      <c r="I129" s="1570"/>
      <c r="J129" s="1570"/>
      <c r="K129" s="1570"/>
      <c r="L129" s="1570"/>
      <c r="M129" s="1570"/>
      <c r="N129" s="1570"/>
      <c r="O129" s="1570"/>
      <c r="P129" s="1570"/>
      <c r="Q129" s="1570"/>
      <c r="R129" s="1570"/>
      <c r="S129" s="1570"/>
      <c r="T129" s="1570"/>
      <c r="U129" s="1571"/>
    </row>
    <row r="130" spans="1:21">
      <c r="A130" s="1554" t="s">
        <v>1481</v>
      </c>
      <c r="B130" s="1555"/>
      <c r="C130" s="1555"/>
      <c r="D130" s="1555"/>
      <c r="E130" s="1555"/>
      <c r="F130" s="1555"/>
      <c r="G130" s="1555"/>
      <c r="H130" s="1555"/>
      <c r="I130" s="1555"/>
      <c r="J130" s="1555"/>
      <c r="K130" s="1555"/>
      <c r="L130" s="1555"/>
      <c r="M130" s="1555"/>
      <c r="N130" s="1555"/>
      <c r="O130" s="1555"/>
      <c r="P130" s="1555"/>
      <c r="Q130" s="1555"/>
      <c r="R130" s="1555"/>
      <c r="S130" s="1555"/>
      <c r="T130" s="1555"/>
      <c r="U130" s="1556"/>
    </row>
    <row r="131" spans="1:21">
      <c r="A131" s="1554" t="s">
        <v>1480</v>
      </c>
      <c r="B131" s="1555"/>
      <c r="C131" s="1555"/>
      <c r="D131" s="1555"/>
      <c r="E131" s="1555"/>
      <c r="F131" s="1555"/>
      <c r="G131" s="1555"/>
      <c r="H131" s="1555"/>
      <c r="I131" s="1555"/>
      <c r="J131" s="1555"/>
      <c r="K131" s="1555"/>
      <c r="L131" s="1555"/>
      <c r="M131" s="1555"/>
      <c r="N131" s="1555"/>
      <c r="O131" s="1555"/>
      <c r="P131" s="1555"/>
      <c r="Q131" s="1555"/>
      <c r="R131" s="1555"/>
      <c r="S131" s="1555"/>
      <c r="T131" s="1555"/>
      <c r="U131" s="1556"/>
    </row>
    <row r="132" spans="1:21">
      <c r="A132" s="1557" t="s">
        <v>1479</v>
      </c>
      <c r="B132" s="1558"/>
      <c r="C132" s="1558"/>
      <c r="D132" s="1558"/>
      <c r="E132" s="1558"/>
      <c r="F132" s="1558"/>
      <c r="G132" s="1558"/>
      <c r="H132" s="1558"/>
      <c r="I132" s="1558"/>
      <c r="J132" s="1558"/>
      <c r="K132" s="1558"/>
      <c r="L132" s="1558"/>
      <c r="M132" s="1558"/>
      <c r="N132" s="1558"/>
      <c r="O132" s="1558"/>
      <c r="P132" s="1558"/>
      <c r="Q132" s="1558"/>
      <c r="R132" s="1558"/>
      <c r="S132" s="1558"/>
      <c r="T132" s="1558"/>
      <c r="U132" s="1559"/>
    </row>
    <row r="133" spans="1:21" ht="359.25" customHeight="1">
      <c r="A133" s="1560" t="s">
        <v>1659</v>
      </c>
      <c r="B133" s="1561"/>
      <c r="C133" s="1561"/>
      <c r="D133" s="1561"/>
      <c r="E133" s="1561"/>
      <c r="F133" s="1561"/>
      <c r="G133" s="1561"/>
      <c r="H133" s="1561"/>
      <c r="I133" s="1561"/>
      <c r="J133" s="1561"/>
      <c r="K133" s="1561"/>
      <c r="L133" s="1561"/>
      <c r="M133" s="1561"/>
      <c r="N133" s="1561"/>
      <c r="O133" s="1561"/>
      <c r="P133" s="1561"/>
      <c r="Q133" s="1561"/>
      <c r="R133" s="1561"/>
      <c r="S133" s="1561"/>
      <c r="T133" s="1561"/>
      <c r="U133" s="1562"/>
    </row>
    <row r="134" spans="1:21" ht="357" customHeight="1">
      <c r="A134" s="1563" t="s">
        <v>1660</v>
      </c>
      <c r="B134" s="1564"/>
      <c r="C134" s="1564"/>
      <c r="D134" s="1564"/>
      <c r="E134" s="1564"/>
      <c r="F134" s="1564"/>
      <c r="G134" s="1564"/>
      <c r="H134" s="1564"/>
      <c r="I134" s="1564"/>
      <c r="J134" s="1564"/>
      <c r="K134" s="1564"/>
      <c r="L134" s="1564"/>
      <c r="M134" s="1564"/>
      <c r="N134" s="1564"/>
      <c r="O134" s="1564"/>
      <c r="P134" s="1564"/>
      <c r="Q134" s="1564"/>
      <c r="R134" s="1564"/>
      <c r="S134" s="1564"/>
      <c r="T134" s="1564"/>
      <c r="U134" s="1565"/>
    </row>
    <row r="135" spans="1:21" ht="345.75" customHeight="1">
      <c r="A135" s="1560" t="s">
        <v>1661</v>
      </c>
      <c r="B135" s="1561"/>
      <c r="C135" s="1561"/>
      <c r="D135" s="1561"/>
      <c r="E135" s="1561"/>
      <c r="F135" s="1561"/>
      <c r="G135" s="1561"/>
      <c r="H135" s="1561"/>
      <c r="I135" s="1561"/>
      <c r="J135" s="1561"/>
      <c r="K135" s="1561"/>
      <c r="L135" s="1561"/>
      <c r="M135" s="1561"/>
      <c r="N135" s="1561"/>
      <c r="O135" s="1561"/>
      <c r="P135" s="1561"/>
      <c r="Q135" s="1561"/>
      <c r="R135" s="1561"/>
      <c r="S135" s="1561"/>
      <c r="T135" s="1561"/>
      <c r="U135" s="1562"/>
    </row>
    <row r="136" spans="1:21" ht="15.75" customHeight="1">
      <c r="A136" s="1563" t="s">
        <v>1662</v>
      </c>
      <c r="B136" s="1564"/>
      <c r="C136" s="1564"/>
      <c r="D136" s="1564"/>
      <c r="E136" s="1564"/>
      <c r="F136" s="1564"/>
      <c r="G136" s="1564"/>
      <c r="H136" s="1564"/>
      <c r="I136" s="1564"/>
      <c r="J136" s="1564"/>
      <c r="K136" s="1564"/>
      <c r="L136" s="1564"/>
      <c r="M136" s="1564"/>
      <c r="N136" s="1564"/>
      <c r="O136" s="1564"/>
      <c r="P136" s="1564"/>
      <c r="Q136" s="1564"/>
      <c r="R136" s="1564"/>
      <c r="S136" s="1564"/>
      <c r="T136" s="1564"/>
      <c r="U136" s="1565"/>
    </row>
    <row r="137" spans="1:21">
      <c r="A137" s="659"/>
      <c r="B137" s="421"/>
      <c r="C137" s="421"/>
      <c r="D137" s="421"/>
      <c r="E137" s="421"/>
      <c r="F137" s="421"/>
      <c r="G137" s="421"/>
      <c r="H137" s="664"/>
      <c r="I137" s="421"/>
      <c r="J137" s="421"/>
      <c r="K137" s="421"/>
      <c r="L137" s="421"/>
      <c r="M137" s="421"/>
      <c r="N137" s="421"/>
      <c r="O137" s="421"/>
      <c r="P137" s="421"/>
      <c r="Q137" s="421"/>
      <c r="R137" s="421"/>
      <c r="S137" s="421"/>
      <c r="T137" s="421"/>
      <c r="U137" s="426"/>
    </row>
    <row r="138" spans="1:21">
      <c r="A138" s="659"/>
      <c r="B138" s="421"/>
      <c r="C138" s="421"/>
      <c r="D138" s="421"/>
      <c r="E138" s="421"/>
      <c r="F138" s="421"/>
      <c r="G138" s="421"/>
      <c r="H138" s="664"/>
      <c r="I138" s="421"/>
      <c r="J138" s="421"/>
      <c r="K138" s="421"/>
      <c r="L138" s="421"/>
      <c r="M138" s="421"/>
      <c r="N138" s="421"/>
      <c r="O138" s="421"/>
      <c r="P138" s="421"/>
      <c r="Q138" s="421"/>
      <c r="R138" s="421"/>
      <c r="S138" s="421"/>
      <c r="T138" s="421"/>
      <c r="U138" s="426"/>
    </row>
    <row r="139" spans="1:21">
      <c r="A139" s="659"/>
      <c r="B139" s="421"/>
      <c r="C139" s="421"/>
      <c r="D139" s="421"/>
      <c r="E139" s="421"/>
      <c r="F139" s="421"/>
      <c r="G139" s="421"/>
      <c r="H139" s="664"/>
      <c r="I139" s="421"/>
      <c r="J139" s="421"/>
      <c r="K139" s="421"/>
      <c r="L139" s="421"/>
      <c r="M139" s="421"/>
      <c r="N139" s="421"/>
      <c r="O139" s="421"/>
      <c r="P139" s="421"/>
      <c r="Q139" s="421"/>
      <c r="R139" s="421"/>
      <c r="S139" s="421"/>
      <c r="T139" s="421"/>
      <c r="U139" s="426"/>
    </row>
    <row r="140" spans="1:21">
      <c r="A140" s="659"/>
      <c r="B140" s="421"/>
      <c r="C140" s="421"/>
      <c r="D140" s="421"/>
      <c r="E140" s="421"/>
      <c r="F140" s="421"/>
      <c r="G140" s="421"/>
      <c r="H140" s="664"/>
      <c r="I140" s="421"/>
      <c r="J140" s="421"/>
      <c r="K140" s="421"/>
      <c r="L140" s="421"/>
      <c r="M140" s="421"/>
      <c r="N140" s="421"/>
      <c r="O140" s="421"/>
      <c r="P140" s="421"/>
      <c r="Q140" s="421"/>
      <c r="R140" s="421"/>
      <c r="S140" s="421"/>
      <c r="T140" s="421"/>
      <c r="U140" s="426"/>
    </row>
    <row r="141" spans="1:21">
      <c r="A141" s="659"/>
      <c r="B141" s="421"/>
      <c r="C141" s="421"/>
      <c r="D141" s="421"/>
      <c r="E141" s="421"/>
      <c r="F141" s="421"/>
      <c r="G141" s="421"/>
      <c r="H141" s="664"/>
      <c r="I141" s="421"/>
      <c r="J141" s="421"/>
      <c r="K141" s="421"/>
      <c r="L141" s="421"/>
      <c r="M141" s="421"/>
      <c r="N141" s="421"/>
      <c r="O141" s="421"/>
      <c r="P141" s="421"/>
      <c r="Q141" s="421"/>
      <c r="R141" s="421"/>
      <c r="S141" s="421"/>
      <c r="T141" s="421"/>
      <c r="U141" s="426"/>
    </row>
    <row r="142" spans="1:21">
      <c r="A142" s="659"/>
      <c r="B142" s="421"/>
      <c r="C142" s="421"/>
      <c r="D142" s="421"/>
      <c r="E142" s="421"/>
      <c r="F142" s="421"/>
      <c r="G142" s="421"/>
      <c r="H142" s="664"/>
      <c r="I142" s="421"/>
      <c r="J142" s="421"/>
      <c r="K142" s="421"/>
      <c r="L142" s="421"/>
      <c r="M142" s="421"/>
      <c r="N142" s="421"/>
      <c r="O142" s="421"/>
      <c r="P142" s="421"/>
      <c r="Q142" s="421"/>
      <c r="R142" s="421"/>
      <c r="S142" s="421"/>
      <c r="T142" s="421"/>
      <c r="U142" s="426"/>
    </row>
    <row r="143" spans="1:21">
      <c r="A143" s="659"/>
      <c r="B143" s="421"/>
      <c r="C143" s="421"/>
      <c r="D143" s="421"/>
      <c r="E143" s="421"/>
      <c r="F143" s="421"/>
      <c r="G143" s="421"/>
      <c r="H143" s="664"/>
      <c r="I143" s="421"/>
      <c r="J143" s="421"/>
      <c r="K143" s="421"/>
      <c r="L143" s="421"/>
      <c r="M143" s="421"/>
      <c r="N143" s="421"/>
      <c r="O143" s="421"/>
      <c r="P143" s="421"/>
      <c r="Q143" s="421"/>
      <c r="R143" s="421"/>
      <c r="S143" s="421"/>
      <c r="T143" s="421"/>
      <c r="U143" s="426"/>
    </row>
    <row r="144" spans="1:21">
      <c r="A144" s="659"/>
      <c r="B144" s="421"/>
      <c r="C144" s="421"/>
      <c r="D144" s="421"/>
      <c r="E144" s="421"/>
      <c r="F144" s="421"/>
      <c r="G144" s="421"/>
      <c r="H144" s="664"/>
      <c r="I144" s="421"/>
      <c r="J144" s="421"/>
      <c r="K144" s="421"/>
      <c r="L144" s="421"/>
      <c r="M144" s="421"/>
      <c r="N144" s="421"/>
      <c r="O144" s="421"/>
      <c r="P144" s="421"/>
      <c r="Q144" s="421"/>
      <c r="R144" s="421"/>
      <c r="S144" s="421"/>
      <c r="T144" s="421"/>
      <c r="U144" s="426"/>
    </row>
    <row r="145" spans="1:21">
      <c r="A145" s="659"/>
      <c r="B145" s="421"/>
      <c r="C145" s="421"/>
      <c r="D145" s="421"/>
      <c r="E145" s="421"/>
      <c r="F145" s="421"/>
      <c r="G145" s="421"/>
      <c r="H145" s="664"/>
      <c r="I145" s="421"/>
      <c r="J145" s="421"/>
      <c r="K145" s="421"/>
      <c r="L145" s="421"/>
      <c r="M145" s="421"/>
      <c r="N145" s="421"/>
      <c r="O145" s="421"/>
      <c r="P145" s="421"/>
      <c r="Q145" s="421"/>
      <c r="R145" s="421"/>
      <c r="S145" s="421"/>
      <c r="T145" s="421"/>
      <c r="U145" s="426"/>
    </row>
    <row r="146" spans="1:21">
      <c r="A146" s="659"/>
      <c r="B146" s="421"/>
      <c r="C146" s="421"/>
      <c r="D146" s="421"/>
      <c r="E146" s="421"/>
      <c r="F146" s="421"/>
      <c r="G146" s="421"/>
      <c r="H146" s="664"/>
      <c r="I146" s="421"/>
      <c r="J146" s="421"/>
      <c r="K146" s="421"/>
      <c r="L146" s="421"/>
      <c r="M146" s="421"/>
      <c r="N146" s="421"/>
      <c r="O146" s="421"/>
      <c r="P146" s="421"/>
      <c r="Q146" s="421"/>
      <c r="R146" s="421"/>
      <c r="S146" s="421"/>
      <c r="T146" s="421"/>
      <c r="U146" s="426"/>
    </row>
    <row r="147" spans="1:21">
      <c r="A147" s="659"/>
      <c r="B147" s="421"/>
      <c r="C147" s="421"/>
      <c r="D147" s="421"/>
      <c r="E147" s="421"/>
      <c r="F147" s="421"/>
      <c r="G147" s="421"/>
      <c r="H147" s="664"/>
      <c r="I147" s="421"/>
      <c r="J147" s="421"/>
      <c r="K147" s="421"/>
      <c r="L147" s="421"/>
      <c r="M147" s="421"/>
      <c r="N147" s="421"/>
      <c r="O147" s="421"/>
      <c r="P147" s="421"/>
      <c r="Q147" s="421"/>
      <c r="R147" s="421"/>
      <c r="S147" s="421"/>
      <c r="T147" s="421"/>
      <c r="U147" s="426"/>
    </row>
    <row r="148" spans="1:21">
      <c r="A148" s="659"/>
      <c r="B148" s="421"/>
      <c r="C148" s="421"/>
      <c r="D148" s="421"/>
      <c r="E148" s="421"/>
      <c r="F148" s="421"/>
      <c r="G148" s="421"/>
      <c r="H148" s="664"/>
      <c r="I148" s="421"/>
      <c r="J148" s="421"/>
      <c r="K148" s="421"/>
      <c r="L148" s="421"/>
      <c r="M148" s="421"/>
      <c r="N148" s="421"/>
      <c r="O148" s="421"/>
      <c r="P148" s="421"/>
      <c r="Q148" s="421"/>
      <c r="R148" s="421"/>
      <c r="S148" s="421"/>
      <c r="T148" s="421"/>
      <c r="U148" s="426"/>
    </row>
    <row r="149" spans="1:21">
      <c r="A149" s="665"/>
      <c r="B149" s="666"/>
      <c r="C149" s="666"/>
      <c r="D149" s="666"/>
      <c r="E149" s="666"/>
      <c r="F149" s="666"/>
      <c r="G149" s="666"/>
      <c r="H149" s="667"/>
      <c r="I149" s="666"/>
      <c r="J149" s="666"/>
      <c r="K149" s="666"/>
      <c r="L149" s="666"/>
      <c r="M149" s="666"/>
      <c r="N149" s="666"/>
      <c r="O149" s="666"/>
      <c r="P149" s="666"/>
      <c r="Q149" s="666"/>
      <c r="R149" s="666"/>
      <c r="S149" s="666"/>
      <c r="T149" s="666"/>
      <c r="U149" s="668"/>
    </row>
    <row r="150" spans="1:21">
      <c r="A150" s="665"/>
      <c r="B150" s="666"/>
      <c r="C150" s="666"/>
      <c r="D150" s="666"/>
      <c r="E150" s="666"/>
      <c r="F150" s="666"/>
      <c r="G150" s="666"/>
      <c r="H150" s="667"/>
      <c r="I150" s="666"/>
      <c r="J150" s="666"/>
      <c r="K150" s="666"/>
      <c r="L150" s="666"/>
      <c r="M150" s="666"/>
      <c r="N150" s="666"/>
      <c r="O150" s="666"/>
      <c r="P150" s="666"/>
      <c r="Q150" s="666"/>
      <c r="R150" s="666"/>
      <c r="S150" s="666"/>
      <c r="T150" s="666"/>
      <c r="U150" s="668"/>
    </row>
  </sheetData>
  <mergeCells count="917">
    <mergeCell ref="M7:Q7"/>
    <mergeCell ref="R7:U7"/>
    <mergeCell ref="B9:E9"/>
    <mergeCell ref="B10:E10"/>
    <mergeCell ref="B11:E11"/>
    <mergeCell ref="B12:E12"/>
    <mergeCell ref="A1:U1"/>
    <mergeCell ref="A2:U2"/>
    <mergeCell ref="A4:U4"/>
    <mergeCell ref="A5:U5"/>
    <mergeCell ref="A6:A8"/>
    <mergeCell ref="B6:E8"/>
    <mergeCell ref="F6:F8"/>
    <mergeCell ref="G6:G8"/>
    <mergeCell ref="H7:J7"/>
    <mergeCell ref="K7:L7"/>
    <mergeCell ref="B19:E19"/>
    <mergeCell ref="B20:E20"/>
    <mergeCell ref="B21:E21"/>
    <mergeCell ref="B22:E22"/>
    <mergeCell ref="B23:E23"/>
    <mergeCell ref="B24:E24"/>
    <mergeCell ref="B13:E13"/>
    <mergeCell ref="B14:E14"/>
    <mergeCell ref="B15:E15"/>
    <mergeCell ref="B16:E16"/>
    <mergeCell ref="B17:E17"/>
    <mergeCell ref="B18:E18"/>
    <mergeCell ref="B31:E31"/>
    <mergeCell ref="B32:E32"/>
    <mergeCell ref="B33:E33"/>
    <mergeCell ref="B34:E34"/>
    <mergeCell ref="B35:E35"/>
    <mergeCell ref="B36:E36"/>
    <mergeCell ref="B25:E25"/>
    <mergeCell ref="B26:E26"/>
    <mergeCell ref="B27:E27"/>
    <mergeCell ref="B28:E28"/>
    <mergeCell ref="B29:E29"/>
    <mergeCell ref="B30:E30"/>
    <mergeCell ref="B44:E44"/>
    <mergeCell ref="B47:E47"/>
    <mergeCell ref="B48:E48"/>
    <mergeCell ref="B49:E49"/>
    <mergeCell ref="B50:E50"/>
    <mergeCell ref="B51:E51"/>
    <mergeCell ref="B37:E37"/>
    <mergeCell ref="B38:E38"/>
    <mergeCell ref="B39:E39"/>
    <mergeCell ref="B41:E41"/>
    <mergeCell ref="B42:E42"/>
    <mergeCell ref="B43:E43"/>
    <mergeCell ref="B45:E45"/>
    <mergeCell ref="B58:E58"/>
    <mergeCell ref="B59:E59"/>
    <mergeCell ref="B60:E60"/>
    <mergeCell ref="B61:E61"/>
    <mergeCell ref="B62:E62"/>
    <mergeCell ref="B63:E63"/>
    <mergeCell ref="B52:E52"/>
    <mergeCell ref="B53:E53"/>
    <mergeCell ref="B54:E54"/>
    <mergeCell ref="B55:E55"/>
    <mergeCell ref="B56:E56"/>
    <mergeCell ref="B57:E57"/>
    <mergeCell ref="B70:E70"/>
    <mergeCell ref="B71:E71"/>
    <mergeCell ref="B72:E72"/>
    <mergeCell ref="B73:E73"/>
    <mergeCell ref="B74:E74"/>
    <mergeCell ref="B75:E75"/>
    <mergeCell ref="B64:E64"/>
    <mergeCell ref="B65:E65"/>
    <mergeCell ref="B66:E66"/>
    <mergeCell ref="B67:E67"/>
    <mergeCell ref="B68:E68"/>
    <mergeCell ref="B69:E69"/>
    <mergeCell ref="B82:E82"/>
    <mergeCell ref="B83:E83"/>
    <mergeCell ref="B84:E84"/>
    <mergeCell ref="B85:E85"/>
    <mergeCell ref="B86:E86"/>
    <mergeCell ref="B87:E87"/>
    <mergeCell ref="B76:E76"/>
    <mergeCell ref="B77:E77"/>
    <mergeCell ref="B78:E78"/>
    <mergeCell ref="B79:E79"/>
    <mergeCell ref="B80:E80"/>
    <mergeCell ref="B81:E81"/>
    <mergeCell ref="B94:E94"/>
    <mergeCell ref="B95:E95"/>
    <mergeCell ref="B96:E96"/>
    <mergeCell ref="B97:E97"/>
    <mergeCell ref="B98:E98"/>
    <mergeCell ref="B99:E99"/>
    <mergeCell ref="B88:E88"/>
    <mergeCell ref="B89:E89"/>
    <mergeCell ref="B90:E90"/>
    <mergeCell ref="B91:E91"/>
    <mergeCell ref="B92:E92"/>
    <mergeCell ref="B93:E93"/>
    <mergeCell ref="B106:E106"/>
    <mergeCell ref="B107:E107"/>
    <mergeCell ref="B108:E108"/>
    <mergeCell ref="B110:E110"/>
    <mergeCell ref="B111:E111"/>
    <mergeCell ref="B112:E112"/>
    <mergeCell ref="B100:E100"/>
    <mergeCell ref="B101:E101"/>
    <mergeCell ref="B102:E102"/>
    <mergeCell ref="B103:E103"/>
    <mergeCell ref="B104:E104"/>
    <mergeCell ref="B105:E105"/>
    <mergeCell ref="B119:E119"/>
    <mergeCell ref="B120:E120"/>
    <mergeCell ref="B121:E121"/>
    <mergeCell ref="B122:E122"/>
    <mergeCell ref="A123:U123"/>
    <mergeCell ref="A124:U124"/>
    <mergeCell ref="B113:E113"/>
    <mergeCell ref="B114:E114"/>
    <mergeCell ref="B115:E115"/>
    <mergeCell ref="B116:E116"/>
    <mergeCell ref="B117:E117"/>
    <mergeCell ref="B118:E118"/>
    <mergeCell ref="DB126:DV126"/>
    <mergeCell ref="DW126:EQ126"/>
    <mergeCell ref="ER126:FL126"/>
    <mergeCell ref="FM126:GG126"/>
    <mergeCell ref="GH126:HB126"/>
    <mergeCell ref="HC126:HW126"/>
    <mergeCell ref="A125:U125"/>
    <mergeCell ref="A126:U126"/>
    <mergeCell ref="V126:AP126"/>
    <mergeCell ref="AQ126:BK126"/>
    <mergeCell ref="BL126:CF126"/>
    <mergeCell ref="CG126:DA126"/>
    <mergeCell ref="MT126:NN126"/>
    <mergeCell ref="NO126:OI126"/>
    <mergeCell ref="OJ126:PD126"/>
    <mergeCell ref="PE126:PY126"/>
    <mergeCell ref="PZ126:QT126"/>
    <mergeCell ref="QU126:RO126"/>
    <mergeCell ref="HX126:IR126"/>
    <mergeCell ref="IS126:JM126"/>
    <mergeCell ref="JN126:KH126"/>
    <mergeCell ref="KI126:LC126"/>
    <mergeCell ref="LD126:LX126"/>
    <mergeCell ref="LY126:MS126"/>
    <mergeCell ref="WL126:XF126"/>
    <mergeCell ref="XG126:YA126"/>
    <mergeCell ref="YB126:YV126"/>
    <mergeCell ref="YW126:ZQ126"/>
    <mergeCell ref="ZR126:AAL126"/>
    <mergeCell ref="AAM126:ABG126"/>
    <mergeCell ref="RP126:SJ126"/>
    <mergeCell ref="SK126:TE126"/>
    <mergeCell ref="TF126:TZ126"/>
    <mergeCell ref="UA126:UU126"/>
    <mergeCell ref="UV126:VP126"/>
    <mergeCell ref="VQ126:WK126"/>
    <mergeCell ref="AGD126:AGX126"/>
    <mergeCell ref="AGY126:AHS126"/>
    <mergeCell ref="AHT126:AIN126"/>
    <mergeCell ref="AIO126:AJI126"/>
    <mergeCell ref="AJJ126:AKD126"/>
    <mergeCell ref="AKE126:AKY126"/>
    <mergeCell ref="ABH126:ACB126"/>
    <mergeCell ref="ACC126:ACW126"/>
    <mergeCell ref="ACX126:ADR126"/>
    <mergeCell ref="ADS126:AEM126"/>
    <mergeCell ref="AEN126:AFH126"/>
    <mergeCell ref="AFI126:AGC126"/>
    <mergeCell ref="APV126:AQP126"/>
    <mergeCell ref="AQQ126:ARK126"/>
    <mergeCell ref="ARL126:ASF126"/>
    <mergeCell ref="ASG126:ATA126"/>
    <mergeCell ref="ATB126:ATV126"/>
    <mergeCell ref="ATW126:AUQ126"/>
    <mergeCell ref="AKZ126:ALT126"/>
    <mergeCell ref="ALU126:AMO126"/>
    <mergeCell ref="AMP126:ANJ126"/>
    <mergeCell ref="ANK126:AOE126"/>
    <mergeCell ref="AOF126:AOZ126"/>
    <mergeCell ref="APA126:APU126"/>
    <mergeCell ref="AZN126:BAH126"/>
    <mergeCell ref="BAI126:BBC126"/>
    <mergeCell ref="BBD126:BBX126"/>
    <mergeCell ref="BBY126:BCS126"/>
    <mergeCell ref="BCT126:BDN126"/>
    <mergeCell ref="BDO126:BEI126"/>
    <mergeCell ref="AUR126:AVL126"/>
    <mergeCell ref="AVM126:AWG126"/>
    <mergeCell ref="AWH126:AXB126"/>
    <mergeCell ref="AXC126:AXW126"/>
    <mergeCell ref="AXX126:AYR126"/>
    <mergeCell ref="AYS126:AZM126"/>
    <mergeCell ref="BJF126:BJZ126"/>
    <mergeCell ref="BKA126:BKU126"/>
    <mergeCell ref="BKV126:BLP126"/>
    <mergeCell ref="BLQ126:BMK126"/>
    <mergeCell ref="BML126:BNF126"/>
    <mergeCell ref="BNG126:BOA126"/>
    <mergeCell ref="BEJ126:BFD126"/>
    <mergeCell ref="BFE126:BFY126"/>
    <mergeCell ref="BFZ126:BGT126"/>
    <mergeCell ref="BGU126:BHO126"/>
    <mergeCell ref="BHP126:BIJ126"/>
    <mergeCell ref="BIK126:BJE126"/>
    <mergeCell ref="BSX126:BTR126"/>
    <mergeCell ref="BTS126:BUM126"/>
    <mergeCell ref="BUN126:BVH126"/>
    <mergeCell ref="BVI126:BWC126"/>
    <mergeCell ref="BWD126:BWX126"/>
    <mergeCell ref="BWY126:BXS126"/>
    <mergeCell ref="BOB126:BOV126"/>
    <mergeCell ref="BOW126:BPQ126"/>
    <mergeCell ref="BPR126:BQL126"/>
    <mergeCell ref="BQM126:BRG126"/>
    <mergeCell ref="BRH126:BSB126"/>
    <mergeCell ref="BSC126:BSW126"/>
    <mergeCell ref="CCP126:CDJ126"/>
    <mergeCell ref="CDK126:CEE126"/>
    <mergeCell ref="CEF126:CEZ126"/>
    <mergeCell ref="CFA126:CFU126"/>
    <mergeCell ref="CFV126:CGP126"/>
    <mergeCell ref="CGQ126:CHK126"/>
    <mergeCell ref="BXT126:BYN126"/>
    <mergeCell ref="BYO126:BZI126"/>
    <mergeCell ref="BZJ126:CAD126"/>
    <mergeCell ref="CAE126:CAY126"/>
    <mergeCell ref="CAZ126:CBT126"/>
    <mergeCell ref="CBU126:CCO126"/>
    <mergeCell ref="CMH126:CNB126"/>
    <mergeCell ref="CNC126:CNW126"/>
    <mergeCell ref="CNX126:COR126"/>
    <mergeCell ref="COS126:CPM126"/>
    <mergeCell ref="CPN126:CQH126"/>
    <mergeCell ref="CQI126:CRC126"/>
    <mergeCell ref="CHL126:CIF126"/>
    <mergeCell ref="CIG126:CJA126"/>
    <mergeCell ref="CJB126:CJV126"/>
    <mergeCell ref="CJW126:CKQ126"/>
    <mergeCell ref="CKR126:CLL126"/>
    <mergeCell ref="CLM126:CMG126"/>
    <mergeCell ref="CVZ126:CWT126"/>
    <mergeCell ref="CWU126:CXO126"/>
    <mergeCell ref="CXP126:CYJ126"/>
    <mergeCell ref="CYK126:CZE126"/>
    <mergeCell ref="CZF126:CZZ126"/>
    <mergeCell ref="DAA126:DAU126"/>
    <mergeCell ref="CRD126:CRX126"/>
    <mergeCell ref="CRY126:CSS126"/>
    <mergeCell ref="CST126:CTN126"/>
    <mergeCell ref="CTO126:CUI126"/>
    <mergeCell ref="CUJ126:CVD126"/>
    <mergeCell ref="CVE126:CVY126"/>
    <mergeCell ref="DFR126:DGL126"/>
    <mergeCell ref="DGM126:DHG126"/>
    <mergeCell ref="DHH126:DIB126"/>
    <mergeCell ref="DIC126:DIW126"/>
    <mergeCell ref="DIX126:DJR126"/>
    <mergeCell ref="DJS126:DKM126"/>
    <mergeCell ref="DAV126:DBP126"/>
    <mergeCell ref="DBQ126:DCK126"/>
    <mergeCell ref="DCL126:DDF126"/>
    <mergeCell ref="DDG126:DEA126"/>
    <mergeCell ref="DEB126:DEV126"/>
    <mergeCell ref="DEW126:DFQ126"/>
    <mergeCell ref="DPJ126:DQD126"/>
    <mergeCell ref="DQE126:DQY126"/>
    <mergeCell ref="DQZ126:DRT126"/>
    <mergeCell ref="DRU126:DSO126"/>
    <mergeCell ref="DSP126:DTJ126"/>
    <mergeCell ref="DTK126:DUE126"/>
    <mergeCell ref="DKN126:DLH126"/>
    <mergeCell ref="DLI126:DMC126"/>
    <mergeCell ref="DMD126:DMX126"/>
    <mergeCell ref="DMY126:DNS126"/>
    <mergeCell ref="DNT126:DON126"/>
    <mergeCell ref="DOO126:DPI126"/>
    <mergeCell ref="DZB126:DZV126"/>
    <mergeCell ref="DZW126:EAQ126"/>
    <mergeCell ref="EAR126:EBL126"/>
    <mergeCell ref="EBM126:ECG126"/>
    <mergeCell ref="ECH126:EDB126"/>
    <mergeCell ref="EDC126:EDW126"/>
    <mergeCell ref="DUF126:DUZ126"/>
    <mergeCell ref="DVA126:DVU126"/>
    <mergeCell ref="DVV126:DWP126"/>
    <mergeCell ref="DWQ126:DXK126"/>
    <mergeCell ref="DXL126:DYF126"/>
    <mergeCell ref="DYG126:DZA126"/>
    <mergeCell ref="EIT126:EJN126"/>
    <mergeCell ref="EJO126:EKI126"/>
    <mergeCell ref="EKJ126:ELD126"/>
    <mergeCell ref="ELE126:ELY126"/>
    <mergeCell ref="ELZ126:EMT126"/>
    <mergeCell ref="EMU126:ENO126"/>
    <mergeCell ref="EDX126:EER126"/>
    <mergeCell ref="EES126:EFM126"/>
    <mergeCell ref="EFN126:EGH126"/>
    <mergeCell ref="EGI126:EHC126"/>
    <mergeCell ref="EHD126:EHX126"/>
    <mergeCell ref="EHY126:EIS126"/>
    <mergeCell ref="ESL126:ETF126"/>
    <mergeCell ref="ETG126:EUA126"/>
    <mergeCell ref="EUB126:EUV126"/>
    <mergeCell ref="EUW126:EVQ126"/>
    <mergeCell ref="EVR126:EWL126"/>
    <mergeCell ref="EWM126:EXG126"/>
    <mergeCell ref="ENP126:EOJ126"/>
    <mergeCell ref="EOK126:EPE126"/>
    <mergeCell ref="EPF126:EPZ126"/>
    <mergeCell ref="EQA126:EQU126"/>
    <mergeCell ref="EQV126:ERP126"/>
    <mergeCell ref="ERQ126:ESK126"/>
    <mergeCell ref="FCD126:FCX126"/>
    <mergeCell ref="FCY126:FDS126"/>
    <mergeCell ref="FDT126:FEN126"/>
    <mergeCell ref="FEO126:FFI126"/>
    <mergeCell ref="FFJ126:FGD126"/>
    <mergeCell ref="FGE126:FGY126"/>
    <mergeCell ref="EXH126:EYB126"/>
    <mergeCell ref="EYC126:EYW126"/>
    <mergeCell ref="EYX126:EZR126"/>
    <mergeCell ref="EZS126:FAM126"/>
    <mergeCell ref="FAN126:FBH126"/>
    <mergeCell ref="FBI126:FCC126"/>
    <mergeCell ref="FLV126:FMP126"/>
    <mergeCell ref="FMQ126:FNK126"/>
    <mergeCell ref="FNL126:FOF126"/>
    <mergeCell ref="FOG126:FPA126"/>
    <mergeCell ref="FPB126:FPV126"/>
    <mergeCell ref="FPW126:FQQ126"/>
    <mergeCell ref="FGZ126:FHT126"/>
    <mergeCell ref="FHU126:FIO126"/>
    <mergeCell ref="FIP126:FJJ126"/>
    <mergeCell ref="FJK126:FKE126"/>
    <mergeCell ref="FKF126:FKZ126"/>
    <mergeCell ref="FLA126:FLU126"/>
    <mergeCell ref="FVN126:FWH126"/>
    <mergeCell ref="FWI126:FXC126"/>
    <mergeCell ref="FXD126:FXX126"/>
    <mergeCell ref="FXY126:FYS126"/>
    <mergeCell ref="FYT126:FZN126"/>
    <mergeCell ref="FZO126:GAI126"/>
    <mergeCell ref="FQR126:FRL126"/>
    <mergeCell ref="FRM126:FSG126"/>
    <mergeCell ref="FSH126:FTB126"/>
    <mergeCell ref="FTC126:FTW126"/>
    <mergeCell ref="FTX126:FUR126"/>
    <mergeCell ref="FUS126:FVM126"/>
    <mergeCell ref="GFF126:GFZ126"/>
    <mergeCell ref="GGA126:GGU126"/>
    <mergeCell ref="GGV126:GHP126"/>
    <mergeCell ref="GHQ126:GIK126"/>
    <mergeCell ref="GIL126:GJF126"/>
    <mergeCell ref="GJG126:GKA126"/>
    <mergeCell ref="GAJ126:GBD126"/>
    <mergeCell ref="GBE126:GBY126"/>
    <mergeCell ref="GBZ126:GCT126"/>
    <mergeCell ref="GCU126:GDO126"/>
    <mergeCell ref="GDP126:GEJ126"/>
    <mergeCell ref="GEK126:GFE126"/>
    <mergeCell ref="GOX126:GPR126"/>
    <mergeCell ref="GPS126:GQM126"/>
    <mergeCell ref="GQN126:GRH126"/>
    <mergeCell ref="GRI126:GSC126"/>
    <mergeCell ref="GSD126:GSX126"/>
    <mergeCell ref="GSY126:GTS126"/>
    <mergeCell ref="GKB126:GKV126"/>
    <mergeCell ref="GKW126:GLQ126"/>
    <mergeCell ref="GLR126:GML126"/>
    <mergeCell ref="GMM126:GNG126"/>
    <mergeCell ref="GNH126:GOB126"/>
    <mergeCell ref="GOC126:GOW126"/>
    <mergeCell ref="GYP126:GZJ126"/>
    <mergeCell ref="GZK126:HAE126"/>
    <mergeCell ref="HAF126:HAZ126"/>
    <mergeCell ref="HBA126:HBU126"/>
    <mergeCell ref="HBV126:HCP126"/>
    <mergeCell ref="HCQ126:HDK126"/>
    <mergeCell ref="GTT126:GUN126"/>
    <mergeCell ref="GUO126:GVI126"/>
    <mergeCell ref="GVJ126:GWD126"/>
    <mergeCell ref="GWE126:GWY126"/>
    <mergeCell ref="GWZ126:GXT126"/>
    <mergeCell ref="GXU126:GYO126"/>
    <mergeCell ref="HIH126:HJB126"/>
    <mergeCell ref="HJC126:HJW126"/>
    <mergeCell ref="HJX126:HKR126"/>
    <mergeCell ref="HKS126:HLM126"/>
    <mergeCell ref="HLN126:HMH126"/>
    <mergeCell ref="HMI126:HNC126"/>
    <mergeCell ref="HDL126:HEF126"/>
    <mergeCell ref="HEG126:HFA126"/>
    <mergeCell ref="HFB126:HFV126"/>
    <mergeCell ref="HFW126:HGQ126"/>
    <mergeCell ref="HGR126:HHL126"/>
    <mergeCell ref="HHM126:HIG126"/>
    <mergeCell ref="HRZ126:HST126"/>
    <mergeCell ref="HSU126:HTO126"/>
    <mergeCell ref="HTP126:HUJ126"/>
    <mergeCell ref="HUK126:HVE126"/>
    <mergeCell ref="HVF126:HVZ126"/>
    <mergeCell ref="HWA126:HWU126"/>
    <mergeCell ref="HND126:HNX126"/>
    <mergeCell ref="HNY126:HOS126"/>
    <mergeCell ref="HOT126:HPN126"/>
    <mergeCell ref="HPO126:HQI126"/>
    <mergeCell ref="HQJ126:HRD126"/>
    <mergeCell ref="HRE126:HRY126"/>
    <mergeCell ref="IBR126:ICL126"/>
    <mergeCell ref="ICM126:IDG126"/>
    <mergeCell ref="IDH126:IEB126"/>
    <mergeCell ref="IEC126:IEW126"/>
    <mergeCell ref="IEX126:IFR126"/>
    <mergeCell ref="IFS126:IGM126"/>
    <mergeCell ref="HWV126:HXP126"/>
    <mergeCell ref="HXQ126:HYK126"/>
    <mergeCell ref="HYL126:HZF126"/>
    <mergeCell ref="HZG126:IAA126"/>
    <mergeCell ref="IAB126:IAV126"/>
    <mergeCell ref="IAW126:IBQ126"/>
    <mergeCell ref="ILJ126:IMD126"/>
    <mergeCell ref="IME126:IMY126"/>
    <mergeCell ref="IMZ126:INT126"/>
    <mergeCell ref="INU126:IOO126"/>
    <mergeCell ref="IOP126:IPJ126"/>
    <mergeCell ref="IPK126:IQE126"/>
    <mergeCell ref="IGN126:IHH126"/>
    <mergeCell ref="IHI126:IIC126"/>
    <mergeCell ref="IID126:IIX126"/>
    <mergeCell ref="IIY126:IJS126"/>
    <mergeCell ref="IJT126:IKN126"/>
    <mergeCell ref="IKO126:ILI126"/>
    <mergeCell ref="IVB126:IVV126"/>
    <mergeCell ref="IVW126:IWQ126"/>
    <mergeCell ref="IWR126:IXL126"/>
    <mergeCell ref="IXM126:IYG126"/>
    <mergeCell ref="IYH126:IZB126"/>
    <mergeCell ref="IZC126:IZW126"/>
    <mergeCell ref="IQF126:IQZ126"/>
    <mergeCell ref="IRA126:IRU126"/>
    <mergeCell ref="IRV126:ISP126"/>
    <mergeCell ref="ISQ126:ITK126"/>
    <mergeCell ref="ITL126:IUF126"/>
    <mergeCell ref="IUG126:IVA126"/>
    <mergeCell ref="JET126:JFN126"/>
    <mergeCell ref="JFO126:JGI126"/>
    <mergeCell ref="JGJ126:JHD126"/>
    <mergeCell ref="JHE126:JHY126"/>
    <mergeCell ref="JHZ126:JIT126"/>
    <mergeCell ref="JIU126:JJO126"/>
    <mergeCell ref="IZX126:JAR126"/>
    <mergeCell ref="JAS126:JBM126"/>
    <mergeCell ref="JBN126:JCH126"/>
    <mergeCell ref="JCI126:JDC126"/>
    <mergeCell ref="JDD126:JDX126"/>
    <mergeCell ref="JDY126:JES126"/>
    <mergeCell ref="JOL126:JPF126"/>
    <mergeCell ref="JPG126:JQA126"/>
    <mergeCell ref="JQB126:JQV126"/>
    <mergeCell ref="JQW126:JRQ126"/>
    <mergeCell ref="JRR126:JSL126"/>
    <mergeCell ref="JSM126:JTG126"/>
    <mergeCell ref="JJP126:JKJ126"/>
    <mergeCell ref="JKK126:JLE126"/>
    <mergeCell ref="JLF126:JLZ126"/>
    <mergeCell ref="JMA126:JMU126"/>
    <mergeCell ref="JMV126:JNP126"/>
    <mergeCell ref="JNQ126:JOK126"/>
    <mergeCell ref="JYD126:JYX126"/>
    <mergeCell ref="JYY126:JZS126"/>
    <mergeCell ref="JZT126:KAN126"/>
    <mergeCell ref="KAO126:KBI126"/>
    <mergeCell ref="KBJ126:KCD126"/>
    <mergeCell ref="KCE126:KCY126"/>
    <mergeCell ref="JTH126:JUB126"/>
    <mergeCell ref="JUC126:JUW126"/>
    <mergeCell ref="JUX126:JVR126"/>
    <mergeCell ref="JVS126:JWM126"/>
    <mergeCell ref="JWN126:JXH126"/>
    <mergeCell ref="JXI126:JYC126"/>
    <mergeCell ref="KHV126:KIP126"/>
    <mergeCell ref="KIQ126:KJK126"/>
    <mergeCell ref="KJL126:KKF126"/>
    <mergeCell ref="KKG126:KLA126"/>
    <mergeCell ref="KLB126:KLV126"/>
    <mergeCell ref="KLW126:KMQ126"/>
    <mergeCell ref="KCZ126:KDT126"/>
    <mergeCell ref="KDU126:KEO126"/>
    <mergeCell ref="KEP126:KFJ126"/>
    <mergeCell ref="KFK126:KGE126"/>
    <mergeCell ref="KGF126:KGZ126"/>
    <mergeCell ref="KHA126:KHU126"/>
    <mergeCell ref="KRN126:KSH126"/>
    <mergeCell ref="KSI126:KTC126"/>
    <mergeCell ref="KTD126:KTX126"/>
    <mergeCell ref="KTY126:KUS126"/>
    <mergeCell ref="KUT126:KVN126"/>
    <mergeCell ref="KVO126:KWI126"/>
    <mergeCell ref="KMR126:KNL126"/>
    <mergeCell ref="KNM126:KOG126"/>
    <mergeCell ref="KOH126:KPB126"/>
    <mergeCell ref="KPC126:KPW126"/>
    <mergeCell ref="KPX126:KQR126"/>
    <mergeCell ref="KQS126:KRM126"/>
    <mergeCell ref="LBF126:LBZ126"/>
    <mergeCell ref="LCA126:LCU126"/>
    <mergeCell ref="LCV126:LDP126"/>
    <mergeCell ref="LDQ126:LEK126"/>
    <mergeCell ref="LEL126:LFF126"/>
    <mergeCell ref="LFG126:LGA126"/>
    <mergeCell ref="KWJ126:KXD126"/>
    <mergeCell ref="KXE126:KXY126"/>
    <mergeCell ref="KXZ126:KYT126"/>
    <mergeCell ref="KYU126:KZO126"/>
    <mergeCell ref="KZP126:LAJ126"/>
    <mergeCell ref="LAK126:LBE126"/>
    <mergeCell ref="LKX126:LLR126"/>
    <mergeCell ref="LLS126:LMM126"/>
    <mergeCell ref="LMN126:LNH126"/>
    <mergeCell ref="LNI126:LOC126"/>
    <mergeCell ref="LOD126:LOX126"/>
    <mergeCell ref="LOY126:LPS126"/>
    <mergeCell ref="LGB126:LGV126"/>
    <mergeCell ref="LGW126:LHQ126"/>
    <mergeCell ref="LHR126:LIL126"/>
    <mergeCell ref="LIM126:LJG126"/>
    <mergeCell ref="LJH126:LKB126"/>
    <mergeCell ref="LKC126:LKW126"/>
    <mergeCell ref="LUP126:LVJ126"/>
    <mergeCell ref="LVK126:LWE126"/>
    <mergeCell ref="LWF126:LWZ126"/>
    <mergeCell ref="LXA126:LXU126"/>
    <mergeCell ref="LXV126:LYP126"/>
    <mergeCell ref="LYQ126:LZK126"/>
    <mergeCell ref="LPT126:LQN126"/>
    <mergeCell ref="LQO126:LRI126"/>
    <mergeCell ref="LRJ126:LSD126"/>
    <mergeCell ref="LSE126:LSY126"/>
    <mergeCell ref="LSZ126:LTT126"/>
    <mergeCell ref="LTU126:LUO126"/>
    <mergeCell ref="MEH126:MFB126"/>
    <mergeCell ref="MFC126:MFW126"/>
    <mergeCell ref="MFX126:MGR126"/>
    <mergeCell ref="MGS126:MHM126"/>
    <mergeCell ref="MHN126:MIH126"/>
    <mergeCell ref="MII126:MJC126"/>
    <mergeCell ref="LZL126:MAF126"/>
    <mergeCell ref="MAG126:MBA126"/>
    <mergeCell ref="MBB126:MBV126"/>
    <mergeCell ref="MBW126:MCQ126"/>
    <mergeCell ref="MCR126:MDL126"/>
    <mergeCell ref="MDM126:MEG126"/>
    <mergeCell ref="MNZ126:MOT126"/>
    <mergeCell ref="MOU126:MPO126"/>
    <mergeCell ref="MPP126:MQJ126"/>
    <mergeCell ref="MQK126:MRE126"/>
    <mergeCell ref="MRF126:MRZ126"/>
    <mergeCell ref="MSA126:MSU126"/>
    <mergeCell ref="MJD126:MJX126"/>
    <mergeCell ref="MJY126:MKS126"/>
    <mergeCell ref="MKT126:MLN126"/>
    <mergeCell ref="MLO126:MMI126"/>
    <mergeCell ref="MMJ126:MND126"/>
    <mergeCell ref="MNE126:MNY126"/>
    <mergeCell ref="MXR126:MYL126"/>
    <mergeCell ref="MYM126:MZG126"/>
    <mergeCell ref="MZH126:NAB126"/>
    <mergeCell ref="NAC126:NAW126"/>
    <mergeCell ref="NAX126:NBR126"/>
    <mergeCell ref="NBS126:NCM126"/>
    <mergeCell ref="MSV126:MTP126"/>
    <mergeCell ref="MTQ126:MUK126"/>
    <mergeCell ref="MUL126:MVF126"/>
    <mergeCell ref="MVG126:MWA126"/>
    <mergeCell ref="MWB126:MWV126"/>
    <mergeCell ref="MWW126:MXQ126"/>
    <mergeCell ref="NHJ126:NID126"/>
    <mergeCell ref="NIE126:NIY126"/>
    <mergeCell ref="NIZ126:NJT126"/>
    <mergeCell ref="NJU126:NKO126"/>
    <mergeCell ref="NKP126:NLJ126"/>
    <mergeCell ref="NLK126:NME126"/>
    <mergeCell ref="NCN126:NDH126"/>
    <mergeCell ref="NDI126:NEC126"/>
    <mergeCell ref="NED126:NEX126"/>
    <mergeCell ref="NEY126:NFS126"/>
    <mergeCell ref="NFT126:NGN126"/>
    <mergeCell ref="NGO126:NHI126"/>
    <mergeCell ref="NRB126:NRV126"/>
    <mergeCell ref="NRW126:NSQ126"/>
    <mergeCell ref="NSR126:NTL126"/>
    <mergeCell ref="NTM126:NUG126"/>
    <mergeCell ref="NUH126:NVB126"/>
    <mergeCell ref="NVC126:NVW126"/>
    <mergeCell ref="NMF126:NMZ126"/>
    <mergeCell ref="NNA126:NNU126"/>
    <mergeCell ref="NNV126:NOP126"/>
    <mergeCell ref="NOQ126:NPK126"/>
    <mergeCell ref="NPL126:NQF126"/>
    <mergeCell ref="NQG126:NRA126"/>
    <mergeCell ref="OAT126:OBN126"/>
    <mergeCell ref="OBO126:OCI126"/>
    <mergeCell ref="OCJ126:ODD126"/>
    <mergeCell ref="ODE126:ODY126"/>
    <mergeCell ref="ODZ126:OET126"/>
    <mergeCell ref="OEU126:OFO126"/>
    <mergeCell ref="NVX126:NWR126"/>
    <mergeCell ref="NWS126:NXM126"/>
    <mergeCell ref="NXN126:NYH126"/>
    <mergeCell ref="NYI126:NZC126"/>
    <mergeCell ref="NZD126:NZX126"/>
    <mergeCell ref="NZY126:OAS126"/>
    <mergeCell ref="OKL126:OLF126"/>
    <mergeCell ref="OLG126:OMA126"/>
    <mergeCell ref="OMB126:OMV126"/>
    <mergeCell ref="OMW126:ONQ126"/>
    <mergeCell ref="ONR126:OOL126"/>
    <mergeCell ref="OOM126:OPG126"/>
    <mergeCell ref="OFP126:OGJ126"/>
    <mergeCell ref="OGK126:OHE126"/>
    <mergeCell ref="OHF126:OHZ126"/>
    <mergeCell ref="OIA126:OIU126"/>
    <mergeCell ref="OIV126:OJP126"/>
    <mergeCell ref="OJQ126:OKK126"/>
    <mergeCell ref="OUD126:OUX126"/>
    <mergeCell ref="OUY126:OVS126"/>
    <mergeCell ref="OVT126:OWN126"/>
    <mergeCell ref="OWO126:OXI126"/>
    <mergeCell ref="OXJ126:OYD126"/>
    <mergeCell ref="OYE126:OYY126"/>
    <mergeCell ref="OPH126:OQB126"/>
    <mergeCell ref="OQC126:OQW126"/>
    <mergeCell ref="OQX126:ORR126"/>
    <mergeCell ref="ORS126:OSM126"/>
    <mergeCell ref="OSN126:OTH126"/>
    <mergeCell ref="OTI126:OUC126"/>
    <mergeCell ref="PDV126:PEP126"/>
    <mergeCell ref="PEQ126:PFK126"/>
    <mergeCell ref="PFL126:PGF126"/>
    <mergeCell ref="PGG126:PHA126"/>
    <mergeCell ref="PHB126:PHV126"/>
    <mergeCell ref="PHW126:PIQ126"/>
    <mergeCell ref="OYZ126:OZT126"/>
    <mergeCell ref="OZU126:PAO126"/>
    <mergeCell ref="PAP126:PBJ126"/>
    <mergeCell ref="PBK126:PCE126"/>
    <mergeCell ref="PCF126:PCZ126"/>
    <mergeCell ref="PDA126:PDU126"/>
    <mergeCell ref="PNN126:POH126"/>
    <mergeCell ref="POI126:PPC126"/>
    <mergeCell ref="PPD126:PPX126"/>
    <mergeCell ref="PPY126:PQS126"/>
    <mergeCell ref="PQT126:PRN126"/>
    <mergeCell ref="PRO126:PSI126"/>
    <mergeCell ref="PIR126:PJL126"/>
    <mergeCell ref="PJM126:PKG126"/>
    <mergeCell ref="PKH126:PLB126"/>
    <mergeCell ref="PLC126:PLW126"/>
    <mergeCell ref="PLX126:PMR126"/>
    <mergeCell ref="PMS126:PNM126"/>
    <mergeCell ref="PXF126:PXZ126"/>
    <mergeCell ref="PYA126:PYU126"/>
    <mergeCell ref="PYV126:PZP126"/>
    <mergeCell ref="PZQ126:QAK126"/>
    <mergeCell ref="QAL126:QBF126"/>
    <mergeCell ref="QBG126:QCA126"/>
    <mergeCell ref="PSJ126:PTD126"/>
    <mergeCell ref="PTE126:PTY126"/>
    <mergeCell ref="PTZ126:PUT126"/>
    <mergeCell ref="PUU126:PVO126"/>
    <mergeCell ref="PVP126:PWJ126"/>
    <mergeCell ref="PWK126:PXE126"/>
    <mergeCell ref="QGX126:QHR126"/>
    <mergeCell ref="QHS126:QIM126"/>
    <mergeCell ref="QIN126:QJH126"/>
    <mergeCell ref="QJI126:QKC126"/>
    <mergeCell ref="QKD126:QKX126"/>
    <mergeCell ref="QKY126:QLS126"/>
    <mergeCell ref="QCB126:QCV126"/>
    <mergeCell ref="QCW126:QDQ126"/>
    <mergeCell ref="QDR126:QEL126"/>
    <mergeCell ref="QEM126:QFG126"/>
    <mergeCell ref="QFH126:QGB126"/>
    <mergeCell ref="QGC126:QGW126"/>
    <mergeCell ref="QQP126:QRJ126"/>
    <mergeCell ref="QRK126:QSE126"/>
    <mergeCell ref="QSF126:QSZ126"/>
    <mergeCell ref="QTA126:QTU126"/>
    <mergeCell ref="QTV126:QUP126"/>
    <mergeCell ref="QUQ126:QVK126"/>
    <mergeCell ref="QLT126:QMN126"/>
    <mergeCell ref="QMO126:QNI126"/>
    <mergeCell ref="QNJ126:QOD126"/>
    <mergeCell ref="QOE126:QOY126"/>
    <mergeCell ref="QOZ126:QPT126"/>
    <mergeCell ref="QPU126:QQO126"/>
    <mergeCell ref="RAH126:RBB126"/>
    <mergeCell ref="RBC126:RBW126"/>
    <mergeCell ref="RBX126:RCR126"/>
    <mergeCell ref="RCS126:RDM126"/>
    <mergeCell ref="RDN126:REH126"/>
    <mergeCell ref="REI126:RFC126"/>
    <mergeCell ref="QVL126:QWF126"/>
    <mergeCell ref="QWG126:QXA126"/>
    <mergeCell ref="QXB126:QXV126"/>
    <mergeCell ref="QXW126:QYQ126"/>
    <mergeCell ref="QYR126:QZL126"/>
    <mergeCell ref="QZM126:RAG126"/>
    <mergeCell ref="RJZ126:RKT126"/>
    <mergeCell ref="RKU126:RLO126"/>
    <mergeCell ref="RLP126:RMJ126"/>
    <mergeCell ref="RMK126:RNE126"/>
    <mergeCell ref="RNF126:RNZ126"/>
    <mergeCell ref="ROA126:ROU126"/>
    <mergeCell ref="RFD126:RFX126"/>
    <mergeCell ref="RFY126:RGS126"/>
    <mergeCell ref="RGT126:RHN126"/>
    <mergeCell ref="RHO126:RII126"/>
    <mergeCell ref="RIJ126:RJD126"/>
    <mergeCell ref="RJE126:RJY126"/>
    <mergeCell ref="RTR126:RUL126"/>
    <mergeCell ref="RUM126:RVG126"/>
    <mergeCell ref="RVH126:RWB126"/>
    <mergeCell ref="RWC126:RWW126"/>
    <mergeCell ref="RWX126:RXR126"/>
    <mergeCell ref="RXS126:RYM126"/>
    <mergeCell ref="ROV126:RPP126"/>
    <mergeCell ref="RPQ126:RQK126"/>
    <mergeCell ref="RQL126:RRF126"/>
    <mergeCell ref="RRG126:RSA126"/>
    <mergeCell ref="RSB126:RSV126"/>
    <mergeCell ref="RSW126:RTQ126"/>
    <mergeCell ref="SDJ126:SED126"/>
    <mergeCell ref="SEE126:SEY126"/>
    <mergeCell ref="SEZ126:SFT126"/>
    <mergeCell ref="SFU126:SGO126"/>
    <mergeCell ref="SGP126:SHJ126"/>
    <mergeCell ref="SHK126:SIE126"/>
    <mergeCell ref="RYN126:RZH126"/>
    <mergeCell ref="RZI126:SAC126"/>
    <mergeCell ref="SAD126:SAX126"/>
    <mergeCell ref="SAY126:SBS126"/>
    <mergeCell ref="SBT126:SCN126"/>
    <mergeCell ref="SCO126:SDI126"/>
    <mergeCell ref="SNB126:SNV126"/>
    <mergeCell ref="SNW126:SOQ126"/>
    <mergeCell ref="SOR126:SPL126"/>
    <mergeCell ref="SPM126:SQG126"/>
    <mergeCell ref="SQH126:SRB126"/>
    <mergeCell ref="SRC126:SRW126"/>
    <mergeCell ref="SIF126:SIZ126"/>
    <mergeCell ref="SJA126:SJU126"/>
    <mergeCell ref="SJV126:SKP126"/>
    <mergeCell ref="SKQ126:SLK126"/>
    <mergeCell ref="SLL126:SMF126"/>
    <mergeCell ref="SMG126:SNA126"/>
    <mergeCell ref="SWT126:SXN126"/>
    <mergeCell ref="SXO126:SYI126"/>
    <mergeCell ref="SYJ126:SZD126"/>
    <mergeCell ref="SZE126:SZY126"/>
    <mergeCell ref="SZZ126:TAT126"/>
    <mergeCell ref="TAU126:TBO126"/>
    <mergeCell ref="SRX126:SSR126"/>
    <mergeCell ref="SSS126:STM126"/>
    <mergeCell ref="STN126:SUH126"/>
    <mergeCell ref="SUI126:SVC126"/>
    <mergeCell ref="SVD126:SVX126"/>
    <mergeCell ref="SVY126:SWS126"/>
    <mergeCell ref="TGL126:THF126"/>
    <mergeCell ref="THG126:TIA126"/>
    <mergeCell ref="TIB126:TIV126"/>
    <mergeCell ref="TIW126:TJQ126"/>
    <mergeCell ref="TJR126:TKL126"/>
    <mergeCell ref="TKM126:TLG126"/>
    <mergeCell ref="TBP126:TCJ126"/>
    <mergeCell ref="TCK126:TDE126"/>
    <mergeCell ref="TDF126:TDZ126"/>
    <mergeCell ref="TEA126:TEU126"/>
    <mergeCell ref="TEV126:TFP126"/>
    <mergeCell ref="TFQ126:TGK126"/>
    <mergeCell ref="TQD126:TQX126"/>
    <mergeCell ref="TQY126:TRS126"/>
    <mergeCell ref="TRT126:TSN126"/>
    <mergeCell ref="TSO126:TTI126"/>
    <mergeCell ref="TTJ126:TUD126"/>
    <mergeCell ref="TUE126:TUY126"/>
    <mergeCell ref="TLH126:TMB126"/>
    <mergeCell ref="TMC126:TMW126"/>
    <mergeCell ref="TMX126:TNR126"/>
    <mergeCell ref="TNS126:TOM126"/>
    <mergeCell ref="TON126:TPH126"/>
    <mergeCell ref="TPI126:TQC126"/>
    <mergeCell ref="TZV126:UAP126"/>
    <mergeCell ref="UAQ126:UBK126"/>
    <mergeCell ref="UBL126:UCF126"/>
    <mergeCell ref="UCG126:UDA126"/>
    <mergeCell ref="UDB126:UDV126"/>
    <mergeCell ref="UDW126:UEQ126"/>
    <mergeCell ref="TUZ126:TVT126"/>
    <mergeCell ref="TVU126:TWO126"/>
    <mergeCell ref="TWP126:TXJ126"/>
    <mergeCell ref="TXK126:TYE126"/>
    <mergeCell ref="TYF126:TYZ126"/>
    <mergeCell ref="TZA126:TZU126"/>
    <mergeCell ref="UJN126:UKH126"/>
    <mergeCell ref="UKI126:ULC126"/>
    <mergeCell ref="ULD126:ULX126"/>
    <mergeCell ref="ULY126:UMS126"/>
    <mergeCell ref="UMT126:UNN126"/>
    <mergeCell ref="UNO126:UOI126"/>
    <mergeCell ref="UER126:UFL126"/>
    <mergeCell ref="UFM126:UGG126"/>
    <mergeCell ref="UGH126:UHB126"/>
    <mergeCell ref="UHC126:UHW126"/>
    <mergeCell ref="UHX126:UIR126"/>
    <mergeCell ref="UIS126:UJM126"/>
    <mergeCell ref="UTF126:UTZ126"/>
    <mergeCell ref="UUA126:UUU126"/>
    <mergeCell ref="UUV126:UVP126"/>
    <mergeCell ref="UVQ126:UWK126"/>
    <mergeCell ref="UWL126:UXF126"/>
    <mergeCell ref="UXG126:UYA126"/>
    <mergeCell ref="UOJ126:UPD126"/>
    <mergeCell ref="UPE126:UPY126"/>
    <mergeCell ref="UPZ126:UQT126"/>
    <mergeCell ref="UQU126:URO126"/>
    <mergeCell ref="URP126:USJ126"/>
    <mergeCell ref="USK126:UTE126"/>
    <mergeCell ref="VCX126:VDR126"/>
    <mergeCell ref="VDS126:VEM126"/>
    <mergeCell ref="VEN126:VFH126"/>
    <mergeCell ref="VFI126:VGC126"/>
    <mergeCell ref="VGD126:VGX126"/>
    <mergeCell ref="VGY126:VHS126"/>
    <mergeCell ref="UYB126:UYV126"/>
    <mergeCell ref="UYW126:UZQ126"/>
    <mergeCell ref="UZR126:VAL126"/>
    <mergeCell ref="VAM126:VBG126"/>
    <mergeCell ref="VBH126:VCB126"/>
    <mergeCell ref="VCC126:VCW126"/>
    <mergeCell ref="VMP126:VNJ126"/>
    <mergeCell ref="VNK126:VOE126"/>
    <mergeCell ref="VOF126:VOZ126"/>
    <mergeCell ref="VPA126:VPU126"/>
    <mergeCell ref="VPV126:VQP126"/>
    <mergeCell ref="VQQ126:VRK126"/>
    <mergeCell ref="VHT126:VIN126"/>
    <mergeCell ref="VIO126:VJI126"/>
    <mergeCell ref="VJJ126:VKD126"/>
    <mergeCell ref="VKE126:VKY126"/>
    <mergeCell ref="VKZ126:VLT126"/>
    <mergeCell ref="VLU126:VMO126"/>
    <mergeCell ref="VWH126:VXB126"/>
    <mergeCell ref="VXC126:VXW126"/>
    <mergeCell ref="VXX126:VYR126"/>
    <mergeCell ref="VYS126:VZM126"/>
    <mergeCell ref="VZN126:WAH126"/>
    <mergeCell ref="WAI126:WBC126"/>
    <mergeCell ref="VRL126:VSF126"/>
    <mergeCell ref="VSG126:VTA126"/>
    <mergeCell ref="VTB126:VTV126"/>
    <mergeCell ref="VTW126:VUQ126"/>
    <mergeCell ref="VUR126:VVL126"/>
    <mergeCell ref="VVM126:VWG126"/>
    <mergeCell ref="WFZ126:WGT126"/>
    <mergeCell ref="WGU126:WHO126"/>
    <mergeCell ref="WHP126:WIJ126"/>
    <mergeCell ref="WIK126:WJE126"/>
    <mergeCell ref="WJF126:WJZ126"/>
    <mergeCell ref="WKA126:WKU126"/>
    <mergeCell ref="WBD126:WBX126"/>
    <mergeCell ref="WBY126:WCS126"/>
    <mergeCell ref="WCT126:WDN126"/>
    <mergeCell ref="WDO126:WEI126"/>
    <mergeCell ref="WEJ126:WFD126"/>
    <mergeCell ref="WFE126:WFY126"/>
    <mergeCell ref="WPR126:WQL126"/>
    <mergeCell ref="WQM126:WRG126"/>
    <mergeCell ref="WRH126:WSB126"/>
    <mergeCell ref="WSC126:WSW126"/>
    <mergeCell ref="WSX126:WTR126"/>
    <mergeCell ref="WTS126:WUM126"/>
    <mergeCell ref="WKV126:WLP126"/>
    <mergeCell ref="WLQ126:WMK126"/>
    <mergeCell ref="WML126:WNF126"/>
    <mergeCell ref="WNG126:WOA126"/>
    <mergeCell ref="WOB126:WOV126"/>
    <mergeCell ref="WOW126:WPQ126"/>
    <mergeCell ref="A131:U131"/>
    <mergeCell ref="A132:U132"/>
    <mergeCell ref="A133:U133"/>
    <mergeCell ref="A134:U134"/>
    <mergeCell ref="A135:U135"/>
    <mergeCell ref="A136:U136"/>
    <mergeCell ref="XEF126:XEZ126"/>
    <mergeCell ref="XFA126:XFD126"/>
    <mergeCell ref="A127:U127"/>
    <mergeCell ref="A128:U128"/>
    <mergeCell ref="A129:U129"/>
    <mergeCell ref="A130:U130"/>
    <mergeCell ref="WZJ126:XAD126"/>
    <mergeCell ref="XAE126:XAY126"/>
    <mergeCell ref="XAZ126:XBT126"/>
    <mergeCell ref="XBU126:XCO126"/>
    <mergeCell ref="XCP126:XDJ126"/>
    <mergeCell ref="XDK126:XEE126"/>
    <mergeCell ref="WUN126:WVH126"/>
    <mergeCell ref="WVI126:WWC126"/>
    <mergeCell ref="WWD126:WWX126"/>
    <mergeCell ref="WWY126:WXS126"/>
    <mergeCell ref="WXT126:WYN126"/>
    <mergeCell ref="WYO126:WZI126"/>
  </mergeCells>
  <printOptions horizontalCentered="1"/>
  <pageMargins left="0.62992125984251968" right="1.0236220472440944" top="1.1417322834645669" bottom="0.74803149606299213" header="0.31496062992125984" footer="0.31496062992125984"/>
  <pageSetup scale="43" fitToHeight="0" orientation="landscape" r:id="rId1"/>
  <headerFooter scaleWithDoc="0">
    <oddHeader>&amp;L&amp;G&amp;R&amp;G</oddHeader>
    <oddFooter>&amp;R&amp;G</oddFooter>
  </headerFooter>
  <rowBreaks count="5" manualBreakCount="5">
    <brk id="31" max="20" man="1"/>
    <brk id="66" max="20" man="1"/>
    <brk id="98" max="20" man="1"/>
    <brk id="125" max="20" man="1"/>
    <brk id="132" max="20"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W72"/>
  <sheetViews>
    <sheetView workbookViewId="0">
      <selection activeCell="I40" sqref="I40"/>
    </sheetView>
  </sheetViews>
  <sheetFormatPr baseColWidth="10" defaultRowHeight="13.2"/>
  <cols>
    <col min="1" max="1" width="11.44140625" style="698"/>
    <col min="2" max="2" width="16.6640625" style="698" customWidth="1"/>
    <col min="3" max="3" width="11.44140625" style="698"/>
    <col min="4" max="4" width="18.33203125" style="698" customWidth="1"/>
    <col min="5" max="6" width="11.44140625" style="698"/>
    <col min="7" max="7" width="12.5546875" style="698" customWidth="1"/>
    <col min="8" max="8" width="15.33203125" style="698" customWidth="1"/>
    <col min="9" max="9" width="12.5546875" style="698" bestFit="1" customWidth="1"/>
    <col min="10" max="11" width="11.44140625" style="698"/>
    <col min="12" max="12" width="5.6640625" style="698" customWidth="1"/>
    <col min="13" max="13" width="24.44140625" style="698" customWidth="1"/>
    <col min="14" max="15" width="11.44140625" style="698"/>
    <col min="16" max="16" width="18" style="698" customWidth="1"/>
    <col min="17" max="23" width="11.44140625" style="698"/>
  </cols>
  <sheetData>
    <row r="2" spans="3:9">
      <c r="C2" s="686"/>
      <c r="D2" s="304"/>
    </row>
    <row r="3" spans="3:9">
      <c r="C3" s="686"/>
    </row>
    <row r="4" spans="3:9">
      <c r="C4" s="686"/>
      <c r="D4" s="698" t="s">
        <v>524</v>
      </c>
      <c r="E4" s="698">
        <v>950000</v>
      </c>
      <c r="H4" s="698" t="s">
        <v>524</v>
      </c>
      <c r="I4" s="698">
        <v>950000</v>
      </c>
    </row>
    <row r="5" spans="3:9">
      <c r="C5" s="686"/>
      <c r="D5" s="698" t="s">
        <v>456</v>
      </c>
      <c r="E5" s="698">
        <v>300000</v>
      </c>
      <c r="H5" s="698" t="s">
        <v>456</v>
      </c>
      <c r="I5" s="698">
        <v>300000</v>
      </c>
    </row>
    <row r="6" spans="3:9">
      <c r="C6" s="686"/>
      <c r="D6" s="698" t="s">
        <v>528</v>
      </c>
      <c r="E6" s="698">
        <v>1500000</v>
      </c>
      <c r="H6" s="698" t="s">
        <v>528</v>
      </c>
      <c r="I6" s="698">
        <v>1500000</v>
      </c>
    </row>
    <row r="7" spans="3:9">
      <c r="C7" s="686"/>
      <c r="D7" s="698" t="s">
        <v>497</v>
      </c>
      <c r="E7" s="698">
        <v>10351190</v>
      </c>
      <c r="H7" s="699" t="s">
        <v>497</v>
      </c>
      <c r="I7" s="698">
        <v>10351190</v>
      </c>
    </row>
    <row r="8" spans="3:9">
      <c r="C8" s="686"/>
      <c r="D8" s="698" t="s">
        <v>513</v>
      </c>
      <c r="E8" s="698">
        <v>4000000</v>
      </c>
      <c r="H8" s="698" t="s">
        <v>513</v>
      </c>
      <c r="I8" s="698">
        <v>4000000</v>
      </c>
    </row>
    <row r="9" spans="3:9">
      <c r="C9" s="686"/>
      <c r="D9" s="698" t="s">
        <v>515</v>
      </c>
      <c r="E9" s="698">
        <v>11295470</v>
      </c>
      <c r="H9" s="698" t="s">
        <v>515</v>
      </c>
      <c r="I9" s="698">
        <v>11295470</v>
      </c>
    </row>
    <row r="10" spans="3:9">
      <c r="C10" s="686"/>
      <c r="D10" s="698" t="s">
        <v>480</v>
      </c>
      <c r="E10" s="698">
        <v>33511617</v>
      </c>
      <c r="H10" s="698" t="s">
        <v>480</v>
      </c>
      <c r="I10" s="698">
        <v>33511617</v>
      </c>
    </row>
    <row r="11" spans="3:9">
      <c r="C11" s="686"/>
      <c r="D11" s="698" t="s">
        <v>482</v>
      </c>
      <c r="E11" s="698">
        <v>1669000</v>
      </c>
      <c r="H11" s="698" t="s">
        <v>482</v>
      </c>
      <c r="I11" s="698">
        <v>1669000</v>
      </c>
    </row>
    <row r="12" spans="3:9">
      <c r="C12" s="686"/>
      <c r="D12" s="698" t="s">
        <v>517</v>
      </c>
      <c r="E12" s="698">
        <v>32164627</v>
      </c>
      <c r="H12" s="698" t="s">
        <v>517</v>
      </c>
      <c r="I12" s="698">
        <v>32164627</v>
      </c>
    </row>
    <row r="13" spans="3:9">
      <c r="C13" s="686"/>
      <c r="D13" s="698" t="s">
        <v>483</v>
      </c>
      <c r="E13" s="698">
        <v>3900000</v>
      </c>
      <c r="H13" s="698" t="s">
        <v>483</v>
      </c>
      <c r="I13" s="698">
        <v>3900000</v>
      </c>
    </row>
    <row r="14" spans="3:9">
      <c r="C14" s="686"/>
      <c r="D14" s="698" t="s">
        <v>494</v>
      </c>
      <c r="E14" s="698">
        <v>43065301</v>
      </c>
      <c r="H14" s="698" t="s">
        <v>494</v>
      </c>
      <c r="I14" s="698">
        <v>43065301</v>
      </c>
    </row>
    <row r="15" spans="3:9">
      <c r="C15" s="686"/>
      <c r="D15" s="698" t="s">
        <v>495</v>
      </c>
      <c r="E15" s="698">
        <v>9954356</v>
      </c>
      <c r="H15" s="698" t="s">
        <v>495</v>
      </c>
      <c r="I15" s="698">
        <v>9954356</v>
      </c>
    </row>
    <row r="16" spans="3:9">
      <c r="C16" s="686"/>
      <c r="D16" s="698" t="s">
        <v>526</v>
      </c>
      <c r="E16" s="698">
        <v>10000000</v>
      </c>
      <c r="H16" s="698" t="s">
        <v>526</v>
      </c>
      <c r="I16" s="698">
        <v>10000000</v>
      </c>
    </row>
    <row r="17" spans="3:13">
      <c r="C17" s="686"/>
      <c r="D17" s="698" t="s">
        <v>484</v>
      </c>
      <c r="E17" s="698">
        <v>16268734</v>
      </c>
      <c r="H17" s="698" t="s">
        <v>484</v>
      </c>
      <c r="I17" s="698">
        <v>16268734</v>
      </c>
      <c r="L17" s="700" t="s">
        <v>518</v>
      </c>
      <c r="M17" s="700">
        <v>0</v>
      </c>
    </row>
    <row r="18" spans="3:13">
      <c r="C18" s="686"/>
      <c r="D18" s="698" t="s">
        <v>498</v>
      </c>
      <c r="E18" s="698">
        <v>3060000</v>
      </c>
      <c r="H18" s="698" t="s">
        <v>498</v>
      </c>
      <c r="I18" s="698">
        <v>3060000</v>
      </c>
    </row>
    <row r="19" spans="3:13">
      <c r="C19" s="686"/>
      <c r="D19" s="698" t="s">
        <v>485</v>
      </c>
      <c r="E19" s="698">
        <v>152677665</v>
      </c>
      <c r="H19" s="698" t="s">
        <v>485</v>
      </c>
      <c r="I19" s="698">
        <v>152677665</v>
      </c>
    </row>
    <row r="20" spans="3:13">
      <c r="C20" s="686"/>
      <c r="H20" s="701" t="s">
        <v>486</v>
      </c>
      <c r="I20" s="701">
        <v>67366434</v>
      </c>
    </row>
    <row r="21" spans="3:13">
      <c r="C21" s="686"/>
      <c r="D21" s="698" t="s">
        <v>487</v>
      </c>
      <c r="E21" s="698">
        <v>6014522</v>
      </c>
      <c r="H21" s="698" t="s">
        <v>488</v>
      </c>
      <c r="I21" s="698">
        <v>5013901</v>
      </c>
    </row>
    <row r="22" spans="3:13">
      <c r="C22" s="686"/>
      <c r="H22" s="698" t="s">
        <v>488</v>
      </c>
      <c r="I22" s="698">
        <v>5013901</v>
      </c>
    </row>
    <row r="23" spans="3:13">
      <c r="C23" s="686"/>
      <c r="D23" s="698" t="s">
        <v>527</v>
      </c>
      <c r="E23" s="698">
        <v>450000</v>
      </c>
      <c r="H23" s="698" t="s">
        <v>527</v>
      </c>
      <c r="I23" s="698">
        <v>450000</v>
      </c>
    </row>
    <row r="24" spans="3:13">
      <c r="C24" s="686"/>
      <c r="D24" s="698" t="s">
        <v>468</v>
      </c>
      <c r="E24" s="698">
        <v>5604000</v>
      </c>
      <c r="H24" s="698" t="s">
        <v>468</v>
      </c>
      <c r="I24" s="698">
        <v>5604000</v>
      </c>
    </row>
    <row r="25" spans="3:13">
      <c r="C25" s="686"/>
      <c r="D25" s="698" t="s">
        <v>470</v>
      </c>
      <c r="E25" s="698">
        <v>6090000</v>
      </c>
      <c r="H25" s="698" t="s">
        <v>470</v>
      </c>
      <c r="I25" s="698">
        <v>6090000</v>
      </c>
    </row>
    <row r="26" spans="3:13">
      <c r="C26" s="686"/>
      <c r="D26" s="698" t="s">
        <v>489</v>
      </c>
      <c r="E26" s="698">
        <v>57460022</v>
      </c>
      <c r="H26" s="698" t="s">
        <v>489</v>
      </c>
      <c r="I26" s="698">
        <v>57460022</v>
      </c>
    </row>
    <row r="27" spans="3:13">
      <c r="C27" s="686"/>
      <c r="H27" s="698" t="s">
        <v>496</v>
      </c>
      <c r="I27" s="698">
        <v>15310000</v>
      </c>
    </row>
    <row r="28" spans="3:13">
      <c r="C28" s="686"/>
      <c r="D28" s="698" t="s">
        <v>490</v>
      </c>
      <c r="E28" s="698">
        <v>32228901</v>
      </c>
      <c r="H28" s="698" t="s">
        <v>490</v>
      </c>
      <c r="I28" s="698">
        <v>32228901</v>
      </c>
    </row>
    <row r="29" spans="3:13">
      <c r="C29" s="686"/>
      <c r="D29" s="698" t="s">
        <v>472</v>
      </c>
      <c r="E29" s="698">
        <v>1164275</v>
      </c>
      <c r="H29" s="698" t="s">
        <v>472</v>
      </c>
      <c r="I29" s="698">
        <v>1164275</v>
      </c>
    </row>
    <row r="30" spans="3:13">
      <c r="C30" s="686"/>
      <c r="D30" s="698" t="s">
        <v>473</v>
      </c>
      <c r="E30" s="698">
        <v>1660000</v>
      </c>
      <c r="H30" s="698" t="s">
        <v>473</v>
      </c>
      <c r="I30" s="698">
        <v>1660000</v>
      </c>
    </row>
    <row r="31" spans="3:13">
      <c r="C31" s="686"/>
      <c r="D31" s="698" t="s">
        <v>508</v>
      </c>
      <c r="E31" s="698">
        <v>1076500</v>
      </c>
      <c r="H31" s="698" t="s">
        <v>508</v>
      </c>
      <c r="I31" s="698">
        <v>1076500</v>
      </c>
    </row>
    <row r="32" spans="3:13">
      <c r="C32" s="686"/>
      <c r="D32" s="698" t="s">
        <v>477</v>
      </c>
      <c r="E32" s="698">
        <v>2318000</v>
      </c>
      <c r="H32" s="698" t="s">
        <v>477</v>
      </c>
      <c r="I32" s="698">
        <v>2318000</v>
      </c>
    </row>
    <row r="33" spans="3:9">
      <c r="C33" s="686"/>
      <c r="D33" s="698" t="s">
        <v>509</v>
      </c>
      <c r="E33" s="698">
        <v>203000</v>
      </c>
      <c r="H33" s="698" t="s">
        <v>509</v>
      </c>
      <c r="I33" s="698">
        <v>203000</v>
      </c>
    </row>
    <row r="34" spans="3:9">
      <c r="C34" s="686"/>
      <c r="H34" s="698" t="s">
        <v>478</v>
      </c>
      <c r="I34" s="698">
        <v>180000</v>
      </c>
    </row>
    <row r="35" spans="3:9">
      <c r="C35" s="686"/>
      <c r="D35" s="698" t="s">
        <v>479</v>
      </c>
      <c r="E35" s="698">
        <v>2500000</v>
      </c>
      <c r="H35" s="698" t="s">
        <v>479</v>
      </c>
      <c r="I35" s="698">
        <v>2500000</v>
      </c>
    </row>
    <row r="36" spans="3:9">
      <c r="C36" s="686"/>
      <c r="H36" s="698" t="s">
        <v>525</v>
      </c>
      <c r="I36" s="698">
        <v>2062500</v>
      </c>
    </row>
    <row r="37" spans="3:9">
      <c r="C37" s="686"/>
      <c r="D37" s="698" t="s">
        <v>492</v>
      </c>
      <c r="E37" s="698">
        <v>3750000</v>
      </c>
      <c r="H37" s="698" t="s">
        <v>492</v>
      </c>
      <c r="I37" s="698">
        <v>3750000</v>
      </c>
    </row>
    <row r="38" spans="3:9">
      <c r="C38" s="686"/>
      <c r="D38" s="698" t="s">
        <v>493</v>
      </c>
      <c r="E38" s="698">
        <v>580000</v>
      </c>
      <c r="H38" s="698" t="s">
        <v>493</v>
      </c>
      <c r="I38" s="698">
        <v>580000</v>
      </c>
    </row>
    <row r="39" spans="3:9">
      <c r="C39" s="686"/>
    </row>
    <row r="40" spans="3:9">
      <c r="C40" s="686"/>
      <c r="D40" s="304"/>
      <c r="I40" s="698">
        <f>SUM(I4:I39)</f>
        <v>544699394</v>
      </c>
    </row>
    <row r="41" spans="3:9">
      <c r="C41" s="686"/>
      <c r="D41" s="304"/>
    </row>
    <row r="42" spans="3:9">
      <c r="C42" s="686"/>
      <c r="D42" s="304"/>
    </row>
    <row r="43" spans="3:9">
      <c r="C43" s="686"/>
      <c r="D43" s="304"/>
    </row>
    <row r="44" spans="3:9">
      <c r="C44" s="686"/>
      <c r="D44" s="304"/>
    </row>
    <row r="45" spans="3:9">
      <c r="C45" s="686"/>
      <c r="D45" s="304"/>
    </row>
    <row r="46" spans="3:9">
      <c r="C46" s="686"/>
      <c r="D46" s="304"/>
    </row>
    <row r="47" spans="3:9">
      <c r="C47" s="686"/>
      <c r="D47" s="304"/>
    </row>
    <row r="48" spans="3:9">
      <c r="C48" s="686"/>
      <c r="D48" s="304"/>
    </row>
    <row r="49" spans="3:4">
      <c r="C49" s="686"/>
      <c r="D49" s="304"/>
    </row>
    <row r="50" spans="3:4">
      <c r="C50" s="686"/>
      <c r="D50" s="304"/>
    </row>
    <row r="51" spans="3:4">
      <c r="C51" s="686"/>
      <c r="D51" s="304"/>
    </row>
    <row r="52" spans="3:4">
      <c r="C52" s="686"/>
      <c r="D52" s="304"/>
    </row>
    <row r="53" spans="3:4">
      <c r="C53" s="686"/>
      <c r="D53" s="304"/>
    </row>
    <row r="54" spans="3:4">
      <c r="C54" s="686"/>
      <c r="D54" s="304"/>
    </row>
    <row r="55" spans="3:4">
      <c r="C55" s="686"/>
      <c r="D55" s="304"/>
    </row>
    <row r="56" spans="3:4">
      <c r="C56" s="686"/>
      <c r="D56" s="304"/>
    </row>
    <row r="57" spans="3:4">
      <c r="C57" s="686"/>
      <c r="D57" s="304"/>
    </row>
    <row r="58" spans="3:4">
      <c r="C58" s="686"/>
      <c r="D58" s="304"/>
    </row>
    <row r="59" spans="3:4">
      <c r="C59" s="686"/>
      <c r="D59" s="304"/>
    </row>
    <row r="60" spans="3:4">
      <c r="C60" s="686"/>
      <c r="D60" s="304"/>
    </row>
    <row r="61" spans="3:4">
      <c r="C61" s="686"/>
      <c r="D61" s="304"/>
    </row>
    <row r="62" spans="3:4">
      <c r="C62" s="686"/>
      <c r="D62" s="304"/>
    </row>
    <row r="63" spans="3:4">
      <c r="C63" s="686"/>
      <c r="D63" s="304"/>
    </row>
    <row r="64" spans="3:4">
      <c r="C64" s="686"/>
      <c r="D64" s="304"/>
    </row>
    <row r="65" spans="3:4">
      <c r="C65" s="686"/>
      <c r="D65" s="304"/>
    </row>
    <row r="66" spans="3:4">
      <c r="C66" s="686"/>
      <c r="D66" s="304"/>
    </row>
    <row r="67" spans="3:4">
      <c r="C67" s="686"/>
      <c r="D67" s="304"/>
    </row>
    <row r="68" spans="3:4">
      <c r="C68" s="686"/>
      <c r="D68" s="304"/>
    </row>
    <row r="69" spans="3:4">
      <c r="C69" s="686"/>
      <c r="D69" s="304"/>
    </row>
    <row r="70" spans="3:4">
      <c r="C70" s="686"/>
      <c r="D70" s="304"/>
    </row>
    <row r="71" spans="3:4">
      <c r="C71" s="686"/>
      <c r="D71" s="304"/>
    </row>
    <row r="72" spans="3:4">
      <c r="C72" s="686"/>
      <c r="D72" s="304"/>
    </row>
  </sheetData>
  <autoFilter ref="I1:J122"/>
  <sortState ref="H4:I35">
    <sortCondition ref="H4"/>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11"/>
  <sheetViews>
    <sheetView showGridLines="0" view="pageBreakPreview" topLeftCell="A25" zoomScaleNormal="85" zoomScaleSheetLayoutView="100" workbookViewId="0">
      <selection activeCell="B27" sqref="B27:E27"/>
    </sheetView>
  </sheetViews>
  <sheetFormatPr baseColWidth="10" defaultColWidth="11.44140625" defaultRowHeight="13.2"/>
  <cols>
    <col min="1" max="1" width="4.6640625" style="419" customWidth="1"/>
    <col min="2" max="2" width="3.6640625" style="419" customWidth="1"/>
    <col min="3" max="5" width="4" style="419" customWidth="1"/>
    <col min="6" max="6" width="25.6640625" style="419" customWidth="1"/>
    <col min="7" max="7" width="13.109375" style="419" customWidth="1"/>
    <col min="8" max="10" width="16.44140625" style="419" customWidth="1"/>
    <col min="11" max="12" width="10.33203125" style="419" customWidth="1"/>
    <col min="13" max="13" width="18.33203125" style="419" bestFit="1" customWidth="1"/>
    <col min="14" max="14" width="17.6640625" style="419" customWidth="1"/>
    <col min="15" max="16" width="17.5546875" style="419" bestFit="1" customWidth="1"/>
    <col min="17" max="17" width="18.33203125" style="419" bestFit="1" customWidth="1"/>
    <col min="18" max="18" width="10.6640625" style="419" customWidth="1"/>
    <col min="19" max="19" width="10.44140625" style="419" customWidth="1"/>
    <col min="20" max="20" width="11.33203125" style="419" customWidth="1"/>
    <col min="21" max="21" width="10.5546875" style="419" customWidth="1"/>
    <col min="22" max="22" width="3.6640625" style="419" customWidth="1"/>
    <col min="23" max="16384" width="11.44140625" style="419"/>
  </cols>
  <sheetData>
    <row r="1" spans="1:21" ht="25.35" customHeight="1">
      <c r="A1" s="1614" t="s">
        <v>258</v>
      </c>
      <c r="B1" s="1615"/>
      <c r="C1" s="1615"/>
      <c r="D1" s="1615"/>
      <c r="E1" s="1615"/>
      <c r="F1" s="1615"/>
      <c r="G1" s="1615"/>
      <c r="H1" s="1615"/>
      <c r="I1" s="1615"/>
      <c r="J1" s="1615"/>
      <c r="K1" s="1615"/>
      <c r="L1" s="1615"/>
      <c r="M1" s="1615"/>
      <c r="N1" s="1615"/>
      <c r="O1" s="1615"/>
      <c r="P1" s="1615"/>
      <c r="Q1" s="1615"/>
      <c r="R1" s="1615"/>
      <c r="S1" s="1615"/>
      <c r="T1" s="1615"/>
      <c r="U1" s="1616"/>
    </row>
    <row r="2" spans="1:21" ht="25.35" customHeight="1">
      <c r="A2" s="1617" t="s">
        <v>1690</v>
      </c>
      <c r="B2" s="1618"/>
      <c r="C2" s="1618"/>
      <c r="D2" s="1618"/>
      <c r="E2" s="1618"/>
      <c r="F2" s="1618"/>
      <c r="G2" s="1618"/>
      <c r="H2" s="1618"/>
      <c r="I2" s="1618"/>
      <c r="J2" s="1618"/>
      <c r="K2" s="1618"/>
      <c r="L2" s="1618"/>
      <c r="M2" s="1618"/>
      <c r="N2" s="1618"/>
      <c r="O2" s="1618"/>
      <c r="P2" s="1618"/>
      <c r="Q2" s="1618"/>
      <c r="R2" s="1618"/>
      <c r="S2" s="1618"/>
      <c r="T2" s="1618"/>
      <c r="U2" s="1619"/>
    </row>
    <row r="3" spans="1:21" ht="6" customHeight="1">
      <c r="A3" s="439"/>
      <c r="B3" s="438"/>
      <c r="C3" s="438"/>
      <c r="D3" s="438"/>
      <c r="E3" s="438"/>
      <c r="F3" s="438"/>
      <c r="G3" s="438"/>
      <c r="H3" s="438"/>
      <c r="I3" s="438"/>
      <c r="J3" s="438"/>
      <c r="K3" s="438"/>
      <c r="L3" s="438"/>
      <c r="M3" s="438"/>
      <c r="N3" s="438"/>
      <c r="O3" s="438"/>
      <c r="P3" s="438"/>
      <c r="Q3" s="438"/>
      <c r="R3" s="438"/>
      <c r="S3" s="438"/>
      <c r="T3" s="438"/>
      <c r="U3" s="437"/>
    </row>
    <row r="4" spans="1:21" ht="20.100000000000001" customHeight="1">
      <c r="A4" s="1321" t="s">
        <v>457</v>
      </c>
      <c r="B4" s="1322"/>
      <c r="C4" s="1322"/>
      <c r="D4" s="1322"/>
      <c r="E4" s="1322"/>
      <c r="F4" s="1322"/>
      <c r="G4" s="1322"/>
      <c r="H4" s="1322"/>
      <c r="I4" s="1322"/>
      <c r="J4" s="1322"/>
      <c r="K4" s="1322"/>
      <c r="L4" s="1322"/>
      <c r="M4" s="1322"/>
      <c r="N4" s="1322"/>
      <c r="O4" s="1322"/>
      <c r="P4" s="1322"/>
      <c r="Q4" s="1322"/>
      <c r="R4" s="1322"/>
      <c r="S4" s="1322"/>
      <c r="T4" s="1322"/>
      <c r="U4" s="1323"/>
    </row>
    <row r="5" spans="1:21" ht="20.100000000000001" customHeight="1">
      <c r="A5" s="1620" t="s">
        <v>458</v>
      </c>
      <c r="B5" s="1621"/>
      <c r="C5" s="1621"/>
      <c r="D5" s="1621"/>
      <c r="E5" s="1621"/>
      <c r="F5" s="1621"/>
      <c r="G5" s="1621"/>
      <c r="H5" s="1621"/>
      <c r="I5" s="1621"/>
      <c r="J5" s="1621"/>
      <c r="K5" s="1621"/>
      <c r="L5" s="1621"/>
      <c r="M5" s="1621"/>
      <c r="N5" s="1621"/>
      <c r="O5" s="1621"/>
      <c r="P5" s="1621"/>
      <c r="Q5" s="1621"/>
      <c r="R5" s="1621"/>
      <c r="S5" s="1621"/>
      <c r="T5" s="1621"/>
      <c r="U5" s="1622"/>
    </row>
    <row r="6" spans="1:21" ht="15" customHeight="1">
      <c r="A6" s="1623" t="s">
        <v>211</v>
      </c>
      <c r="B6" s="1626" t="s">
        <v>274</v>
      </c>
      <c r="C6" s="1627"/>
      <c r="D6" s="1627"/>
      <c r="E6" s="1628"/>
      <c r="F6" s="1635" t="s">
        <v>250</v>
      </c>
      <c r="G6" s="1635" t="s">
        <v>251</v>
      </c>
      <c r="H6" s="648" t="s">
        <v>7</v>
      </c>
      <c r="I6" s="648"/>
      <c r="J6" s="648"/>
      <c r="K6" s="648"/>
      <c r="L6" s="648"/>
      <c r="M6" s="648"/>
      <c r="N6" s="648"/>
      <c r="O6" s="648"/>
      <c r="P6" s="648"/>
      <c r="Q6" s="648"/>
      <c r="R6" s="648"/>
      <c r="S6" s="648"/>
      <c r="T6" s="648"/>
      <c r="U6" s="504"/>
    </row>
    <row r="7" spans="1:21" ht="15" customHeight="1">
      <c r="A7" s="1624"/>
      <c r="B7" s="1629"/>
      <c r="C7" s="1630"/>
      <c r="D7" s="1630"/>
      <c r="E7" s="1631"/>
      <c r="F7" s="1636"/>
      <c r="G7" s="1636"/>
      <c r="H7" s="1608" t="s">
        <v>310</v>
      </c>
      <c r="I7" s="1609"/>
      <c r="J7" s="1610"/>
      <c r="K7" s="1608" t="s">
        <v>13</v>
      </c>
      <c r="L7" s="1610"/>
      <c r="M7" s="1608" t="s">
        <v>311</v>
      </c>
      <c r="N7" s="1609"/>
      <c r="O7" s="1609"/>
      <c r="P7" s="1609"/>
      <c r="Q7" s="1610"/>
      <c r="R7" s="1611" t="s">
        <v>13</v>
      </c>
      <c r="S7" s="1612"/>
      <c r="T7" s="1612"/>
      <c r="U7" s="1613"/>
    </row>
    <row r="8" spans="1:21" ht="40.950000000000003" customHeight="1">
      <c r="A8" s="1625"/>
      <c r="B8" s="1632"/>
      <c r="C8" s="1633"/>
      <c r="D8" s="1633"/>
      <c r="E8" s="1634"/>
      <c r="F8" s="1637"/>
      <c r="G8" s="1637"/>
      <c r="H8" s="435" t="s">
        <v>107</v>
      </c>
      <c r="I8" s="435" t="s">
        <v>318</v>
      </c>
      <c r="J8" s="435" t="s">
        <v>300</v>
      </c>
      <c r="K8" s="436" t="s">
        <v>220</v>
      </c>
      <c r="L8" s="436" t="s">
        <v>221</v>
      </c>
      <c r="M8" s="435" t="s">
        <v>103</v>
      </c>
      <c r="N8" s="435" t="s">
        <v>198</v>
      </c>
      <c r="O8" s="435" t="s">
        <v>104</v>
      </c>
      <c r="P8" s="435" t="s">
        <v>105</v>
      </c>
      <c r="Q8" s="435" t="s">
        <v>106</v>
      </c>
      <c r="R8" s="434" t="s">
        <v>222</v>
      </c>
      <c r="S8" s="434" t="s">
        <v>223</v>
      </c>
      <c r="T8" s="434" t="s">
        <v>224</v>
      </c>
      <c r="U8" s="434" t="s">
        <v>324</v>
      </c>
    </row>
    <row r="9" spans="1:21" s="635" customFormat="1" ht="15" customHeight="1">
      <c r="A9" s="765">
        <v>1</v>
      </c>
      <c r="B9" s="1668"/>
      <c r="C9" s="1669"/>
      <c r="D9" s="1669"/>
      <c r="E9" s="1670"/>
      <c r="F9" s="766" t="s">
        <v>1663</v>
      </c>
      <c r="G9" s="766"/>
      <c r="H9" s="767"/>
      <c r="I9" s="767"/>
      <c r="J9" s="767"/>
      <c r="K9" s="768"/>
      <c r="L9" s="768"/>
      <c r="M9" s="769"/>
      <c r="N9" s="769"/>
      <c r="O9" s="769"/>
      <c r="P9" s="769"/>
      <c r="Q9" s="769"/>
      <c r="R9" s="768"/>
      <c r="S9" s="768"/>
      <c r="T9" s="768"/>
      <c r="U9" s="768"/>
    </row>
    <row r="10" spans="1:21" s="635" customFormat="1" ht="15" customHeight="1">
      <c r="A10" s="770"/>
      <c r="B10" s="1653" t="s">
        <v>478</v>
      </c>
      <c r="C10" s="1654"/>
      <c r="D10" s="1654"/>
      <c r="E10" s="1655"/>
      <c r="F10" s="284"/>
      <c r="G10" s="771"/>
      <c r="H10" s="772"/>
      <c r="I10" s="772"/>
      <c r="J10" s="772"/>
      <c r="K10" s="773"/>
      <c r="L10" s="773"/>
      <c r="M10" s="774"/>
      <c r="N10" s="774"/>
      <c r="O10" s="774"/>
      <c r="P10" s="774"/>
      <c r="Q10" s="774"/>
      <c r="R10" s="773"/>
      <c r="S10" s="773"/>
      <c r="T10" s="773"/>
      <c r="U10" s="773"/>
    </row>
    <row r="11" spans="1:21" s="635" customFormat="1" ht="35.25" customHeight="1">
      <c r="A11" s="770"/>
      <c r="B11" s="775"/>
      <c r="C11" s="776"/>
      <c r="D11" s="776"/>
      <c r="E11" s="777"/>
      <c r="F11" s="778" t="s">
        <v>1841</v>
      </c>
      <c r="G11" s="771" t="s">
        <v>474</v>
      </c>
      <c r="H11" s="779">
        <v>10900</v>
      </c>
      <c r="I11" s="772">
        <v>7617</v>
      </c>
      <c r="J11" s="772">
        <v>7360</v>
      </c>
      <c r="K11" s="780">
        <v>67.522935779816521</v>
      </c>
      <c r="L11" s="780">
        <v>96.62596822896154</v>
      </c>
      <c r="M11" s="781">
        <v>180000</v>
      </c>
      <c r="N11" s="781">
        <v>180000</v>
      </c>
      <c r="O11" s="781">
        <v>0</v>
      </c>
      <c r="P11" s="781">
        <v>0</v>
      </c>
      <c r="Q11" s="781">
        <v>0</v>
      </c>
      <c r="R11" s="773">
        <v>0</v>
      </c>
      <c r="S11" s="773">
        <v>0</v>
      </c>
      <c r="T11" s="773">
        <v>0</v>
      </c>
      <c r="U11" s="773">
        <v>0</v>
      </c>
    </row>
    <row r="12" spans="1:21" s="635" customFormat="1" ht="12">
      <c r="A12" s="770"/>
      <c r="B12" s="1653" t="s">
        <v>479</v>
      </c>
      <c r="C12" s="1654"/>
      <c r="D12" s="1654"/>
      <c r="E12" s="1655"/>
      <c r="F12" s="284"/>
      <c r="G12" s="771"/>
      <c r="H12" s="772"/>
      <c r="I12" s="772"/>
      <c r="J12" s="772"/>
      <c r="K12" s="773"/>
      <c r="L12" s="773"/>
      <c r="M12" s="781"/>
      <c r="N12" s="781"/>
      <c r="O12" s="781"/>
      <c r="P12" s="781"/>
      <c r="Q12" s="781"/>
      <c r="R12" s="773"/>
      <c r="S12" s="773"/>
      <c r="T12" s="773"/>
      <c r="U12" s="773"/>
    </row>
    <row r="13" spans="1:21" s="635" customFormat="1" ht="24">
      <c r="A13" s="770"/>
      <c r="B13" s="745"/>
      <c r="C13" s="746"/>
      <c r="D13" s="746"/>
      <c r="E13" s="747"/>
      <c r="F13" s="284" t="s">
        <v>1664</v>
      </c>
      <c r="G13" s="771" t="s">
        <v>474</v>
      </c>
      <c r="H13" s="781">
        <v>0</v>
      </c>
      <c r="I13" s="781">
        <v>0</v>
      </c>
      <c r="J13" s="781">
        <v>0</v>
      </c>
      <c r="K13" s="781">
        <v>0</v>
      </c>
      <c r="L13" s="781">
        <v>0</v>
      </c>
      <c r="M13" s="781">
        <v>2500000</v>
      </c>
      <c r="N13" s="781">
        <v>2500000</v>
      </c>
      <c r="O13" s="781">
        <v>116000</v>
      </c>
      <c r="P13" s="781">
        <v>116000</v>
      </c>
      <c r="Q13" s="781">
        <v>116000</v>
      </c>
      <c r="R13" s="773">
        <v>4.6399999999999997</v>
      </c>
      <c r="S13" s="773">
        <v>4.6399999999999997</v>
      </c>
      <c r="T13" s="773">
        <v>4.6399999999999997</v>
      </c>
      <c r="U13" s="773">
        <v>4.6399999999999997</v>
      </c>
    </row>
    <row r="14" spans="1:21" s="635" customFormat="1" ht="12">
      <c r="A14" s="770"/>
      <c r="B14" s="1653" t="s">
        <v>509</v>
      </c>
      <c r="C14" s="1654"/>
      <c r="D14" s="1654"/>
      <c r="E14" s="1655"/>
      <c r="F14" s="284"/>
      <c r="G14" s="771"/>
      <c r="H14" s="782"/>
      <c r="I14" s="782"/>
      <c r="J14" s="782"/>
      <c r="K14" s="773"/>
      <c r="L14" s="773"/>
      <c r="M14" s="781"/>
      <c r="N14" s="781"/>
      <c r="O14" s="781"/>
      <c r="P14" s="781"/>
      <c r="Q14" s="781"/>
      <c r="R14" s="773"/>
      <c r="S14" s="780"/>
      <c r="T14" s="780"/>
      <c r="U14" s="780"/>
    </row>
    <row r="15" spans="1:21" s="635" customFormat="1" ht="24">
      <c r="A15" s="770"/>
      <c r="B15" s="745"/>
      <c r="C15" s="746"/>
      <c r="D15" s="746"/>
      <c r="E15" s="747"/>
      <c r="F15" s="284" t="s">
        <v>1633</v>
      </c>
      <c r="G15" s="771" t="s">
        <v>474</v>
      </c>
      <c r="H15" s="781">
        <v>0</v>
      </c>
      <c r="I15" s="781">
        <v>0</v>
      </c>
      <c r="J15" s="781">
        <v>0</v>
      </c>
      <c r="K15" s="781">
        <v>0</v>
      </c>
      <c r="L15" s="781">
        <v>0</v>
      </c>
      <c r="M15" s="781">
        <v>203000</v>
      </c>
      <c r="N15" s="781">
        <v>203000</v>
      </c>
      <c r="O15" s="781">
        <v>0</v>
      </c>
      <c r="P15" s="781">
        <v>0</v>
      </c>
      <c r="Q15" s="781">
        <v>0</v>
      </c>
      <c r="R15" s="773">
        <v>0</v>
      </c>
      <c r="S15" s="773">
        <v>0</v>
      </c>
      <c r="T15" s="773">
        <v>0</v>
      </c>
      <c r="U15" s="773">
        <v>0</v>
      </c>
    </row>
    <row r="16" spans="1:21" s="635" customFormat="1" ht="12">
      <c r="A16" s="770"/>
      <c r="B16" s="1653" t="s">
        <v>473</v>
      </c>
      <c r="C16" s="1654"/>
      <c r="D16" s="1654"/>
      <c r="E16" s="1655"/>
      <c r="F16" s="284"/>
      <c r="G16" s="771"/>
      <c r="H16" s="781"/>
      <c r="I16" s="781"/>
      <c r="J16" s="781"/>
      <c r="K16" s="773"/>
      <c r="L16" s="773"/>
      <c r="M16" s="781"/>
      <c r="N16" s="781"/>
      <c r="O16" s="781"/>
      <c r="P16" s="781"/>
      <c r="Q16" s="781"/>
      <c r="R16" s="773"/>
      <c r="S16" s="780"/>
      <c r="T16" s="780"/>
      <c r="U16" s="780"/>
    </row>
    <row r="17" spans="1:21" s="635" customFormat="1" ht="24">
      <c r="A17" s="770"/>
      <c r="B17" s="1653"/>
      <c r="C17" s="1654"/>
      <c r="D17" s="1654"/>
      <c r="E17" s="1655"/>
      <c r="F17" s="284" t="s">
        <v>1665</v>
      </c>
      <c r="G17" s="771" t="s">
        <v>474</v>
      </c>
      <c r="H17" s="781">
        <v>0</v>
      </c>
      <c r="I17" s="781">
        <v>0</v>
      </c>
      <c r="J17" s="781">
        <v>0</v>
      </c>
      <c r="K17" s="781">
        <v>0</v>
      </c>
      <c r="L17" s="781">
        <v>0</v>
      </c>
      <c r="M17" s="781">
        <v>1660000</v>
      </c>
      <c r="N17" s="781">
        <v>1660000</v>
      </c>
      <c r="O17" s="781">
        <v>300000</v>
      </c>
      <c r="P17" s="781">
        <v>300000</v>
      </c>
      <c r="Q17" s="781">
        <v>300000</v>
      </c>
      <c r="R17" s="773">
        <v>18.072289156626507</v>
      </c>
      <c r="S17" s="773">
        <v>18.072289156626507</v>
      </c>
      <c r="T17" s="773">
        <v>18.072289156626507</v>
      </c>
      <c r="U17" s="773">
        <v>18.072289156626507</v>
      </c>
    </row>
    <row r="18" spans="1:21" s="635" customFormat="1" ht="12">
      <c r="A18" s="770"/>
      <c r="B18" s="1653" t="s">
        <v>524</v>
      </c>
      <c r="C18" s="1654"/>
      <c r="D18" s="1654"/>
      <c r="E18" s="1655"/>
      <c r="F18" s="284"/>
      <c r="G18" s="771"/>
      <c r="H18" s="782"/>
      <c r="I18" s="782"/>
      <c r="J18" s="782"/>
      <c r="K18" s="773"/>
      <c r="L18" s="773"/>
      <c r="M18" s="781"/>
      <c r="N18" s="781"/>
      <c r="O18" s="781"/>
      <c r="P18" s="781"/>
      <c r="Q18" s="781"/>
      <c r="R18" s="773"/>
      <c r="S18" s="780"/>
      <c r="T18" s="780"/>
      <c r="U18" s="780"/>
    </row>
    <row r="19" spans="1:21" s="635" customFormat="1" ht="48">
      <c r="A19" s="770"/>
      <c r="B19" s="1653"/>
      <c r="C19" s="1654"/>
      <c r="D19" s="1654"/>
      <c r="E19" s="1655"/>
      <c r="F19" s="284" t="s">
        <v>1666</v>
      </c>
      <c r="G19" s="771" t="s">
        <v>412</v>
      </c>
      <c r="H19" s="781">
        <v>0</v>
      </c>
      <c r="I19" s="781">
        <v>0</v>
      </c>
      <c r="J19" s="781">
        <v>0</v>
      </c>
      <c r="K19" s="781">
        <v>0</v>
      </c>
      <c r="L19" s="781">
        <v>0</v>
      </c>
      <c r="M19" s="781">
        <v>950000</v>
      </c>
      <c r="N19" s="781">
        <v>950000</v>
      </c>
      <c r="O19" s="781">
        <v>0</v>
      </c>
      <c r="P19" s="781">
        <v>0</v>
      </c>
      <c r="Q19" s="781">
        <v>0</v>
      </c>
      <c r="R19" s="773">
        <v>0</v>
      </c>
      <c r="S19" s="773">
        <v>0</v>
      </c>
      <c r="T19" s="773">
        <v>0</v>
      </c>
      <c r="U19" s="773">
        <v>0</v>
      </c>
    </row>
    <row r="20" spans="1:21" s="635" customFormat="1" ht="12">
      <c r="A20" s="770"/>
      <c r="B20" s="1653" t="s">
        <v>456</v>
      </c>
      <c r="C20" s="1654"/>
      <c r="D20" s="1654"/>
      <c r="E20" s="1655"/>
      <c r="F20" s="284"/>
      <c r="G20" s="771"/>
      <c r="H20" s="772"/>
      <c r="I20" s="772"/>
      <c r="J20" s="772"/>
      <c r="K20" s="773"/>
      <c r="L20" s="773"/>
      <c r="M20" s="781"/>
      <c r="N20" s="781"/>
      <c r="O20" s="781"/>
      <c r="P20" s="781"/>
      <c r="Q20" s="781"/>
      <c r="R20" s="773"/>
      <c r="S20" s="780"/>
      <c r="T20" s="780"/>
      <c r="U20" s="780"/>
    </row>
    <row r="21" spans="1:21" s="635" customFormat="1" ht="36">
      <c r="A21" s="770"/>
      <c r="B21" s="1653"/>
      <c r="C21" s="1654"/>
      <c r="D21" s="1654"/>
      <c r="E21" s="1655"/>
      <c r="F21" s="284" t="s">
        <v>1634</v>
      </c>
      <c r="G21" s="771" t="s">
        <v>412</v>
      </c>
      <c r="H21" s="772">
        <v>3</v>
      </c>
      <c r="I21" s="772">
        <v>3</v>
      </c>
      <c r="J21" s="772">
        <v>2</v>
      </c>
      <c r="K21" s="780">
        <v>66.666666666666657</v>
      </c>
      <c r="L21" s="780">
        <v>66.666666666666657</v>
      </c>
      <c r="M21" s="781">
        <v>300000</v>
      </c>
      <c r="N21" s="781">
        <v>300000</v>
      </c>
      <c r="O21" s="781">
        <v>11792.56</v>
      </c>
      <c r="P21" s="781">
        <v>11792.56</v>
      </c>
      <c r="Q21" s="781">
        <v>11792.56</v>
      </c>
      <c r="R21" s="773">
        <v>3.9308533333333333</v>
      </c>
      <c r="S21" s="773">
        <v>3.9308533333333333</v>
      </c>
      <c r="T21" s="773">
        <v>3.9308533333333333</v>
      </c>
      <c r="U21" s="773">
        <v>3.9308533333333333</v>
      </c>
    </row>
    <row r="22" spans="1:21" s="635" customFormat="1" ht="12">
      <c r="A22" s="770"/>
      <c r="B22" s="1653" t="s">
        <v>508</v>
      </c>
      <c r="C22" s="1654"/>
      <c r="D22" s="1654"/>
      <c r="E22" s="1655"/>
      <c r="F22" s="284"/>
      <c r="G22" s="771"/>
      <c r="H22" s="772"/>
      <c r="I22" s="772"/>
      <c r="J22" s="772"/>
      <c r="K22" s="773"/>
      <c r="L22" s="773"/>
      <c r="M22" s="781"/>
      <c r="N22" s="781"/>
      <c r="O22" s="781"/>
      <c r="P22" s="781"/>
      <c r="Q22" s="781"/>
      <c r="R22" s="773"/>
      <c r="S22" s="780"/>
      <c r="T22" s="780"/>
      <c r="U22" s="780"/>
    </row>
    <row r="23" spans="1:21" s="635" customFormat="1" ht="60">
      <c r="A23" s="783"/>
      <c r="B23" s="1662"/>
      <c r="C23" s="1663"/>
      <c r="D23" s="1663"/>
      <c r="E23" s="1664"/>
      <c r="F23" s="784" t="s">
        <v>1667</v>
      </c>
      <c r="G23" s="785" t="s">
        <v>412</v>
      </c>
      <c r="H23" s="786">
        <v>0</v>
      </c>
      <c r="I23" s="786">
        <v>0</v>
      </c>
      <c r="J23" s="786">
        <v>0</v>
      </c>
      <c r="K23" s="781">
        <v>0</v>
      </c>
      <c r="L23" s="781">
        <v>0</v>
      </c>
      <c r="M23" s="781">
        <v>1076500</v>
      </c>
      <c r="N23" s="781">
        <v>1076500</v>
      </c>
      <c r="O23" s="781">
        <v>7499.4</v>
      </c>
      <c r="P23" s="781">
        <v>7499.4</v>
      </c>
      <c r="Q23" s="781">
        <v>7499.4</v>
      </c>
      <c r="R23" s="773">
        <v>0.69664653971202961</v>
      </c>
      <c r="S23" s="773">
        <v>0.69664653971202961</v>
      </c>
      <c r="T23" s="773">
        <v>0.69664653971202961</v>
      </c>
      <c r="U23" s="773">
        <v>0.69664653971202961</v>
      </c>
    </row>
    <row r="24" spans="1:21" s="635" customFormat="1" ht="12">
      <c r="A24" s="765">
        <v>2</v>
      </c>
      <c r="B24" s="1665"/>
      <c r="C24" s="1666"/>
      <c r="D24" s="1666"/>
      <c r="E24" s="1667"/>
      <c r="F24" s="766" t="s">
        <v>1230</v>
      </c>
      <c r="G24" s="787"/>
      <c r="H24" s="788"/>
      <c r="I24" s="767"/>
      <c r="J24" s="767"/>
      <c r="K24" s="768"/>
      <c r="L24" s="768"/>
      <c r="M24" s="781"/>
      <c r="N24" s="781"/>
      <c r="O24" s="781"/>
      <c r="P24" s="781"/>
      <c r="Q24" s="781"/>
      <c r="R24" s="773"/>
      <c r="S24" s="789"/>
      <c r="T24" s="789"/>
      <c r="U24" s="789"/>
    </row>
    <row r="25" spans="1:21" s="635" customFormat="1" ht="12">
      <c r="A25" s="770"/>
      <c r="B25" s="1653" t="s">
        <v>498</v>
      </c>
      <c r="C25" s="1654"/>
      <c r="D25" s="1654"/>
      <c r="E25" s="1655"/>
      <c r="F25" s="284"/>
      <c r="G25" s="771"/>
      <c r="H25" s="782"/>
      <c r="I25" s="782"/>
      <c r="J25" s="772"/>
      <c r="K25" s="773"/>
      <c r="L25" s="773"/>
      <c r="M25" s="781"/>
      <c r="N25" s="781"/>
      <c r="O25" s="781"/>
      <c r="P25" s="781"/>
      <c r="Q25" s="781"/>
      <c r="R25" s="773"/>
      <c r="S25" s="780"/>
      <c r="T25" s="780"/>
      <c r="U25" s="780"/>
    </row>
    <row r="26" spans="1:21" s="635" customFormat="1" ht="12">
      <c r="A26" s="770"/>
      <c r="B26" s="1653"/>
      <c r="C26" s="1654"/>
      <c r="D26" s="1654"/>
      <c r="E26" s="1655"/>
      <c r="F26" s="284" t="s">
        <v>1638</v>
      </c>
      <c r="G26" s="771" t="s">
        <v>333</v>
      </c>
      <c r="H26" s="781">
        <v>0</v>
      </c>
      <c r="I26" s="781">
        <v>0</v>
      </c>
      <c r="J26" s="781">
        <v>0</v>
      </c>
      <c r="K26" s="781">
        <v>0</v>
      </c>
      <c r="L26" s="781">
        <v>0</v>
      </c>
      <c r="M26" s="781">
        <v>3060000</v>
      </c>
      <c r="N26" s="781">
        <v>3060000</v>
      </c>
      <c r="O26" s="781">
        <v>18000</v>
      </c>
      <c r="P26" s="781">
        <v>18000</v>
      </c>
      <c r="Q26" s="781">
        <v>18000</v>
      </c>
      <c r="R26" s="773">
        <v>0.58823529411764708</v>
      </c>
      <c r="S26" s="773">
        <v>0.58823529411764708</v>
      </c>
      <c r="T26" s="773">
        <v>0.58823529411764708</v>
      </c>
      <c r="U26" s="773">
        <v>0.58823529411764708</v>
      </c>
    </row>
    <row r="27" spans="1:21" s="635" customFormat="1" ht="12">
      <c r="A27" s="770"/>
      <c r="B27" s="1653" t="s">
        <v>482</v>
      </c>
      <c r="C27" s="1654"/>
      <c r="D27" s="1654"/>
      <c r="E27" s="1655"/>
      <c r="F27" s="284"/>
      <c r="G27" s="771"/>
      <c r="H27" s="782"/>
      <c r="I27" s="782"/>
      <c r="J27" s="782"/>
      <c r="K27" s="773"/>
      <c r="L27" s="773"/>
      <c r="M27" s="781"/>
      <c r="N27" s="781"/>
      <c r="O27" s="781"/>
      <c r="P27" s="781"/>
      <c r="Q27" s="781"/>
      <c r="R27" s="773"/>
      <c r="S27" s="780"/>
      <c r="T27" s="780"/>
      <c r="U27" s="780"/>
    </row>
    <row r="28" spans="1:21" s="635" customFormat="1" ht="24">
      <c r="A28" s="770"/>
      <c r="B28" s="1653"/>
      <c r="C28" s="1654"/>
      <c r="D28" s="1654"/>
      <c r="E28" s="1655"/>
      <c r="F28" s="284" t="s">
        <v>1668</v>
      </c>
      <c r="G28" s="771" t="s">
        <v>1308</v>
      </c>
      <c r="H28" s="781">
        <v>0</v>
      </c>
      <c r="I28" s="781">
        <v>0</v>
      </c>
      <c r="J28" s="781">
        <v>0</v>
      </c>
      <c r="K28" s="781">
        <v>0</v>
      </c>
      <c r="L28" s="781">
        <v>0</v>
      </c>
      <c r="M28" s="781">
        <v>1669000</v>
      </c>
      <c r="N28" s="781">
        <v>1669000</v>
      </c>
      <c r="O28" s="781">
        <v>0</v>
      </c>
      <c r="P28" s="781">
        <v>0</v>
      </c>
      <c r="Q28" s="781">
        <v>0</v>
      </c>
      <c r="R28" s="773">
        <v>0</v>
      </c>
      <c r="S28" s="773">
        <v>0</v>
      </c>
      <c r="T28" s="773">
        <v>0</v>
      </c>
      <c r="U28" s="773">
        <v>0</v>
      </c>
    </row>
    <row r="29" spans="1:21" s="635" customFormat="1" ht="12">
      <c r="A29" s="770"/>
      <c r="B29" s="1653" t="s">
        <v>480</v>
      </c>
      <c r="C29" s="1654"/>
      <c r="D29" s="1654"/>
      <c r="E29" s="1655"/>
      <c r="F29" s="284"/>
      <c r="G29" s="771"/>
      <c r="H29" s="782"/>
      <c r="I29" s="782"/>
      <c r="J29" s="782"/>
      <c r="K29" s="773"/>
      <c r="L29" s="773"/>
      <c r="M29" s="781"/>
      <c r="N29" s="781"/>
      <c r="O29" s="781"/>
      <c r="P29" s="781"/>
      <c r="Q29" s="781"/>
      <c r="R29" s="773"/>
      <c r="S29" s="780"/>
      <c r="T29" s="780"/>
      <c r="U29" s="780"/>
    </row>
    <row r="30" spans="1:21" s="635" customFormat="1" ht="24">
      <c r="A30" s="770"/>
      <c r="B30" s="1653"/>
      <c r="C30" s="1654"/>
      <c r="D30" s="1654"/>
      <c r="E30" s="1655"/>
      <c r="F30" s="284" t="s">
        <v>1640</v>
      </c>
      <c r="G30" s="771" t="s">
        <v>481</v>
      </c>
      <c r="H30" s="781">
        <v>0</v>
      </c>
      <c r="I30" s="781">
        <v>0</v>
      </c>
      <c r="J30" s="781">
        <v>0</v>
      </c>
      <c r="K30" s="781">
        <v>0</v>
      </c>
      <c r="L30" s="781">
        <v>0</v>
      </c>
      <c r="M30" s="781">
        <v>33511617</v>
      </c>
      <c r="N30" s="781">
        <v>33511617</v>
      </c>
      <c r="O30" s="781">
        <v>12587610.489999998</v>
      </c>
      <c r="P30" s="781">
        <v>12587610.49</v>
      </c>
      <c r="Q30" s="781">
        <v>12587610.489999998</v>
      </c>
      <c r="R30" s="773">
        <v>37.561931105860985</v>
      </c>
      <c r="S30" s="773">
        <v>37.561931105860985</v>
      </c>
      <c r="T30" s="773">
        <v>37.561931105860992</v>
      </c>
      <c r="U30" s="773">
        <v>37.561931105860992</v>
      </c>
    </row>
    <row r="31" spans="1:21" s="635" customFormat="1" ht="12">
      <c r="A31" s="770"/>
      <c r="B31" s="1653" t="s">
        <v>468</v>
      </c>
      <c r="C31" s="1654"/>
      <c r="D31" s="1654"/>
      <c r="E31" s="1655"/>
      <c r="F31" s="284"/>
      <c r="G31" s="771"/>
      <c r="H31" s="782"/>
      <c r="I31" s="782"/>
      <c r="J31" s="782"/>
      <c r="K31" s="773"/>
      <c r="L31" s="773"/>
      <c r="M31" s="781"/>
      <c r="N31" s="781"/>
      <c r="O31" s="781"/>
      <c r="P31" s="781"/>
      <c r="Q31" s="781"/>
      <c r="R31" s="773"/>
      <c r="S31" s="780"/>
      <c r="T31" s="780"/>
      <c r="U31" s="780"/>
    </row>
    <row r="32" spans="1:21" s="635" customFormat="1" ht="24">
      <c r="A32" s="770"/>
      <c r="B32" s="1653"/>
      <c r="C32" s="1654"/>
      <c r="D32" s="1654"/>
      <c r="E32" s="1655"/>
      <c r="F32" s="284" t="s">
        <v>1640</v>
      </c>
      <c r="G32" s="771" t="s">
        <v>412</v>
      </c>
      <c r="H32" s="781">
        <v>0</v>
      </c>
      <c r="I32" s="781">
        <v>0</v>
      </c>
      <c r="J32" s="781">
        <v>0</v>
      </c>
      <c r="K32" s="781">
        <v>0</v>
      </c>
      <c r="L32" s="781">
        <v>0</v>
      </c>
      <c r="M32" s="781">
        <v>5604000</v>
      </c>
      <c r="N32" s="781">
        <v>5604000</v>
      </c>
      <c r="O32" s="781">
        <v>0</v>
      </c>
      <c r="P32" s="781">
        <v>0</v>
      </c>
      <c r="Q32" s="781">
        <v>0</v>
      </c>
      <c r="R32" s="773">
        <v>0</v>
      </c>
      <c r="S32" s="773">
        <v>0</v>
      </c>
      <c r="T32" s="773">
        <v>0</v>
      </c>
      <c r="U32" s="773">
        <v>0</v>
      </c>
    </row>
    <row r="33" spans="1:21" s="635" customFormat="1" ht="12">
      <c r="A33" s="770"/>
      <c r="B33" s="1653" t="s">
        <v>527</v>
      </c>
      <c r="C33" s="1654"/>
      <c r="D33" s="1654"/>
      <c r="E33" s="1655"/>
      <c r="F33" s="284"/>
      <c r="G33" s="771"/>
      <c r="H33" s="782"/>
      <c r="I33" s="772"/>
      <c r="J33" s="772"/>
      <c r="K33" s="773"/>
      <c r="L33" s="773"/>
      <c r="M33" s="781"/>
      <c r="N33" s="781"/>
      <c r="O33" s="781"/>
      <c r="P33" s="781"/>
      <c r="Q33" s="781"/>
      <c r="R33" s="773"/>
      <c r="S33" s="780"/>
      <c r="T33" s="780"/>
      <c r="U33" s="780"/>
    </row>
    <row r="34" spans="1:21" s="635" customFormat="1" ht="24">
      <c r="A34" s="770"/>
      <c r="B34" s="1653"/>
      <c r="C34" s="1654"/>
      <c r="D34" s="1654"/>
      <c r="E34" s="1655"/>
      <c r="F34" s="284" t="s">
        <v>1669</v>
      </c>
      <c r="G34" s="771" t="s">
        <v>333</v>
      </c>
      <c r="H34" s="772">
        <v>2800</v>
      </c>
      <c r="I34" s="772">
        <v>1401</v>
      </c>
      <c r="J34" s="772">
        <v>1527</v>
      </c>
      <c r="K34" s="780">
        <v>54.535714285714285</v>
      </c>
      <c r="L34" s="780">
        <v>108.99357601713062</v>
      </c>
      <c r="M34" s="781">
        <v>450000</v>
      </c>
      <c r="N34" s="781">
        <v>450000</v>
      </c>
      <c r="O34" s="781">
        <v>204545</v>
      </c>
      <c r="P34" s="781">
        <v>204545</v>
      </c>
      <c r="Q34" s="781">
        <v>204545</v>
      </c>
      <c r="R34" s="773">
        <v>45.454444444444441</v>
      </c>
      <c r="S34" s="773">
        <v>45.454444444444441</v>
      </c>
      <c r="T34" s="773">
        <v>45.454444444444441</v>
      </c>
      <c r="U34" s="773">
        <v>45.454444444444441</v>
      </c>
    </row>
    <row r="35" spans="1:21" s="635" customFormat="1" ht="12">
      <c r="A35" s="770"/>
      <c r="B35" s="1653" t="s">
        <v>489</v>
      </c>
      <c r="C35" s="1654"/>
      <c r="D35" s="1654"/>
      <c r="E35" s="1655"/>
      <c r="F35" s="284"/>
      <c r="G35" s="771"/>
      <c r="H35" s="772"/>
      <c r="I35" s="772"/>
      <c r="J35" s="772"/>
      <c r="K35" s="773"/>
      <c r="L35" s="773"/>
      <c r="M35" s="781"/>
      <c r="N35" s="781"/>
      <c r="O35" s="781"/>
      <c r="P35" s="781"/>
      <c r="Q35" s="781"/>
      <c r="R35" s="773"/>
      <c r="S35" s="780"/>
      <c r="T35" s="780"/>
      <c r="U35" s="780"/>
    </row>
    <row r="36" spans="1:21" s="635" customFormat="1" ht="36">
      <c r="A36" s="770"/>
      <c r="B36" s="1653"/>
      <c r="C36" s="1654"/>
      <c r="D36" s="1654"/>
      <c r="E36" s="1655"/>
      <c r="F36" s="284" t="s">
        <v>1642</v>
      </c>
      <c r="G36" s="771" t="s">
        <v>412</v>
      </c>
      <c r="H36" s="772">
        <v>6</v>
      </c>
      <c r="I36" s="781">
        <v>0</v>
      </c>
      <c r="J36" s="781">
        <v>0</v>
      </c>
      <c r="K36" s="781">
        <v>0</v>
      </c>
      <c r="L36" s="781">
        <v>0</v>
      </c>
      <c r="M36" s="781">
        <v>57460022</v>
      </c>
      <c r="N36" s="781">
        <v>57460022</v>
      </c>
      <c r="O36" s="781">
        <v>5406949.0999999996</v>
      </c>
      <c r="P36" s="781">
        <v>5406949.0999999996</v>
      </c>
      <c r="Q36" s="781">
        <v>5406949.0999999996</v>
      </c>
      <c r="R36" s="773">
        <v>9.4099321785849632</v>
      </c>
      <c r="S36" s="773">
        <v>9.4099321785849632</v>
      </c>
      <c r="T36" s="773">
        <v>9.4099321785849632</v>
      </c>
      <c r="U36" s="773">
        <v>9.4099321785849632</v>
      </c>
    </row>
    <row r="37" spans="1:21" s="635" customFormat="1" ht="12">
      <c r="A37" s="770"/>
      <c r="B37" s="1653" t="s">
        <v>470</v>
      </c>
      <c r="C37" s="1654"/>
      <c r="D37" s="1654"/>
      <c r="E37" s="1655"/>
      <c r="F37" s="284"/>
      <c r="G37" s="771"/>
      <c r="H37" s="772"/>
      <c r="I37" s="772"/>
      <c r="J37" s="772"/>
      <c r="K37" s="773"/>
      <c r="L37" s="773"/>
      <c r="M37" s="781"/>
      <c r="N37" s="781"/>
      <c r="O37" s="781"/>
      <c r="P37" s="781"/>
      <c r="Q37" s="781"/>
      <c r="R37" s="773"/>
      <c r="S37" s="780"/>
      <c r="T37" s="780"/>
      <c r="U37" s="780"/>
    </row>
    <row r="38" spans="1:21" s="635" customFormat="1" ht="24">
      <c r="A38" s="770"/>
      <c r="B38" s="745"/>
      <c r="C38" s="746"/>
      <c r="D38" s="746"/>
      <c r="E38" s="747"/>
      <c r="F38" s="284" t="s">
        <v>1670</v>
      </c>
      <c r="G38" s="771" t="s">
        <v>412</v>
      </c>
      <c r="H38" s="772">
        <v>50</v>
      </c>
      <c r="I38" s="772">
        <v>25</v>
      </c>
      <c r="J38" s="772">
        <v>9</v>
      </c>
      <c r="K38" s="780">
        <v>18</v>
      </c>
      <c r="L38" s="780">
        <v>36</v>
      </c>
      <c r="M38" s="781">
        <v>6090000</v>
      </c>
      <c r="N38" s="781">
        <v>6090000</v>
      </c>
      <c r="O38" s="781">
        <v>1275814.3999999999</v>
      </c>
      <c r="P38" s="781">
        <v>1275814.3999999999</v>
      </c>
      <c r="Q38" s="781">
        <v>1275814.3999999999</v>
      </c>
      <c r="R38" s="773">
        <v>20.949333333333332</v>
      </c>
      <c r="S38" s="773">
        <v>20.949333333333332</v>
      </c>
      <c r="T38" s="773">
        <v>20.949333333333332</v>
      </c>
      <c r="U38" s="773">
        <v>20.949333333333332</v>
      </c>
    </row>
    <row r="39" spans="1:21" s="635" customFormat="1" ht="12">
      <c r="A39" s="770"/>
      <c r="B39" s="1653" t="s">
        <v>484</v>
      </c>
      <c r="C39" s="1654"/>
      <c r="D39" s="1654"/>
      <c r="E39" s="1655"/>
      <c r="F39" s="284"/>
      <c r="G39" s="771"/>
      <c r="H39" s="772"/>
      <c r="I39" s="772"/>
      <c r="J39" s="772"/>
      <c r="K39" s="773"/>
      <c r="L39" s="773"/>
      <c r="M39" s="781"/>
      <c r="N39" s="781"/>
      <c r="O39" s="781"/>
      <c r="P39" s="781"/>
      <c r="Q39" s="781"/>
      <c r="R39" s="773"/>
      <c r="S39" s="780"/>
      <c r="T39" s="780"/>
      <c r="U39" s="780"/>
    </row>
    <row r="40" spans="1:21" s="635" customFormat="1" ht="24">
      <c r="A40" s="770"/>
      <c r="B40" s="1653"/>
      <c r="C40" s="1654"/>
      <c r="D40" s="1654"/>
      <c r="E40" s="1655"/>
      <c r="F40" s="284" t="s">
        <v>1643</v>
      </c>
      <c r="G40" s="771" t="s">
        <v>333</v>
      </c>
      <c r="H40" s="772">
        <v>955</v>
      </c>
      <c r="I40" s="772">
        <v>420</v>
      </c>
      <c r="J40" s="772">
        <v>289</v>
      </c>
      <c r="K40" s="780">
        <v>30.261780104712045</v>
      </c>
      <c r="L40" s="780">
        <v>68.80952380952381</v>
      </c>
      <c r="M40" s="781">
        <v>16268734</v>
      </c>
      <c r="N40" s="781">
        <v>16268734</v>
      </c>
      <c r="O40" s="781">
        <v>177549</v>
      </c>
      <c r="P40" s="781">
        <v>177549</v>
      </c>
      <c r="Q40" s="781">
        <v>177549</v>
      </c>
      <c r="R40" s="773">
        <v>1.0913510541139835</v>
      </c>
      <c r="S40" s="773">
        <v>1.0913510541139835</v>
      </c>
      <c r="T40" s="773">
        <v>1.0913510541139835</v>
      </c>
      <c r="U40" s="773">
        <v>1.0913510541139835</v>
      </c>
    </row>
    <row r="41" spans="1:21" s="635" customFormat="1" ht="12">
      <c r="A41" s="770"/>
      <c r="B41" s="1653" t="s">
        <v>485</v>
      </c>
      <c r="C41" s="1654"/>
      <c r="D41" s="1654"/>
      <c r="E41" s="1655"/>
      <c r="F41" s="284"/>
      <c r="G41" s="771"/>
      <c r="H41" s="772"/>
      <c r="I41" s="772"/>
      <c r="J41" s="772"/>
      <c r="K41" s="773"/>
      <c r="L41" s="773"/>
      <c r="M41" s="781"/>
      <c r="N41" s="781"/>
      <c r="O41" s="781"/>
      <c r="P41" s="781"/>
      <c r="Q41" s="781"/>
      <c r="R41" s="773"/>
      <c r="S41" s="780"/>
      <c r="T41" s="780"/>
      <c r="U41" s="780"/>
    </row>
    <row r="42" spans="1:21" s="635" customFormat="1" ht="12">
      <c r="A42" s="770"/>
      <c r="B42" s="1653"/>
      <c r="C42" s="1654"/>
      <c r="D42" s="1654"/>
      <c r="E42" s="1655"/>
      <c r="F42" s="284" t="s">
        <v>401</v>
      </c>
      <c r="G42" s="771" t="s">
        <v>412</v>
      </c>
      <c r="H42" s="772">
        <v>112</v>
      </c>
      <c r="I42" s="772">
        <v>5</v>
      </c>
      <c r="J42" s="772">
        <v>6</v>
      </c>
      <c r="K42" s="780">
        <v>5.3571428571428568</v>
      </c>
      <c r="L42" s="780">
        <v>120</v>
      </c>
      <c r="M42" s="781">
        <v>152677665</v>
      </c>
      <c r="N42" s="781">
        <v>152677665</v>
      </c>
      <c r="O42" s="781">
        <v>78338211.829999998</v>
      </c>
      <c r="P42" s="781">
        <v>78338211.829999998</v>
      </c>
      <c r="Q42" s="781">
        <v>78338211.829999998</v>
      </c>
      <c r="R42" s="773">
        <v>51.309542774314764</v>
      </c>
      <c r="S42" s="773">
        <v>51.309542774314764</v>
      </c>
      <c r="T42" s="773">
        <v>51.309542774314764</v>
      </c>
      <c r="U42" s="773">
        <v>51.309542774314764</v>
      </c>
    </row>
    <row r="43" spans="1:21" s="635" customFormat="1" ht="15" customHeight="1">
      <c r="A43" s="770"/>
      <c r="B43" s="1653" t="s">
        <v>486</v>
      </c>
      <c r="C43" s="1654"/>
      <c r="D43" s="1654"/>
      <c r="E43" s="1655"/>
      <c r="F43" s="284"/>
      <c r="G43" s="771"/>
      <c r="H43" s="772"/>
      <c r="I43" s="772"/>
      <c r="J43" s="772"/>
      <c r="K43" s="773"/>
      <c r="L43" s="773"/>
      <c r="M43" s="781"/>
      <c r="N43" s="781"/>
      <c r="O43" s="781"/>
      <c r="P43" s="781"/>
      <c r="Q43" s="781"/>
      <c r="R43" s="773"/>
      <c r="S43" s="773"/>
      <c r="T43" s="773"/>
      <c r="U43" s="773"/>
    </row>
    <row r="44" spans="1:21" s="635" customFormat="1" ht="33" customHeight="1">
      <c r="A44" s="770"/>
      <c r="B44" s="775"/>
      <c r="C44" s="776"/>
      <c r="D44" s="776"/>
      <c r="E44" s="777"/>
      <c r="F44" s="778" t="s">
        <v>1274</v>
      </c>
      <c r="G44" s="771" t="s">
        <v>412</v>
      </c>
      <c r="H44" s="772">
        <v>7</v>
      </c>
      <c r="I44" s="772">
        <v>2</v>
      </c>
      <c r="J44" s="772">
        <v>2</v>
      </c>
      <c r="K44" s="780">
        <v>28.571428571428569</v>
      </c>
      <c r="L44" s="780">
        <v>100</v>
      </c>
      <c r="M44" s="781">
        <v>67366434</v>
      </c>
      <c r="N44" s="781">
        <v>67366434</v>
      </c>
      <c r="O44" s="781">
        <v>0</v>
      </c>
      <c r="P44" s="781">
        <v>0</v>
      </c>
      <c r="Q44" s="781">
        <v>0</v>
      </c>
      <c r="R44" s="773">
        <v>0</v>
      </c>
      <c r="S44" s="773">
        <v>0</v>
      </c>
      <c r="T44" s="773">
        <v>0</v>
      </c>
      <c r="U44" s="773">
        <v>0</v>
      </c>
    </row>
    <row r="45" spans="1:21" s="635" customFormat="1" ht="12">
      <c r="A45" s="770"/>
      <c r="B45" s="1653" t="s">
        <v>528</v>
      </c>
      <c r="C45" s="1654"/>
      <c r="D45" s="1654"/>
      <c r="E45" s="1655"/>
      <c r="F45" s="284"/>
      <c r="G45" s="771"/>
      <c r="H45" s="772"/>
      <c r="I45" s="772"/>
      <c r="J45" s="772"/>
      <c r="K45" s="773"/>
      <c r="L45" s="773"/>
      <c r="M45" s="781"/>
      <c r="N45" s="781"/>
      <c r="O45" s="781"/>
      <c r="P45" s="781"/>
      <c r="Q45" s="781"/>
      <c r="R45" s="773"/>
      <c r="S45" s="780"/>
      <c r="T45" s="780"/>
      <c r="U45" s="780"/>
    </row>
    <row r="46" spans="1:21" s="635" customFormat="1" ht="36">
      <c r="A46" s="770"/>
      <c r="B46" s="745"/>
      <c r="C46" s="746"/>
      <c r="D46" s="746"/>
      <c r="E46" s="747"/>
      <c r="F46" s="284" t="s">
        <v>1646</v>
      </c>
      <c r="G46" s="771" t="s">
        <v>412</v>
      </c>
      <c r="H46" s="772">
        <v>1</v>
      </c>
      <c r="I46" s="772">
        <v>1</v>
      </c>
      <c r="J46" s="772">
        <v>1</v>
      </c>
      <c r="K46" s="780">
        <v>100</v>
      </c>
      <c r="L46" s="780">
        <v>100</v>
      </c>
      <c r="M46" s="781">
        <v>1500000</v>
      </c>
      <c r="N46" s="781">
        <v>1500000</v>
      </c>
      <c r="O46" s="781">
        <v>0</v>
      </c>
      <c r="P46" s="781">
        <v>0</v>
      </c>
      <c r="Q46" s="781">
        <v>0</v>
      </c>
      <c r="R46" s="773">
        <v>0</v>
      </c>
      <c r="S46" s="773">
        <v>0</v>
      </c>
      <c r="T46" s="773">
        <v>0</v>
      </c>
      <c r="U46" s="773">
        <v>0</v>
      </c>
    </row>
    <row r="47" spans="1:21" s="635" customFormat="1" ht="12">
      <c r="A47" s="770"/>
      <c r="B47" s="1653" t="s">
        <v>517</v>
      </c>
      <c r="C47" s="1654"/>
      <c r="D47" s="1654"/>
      <c r="E47" s="1655"/>
      <c r="F47" s="284"/>
      <c r="G47" s="771"/>
      <c r="H47" s="772"/>
      <c r="I47" s="772"/>
      <c r="J47" s="772"/>
      <c r="K47" s="790"/>
      <c r="L47" s="773"/>
      <c r="M47" s="781"/>
      <c r="N47" s="781"/>
      <c r="O47" s="781"/>
      <c r="P47" s="781"/>
      <c r="Q47" s="781"/>
      <c r="R47" s="773"/>
      <c r="S47" s="780"/>
      <c r="T47" s="780"/>
      <c r="U47" s="780"/>
    </row>
    <row r="48" spans="1:21" s="635" customFormat="1" ht="24">
      <c r="A48" s="770"/>
      <c r="B48" s="745"/>
      <c r="C48" s="746"/>
      <c r="D48" s="746"/>
      <c r="E48" s="747"/>
      <c r="F48" s="284" t="s">
        <v>1671</v>
      </c>
      <c r="G48" s="771" t="s">
        <v>469</v>
      </c>
      <c r="H48" s="781">
        <v>0</v>
      </c>
      <c r="I48" s="781">
        <v>0</v>
      </c>
      <c r="J48" s="781">
        <v>0</v>
      </c>
      <c r="K48" s="781">
        <v>0</v>
      </c>
      <c r="L48" s="781">
        <v>0</v>
      </c>
      <c r="M48" s="781">
        <v>32164627</v>
      </c>
      <c r="N48" s="781">
        <v>32164627</v>
      </c>
      <c r="O48" s="781">
        <v>4465974.5299999993</v>
      </c>
      <c r="P48" s="781">
        <v>4465974.5299999993</v>
      </c>
      <c r="Q48" s="781">
        <v>4465974.5299999993</v>
      </c>
      <c r="R48" s="773">
        <v>13.884739064438707</v>
      </c>
      <c r="S48" s="773">
        <v>13.884739064438707</v>
      </c>
      <c r="T48" s="773">
        <v>13.884739064438707</v>
      </c>
      <c r="U48" s="773">
        <v>13.884739064438707</v>
      </c>
    </row>
    <row r="49" spans="1:21" s="635" customFormat="1" ht="12">
      <c r="A49" s="770"/>
      <c r="B49" s="1653" t="s">
        <v>526</v>
      </c>
      <c r="C49" s="1654"/>
      <c r="D49" s="1654"/>
      <c r="E49" s="1655"/>
      <c r="F49" s="284"/>
      <c r="G49" s="771"/>
      <c r="H49" s="772"/>
      <c r="I49" s="772"/>
      <c r="J49" s="772"/>
      <c r="K49" s="773"/>
      <c r="L49" s="773"/>
      <c r="M49" s="781"/>
      <c r="N49" s="781"/>
      <c r="O49" s="781"/>
      <c r="P49" s="781"/>
      <c r="Q49" s="781"/>
      <c r="R49" s="773"/>
      <c r="S49" s="780"/>
      <c r="T49" s="780"/>
      <c r="U49" s="780"/>
    </row>
    <row r="50" spans="1:21" s="635" customFormat="1" ht="36">
      <c r="A50" s="770"/>
      <c r="B50" s="1653"/>
      <c r="C50" s="1654"/>
      <c r="D50" s="1654"/>
      <c r="E50" s="1655"/>
      <c r="F50" s="284" t="s">
        <v>1672</v>
      </c>
      <c r="G50" s="771" t="s">
        <v>412</v>
      </c>
      <c r="H50" s="772">
        <v>1</v>
      </c>
      <c r="I50" s="772">
        <v>1</v>
      </c>
      <c r="J50" s="781">
        <v>0</v>
      </c>
      <c r="K50" s="780">
        <v>0</v>
      </c>
      <c r="L50" s="780">
        <v>0</v>
      </c>
      <c r="M50" s="781">
        <v>10000000</v>
      </c>
      <c r="N50" s="781">
        <v>10000000</v>
      </c>
      <c r="O50" s="781">
        <v>1962331</v>
      </c>
      <c r="P50" s="781">
        <v>1962331</v>
      </c>
      <c r="Q50" s="781">
        <v>1962331</v>
      </c>
      <c r="R50" s="773">
        <v>19.62331</v>
      </c>
      <c r="S50" s="773">
        <v>19.62331</v>
      </c>
      <c r="T50" s="773">
        <v>19.62331</v>
      </c>
      <c r="U50" s="773">
        <v>19.62331</v>
      </c>
    </row>
    <row r="51" spans="1:21" s="635" customFormat="1" ht="12">
      <c r="A51" s="770"/>
      <c r="B51" s="1653" t="s">
        <v>472</v>
      </c>
      <c r="C51" s="1654"/>
      <c r="D51" s="1654"/>
      <c r="E51" s="1655"/>
      <c r="F51" s="284"/>
      <c r="G51" s="771"/>
      <c r="H51" s="772"/>
      <c r="I51" s="772"/>
      <c r="J51" s="772"/>
      <c r="K51" s="773"/>
      <c r="L51" s="773"/>
      <c r="M51" s="781"/>
      <c r="N51" s="781"/>
      <c r="O51" s="781"/>
      <c r="P51" s="781"/>
      <c r="Q51" s="781"/>
      <c r="R51" s="773"/>
      <c r="S51" s="780"/>
      <c r="T51" s="780"/>
      <c r="U51" s="780"/>
    </row>
    <row r="52" spans="1:21" s="635" customFormat="1" ht="12">
      <c r="A52" s="791"/>
      <c r="B52" s="1662"/>
      <c r="C52" s="1663"/>
      <c r="D52" s="1663"/>
      <c r="E52" s="1664"/>
      <c r="F52" s="792" t="s">
        <v>1673</v>
      </c>
      <c r="G52" s="785" t="s">
        <v>349</v>
      </c>
      <c r="H52" s="793">
        <v>1</v>
      </c>
      <c r="I52" s="793">
        <v>1</v>
      </c>
      <c r="J52" s="793">
        <v>1</v>
      </c>
      <c r="K52" s="780">
        <v>100</v>
      </c>
      <c r="L52" s="780">
        <v>100</v>
      </c>
      <c r="M52" s="781">
        <v>1164275</v>
      </c>
      <c r="N52" s="781">
        <v>1164275</v>
      </c>
      <c r="O52" s="781">
        <v>38000</v>
      </c>
      <c r="P52" s="781">
        <v>38000</v>
      </c>
      <c r="Q52" s="781">
        <v>38000</v>
      </c>
      <c r="R52" s="773">
        <v>3.2638337162611926</v>
      </c>
      <c r="S52" s="773">
        <v>3.2638337162611926</v>
      </c>
      <c r="T52" s="773">
        <v>3.2638337162611926</v>
      </c>
      <c r="U52" s="773">
        <v>3.2638337162611926</v>
      </c>
    </row>
    <row r="53" spans="1:21" s="635" customFormat="1" ht="12">
      <c r="A53" s="794">
        <v>3</v>
      </c>
      <c r="B53" s="1665"/>
      <c r="C53" s="1666"/>
      <c r="D53" s="1666"/>
      <c r="E53" s="1667"/>
      <c r="F53" s="766" t="s">
        <v>1674</v>
      </c>
      <c r="G53" s="787"/>
      <c r="H53" s="767"/>
      <c r="I53" s="767"/>
      <c r="J53" s="767"/>
      <c r="K53" s="795"/>
      <c r="L53" s="796"/>
      <c r="M53" s="781"/>
      <c r="N53" s="781"/>
      <c r="O53" s="781"/>
      <c r="P53" s="781"/>
      <c r="Q53" s="781"/>
      <c r="R53" s="773"/>
      <c r="S53" s="789"/>
      <c r="T53" s="789"/>
      <c r="U53" s="789"/>
    </row>
    <row r="54" spans="1:21" s="635" customFormat="1" ht="12">
      <c r="A54" s="797"/>
      <c r="B54" s="1653" t="s">
        <v>494</v>
      </c>
      <c r="C54" s="1654"/>
      <c r="D54" s="1654"/>
      <c r="E54" s="1655"/>
      <c r="F54" s="284"/>
      <c r="G54" s="771"/>
      <c r="H54" s="772"/>
      <c r="I54" s="772"/>
      <c r="J54" s="772"/>
      <c r="K54" s="798"/>
      <c r="L54" s="799"/>
      <c r="M54" s="781"/>
      <c r="N54" s="781"/>
      <c r="O54" s="781"/>
      <c r="P54" s="781"/>
      <c r="Q54" s="781"/>
      <c r="R54" s="773"/>
      <c r="S54" s="780"/>
      <c r="T54" s="780"/>
      <c r="U54" s="780"/>
    </row>
    <row r="55" spans="1:21" s="635" customFormat="1" ht="12">
      <c r="A55" s="797"/>
      <c r="B55" s="1653"/>
      <c r="C55" s="1654"/>
      <c r="D55" s="1654"/>
      <c r="E55" s="1655"/>
      <c r="F55" s="284" t="s">
        <v>1673</v>
      </c>
      <c r="G55" s="771" t="s">
        <v>392</v>
      </c>
      <c r="H55" s="772">
        <v>3</v>
      </c>
      <c r="I55" s="781">
        <v>0</v>
      </c>
      <c r="J55" s="781">
        <v>0</v>
      </c>
      <c r="K55" s="780">
        <v>0</v>
      </c>
      <c r="L55" s="781">
        <v>0</v>
      </c>
      <c r="M55" s="781">
        <v>43065301</v>
      </c>
      <c r="N55" s="781">
        <v>43065301</v>
      </c>
      <c r="O55" s="781">
        <v>0</v>
      </c>
      <c r="P55" s="781">
        <v>0</v>
      </c>
      <c r="Q55" s="781">
        <v>0</v>
      </c>
      <c r="R55" s="773">
        <v>0</v>
      </c>
      <c r="S55" s="773">
        <v>0</v>
      </c>
      <c r="T55" s="773">
        <v>0</v>
      </c>
      <c r="U55" s="773">
        <v>0</v>
      </c>
    </row>
    <row r="56" spans="1:21" s="635" customFormat="1" ht="12">
      <c r="A56" s="797"/>
      <c r="B56" s="1653" t="s">
        <v>492</v>
      </c>
      <c r="C56" s="1654"/>
      <c r="D56" s="1654"/>
      <c r="E56" s="1655"/>
      <c r="F56" s="284"/>
      <c r="G56" s="771"/>
      <c r="H56" s="772"/>
      <c r="I56" s="772"/>
      <c r="J56" s="772"/>
      <c r="K56" s="799"/>
      <c r="L56" s="799"/>
      <c r="M56" s="781"/>
      <c r="N56" s="781"/>
      <c r="O56" s="781"/>
      <c r="P56" s="781"/>
      <c r="Q56" s="781"/>
      <c r="R56" s="773"/>
      <c r="S56" s="780"/>
      <c r="T56" s="780"/>
      <c r="U56" s="780"/>
    </row>
    <row r="57" spans="1:21" s="635" customFormat="1" ht="24">
      <c r="A57" s="797"/>
      <c r="B57" s="1653"/>
      <c r="C57" s="1654"/>
      <c r="D57" s="1654"/>
      <c r="E57" s="1655"/>
      <c r="F57" s="284" t="s">
        <v>1675</v>
      </c>
      <c r="G57" s="771" t="s">
        <v>412</v>
      </c>
      <c r="H57" s="772">
        <v>430</v>
      </c>
      <c r="I57" s="772">
        <v>2880</v>
      </c>
      <c r="J57" s="772">
        <v>1332</v>
      </c>
      <c r="K57" s="780">
        <v>309.76744186046511</v>
      </c>
      <c r="L57" s="780">
        <v>46.25</v>
      </c>
      <c r="M57" s="781">
        <v>3750000</v>
      </c>
      <c r="N57" s="781">
        <v>3750000</v>
      </c>
      <c r="O57" s="781">
        <v>19758.28</v>
      </c>
      <c r="P57" s="781">
        <v>19758.28</v>
      </c>
      <c r="Q57" s="781">
        <v>19758.28</v>
      </c>
      <c r="R57" s="773">
        <v>0.52688746666666664</v>
      </c>
      <c r="S57" s="773">
        <v>0.52688746666666664</v>
      </c>
      <c r="T57" s="773">
        <v>0.52688746666666664</v>
      </c>
      <c r="U57" s="773">
        <v>0.52688746666666664</v>
      </c>
    </row>
    <row r="58" spans="1:21" s="635" customFormat="1" ht="12">
      <c r="A58" s="797"/>
      <c r="B58" s="1653" t="s">
        <v>493</v>
      </c>
      <c r="C58" s="1654"/>
      <c r="D58" s="1654"/>
      <c r="E58" s="1655"/>
      <c r="F58" s="284"/>
      <c r="G58" s="771"/>
      <c r="H58" s="772"/>
      <c r="I58" s="772"/>
      <c r="J58" s="772"/>
      <c r="K58" s="799"/>
      <c r="L58" s="799"/>
      <c r="M58" s="781"/>
      <c r="N58" s="781"/>
      <c r="O58" s="781"/>
      <c r="P58" s="781"/>
      <c r="Q58" s="781"/>
      <c r="R58" s="773"/>
      <c r="S58" s="780"/>
      <c r="T58" s="780"/>
      <c r="U58" s="780"/>
    </row>
    <row r="59" spans="1:21" s="635" customFormat="1" ht="24">
      <c r="A59" s="797"/>
      <c r="B59" s="1653"/>
      <c r="C59" s="1654"/>
      <c r="D59" s="1654"/>
      <c r="E59" s="1655"/>
      <c r="F59" s="284" t="s">
        <v>1676</v>
      </c>
      <c r="G59" s="771" t="s">
        <v>349</v>
      </c>
      <c r="H59" s="772">
        <v>730</v>
      </c>
      <c r="I59" s="772">
        <v>730</v>
      </c>
      <c r="J59" s="781">
        <v>0</v>
      </c>
      <c r="K59" s="780">
        <v>0</v>
      </c>
      <c r="L59" s="780">
        <v>0</v>
      </c>
      <c r="M59" s="781">
        <v>580000</v>
      </c>
      <c r="N59" s="781">
        <v>580000</v>
      </c>
      <c r="O59" s="781">
        <v>0</v>
      </c>
      <c r="P59" s="781">
        <v>0</v>
      </c>
      <c r="Q59" s="781">
        <v>0</v>
      </c>
      <c r="R59" s="773">
        <v>0</v>
      </c>
      <c r="S59" s="773">
        <v>0</v>
      </c>
      <c r="T59" s="773">
        <v>0</v>
      </c>
      <c r="U59" s="773">
        <v>0</v>
      </c>
    </row>
    <row r="60" spans="1:21" s="635" customFormat="1" ht="12">
      <c r="A60" s="797"/>
      <c r="B60" s="1653" t="s">
        <v>483</v>
      </c>
      <c r="C60" s="1654"/>
      <c r="D60" s="1654"/>
      <c r="E60" s="1655"/>
      <c r="F60" s="284"/>
      <c r="G60" s="771"/>
      <c r="H60" s="772"/>
      <c r="I60" s="772"/>
      <c r="J60" s="772"/>
      <c r="K60" s="799"/>
      <c r="L60" s="798"/>
      <c r="M60" s="781"/>
      <c r="N60" s="781"/>
      <c r="O60" s="781"/>
      <c r="P60" s="781"/>
      <c r="Q60" s="781"/>
      <c r="R60" s="773"/>
      <c r="S60" s="780"/>
      <c r="T60" s="780"/>
      <c r="U60" s="780"/>
    </row>
    <row r="61" spans="1:21" s="635" customFormat="1" ht="24">
      <c r="A61" s="797"/>
      <c r="B61" s="1653"/>
      <c r="C61" s="1654"/>
      <c r="D61" s="1654"/>
      <c r="E61" s="1655"/>
      <c r="F61" s="284" t="s">
        <v>1654</v>
      </c>
      <c r="G61" s="771" t="s">
        <v>392</v>
      </c>
      <c r="H61" s="772">
        <v>56</v>
      </c>
      <c r="I61" s="781">
        <v>0</v>
      </c>
      <c r="J61" s="781">
        <v>0</v>
      </c>
      <c r="K61" s="780">
        <v>0</v>
      </c>
      <c r="L61" s="781">
        <v>0</v>
      </c>
      <c r="M61" s="781">
        <v>3900000</v>
      </c>
      <c r="N61" s="781">
        <v>3900000</v>
      </c>
      <c r="O61" s="781">
        <v>0</v>
      </c>
      <c r="P61" s="781">
        <v>0</v>
      </c>
      <c r="Q61" s="781">
        <v>0</v>
      </c>
      <c r="R61" s="773">
        <v>0</v>
      </c>
      <c r="S61" s="773">
        <v>0</v>
      </c>
      <c r="T61" s="773">
        <v>0</v>
      </c>
      <c r="U61" s="773">
        <v>0</v>
      </c>
    </row>
    <row r="62" spans="1:21" s="635" customFormat="1" ht="12">
      <c r="A62" s="797"/>
      <c r="B62" s="1653" t="s">
        <v>495</v>
      </c>
      <c r="C62" s="1654"/>
      <c r="D62" s="1654"/>
      <c r="E62" s="1655"/>
      <c r="F62" s="284"/>
      <c r="G62" s="771"/>
      <c r="H62" s="772"/>
      <c r="I62" s="772"/>
      <c r="J62" s="772"/>
      <c r="K62" s="790"/>
      <c r="L62" s="790"/>
      <c r="M62" s="781"/>
      <c r="N62" s="781"/>
      <c r="O62" s="781"/>
      <c r="P62" s="781"/>
      <c r="Q62" s="781"/>
      <c r="R62" s="773"/>
      <c r="S62" s="780"/>
      <c r="T62" s="780"/>
      <c r="U62" s="780"/>
    </row>
    <row r="63" spans="1:21" s="635" customFormat="1" ht="36" customHeight="1">
      <c r="A63" s="797"/>
      <c r="B63" s="1653"/>
      <c r="C63" s="1654"/>
      <c r="D63" s="1654"/>
      <c r="E63" s="1655"/>
      <c r="F63" s="778" t="s">
        <v>1842</v>
      </c>
      <c r="G63" s="771" t="s">
        <v>425</v>
      </c>
      <c r="H63" s="772">
        <v>1000003</v>
      </c>
      <c r="I63" s="781">
        <v>0</v>
      </c>
      <c r="J63" s="781">
        <v>0</v>
      </c>
      <c r="K63" s="780">
        <v>0</v>
      </c>
      <c r="L63" s="781">
        <v>0</v>
      </c>
      <c r="M63" s="781">
        <v>9954356</v>
      </c>
      <c r="N63" s="781">
        <v>9954356</v>
      </c>
      <c r="O63" s="781">
        <v>951769.56</v>
      </c>
      <c r="P63" s="781">
        <v>951769.56</v>
      </c>
      <c r="Q63" s="781">
        <v>951769.56</v>
      </c>
      <c r="R63" s="773">
        <v>9.5613373682837945</v>
      </c>
      <c r="S63" s="773">
        <v>9.5613373682837945</v>
      </c>
      <c r="T63" s="773">
        <v>9.5613373682837945</v>
      </c>
      <c r="U63" s="773">
        <v>9.5613373682837945</v>
      </c>
    </row>
    <row r="64" spans="1:21" s="635" customFormat="1" ht="15" customHeight="1">
      <c r="A64" s="770"/>
      <c r="B64" s="1653" t="s">
        <v>487</v>
      </c>
      <c r="C64" s="1654"/>
      <c r="D64" s="1654"/>
      <c r="E64" s="1655"/>
      <c r="F64" s="284"/>
      <c r="G64" s="771"/>
      <c r="H64" s="772"/>
      <c r="I64" s="772"/>
      <c r="J64" s="772"/>
      <c r="K64" s="773"/>
      <c r="L64" s="773"/>
      <c r="M64" s="781"/>
      <c r="N64" s="781"/>
      <c r="O64" s="781"/>
      <c r="P64" s="781"/>
      <c r="Q64" s="781"/>
      <c r="R64" s="773"/>
      <c r="S64" s="773"/>
      <c r="T64" s="773"/>
      <c r="U64" s="773"/>
    </row>
    <row r="65" spans="1:21" s="635" customFormat="1" ht="44.25" customHeight="1">
      <c r="A65" s="770"/>
      <c r="B65" s="775"/>
      <c r="C65" s="776"/>
      <c r="D65" s="776"/>
      <c r="E65" s="777"/>
      <c r="F65" s="778" t="s">
        <v>1274</v>
      </c>
      <c r="G65" s="771" t="s">
        <v>425</v>
      </c>
      <c r="H65" s="772">
        <v>1</v>
      </c>
      <c r="I65" s="772">
        <v>1</v>
      </c>
      <c r="J65" s="772">
        <v>1</v>
      </c>
      <c r="K65" s="780">
        <v>100</v>
      </c>
      <c r="L65" s="780">
        <v>100</v>
      </c>
      <c r="M65" s="781">
        <v>6014522</v>
      </c>
      <c r="N65" s="781">
        <v>6014522</v>
      </c>
      <c r="O65" s="781">
        <v>1795297</v>
      </c>
      <c r="P65" s="781">
        <v>1795297</v>
      </c>
      <c r="Q65" s="781">
        <v>1795297</v>
      </c>
      <c r="R65" s="773">
        <v>29.849371238479133</v>
      </c>
      <c r="S65" s="773">
        <v>29.849371238479133</v>
      </c>
      <c r="T65" s="773">
        <v>29.849371238479133</v>
      </c>
      <c r="U65" s="773">
        <v>29.849371238479133</v>
      </c>
    </row>
    <row r="66" spans="1:21" s="635" customFormat="1" ht="12">
      <c r="A66" s="797"/>
      <c r="B66" s="1653" t="s">
        <v>490</v>
      </c>
      <c r="C66" s="1654"/>
      <c r="D66" s="1654"/>
      <c r="E66" s="1655"/>
      <c r="F66" s="284"/>
      <c r="G66" s="771"/>
      <c r="H66" s="772"/>
      <c r="I66" s="772"/>
      <c r="J66" s="772"/>
      <c r="K66" s="799"/>
      <c r="L66" s="799"/>
      <c r="M66" s="781"/>
      <c r="N66" s="781"/>
      <c r="O66" s="781"/>
      <c r="P66" s="781"/>
      <c r="Q66" s="781"/>
      <c r="R66" s="773"/>
      <c r="S66" s="780"/>
      <c r="T66" s="780"/>
      <c r="U66" s="780"/>
    </row>
    <row r="67" spans="1:21" s="635" customFormat="1" ht="24">
      <c r="A67" s="797"/>
      <c r="B67" s="1653"/>
      <c r="C67" s="1654"/>
      <c r="D67" s="1654"/>
      <c r="E67" s="1655"/>
      <c r="F67" s="284" t="s">
        <v>1348</v>
      </c>
      <c r="G67" s="771" t="s">
        <v>425</v>
      </c>
      <c r="H67" s="772">
        <v>21</v>
      </c>
      <c r="I67" s="781">
        <v>0</v>
      </c>
      <c r="J67" s="781">
        <v>0</v>
      </c>
      <c r="K67" s="780">
        <v>0</v>
      </c>
      <c r="L67" s="781">
        <v>0</v>
      </c>
      <c r="M67" s="781">
        <v>32228901</v>
      </c>
      <c r="N67" s="781">
        <v>32228901</v>
      </c>
      <c r="O67" s="781">
        <v>199553.64</v>
      </c>
      <c r="P67" s="781">
        <v>199553.64</v>
      </c>
      <c r="Q67" s="781">
        <v>199553.64</v>
      </c>
      <c r="R67" s="773">
        <v>0.6191760618830906</v>
      </c>
      <c r="S67" s="773">
        <v>0.6191760618830906</v>
      </c>
      <c r="T67" s="773">
        <v>0.6191760618830906</v>
      </c>
      <c r="U67" s="773">
        <v>0.6191760618830906</v>
      </c>
    </row>
    <row r="68" spans="1:21" s="635" customFormat="1" ht="12">
      <c r="A68" s="797"/>
      <c r="B68" s="1653" t="s">
        <v>488</v>
      </c>
      <c r="C68" s="1654"/>
      <c r="D68" s="1654"/>
      <c r="E68" s="1655"/>
      <c r="F68" s="284"/>
      <c r="G68" s="771"/>
      <c r="H68" s="772"/>
      <c r="I68" s="772"/>
      <c r="J68" s="772"/>
      <c r="K68" s="773"/>
      <c r="L68" s="773"/>
      <c r="M68" s="781"/>
      <c r="N68" s="781"/>
      <c r="O68" s="781"/>
      <c r="P68" s="781"/>
      <c r="Q68" s="781"/>
      <c r="R68" s="773"/>
      <c r="S68" s="780"/>
      <c r="T68" s="780"/>
      <c r="U68" s="780"/>
    </row>
    <row r="69" spans="1:21" s="635" customFormat="1" ht="12">
      <c r="A69" s="797"/>
      <c r="B69" s="745"/>
      <c r="C69" s="746"/>
      <c r="D69" s="746"/>
      <c r="E69" s="747"/>
      <c r="F69" s="284" t="s">
        <v>1677</v>
      </c>
      <c r="G69" s="771"/>
      <c r="H69" s="772">
        <v>12000</v>
      </c>
      <c r="I69" s="772">
        <v>5700</v>
      </c>
      <c r="J69" s="772">
        <v>8310</v>
      </c>
      <c r="K69" s="780">
        <v>69.25</v>
      </c>
      <c r="L69" s="780">
        <v>145.78947368421055</v>
      </c>
      <c r="M69" s="781">
        <v>5013901</v>
      </c>
      <c r="N69" s="781">
        <v>5013901</v>
      </c>
      <c r="O69" s="781">
        <v>0</v>
      </c>
      <c r="P69" s="781">
        <v>0</v>
      </c>
      <c r="Q69" s="781">
        <v>0</v>
      </c>
      <c r="R69" s="773">
        <v>0</v>
      </c>
      <c r="S69" s="773">
        <v>0</v>
      </c>
      <c r="T69" s="773">
        <v>0</v>
      </c>
      <c r="U69" s="773">
        <v>0</v>
      </c>
    </row>
    <row r="70" spans="1:21" s="635" customFormat="1" ht="12">
      <c r="A70" s="800"/>
      <c r="B70" s="1653" t="s">
        <v>497</v>
      </c>
      <c r="C70" s="1654"/>
      <c r="D70" s="1654"/>
      <c r="E70" s="1655"/>
      <c r="F70" s="284"/>
      <c r="G70" s="771"/>
      <c r="H70" s="772"/>
      <c r="I70" s="772"/>
      <c r="J70" s="772"/>
      <c r="K70" s="799"/>
      <c r="L70" s="799"/>
      <c r="M70" s="781"/>
      <c r="N70" s="781"/>
      <c r="O70" s="781"/>
      <c r="P70" s="781"/>
      <c r="Q70" s="781"/>
      <c r="R70" s="773"/>
      <c r="S70" s="780"/>
      <c r="T70" s="780"/>
      <c r="U70" s="780"/>
    </row>
    <row r="71" spans="1:21" s="635" customFormat="1" ht="60">
      <c r="A71" s="800"/>
      <c r="B71" s="1653"/>
      <c r="C71" s="1654"/>
      <c r="D71" s="1654"/>
      <c r="E71" s="1655"/>
      <c r="F71" s="778" t="s">
        <v>1678</v>
      </c>
      <c r="G71" s="771" t="s">
        <v>412</v>
      </c>
      <c r="H71" s="772">
        <v>11</v>
      </c>
      <c r="I71" s="772">
        <v>11</v>
      </c>
      <c r="J71" s="772">
        <v>11</v>
      </c>
      <c r="K71" s="780">
        <v>100</v>
      </c>
      <c r="L71" s="780">
        <v>100</v>
      </c>
      <c r="M71" s="781">
        <v>10351190</v>
      </c>
      <c r="N71" s="781">
        <v>10351190</v>
      </c>
      <c r="O71" s="781">
        <v>3328161.11</v>
      </c>
      <c r="P71" s="781">
        <v>3328161.11</v>
      </c>
      <c r="Q71" s="781">
        <v>3328161.11</v>
      </c>
      <c r="R71" s="773">
        <v>32.152449235305312</v>
      </c>
      <c r="S71" s="773">
        <v>32.152449235305312</v>
      </c>
      <c r="T71" s="773">
        <v>32.152449235305312</v>
      </c>
      <c r="U71" s="773">
        <v>32.152449235305312</v>
      </c>
    </row>
    <row r="72" spans="1:21" s="635" customFormat="1" ht="24">
      <c r="A72" s="800">
        <v>4</v>
      </c>
      <c r="B72" s="745"/>
      <c r="C72" s="746"/>
      <c r="D72" s="746"/>
      <c r="E72" s="747"/>
      <c r="F72" s="778" t="s">
        <v>1282</v>
      </c>
      <c r="G72" s="771"/>
      <c r="H72" s="772"/>
      <c r="I72" s="772"/>
      <c r="J72" s="772"/>
      <c r="K72" s="773"/>
      <c r="L72" s="781"/>
      <c r="M72" s="781"/>
      <c r="N72" s="781"/>
      <c r="O72" s="781"/>
      <c r="P72" s="781"/>
      <c r="Q72" s="781"/>
      <c r="R72" s="773"/>
      <c r="S72" s="780"/>
      <c r="T72" s="780"/>
      <c r="U72" s="780"/>
    </row>
    <row r="73" spans="1:21" s="635" customFormat="1" ht="15" customHeight="1">
      <c r="A73" s="770"/>
      <c r="B73" s="1653" t="s">
        <v>525</v>
      </c>
      <c r="C73" s="1654"/>
      <c r="D73" s="1654"/>
      <c r="E73" s="1655"/>
      <c r="F73" s="284"/>
      <c r="G73" s="771"/>
      <c r="H73" s="772"/>
      <c r="I73" s="772"/>
      <c r="J73" s="772"/>
      <c r="K73" s="773"/>
      <c r="L73" s="781"/>
      <c r="M73" s="781"/>
      <c r="N73" s="781"/>
      <c r="O73" s="781"/>
      <c r="P73" s="781"/>
      <c r="Q73" s="781"/>
      <c r="R73" s="773"/>
      <c r="S73" s="773"/>
      <c r="T73" s="773"/>
      <c r="U73" s="773"/>
    </row>
    <row r="74" spans="1:21" s="635" customFormat="1" ht="32.25" customHeight="1">
      <c r="A74" s="770"/>
      <c r="B74" s="775"/>
      <c r="C74" s="776"/>
      <c r="D74" s="776"/>
      <c r="E74" s="777"/>
      <c r="F74" s="284" t="s">
        <v>386</v>
      </c>
      <c r="G74" s="771" t="s">
        <v>1284</v>
      </c>
      <c r="H74" s="772">
        <v>5</v>
      </c>
      <c r="I74" s="772">
        <v>3</v>
      </c>
      <c r="J74" s="772">
        <v>2</v>
      </c>
      <c r="K74" s="780">
        <v>40</v>
      </c>
      <c r="L74" s="780">
        <v>66.666666666666657</v>
      </c>
      <c r="M74" s="781">
        <v>2062500</v>
      </c>
      <c r="N74" s="781">
        <v>2062500</v>
      </c>
      <c r="O74" s="781">
        <v>0</v>
      </c>
      <c r="P74" s="781">
        <v>0</v>
      </c>
      <c r="Q74" s="781">
        <v>0</v>
      </c>
      <c r="R74" s="773">
        <v>0</v>
      </c>
      <c r="S74" s="773">
        <v>0</v>
      </c>
      <c r="T74" s="773">
        <v>0</v>
      </c>
      <c r="U74" s="773">
        <v>0</v>
      </c>
    </row>
    <row r="75" spans="1:21" s="635" customFormat="1" ht="15" customHeight="1">
      <c r="A75" s="770"/>
      <c r="B75" s="1653" t="s">
        <v>496</v>
      </c>
      <c r="C75" s="1654"/>
      <c r="D75" s="1654"/>
      <c r="E75" s="1655"/>
      <c r="F75" s="284"/>
      <c r="G75" s="771"/>
      <c r="H75" s="772"/>
      <c r="I75" s="772"/>
      <c r="J75" s="772"/>
      <c r="K75" s="773"/>
      <c r="L75" s="781"/>
      <c r="M75" s="781"/>
      <c r="N75" s="781"/>
      <c r="O75" s="781"/>
      <c r="P75" s="781"/>
      <c r="Q75" s="781"/>
      <c r="R75" s="773"/>
      <c r="S75" s="773"/>
      <c r="T75" s="773"/>
      <c r="U75" s="773"/>
    </row>
    <row r="76" spans="1:21" s="635" customFormat="1" ht="34.5" customHeight="1">
      <c r="A76" s="770"/>
      <c r="B76" s="775"/>
      <c r="C76" s="776"/>
      <c r="D76" s="776"/>
      <c r="E76" s="777"/>
      <c r="F76" s="284" t="s">
        <v>429</v>
      </c>
      <c r="G76" s="771" t="s">
        <v>349</v>
      </c>
      <c r="H76" s="772">
        <v>400</v>
      </c>
      <c r="I76" s="772">
        <v>165</v>
      </c>
      <c r="J76" s="772">
        <v>64</v>
      </c>
      <c r="K76" s="780">
        <v>16</v>
      </c>
      <c r="L76" s="780">
        <v>38.787878787878789</v>
      </c>
      <c r="M76" s="781">
        <v>15310000</v>
      </c>
      <c r="N76" s="781">
        <v>15310000</v>
      </c>
      <c r="O76" s="781">
        <v>1681330.92</v>
      </c>
      <c r="P76" s="781">
        <v>1681330.92</v>
      </c>
      <c r="Q76" s="781">
        <v>1681330.92</v>
      </c>
      <c r="R76" s="773">
        <v>10.981913259307643</v>
      </c>
      <c r="S76" s="773">
        <v>10.981913259307643</v>
      </c>
      <c r="T76" s="773">
        <v>10.981913259307643</v>
      </c>
      <c r="U76" s="773">
        <v>10.981913259307643</v>
      </c>
    </row>
    <row r="77" spans="1:21" s="635" customFormat="1" ht="24">
      <c r="A77" s="800">
        <v>5</v>
      </c>
      <c r="B77" s="1653"/>
      <c r="C77" s="1654"/>
      <c r="D77" s="1654"/>
      <c r="E77" s="1655"/>
      <c r="F77" s="284" t="s">
        <v>1489</v>
      </c>
      <c r="G77" s="771"/>
      <c r="H77" s="772"/>
      <c r="I77" s="772"/>
      <c r="J77" s="772"/>
      <c r="K77" s="799"/>
      <c r="L77" s="781"/>
      <c r="M77" s="781"/>
      <c r="N77" s="781"/>
      <c r="O77" s="781"/>
      <c r="P77" s="781"/>
      <c r="Q77" s="781"/>
      <c r="R77" s="773"/>
      <c r="S77" s="780"/>
      <c r="T77" s="780"/>
      <c r="U77" s="780"/>
    </row>
    <row r="78" spans="1:21" s="635" customFormat="1" ht="12">
      <c r="A78" s="800"/>
      <c r="B78" s="1653" t="s">
        <v>513</v>
      </c>
      <c r="C78" s="1654"/>
      <c r="D78" s="1654"/>
      <c r="E78" s="1655"/>
      <c r="F78" s="284"/>
      <c r="G78" s="771"/>
      <c r="H78" s="772"/>
      <c r="I78" s="772"/>
      <c r="J78" s="772"/>
      <c r="K78" s="799"/>
      <c r="L78" s="781"/>
      <c r="M78" s="781"/>
      <c r="N78" s="781"/>
      <c r="O78" s="781"/>
      <c r="P78" s="781"/>
      <c r="Q78" s="781"/>
      <c r="R78" s="773"/>
      <c r="S78" s="780"/>
      <c r="T78" s="780"/>
      <c r="U78" s="780"/>
    </row>
    <row r="79" spans="1:21" s="635" customFormat="1" ht="24">
      <c r="A79" s="801"/>
      <c r="B79" s="1653"/>
      <c r="C79" s="1654"/>
      <c r="D79" s="1654"/>
      <c r="E79" s="1655"/>
      <c r="F79" s="284" t="s">
        <v>1298</v>
      </c>
      <c r="G79" s="771" t="s">
        <v>412</v>
      </c>
      <c r="H79" s="772">
        <v>3</v>
      </c>
      <c r="I79" s="772">
        <v>3</v>
      </c>
      <c r="J79" s="772">
        <v>3</v>
      </c>
      <c r="K79" s="780">
        <v>100</v>
      </c>
      <c r="L79" s="780">
        <v>100</v>
      </c>
      <c r="M79" s="781">
        <v>4000000</v>
      </c>
      <c r="N79" s="781">
        <v>4000000</v>
      </c>
      <c r="O79" s="781">
        <v>1197446.6600000001</v>
      </c>
      <c r="P79" s="781">
        <v>1197446.6599999999</v>
      </c>
      <c r="Q79" s="781">
        <v>1197446.6600000001</v>
      </c>
      <c r="R79" s="773">
        <v>29.936166500000006</v>
      </c>
      <c r="S79" s="773">
        <v>29.936166500000006</v>
      </c>
      <c r="T79" s="773">
        <v>29.936166499999999</v>
      </c>
      <c r="U79" s="773">
        <v>29.936166499999999</v>
      </c>
    </row>
    <row r="80" spans="1:21" s="635" customFormat="1" ht="12">
      <c r="A80" s="801"/>
      <c r="B80" s="1653" t="s">
        <v>477</v>
      </c>
      <c r="C80" s="1654"/>
      <c r="D80" s="1654"/>
      <c r="E80" s="1655"/>
      <c r="F80" s="284"/>
      <c r="G80" s="771"/>
      <c r="H80" s="772"/>
      <c r="I80" s="772"/>
      <c r="J80" s="772"/>
      <c r="K80" s="799"/>
      <c r="L80" s="781"/>
      <c r="M80" s="781"/>
      <c r="N80" s="781"/>
      <c r="O80" s="781"/>
      <c r="P80" s="781"/>
      <c r="Q80" s="781"/>
      <c r="R80" s="773"/>
      <c r="S80" s="780"/>
      <c r="T80" s="780"/>
      <c r="U80" s="780"/>
    </row>
    <row r="81" spans="1:33" s="635" customFormat="1" ht="24">
      <c r="A81" s="801"/>
      <c r="B81" s="1653"/>
      <c r="C81" s="1654"/>
      <c r="D81" s="1654"/>
      <c r="E81" s="1655"/>
      <c r="F81" s="284" t="s">
        <v>1300</v>
      </c>
      <c r="G81" s="771" t="s">
        <v>412</v>
      </c>
      <c r="H81" s="772">
        <v>13</v>
      </c>
      <c r="I81" s="772">
        <v>13</v>
      </c>
      <c r="J81" s="781">
        <v>0</v>
      </c>
      <c r="K81" s="780">
        <v>0</v>
      </c>
      <c r="L81" s="780">
        <v>0</v>
      </c>
      <c r="M81" s="781">
        <v>2318000</v>
      </c>
      <c r="N81" s="781">
        <v>2318000</v>
      </c>
      <c r="O81" s="781">
        <v>0</v>
      </c>
      <c r="P81" s="781">
        <v>0</v>
      </c>
      <c r="Q81" s="781">
        <v>0</v>
      </c>
      <c r="R81" s="773">
        <v>0</v>
      </c>
      <c r="S81" s="773">
        <v>0</v>
      </c>
      <c r="T81" s="773">
        <v>0</v>
      </c>
      <c r="U81" s="773">
        <v>0</v>
      </c>
    </row>
    <row r="82" spans="1:33" s="635" customFormat="1" ht="12">
      <c r="A82" s="801"/>
      <c r="B82" s="1653" t="s">
        <v>515</v>
      </c>
      <c r="C82" s="1654"/>
      <c r="D82" s="1654"/>
      <c r="E82" s="1655"/>
      <c r="F82" s="802"/>
      <c r="G82" s="771"/>
      <c r="H82" s="772"/>
      <c r="I82" s="772"/>
      <c r="J82" s="772"/>
      <c r="K82" s="790"/>
      <c r="L82" s="781"/>
      <c r="M82" s="781"/>
      <c r="N82" s="781"/>
      <c r="O82" s="781"/>
      <c r="P82" s="781"/>
      <c r="Q82" s="781"/>
      <c r="R82" s="773"/>
      <c r="S82" s="780"/>
      <c r="T82" s="780"/>
      <c r="U82" s="780"/>
    </row>
    <row r="83" spans="1:33" s="635" customFormat="1" ht="24">
      <c r="A83" s="801"/>
      <c r="B83" s="1653"/>
      <c r="C83" s="1654"/>
      <c r="D83" s="1654"/>
      <c r="E83" s="1655"/>
      <c r="F83" s="284" t="s">
        <v>1301</v>
      </c>
      <c r="G83" s="771" t="s">
        <v>412</v>
      </c>
      <c r="H83" s="772">
        <v>4</v>
      </c>
      <c r="I83" s="772">
        <v>4</v>
      </c>
      <c r="J83" s="781">
        <v>0</v>
      </c>
      <c r="K83" s="780">
        <v>0</v>
      </c>
      <c r="L83" s="780">
        <v>0</v>
      </c>
      <c r="M83" s="781">
        <v>11295470</v>
      </c>
      <c r="N83" s="781">
        <v>11295470</v>
      </c>
      <c r="O83" s="781">
        <v>0</v>
      </c>
      <c r="P83" s="781">
        <v>0</v>
      </c>
      <c r="Q83" s="781">
        <v>0</v>
      </c>
      <c r="R83" s="773">
        <v>0</v>
      </c>
      <c r="S83" s="773">
        <v>0</v>
      </c>
      <c r="T83" s="773">
        <v>0</v>
      </c>
      <c r="U83" s="773">
        <v>0</v>
      </c>
    </row>
    <row r="84" spans="1:33" s="418" customFormat="1" ht="15" customHeight="1">
      <c r="A84" s="801"/>
      <c r="B84" s="1653"/>
      <c r="C84" s="1654"/>
      <c r="D84" s="1654"/>
      <c r="E84" s="1655"/>
      <c r="F84" s="803"/>
      <c r="G84" s="803"/>
      <c r="H84" s="804"/>
      <c r="I84" s="805"/>
      <c r="J84" s="805"/>
      <c r="K84" s="799"/>
      <c r="L84" s="799"/>
      <c r="M84" s="806"/>
      <c r="N84" s="806"/>
      <c r="O84" s="806"/>
      <c r="P84" s="806"/>
      <c r="Q84" s="806"/>
      <c r="R84" s="799"/>
      <c r="S84" s="799"/>
      <c r="T84" s="799"/>
      <c r="U84" s="799"/>
    </row>
    <row r="85" spans="1:33" s="418" customFormat="1" ht="15" customHeight="1">
      <c r="A85" s="801"/>
      <c r="B85" s="1656"/>
      <c r="C85" s="1657"/>
      <c r="D85" s="1657"/>
      <c r="E85" s="1658"/>
      <c r="F85" s="803"/>
      <c r="G85" s="803"/>
      <c r="H85" s="804"/>
      <c r="I85" s="805"/>
      <c r="J85" s="805"/>
      <c r="K85" s="799"/>
      <c r="L85" s="799"/>
      <c r="M85" s="806">
        <v>545700015</v>
      </c>
      <c r="N85" s="806">
        <v>545700015</v>
      </c>
      <c r="O85" s="812">
        <v>114083594.48</v>
      </c>
      <c r="P85" s="813">
        <v>114083594.48</v>
      </c>
      <c r="Q85" s="807">
        <v>114083594.48</v>
      </c>
      <c r="R85" s="799"/>
      <c r="S85" s="799"/>
      <c r="T85" s="799"/>
      <c r="U85" s="799"/>
    </row>
    <row r="86" spans="1:33" s="418" customFormat="1" ht="15" customHeight="1">
      <c r="A86" s="801"/>
      <c r="B86" s="1656"/>
      <c r="C86" s="1657"/>
      <c r="D86" s="1657"/>
      <c r="E86" s="1658"/>
      <c r="F86" s="770" t="s">
        <v>51</v>
      </c>
      <c r="G86" s="803"/>
      <c r="H86" s="804"/>
      <c r="I86" s="805"/>
      <c r="J86" s="805"/>
      <c r="K86" s="808"/>
      <c r="L86" s="808"/>
      <c r="M86" s="809">
        <v>545700015</v>
      </c>
      <c r="N86" s="809">
        <v>545700015</v>
      </c>
      <c r="O86" s="809">
        <v>114083594.48</v>
      </c>
      <c r="P86" s="809">
        <v>114083594.48</v>
      </c>
      <c r="Q86" s="809">
        <v>114083594.48</v>
      </c>
      <c r="R86" s="810"/>
      <c r="S86" s="810"/>
      <c r="T86" s="801"/>
      <c r="U86" s="811"/>
    </row>
    <row r="87" spans="1:33" s="515" customFormat="1" ht="15" customHeight="1">
      <c r="A87" s="696"/>
      <c r="B87" s="1584"/>
      <c r="C87" s="1585"/>
      <c r="D87" s="1585"/>
      <c r="E87" s="1586"/>
      <c r="F87" s="696"/>
      <c r="G87" s="697"/>
      <c r="H87" s="496"/>
      <c r="I87" s="508"/>
      <c r="J87" s="508"/>
      <c r="K87" s="489"/>
      <c r="L87" s="489"/>
      <c r="M87" s="489">
        <v>0</v>
      </c>
      <c r="N87" s="489">
        <v>0</v>
      </c>
      <c r="O87" s="489">
        <v>0</v>
      </c>
      <c r="P87" s="489">
        <v>0</v>
      </c>
      <c r="Q87" s="489">
        <v>0</v>
      </c>
      <c r="R87" s="489"/>
      <c r="S87" s="517"/>
      <c r="T87" s="696"/>
      <c r="U87" s="502"/>
      <c r="V87" s="429"/>
      <c r="W87" s="429"/>
      <c r="X87" s="429"/>
      <c r="Y87" s="429"/>
      <c r="Z87" s="429"/>
      <c r="AA87" s="429"/>
    </row>
    <row r="88" spans="1:33" s="418" customFormat="1" ht="28.5" customHeight="1">
      <c r="A88" s="1587" t="s">
        <v>288</v>
      </c>
      <c r="B88" s="1588"/>
      <c r="C88" s="1588"/>
      <c r="D88" s="1588"/>
      <c r="E88" s="1588"/>
      <c r="F88" s="1588"/>
      <c r="G88" s="1588"/>
      <c r="H88" s="1588"/>
      <c r="I88" s="1588"/>
      <c r="J88" s="1588"/>
      <c r="K88" s="1588"/>
      <c r="L88" s="1588"/>
      <c r="M88" s="1588"/>
      <c r="N88" s="1588"/>
      <c r="O88" s="1588"/>
      <c r="P88" s="1588"/>
      <c r="Q88" s="1588"/>
      <c r="R88" s="1588"/>
      <c r="S88" s="1588"/>
      <c r="T88" s="1588"/>
      <c r="U88" s="1589"/>
      <c r="V88" s="527"/>
      <c r="W88" s="429"/>
      <c r="X88" s="429"/>
      <c r="Y88" s="429"/>
      <c r="Z88" s="429"/>
      <c r="AA88" s="429"/>
    </row>
    <row r="89" spans="1:33" s="418" customFormat="1" ht="360.75" customHeight="1">
      <c r="A89" s="1659" t="s">
        <v>1679</v>
      </c>
      <c r="B89" s="1660"/>
      <c r="C89" s="1660"/>
      <c r="D89" s="1660"/>
      <c r="E89" s="1660"/>
      <c r="F89" s="1660"/>
      <c r="G89" s="1660"/>
      <c r="H89" s="1660"/>
      <c r="I89" s="1660"/>
      <c r="J89" s="1660"/>
      <c r="K89" s="1660"/>
      <c r="L89" s="1660"/>
      <c r="M89" s="1660"/>
      <c r="N89" s="1660"/>
      <c r="O89" s="1660"/>
      <c r="P89" s="1660"/>
      <c r="Q89" s="1660"/>
      <c r="R89" s="1660"/>
      <c r="S89" s="1660"/>
      <c r="T89" s="1660"/>
      <c r="U89" s="1661"/>
      <c r="V89" s="527"/>
      <c r="W89" s="429"/>
      <c r="X89" s="429"/>
      <c r="Y89" s="429"/>
      <c r="Z89" s="429"/>
      <c r="AA89" s="429"/>
    </row>
    <row r="90" spans="1:33" s="418" customFormat="1" ht="387.75" customHeight="1">
      <c r="A90" s="1659" t="s">
        <v>1680</v>
      </c>
      <c r="B90" s="1660"/>
      <c r="C90" s="1660"/>
      <c r="D90" s="1660"/>
      <c r="E90" s="1660"/>
      <c r="F90" s="1660"/>
      <c r="G90" s="1660"/>
      <c r="H90" s="1660"/>
      <c r="I90" s="1660"/>
      <c r="J90" s="1660"/>
      <c r="K90" s="1660"/>
      <c r="L90" s="1660"/>
      <c r="M90" s="1660"/>
      <c r="N90" s="1660"/>
      <c r="O90" s="1660"/>
      <c r="P90" s="1660"/>
      <c r="Q90" s="1660"/>
      <c r="R90" s="1660"/>
      <c r="S90" s="1660"/>
      <c r="T90" s="1660"/>
      <c r="U90" s="1661"/>
      <c r="AG90" s="418" t="s">
        <v>1413</v>
      </c>
    </row>
    <row r="91" spans="1:33" s="418" customFormat="1" ht="409.5" customHeight="1">
      <c r="A91" s="1563" t="s">
        <v>1681</v>
      </c>
      <c r="B91" s="1564"/>
      <c r="C91" s="1564"/>
      <c r="D91" s="1564"/>
      <c r="E91" s="1564"/>
      <c r="F91" s="1564"/>
      <c r="G91" s="1564"/>
      <c r="H91" s="1564"/>
      <c r="I91" s="1564"/>
      <c r="J91" s="1564"/>
      <c r="K91" s="1564"/>
      <c r="L91" s="1564"/>
      <c r="M91" s="1564"/>
      <c r="N91" s="1564"/>
      <c r="O91" s="1564"/>
      <c r="P91" s="1564"/>
      <c r="Q91" s="1564"/>
      <c r="R91" s="1564"/>
      <c r="S91" s="1564"/>
      <c r="T91" s="1564"/>
      <c r="U91" s="1565"/>
    </row>
    <row r="92" spans="1:33" s="418" customFormat="1" ht="359.25" customHeight="1">
      <c r="A92" s="1560" t="s">
        <v>1682</v>
      </c>
      <c r="B92" s="1561"/>
      <c r="C92" s="1561"/>
      <c r="D92" s="1561"/>
      <c r="E92" s="1561"/>
      <c r="F92" s="1561"/>
      <c r="G92" s="1561"/>
      <c r="H92" s="1561"/>
      <c r="I92" s="1561"/>
      <c r="J92" s="1561"/>
      <c r="K92" s="1561"/>
      <c r="L92" s="1561"/>
      <c r="M92" s="1561"/>
      <c r="N92" s="1561"/>
      <c r="O92" s="1561"/>
      <c r="P92" s="1561"/>
      <c r="Q92" s="1561"/>
      <c r="R92" s="1561"/>
      <c r="S92" s="1561"/>
      <c r="T92" s="1561"/>
      <c r="U92" s="1562"/>
    </row>
    <row r="93" spans="1:33" s="418" customFormat="1" ht="135.75" customHeight="1">
      <c r="A93" s="1560" t="s">
        <v>1683</v>
      </c>
      <c r="B93" s="1561"/>
      <c r="C93" s="1561"/>
      <c r="D93" s="1561"/>
      <c r="E93" s="1561"/>
      <c r="F93" s="1561"/>
      <c r="G93" s="1561"/>
      <c r="H93" s="1561"/>
      <c r="I93" s="1561"/>
      <c r="J93" s="1561"/>
      <c r="K93" s="1561"/>
      <c r="L93" s="1561"/>
      <c r="M93" s="1561"/>
      <c r="N93" s="1561"/>
      <c r="O93" s="1561"/>
      <c r="P93" s="1561"/>
      <c r="Q93" s="1561"/>
      <c r="R93" s="1561"/>
      <c r="S93" s="1561"/>
      <c r="T93" s="1561"/>
      <c r="U93" s="1562"/>
    </row>
    <row r="94" spans="1:33" ht="27" customHeight="1">
      <c r="A94" s="1641" t="s">
        <v>1471</v>
      </c>
      <c r="B94" s="1642"/>
      <c r="C94" s="1642"/>
      <c r="D94" s="1642"/>
      <c r="E94" s="1642"/>
      <c r="F94" s="1642"/>
      <c r="G94" s="1642"/>
      <c r="H94" s="1642"/>
      <c r="I94" s="1642"/>
      <c r="J94" s="1642"/>
      <c r="K94" s="1642"/>
      <c r="L94" s="1642"/>
      <c r="M94" s="1642"/>
      <c r="N94" s="1642"/>
      <c r="O94" s="1642"/>
      <c r="P94" s="1642"/>
      <c r="Q94" s="1642"/>
      <c r="R94" s="1642"/>
      <c r="S94" s="1642"/>
      <c r="T94" s="1642"/>
      <c r="U94" s="1643"/>
    </row>
    <row r="95" spans="1:33">
      <c r="A95" s="1644"/>
      <c r="B95" s="1642"/>
      <c r="C95" s="1642"/>
      <c r="D95" s="1642"/>
      <c r="E95" s="1642"/>
      <c r="F95" s="1642"/>
      <c r="G95" s="1642"/>
      <c r="H95" s="1642"/>
      <c r="I95" s="1642"/>
      <c r="J95" s="1642"/>
      <c r="K95" s="1642"/>
      <c r="L95" s="1642"/>
      <c r="M95" s="1642"/>
      <c r="N95" s="1642"/>
      <c r="O95" s="1642"/>
      <c r="P95" s="1642"/>
      <c r="Q95" s="1642"/>
      <c r="R95" s="1642"/>
      <c r="S95" s="1642"/>
      <c r="T95" s="1642"/>
      <c r="U95" s="1643"/>
    </row>
    <row r="96" spans="1:33">
      <c r="A96" s="1645"/>
      <c r="B96" s="1646"/>
      <c r="C96" s="1646"/>
      <c r="D96" s="1646"/>
      <c r="E96" s="1646"/>
      <c r="F96" s="1646"/>
      <c r="G96" s="1646"/>
      <c r="H96" s="1646"/>
      <c r="I96" s="1646"/>
      <c r="J96" s="1646"/>
      <c r="K96" s="1646"/>
      <c r="L96" s="1646"/>
      <c r="M96" s="1646"/>
      <c r="N96" s="1646"/>
      <c r="O96" s="1646"/>
      <c r="P96" s="1646"/>
      <c r="Q96" s="1646"/>
      <c r="R96" s="1646"/>
      <c r="S96" s="1646"/>
      <c r="T96" s="1646"/>
      <c r="U96" s="1647"/>
    </row>
    <row r="97" spans="1:21">
      <c r="A97" s="1641" t="s">
        <v>1472</v>
      </c>
      <c r="B97" s="1642"/>
      <c r="C97" s="1642"/>
      <c r="D97" s="1642"/>
      <c r="E97" s="1642"/>
      <c r="F97" s="1642"/>
      <c r="G97" s="1642"/>
      <c r="H97" s="1642"/>
      <c r="I97" s="1642"/>
      <c r="J97" s="1642"/>
      <c r="K97" s="1642"/>
      <c r="L97" s="1642"/>
      <c r="M97" s="1642"/>
      <c r="N97" s="1642"/>
      <c r="O97" s="1642"/>
      <c r="P97" s="1642"/>
      <c r="Q97" s="1642"/>
      <c r="R97" s="1642"/>
      <c r="S97" s="1642"/>
      <c r="T97" s="1642"/>
      <c r="U97" s="1643"/>
    </row>
    <row r="98" spans="1:21" ht="13.8">
      <c r="A98" s="1641"/>
      <c r="B98" s="1642"/>
      <c r="C98" s="1642"/>
      <c r="D98" s="1642"/>
      <c r="E98" s="1642"/>
      <c r="F98" s="1642"/>
      <c r="G98" s="1642"/>
      <c r="H98" s="1642"/>
      <c r="I98" s="1642"/>
      <c r="J98" s="1642"/>
      <c r="K98" s="1642"/>
      <c r="L98" s="1642"/>
      <c r="M98" s="1642"/>
      <c r="N98" s="1642"/>
      <c r="O98" s="1642"/>
      <c r="P98" s="1642"/>
      <c r="Q98" s="420"/>
      <c r="R98" s="687"/>
      <c r="S98" s="687"/>
      <c r="T98" s="687"/>
      <c r="U98" s="538"/>
    </row>
    <row r="99" spans="1:21">
      <c r="A99" s="1648" t="s">
        <v>1473</v>
      </c>
      <c r="B99" s="1649"/>
      <c r="C99" s="1649"/>
      <c r="D99" s="1649"/>
      <c r="E99" s="1649"/>
      <c r="F99" s="1649"/>
      <c r="G99" s="1649"/>
      <c r="H99" s="1649"/>
      <c r="I99" s="1649"/>
      <c r="J99" s="1649"/>
      <c r="K99" s="1649"/>
      <c r="L99" s="1649"/>
      <c r="M99" s="1649"/>
      <c r="N99" s="1649"/>
      <c r="O99" s="1649"/>
      <c r="P99" s="1649"/>
      <c r="Q99" s="1649"/>
      <c r="R99" s="1649"/>
      <c r="S99" s="1649"/>
      <c r="T99" s="1649"/>
      <c r="U99" s="1650"/>
    </row>
    <row r="100" spans="1:21" ht="13.8">
      <c r="A100" s="1651"/>
      <c r="B100" s="1652"/>
      <c r="C100" s="1652"/>
      <c r="D100" s="1652"/>
      <c r="E100" s="1652"/>
      <c r="F100" s="1652"/>
      <c r="G100" s="1652"/>
      <c r="H100" s="1652"/>
      <c r="I100" s="1652"/>
      <c r="J100" s="1652"/>
      <c r="K100" s="1652"/>
      <c r="L100" s="1652"/>
      <c r="M100" s="1652"/>
      <c r="N100" s="1652"/>
      <c r="O100" s="1652"/>
      <c r="P100" s="1652"/>
      <c r="Q100" s="420"/>
      <c r="R100" s="421"/>
      <c r="S100" s="421"/>
      <c r="T100" s="421"/>
      <c r="U100" s="426"/>
    </row>
    <row r="101" spans="1:21">
      <c r="A101" s="1648" t="s">
        <v>1474</v>
      </c>
      <c r="B101" s="1649"/>
      <c r="C101" s="1649"/>
      <c r="D101" s="1649"/>
      <c r="E101" s="1649"/>
      <c r="F101" s="1649"/>
      <c r="G101" s="1649"/>
      <c r="H101" s="1649"/>
      <c r="I101" s="1649"/>
      <c r="J101" s="1649"/>
      <c r="K101" s="1649"/>
      <c r="L101" s="1649"/>
      <c r="M101" s="1649"/>
      <c r="N101" s="1649"/>
      <c r="O101" s="1649"/>
      <c r="P101" s="1649"/>
      <c r="Q101" s="1649"/>
      <c r="R101" s="1649"/>
      <c r="S101" s="1649"/>
      <c r="T101" s="1649"/>
      <c r="U101" s="1650"/>
    </row>
    <row r="102" spans="1:21">
      <c r="A102" s="659"/>
      <c r="B102" s="421"/>
      <c r="C102" s="421"/>
      <c r="D102" s="421"/>
      <c r="E102" s="421"/>
      <c r="F102" s="421"/>
      <c r="G102" s="421"/>
      <c r="H102" s="421"/>
      <c r="I102" s="421"/>
      <c r="J102" s="421"/>
      <c r="K102" s="421"/>
      <c r="L102" s="421"/>
      <c r="M102" s="421"/>
      <c r="N102" s="421"/>
      <c r="O102" s="421"/>
      <c r="P102" s="421"/>
      <c r="Q102" s="421"/>
      <c r="R102" s="421"/>
      <c r="S102" s="421"/>
      <c r="T102" s="421"/>
      <c r="U102" s="426"/>
    </row>
    <row r="103" spans="1:21">
      <c r="A103" s="1648" t="s">
        <v>1475</v>
      </c>
      <c r="B103" s="1649"/>
      <c r="C103" s="1649"/>
      <c r="D103" s="1649"/>
      <c r="E103" s="1649"/>
      <c r="F103" s="1649"/>
      <c r="G103" s="1649"/>
      <c r="H103" s="1649"/>
      <c r="I103" s="1649"/>
      <c r="J103" s="1649"/>
      <c r="K103" s="1649"/>
      <c r="L103" s="1649"/>
      <c r="M103" s="1649"/>
      <c r="N103" s="1649"/>
      <c r="O103" s="1649"/>
      <c r="P103" s="1649"/>
      <c r="Q103" s="1649"/>
      <c r="R103" s="1649"/>
      <c r="S103" s="1649"/>
      <c r="T103" s="1649"/>
      <c r="U103" s="1650"/>
    </row>
    <row r="104" spans="1:21">
      <c r="A104" s="690"/>
      <c r="B104" s="689"/>
      <c r="C104" s="689"/>
      <c r="D104" s="689"/>
      <c r="E104" s="689"/>
      <c r="F104" s="689"/>
      <c r="G104" s="422"/>
      <c r="H104" s="422"/>
      <c r="I104" s="422"/>
      <c r="J104" s="422"/>
      <c r="K104" s="422"/>
      <c r="L104" s="422"/>
      <c r="M104" s="422"/>
      <c r="N104" s="422"/>
      <c r="O104" s="422"/>
      <c r="P104" s="422"/>
      <c r="Q104" s="422"/>
      <c r="R104" s="422"/>
      <c r="S104" s="422"/>
      <c r="T104" s="422"/>
      <c r="U104" s="423"/>
    </row>
    <row r="105" spans="1:21">
      <c r="A105" s="1648" t="s">
        <v>1476</v>
      </c>
      <c r="B105" s="1649"/>
      <c r="C105" s="1649"/>
      <c r="D105" s="1649"/>
      <c r="E105" s="1649"/>
      <c r="F105" s="1649"/>
      <c r="G105" s="1649"/>
      <c r="H105" s="1649"/>
      <c r="I105" s="1649"/>
      <c r="J105" s="1649"/>
      <c r="K105" s="1649"/>
      <c r="L105" s="1649"/>
      <c r="M105" s="1649"/>
      <c r="N105" s="1649"/>
      <c r="O105" s="1649"/>
      <c r="P105" s="1649"/>
      <c r="Q105" s="1649"/>
      <c r="R105" s="1649"/>
      <c r="S105" s="1649"/>
      <c r="T105" s="1649"/>
      <c r="U105" s="1650"/>
    </row>
    <row r="106" spans="1:21">
      <c r="A106" s="690"/>
      <c r="B106" s="689"/>
      <c r="C106" s="689"/>
      <c r="D106" s="689"/>
      <c r="E106" s="689"/>
      <c r="F106" s="689"/>
      <c r="G106" s="422"/>
      <c r="H106" s="422"/>
      <c r="I106" s="422"/>
      <c r="J106" s="422"/>
      <c r="K106" s="422"/>
      <c r="L106" s="422"/>
      <c r="M106" s="422"/>
      <c r="N106" s="422"/>
      <c r="O106" s="422"/>
      <c r="P106" s="422"/>
      <c r="Q106" s="422"/>
      <c r="R106" s="422"/>
      <c r="S106" s="422"/>
      <c r="T106" s="422"/>
      <c r="U106" s="423"/>
    </row>
    <row r="107" spans="1:21">
      <c r="A107" s="1648" t="s">
        <v>1477</v>
      </c>
      <c r="B107" s="1649"/>
      <c r="C107" s="1649"/>
      <c r="D107" s="1649"/>
      <c r="E107" s="1649"/>
      <c r="F107" s="1649"/>
      <c r="G107" s="1649"/>
      <c r="H107" s="1649"/>
      <c r="I107" s="1649"/>
      <c r="J107" s="1649"/>
      <c r="K107" s="1649"/>
      <c r="L107" s="1649"/>
      <c r="M107" s="1649"/>
      <c r="N107" s="1649"/>
      <c r="O107" s="1649"/>
      <c r="P107" s="1649"/>
      <c r="Q107" s="1649"/>
      <c r="R107" s="1649"/>
      <c r="S107" s="1649"/>
      <c r="T107" s="1649"/>
      <c r="U107" s="1650"/>
    </row>
    <row r="108" spans="1:21">
      <c r="A108" s="690"/>
      <c r="B108" s="689"/>
      <c r="C108" s="689"/>
      <c r="D108" s="689"/>
      <c r="E108" s="689"/>
      <c r="F108" s="689"/>
      <c r="G108" s="422"/>
      <c r="H108" s="422"/>
      <c r="I108" s="422"/>
      <c r="J108" s="422"/>
      <c r="K108" s="422"/>
      <c r="L108" s="422"/>
      <c r="M108" s="422"/>
      <c r="N108" s="422"/>
      <c r="O108" s="422"/>
      <c r="P108" s="422"/>
      <c r="Q108" s="422"/>
      <c r="R108" s="422"/>
      <c r="S108" s="422"/>
      <c r="T108" s="422"/>
      <c r="U108" s="423"/>
    </row>
    <row r="109" spans="1:21">
      <c r="A109" s="1638" t="s">
        <v>1478</v>
      </c>
      <c r="B109" s="1639"/>
      <c r="C109" s="1639"/>
      <c r="D109" s="1639"/>
      <c r="E109" s="1639"/>
      <c r="F109" s="1639"/>
      <c r="G109" s="1639"/>
      <c r="H109" s="1639"/>
      <c r="I109" s="1639"/>
      <c r="J109" s="1639"/>
      <c r="K109" s="1639"/>
      <c r="L109" s="1639"/>
      <c r="M109" s="1639"/>
      <c r="N109" s="1639"/>
      <c r="O109" s="1639"/>
      <c r="P109" s="1639"/>
      <c r="Q109" s="1639"/>
      <c r="R109" s="1639"/>
      <c r="S109" s="1639"/>
      <c r="T109" s="1639"/>
      <c r="U109" s="1640"/>
    </row>
    <row r="110" spans="1:21">
      <c r="A110" s="424"/>
      <c r="G110" s="421"/>
      <c r="H110" s="421"/>
      <c r="I110" s="421"/>
      <c r="J110" s="421"/>
      <c r="K110" s="421"/>
      <c r="L110" s="421"/>
      <c r="M110" s="421"/>
      <c r="N110" s="425"/>
      <c r="O110" s="425"/>
      <c r="P110" s="421"/>
      <c r="Q110" s="421"/>
      <c r="R110" s="421"/>
      <c r="S110" s="421"/>
      <c r="T110" s="421"/>
      <c r="U110" s="426"/>
    </row>
    <row r="111" spans="1:21">
      <c r="A111" s="424"/>
      <c r="G111" s="421"/>
      <c r="H111" s="421"/>
      <c r="I111" s="421"/>
      <c r="J111" s="421"/>
      <c r="K111" s="421"/>
      <c r="L111" s="421"/>
      <c r="M111" s="421"/>
      <c r="N111" s="505"/>
      <c r="O111" s="505"/>
      <c r="P111" s="421"/>
      <c r="Q111" s="421"/>
      <c r="R111" s="421"/>
      <c r="S111" s="421"/>
      <c r="T111" s="421"/>
      <c r="U111" s="421"/>
    </row>
  </sheetData>
  <mergeCells count="96">
    <mergeCell ref="A1:U1"/>
    <mergeCell ref="A2:U2"/>
    <mergeCell ref="A4:U4"/>
    <mergeCell ref="A5:U5"/>
    <mergeCell ref="A6:A8"/>
    <mergeCell ref="B6:E8"/>
    <mergeCell ref="F6:F8"/>
    <mergeCell ref="G6:G8"/>
    <mergeCell ref="H7:J7"/>
    <mergeCell ref="K7:L7"/>
    <mergeCell ref="B22:E22"/>
    <mergeCell ref="M7:Q7"/>
    <mergeCell ref="R7:U7"/>
    <mergeCell ref="B9:E9"/>
    <mergeCell ref="B12:E12"/>
    <mergeCell ref="B14:E14"/>
    <mergeCell ref="B16:E16"/>
    <mergeCell ref="B17:E17"/>
    <mergeCell ref="B18:E18"/>
    <mergeCell ref="B19:E19"/>
    <mergeCell ref="B20:E20"/>
    <mergeCell ref="B21:E21"/>
    <mergeCell ref="B10:E10"/>
    <mergeCell ref="B34:E34"/>
    <mergeCell ref="B23:E23"/>
    <mergeCell ref="B24:E24"/>
    <mergeCell ref="B25:E25"/>
    <mergeCell ref="B26:E26"/>
    <mergeCell ref="B27:E27"/>
    <mergeCell ref="B28:E28"/>
    <mergeCell ref="B29:E29"/>
    <mergeCell ref="B30:E30"/>
    <mergeCell ref="B31:E31"/>
    <mergeCell ref="B32:E32"/>
    <mergeCell ref="B33:E33"/>
    <mergeCell ref="B49:E49"/>
    <mergeCell ref="B35:E35"/>
    <mergeCell ref="B36:E36"/>
    <mergeCell ref="B37:E37"/>
    <mergeCell ref="B39:E39"/>
    <mergeCell ref="B40:E40"/>
    <mergeCell ref="B41:E41"/>
    <mergeCell ref="B42:E42"/>
    <mergeCell ref="B45:E45"/>
    <mergeCell ref="B47:E47"/>
    <mergeCell ref="B43:E43"/>
    <mergeCell ref="B61:E61"/>
    <mergeCell ref="B50:E50"/>
    <mergeCell ref="B51:E51"/>
    <mergeCell ref="B52:E52"/>
    <mergeCell ref="B53:E53"/>
    <mergeCell ref="B54:E54"/>
    <mergeCell ref="B55:E55"/>
    <mergeCell ref="B56:E56"/>
    <mergeCell ref="B57:E57"/>
    <mergeCell ref="B58:E58"/>
    <mergeCell ref="B59:E59"/>
    <mergeCell ref="B60:E60"/>
    <mergeCell ref="B80:E80"/>
    <mergeCell ref="B62:E62"/>
    <mergeCell ref="B66:E66"/>
    <mergeCell ref="B67:E67"/>
    <mergeCell ref="B68:E68"/>
    <mergeCell ref="B70:E70"/>
    <mergeCell ref="B71:E71"/>
    <mergeCell ref="B77:E77"/>
    <mergeCell ref="B78:E78"/>
    <mergeCell ref="B79:E79"/>
    <mergeCell ref="B63:E63"/>
    <mergeCell ref="B64:E64"/>
    <mergeCell ref="B73:E73"/>
    <mergeCell ref="B75:E75"/>
    <mergeCell ref="A92:U92"/>
    <mergeCell ref="B81:E81"/>
    <mergeCell ref="B82:E82"/>
    <mergeCell ref="B83:E83"/>
    <mergeCell ref="B84:E84"/>
    <mergeCell ref="B85:E85"/>
    <mergeCell ref="B86:E86"/>
    <mergeCell ref="B87:E87"/>
    <mergeCell ref="A88:U88"/>
    <mergeCell ref="A89:U89"/>
    <mergeCell ref="A90:U90"/>
    <mergeCell ref="A91:U91"/>
    <mergeCell ref="A109:U109"/>
    <mergeCell ref="A93:U93"/>
    <mergeCell ref="A94:U95"/>
    <mergeCell ref="A96:U96"/>
    <mergeCell ref="A97:U97"/>
    <mergeCell ref="A98:P98"/>
    <mergeCell ref="A99:U99"/>
    <mergeCell ref="A100:P100"/>
    <mergeCell ref="A101:U101"/>
    <mergeCell ref="A103:U103"/>
    <mergeCell ref="A105:U105"/>
    <mergeCell ref="A107:U107"/>
  </mergeCells>
  <printOptions horizontalCentered="1"/>
  <pageMargins left="0.62992125984251968" right="1.0236220472440944" top="1.1417322834645669" bottom="0.74803149606299213" header="0.31496062992125984" footer="0.31496062992125984"/>
  <pageSetup scale="46" fitToHeight="0" orientation="landscape" r:id="rId1"/>
  <headerFooter scaleWithDoc="0">
    <oddHeader>&amp;L&amp;G&amp;R&amp;G</oddHeader>
    <oddFooter>&amp;R&amp;G</oddFooter>
  </headerFooter>
  <rowBreaks count="2" manualBreakCount="2">
    <brk id="23" max="20" man="1"/>
    <brk id="52" max="20"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08"/>
  <sheetViews>
    <sheetView topLeftCell="A562" zoomScale="87" zoomScaleNormal="87" workbookViewId="0">
      <selection activeCell="N588" sqref="N588"/>
    </sheetView>
  </sheetViews>
  <sheetFormatPr baseColWidth="10" defaultRowHeight="13.2"/>
  <cols>
    <col min="1" max="1" width="18.5546875" customWidth="1"/>
    <col min="2" max="2" width="24" bestFit="1" customWidth="1"/>
    <col min="3" max="3" width="8" customWidth="1"/>
    <col min="4" max="4" width="15.33203125" customWidth="1"/>
    <col min="5" max="5" width="14.109375" customWidth="1"/>
    <col min="6" max="8" width="8.33203125" customWidth="1"/>
    <col min="9" max="10" width="8.5546875" customWidth="1"/>
    <col min="11" max="11" width="8.109375" customWidth="1"/>
    <col min="12" max="12" width="15.33203125" customWidth="1"/>
    <col min="13" max="13" width="8.109375" customWidth="1"/>
    <col min="14" max="14" width="15.33203125" customWidth="1"/>
    <col min="15" max="15" width="19.33203125" customWidth="1"/>
    <col min="16" max="16" width="23.88671875" customWidth="1"/>
    <col min="17" max="17" width="19.33203125" customWidth="1"/>
    <col min="18" max="18" width="23.88671875" customWidth="1"/>
    <col min="19" max="19" width="19.33203125" customWidth="1"/>
    <col min="20" max="20" width="19.6640625" customWidth="1"/>
    <col min="21" max="21" width="19.33203125" bestFit="1" customWidth="1"/>
    <col min="22" max="22" width="23.88671875" bestFit="1" customWidth="1"/>
    <col min="23" max="23" width="19.33203125" bestFit="1" customWidth="1"/>
    <col min="24" max="24" width="23.88671875" bestFit="1" customWidth="1"/>
    <col min="25" max="25" width="19.33203125" bestFit="1" customWidth="1"/>
    <col min="26" max="26" width="29" bestFit="1" customWidth="1"/>
    <col min="27" max="27" width="24.5546875" bestFit="1" customWidth="1"/>
  </cols>
  <sheetData>
    <row r="1" spans="1:14">
      <c r="A1" s="301" t="s">
        <v>1205</v>
      </c>
      <c r="B1" s="301" t="s">
        <v>1199</v>
      </c>
    </row>
    <row r="2" spans="1:14">
      <c r="A2" s="301" t="s">
        <v>1200</v>
      </c>
      <c r="B2" s="686">
        <v>111100</v>
      </c>
      <c r="C2" s="686">
        <v>111200</v>
      </c>
      <c r="D2" s="686" t="s">
        <v>546</v>
      </c>
      <c r="E2" s="686" t="s">
        <v>552</v>
      </c>
      <c r="F2" s="686" t="s">
        <v>555</v>
      </c>
      <c r="G2" s="686" t="s">
        <v>690</v>
      </c>
      <c r="H2" s="686" t="s">
        <v>672</v>
      </c>
      <c r="I2" s="686" t="s">
        <v>674</v>
      </c>
      <c r="J2" s="686" t="s">
        <v>834</v>
      </c>
      <c r="K2" s="686" t="s">
        <v>590</v>
      </c>
      <c r="L2" s="686" t="s">
        <v>548</v>
      </c>
      <c r="M2" s="686" t="s">
        <v>732</v>
      </c>
      <c r="N2" s="686" t="s">
        <v>1178</v>
      </c>
    </row>
    <row r="3" spans="1:14">
      <c r="A3" s="375" t="s">
        <v>512</v>
      </c>
      <c r="B3" s="376"/>
      <c r="C3" s="376"/>
      <c r="D3" s="376">
        <v>94623981</v>
      </c>
      <c r="E3" s="376"/>
      <c r="F3" s="376"/>
      <c r="G3" s="376"/>
      <c r="H3" s="376"/>
      <c r="I3" s="376"/>
      <c r="J3" s="376"/>
      <c r="K3" s="376"/>
      <c r="L3" s="376"/>
      <c r="M3" s="376"/>
      <c r="N3" s="376">
        <v>94623981</v>
      </c>
    </row>
    <row r="4" spans="1:14">
      <c r="A4" s="375" t="s">
        <v>524</v>
      </c>
      <c r="B4" s="376"/>
      <c r="C4" s="376"/>
      <c r="D4" s="376"/>
      <c r="E4" s="376"/>
      <c r="F4" s="376"/>
      <c r="G4" s="376"/>
      <c r="H4" s="376"/>
      <c r="I4" s="376"/>
      <c r="J4" s="376"/>
      <c r="K4" s="376"/>
      <c r="L4" s="376">
        <v>950000</v>
      </c>
      <c r="M4" s="376"/>
      <c r="N4" s="376">
        <v>950000</v>
      </c>
    </row>
    <row r="5" spans="1:14">
      <c r="A5" s="375" t="s">
        <v>456</v>
      </c>
      <c r="B5" s="376">
        <v>2000000</v>
      </c>
      <c r="C5" s="376"/>
      <c r="D5" s="376"/>
      <c r="E5" s="376">
        <v>50000</v>
      </c>
      <c r="F5" s="376">
        <v>400000</v>
      </c>
      <c r="G5" s="376"/>
      <c r="H5" s="376"/>
      <c r="I5" s="376"/>
      <c r="J5" s="376"/>
      <c r="K5" s="376"/>
      <c r="L5" s="376">
        <v>300000</v>
      </c>
      <c r="M5" s="376"/>
      <c r="N5" s="376">
        <v>2750000</v>
      </c>
    </row>
    <row r="6" spans="1:14">
      <c r="A6" s="375" t="s">
        <v>528</v>
      </c>
      <c r="B6" s="376"/>
      <c r="C6" s="376"/>
      <c r="D6" s="376"/>
      <c r="E6" s="376"/>
      <c r="F6" s="376"/>
      <c r="G6" s="376"/>
      <c r="H6" s="376"/>
      <c r="I6" s="376"/>
      <c r="J6" s="376"/>
      <c r="K6" s="376"/>
      <c r="L6" s="376">
        <v>1500000</v>
      </c>
      <c r="M6" s="376"/>
      <c r="N6" s="376">
        <v>1500000</v>
      </c>
    </row>
    <row r="7" spans="1:14">
      <c r="A7" s="375" t="s">
        <v>519</v>
      </c>
      <c r="B7" s="376"/>
      <c r="C7" s="376"/>
      <c r="D7" s="376">
        <v>28176740</v>
      </c>
      <c r="E7" s="376"/>
      <c r="F7" s="376"/>
      <c r="G7" s="376"/>
      <c r="H7" s="376"/>
      <c r="I7" s="376"/>
      <c r="J7" s="376"/>
      <c r="K7" s="376"/>
      <c r="L7" s="376"/>
      <c r="M7" s="376"/>
      <c r="N7" s="376">
        <v>28176740</v>
      </c>
    </row>
    <row r="8" spans="1:14">
      <c r="A8" s="375" t="s">
        <v>497</v>
      </c>
      <c r="B8" s="376"/>
      <c r="C8" s="376"/>
      <c r="D8" s="376"/>
      <c r="E8" s="376">
        <v>24297717</v>
      </c>
      <c r="F8" s="376"/>
      <c r="G8" s="376"/>
      <c r="H8" s="376"/>
      <c r="I8" s="376"/>
      <c r="J8" s="376"/>
      <c r="K8" s="376"/>
      <c r="L8" s="376">
        <v>10351190</v>
      </c>
      <c r="M8" s="376"/>
      <c r="N8" s="376">
        <v>34648907</v>
      </c>
    </row>
    <row r="9" spans="1:14">
      <c r="A9" s="375" t="s">
        <v>513</v>
      </c>
      <c r="B9" s="376"/>
      <c r="C9" s="376"/>
      <c r="D9" s="376"/>
      <c r="E9" s="376">
        <v>18000000</v>
      </c>
      <c r="F9" s="376"/>
      <c r="G9" s="376"/>
      <c r="H9" s="376"/>
      <c r="I9" s="376"/>
      <c r="J9" s="376"/>
      <c r="K9" s="376">
        <v>0</v>
      </c>
      <c r="L9" s="376">
        <v>4000000</v>
      </c>
      <c r="M9" s="376"/>
      <c r="N9" s="376">
        <v>22000000</v>
      </c>
    </row>
    <row r="10" spans="1:14">
      <c r="A10" s="375" t="s">
        <v>514</v>
      </c>
      <c r="B10" s="376"/>
      <c r="C10" s="376"/>
      <c r="D10" s="376"/>
      <c r="E10" s="376">
        <v>11000000</v>
      </c>
      <c r="F10" s="376"/>
      <c r="G10" s="376"/>
      <c r="H10" s="376"/>
      <c r="I10" s="376"/>
      <c r="J10" s="376"/>
      <c r="K10" s="376"/>
      <c r="L10" s="376"/>
      <c r="M10" s="376"/>
      <c r="N10" s="376">
        <v>11000000</v>
      </c>
    </row>
    <row r="11" spans="1:14">
      <c r="A11" s="375" t="s">
        <v>515</v>
      </c>
      <c r="B11" s="376">
        <v>1400000</v>
      </c>
      <c r="C11" s="376"/>
      <c r="D11" s="376">
        <v>1500000</v>
      </c>
      <c r="E11" s="376">
        <v>1045000</v>
      </c>
      <c r="F11" s="376"/>
      <c r="G11" s="376"/>
      <c r="H11" s="376"/>
      <c r="I11" s="376"/>
      <c r="J11" s="376"/>
      <c r="K11" s="376"/>
      <c r="L11" s="376">
        <v>11295470</v>
      </c>
      <c r="M11" s="376"/>
      <c r="N11" s="376">
        <v>15240470</v>
      </c>
    </row>
    <row r="12" spans="1:14">
      <c r="A12" s="375" t="s">
        <v>520</v>
      </c>
      <c r="B12" s="376">
        <v>7331224</v>
      </c>
      <c r="C12" s="376">
        <v>54789047</v>
      </c>
      <c r="D12" s="376">
        <v>229341226</v>
      </c>
      <c r="E12" s="376"/>
      <c r="F12" s="376"/>
      <c r="G12" s="376"/>
      <c r="H12" s="376"/>
      <c r="I12" s="376"/>
      <c r="J12" s="376"/>
      <c r="K12" s="376"/>
      <c r="L12" s="376"/>
      <c r="M12" s="376"/>
      <c r="N12" s="376">
        <v>291461497</v>
      </c>
    </row>
    <row r="13" spans="1:14">
      <c r="A13" s="375" t="s">
        <v>480</v>
      </c>
      <c r="B13" s="376">
        <v>100000</v>
      </c>
      <c r="C13" s="376"/>
      <c r="D13" s="376">
        <v>36162665</v>
      </c>
      <c r="E13" s="376">
        <v>20000000</v>
      </c>
      <c r="F13" s="376"/>
      <c r="G13" s="376"/>
      <c r="H13" s="376"/>
      <c r="I13" s="376"/>
      <c r="J13" s="376"/>
      <c r="K13" s="376"/>
      <c r="L13" s="376">
        <v>33511617</v>
      </c>
      <c r="M13" s="376"/>
      <c r="N13" s="376">
        <v>89774282</v>
      </c>
    </row>
    <row r="14" spans="1:14">
      <c r="A14" s="375" t="s">
        <v>482</v>
      </c>
      <c r="B14" s="376"/>
      <c r="C14" s="376"/>
      <c r="D14" s="376">
        <v>185315368</v>
      </c>
      <c r="E14" s="376">
        <v>43652591</v>
      </c>
      <c r="F14" s="376"/>
      <c r="G14" s="376"/>
      <c r="H14" s="376"/>
      <c r="I14" s="376"/>
      <c r="J14" s="376"/>
      <c r="K14" s="376"/>
      <c r="L14" s="376">
        <v>1669000</v>
      </c>
      <c r="M14" s="376"/>
      <c r="N14" s="376">
        <v>230636959</v>
      </c>
    </row>
    <row r="15" spans="1:14">
      <c r="A15" s="375" t="s">
        <v>517</v>
      </c>
      <c r="B15" s="376"/>
      <c r="C15" s="376"/>
      <c r="D15" s="376">
        <v>5883960</v>
      </c>
      <c r="E15" s="376"/>
      <c r="F15" s="376"/>
      <c r="G15" s="376"/>
      <c r="H15" s="376">
        <v>14994439</v>
      </c>
      <c r="I15" s="376">
        <v>43960200</v>
      </c>
      <c r="J15" s="376"/>
      <c r="K15" s="376"/>
      <c r="L15" s="376">
        <v>32164627</v>
      </c>
      <c r="M15" s="376"/>
      <c r="N15" s="376">
        <v>97003226</v>
      </c>
    </row>
    <row r="16" spans="1:14">
      <c r="A16" s="375" t="s">
        <v>483</v>
      </c>
      <c r="B16" s="376"/>
      <c r="C16" s="376"/>
      <c r="D16" s="376"/>
      <c r="E16" s="376"/>
      <c r="F16" s="376"/>
      <c r="G16" s="376">
        <v>24903573</v>
      </c>
      <c r="H16" s="376">
        <v>4258564</v>
      </c>
      <c r="I16" s="376"/>
      <c r="J16" s="376"/>
      <c r="K16" s="376"/>
      <c r="L16" s="376">
        <v>3900000</v>
      </c>
      <c r="M16" s="376"/>
      <c r="N16" s="376">
        <v>33062137</v>
      </c>
    </row>
    <row r="17" spans="1:14">
      <c r="A17" s="375" t="s">
        <v>494</v>
      </c>
      <c r="B17" s="376">
        <v>90024788</v>
      </c>
      <c r="C17" s="376"/>
      <c r="D17" s="376"/>
      <c r="E17" s="376"/>
      <c r="F17" s="376"/>
      <c r="G17" s="376"/>
      <c r="H17" s="376"/>
      <c r="I17" s="376"/>
      <c r="J17" s="376"/>
      <c r="K17" s="376"/>
      <c r="L17" s="376">
        <v>43065301</v>
      </c>
      <c r="M17" s="376"/>
      <c r="N17" s="376">
        <v>133090089</v>
      </c>
    </row>
    <row r="18" spans="1:14">
      <c r="A18" s="375" t="s">
        <v>495</v>
      </c>
      <c r="B18" s="376"/>
      <c r="C18" s="376"/>
      <c r="D18" s="376">
        <v>5473940</v>
      </c>
      <c r="E18" s="376">
        <v>31236864</v>
      </c>
      <c r="F18" s="376"/>
      <c r="G18" s="376"/>
      <c r="H18" s="376"/>
      <c r="I18" s="376"/>
      <c r="J18" s="376"/>
      <c r="K18" s="376"/>
      <c r="L18" s="376">
        <v>9954356</v>
      </c>
      <c r="M18" s="376">
        <v>66245887</v>
      </c>
      <c r="N18" s="376">
        <v>112911047</v>
      </c>
    </row>
    <row r="19" spans="1:14">
      <c r="A19" s="375" t="s">
        <v>518</v>
      </c>
      <c r="B19" s="376"/>
      <c r="C19" s="376"/>
      <c r="D19" s="376"/>
      <c r="E19" s="376">
        <v>2000000</v>
      </c>
      <c r="F19" s="376"/>
      <c r="G19" s="376"/>
      <c r="H19" s="376"/>
      <c r="I19" s="376"/>
      <c r="J19" s="376"/>
      <c r="K19" s="376"/>
      <c r="L19" s="376"/>
      <c r="M19" s="376"/>
      <c r="N19" s="376">
        <v>2000000</v>
      </c>
    </row>
    <row r="20" spans="1:14">
      <c r="A20" s="375" t="s">
        <v>521</v>
      </c>
      <c r="B20" s="376"/>
      <c r="C20" s="376"/>
      <c r="D20" s="376">
        <v>262409793</v>
      </c>
      <c r="E20" s="376"/>
      <c r="F20" s="376"/>
      <c r="G20" s="376"/>
      <c r="H20" s="376"/>
      <c r="I20" s="376"/>
      <c r="J20" s="376"/>
      <c r="K20" s="376"/>
      <c r="L20" s="376"/>
      <c r="M20" s="376"/>
      <c r="N20" s="376">
        <v>262409793</v>
      </c>
    </row>
    <row r="21" spans="1:14">
      <c r="A21" s="375" t="s">
        <v>526</v>
      </c>
      <c r="B21" s="376"/>
      <c r="C21" s="376"/>
      <c r="D21" s="376"/>
      <c r="E21" s="376"/>
      <c r="F21" s="376"/>
      <c r="G21" s="376"/>
      <c r="H21" s="376"/>
      <c r="I21" s="376"/>
      <c r="J21" s="376"/>
      <c r="K21" s="376"/>
      <c r="L21" s="376">
        <v>10000000</v>
      </c>
      <c r="M21" s="376"/>
      <c r="N21" s="376">
        <v>10000000</v>
      </c>
    </row>
    <row r="22" spans="1:14">
      <c r="A22" s="375" t="s">
        <v>484</v>
      </c>
      <c r="B22" s="376"/>
      <c r="C22" s="376"/>
      <c r="D22" s="376">
        <v>8439881</v>
      </c>
      <c r="E22" s="376"/>
      <c r="F22" s="376"/>
      <c r="G22" s="376"/>
      <c r="H22" s="376"/>
      <c r="I22" s="376"/>
      <c r="J22" s="376"/>
      <c r="K22" s="376"/>
      <c r="L22" s="376">
        <v>16268734</v>
      </c>
      <c r="M22" s="376"/>
      <c r="N22" s="376">
        <v>24708615</v>
      </c>
    </row>
    <row r="23" spans="1:14">
      <c r="A23" s="375" t="s">
        <v>498</v>
      </c>
      <c r="B23" s="376"/>
      <c r="C23" s="376"/>
      <c r="D23" s="376"/>
      <c r="E23" s="376">
        <v>841000</v>
      </c>
      <c r="F23" s="376"/>
      <c r="G23" s="376"/>
      <c r="H23" s="376"/>
      <c r="I23" s="376"/>
      <c r="J23" s="376"/>
      <c r="K23" s="376"/>
      <c r="L23" s="376">
        <v>3060000</v>
      </c>
      <c r="M23" s="376"/>
      <c r="N23" s="376">
        <v>3901000</v>
      </c>
    </row>
    <row r="24" spans="1:14">
      <c r="A24" s="375" t="s">
        <v>499</v>
      </c>
      <c r="B24" s="376">
        <v>275777</v>
      </c>
      <c r="C24" s="376"/>
      <c r="D24" s="376"/>
      <c r="E24" s="376">
        <v>2724223</v>
      </c>
      <c r="F24" s="376"/>
      <c r="G24" s="376"/>
      <c r="H24" s="376"/>
      <c r="I24" s="376"/>
      <c r="J24" s="376"/>
      <c r="K24" s="376"/>
      <c r="L24" s="376"/>
      <c r="M24" s="376"/>
      <c r="N24" s="376">
        <v>3000000</v>
      </c>
    </row>
    <row r="25" spans="1:14">
      <c r="A25" s="375" t="s">
        <v>485</v>
      </c>
      <c r="B25" s="376"/>
      <c r="C25" s="376"/>
      <c r="D25" s="376">
        <v>583333</v>
      </c>
      <c r="E25" s="376">
        <v>8300000</v>
      </c>
      <c r="F25" s="376"/>
      <c r="G25" s="376"/>
      <c r="H25" s="376"/>
      <c r="I25" s="376"/>
      <c r="J25" s="376"/>
      <c r="K25" s="376"/>
      <c r="L25" s="376">
        <v>152677665</v>
      </c>
      <c r="M25" s="376"/>
      <c r="N25" s="376">
        <v>161560998</v>
      </c>
    </row>
    <row r="26" spans="1:14">
      <c r="A26" s="375" t="s">
        <v>486</v>
      </c>
      <c r="B26" s="376"/>
      <c r="C26" s="376"/>
      <c r="D26" s="376"/>
      <c r="E26" s="376">
        <v>15028538</v>
      </c>
      <c r="F26" s="376"/>
      <c r="G26" s="376"/>
      <c r="H26" s="376">
        <v>11293878</v>
      </c>
      <c r="I26" s="376"/>
      <c r="J26" s="376">
        <v>11890416</v>
      </c>
      <c r="K26" s="376"/>
      <c r="L26" s="376">
        <v>67366434</v>
      </c>
      <c r="M26" s="376">
        <v>26759695</v>
      </c>
      <c r="N26" s="376">
        <v>132338961</v>
      </c>
    </row>
    <row r="27" spans="1:14">
      <c r="A27" s="375" t="s">
        <v>487</v>
      </c>
      <c r="B27" s="376"/>
      <c r="C27" s="376"/>
      <c r="D27" s="376"/>
      <c r="E27" s="376">
        <v>70964178</v>
      </c>
      <c r="F27" s="376"/>
      <c r="G27" s="376"/>
      <c r="H27" s="376"/>
      <c r="I27" s="376"/>
      <c r="J27" s="376"/>
      <c r="K27" s="376"/>
      <c r="L27" s="376">
        <v>6014522</v>
      </c>
      <c r="M27" s="376"/>
      <c r="N27" s="376">
        <v>76978700</v>
      </c>
    </row>
    <row r="28" spans="1:14">
      <c r="A28" s="375" t="s">
        <v>488</v>
      </c>
      <c r="B28" s="376"/>
      <c r="C28" s="376"/>
      <c r="D28" s="376"/>
      <c r="E28" s="376"/>
      <c r="F28" s="376"/>
      <c r="G28" s="376"/>
      <c r="H28" s="376"/>
      <c r="I28" s="376"/>
      <c r="J28" s="376"/>
      <c r="K28" s="376"/>
      <c r="L28" s="376">
        <v>5013901</v>
      </c>
      <c r="M28" s="376"/>
      <c r="N28" s="376">
        <v>5013901</v>
      </c>
    </row>
    <row r="29" spans="1:14">
      <c r="A29" s="375" t="s">
        <v>522</v>
      </c>
      <c r="B29" s="376"/>
      <c r="C29" s="376"/>
      <c r="D29" s="376"/>
      <c r="E29" s="376">
        <v>8243150</v>
      </c>
      <c r="F29" s="376"/>
      <c r="G29" s="376"/>
      <c r="H29" s="376"/>
      <c r="I29" s="376"/>
      <c r="J29" s="376"/>
      <c r="K29" s="376"/>
      <c r="L29" s="376"/>
      <c r="M29" s="376"/>
      <c r="N29" s="376">
        <v>8243150</v>
      </c>
    </row>
    <row r="30" spans="1:14">
      <c r="A30" s="375" t="s">
        <v>527</v>
      </c>
      <c r="B30" s="376"/>
      <c r="C30" s="376"/>
      <c r="D30" s="376"/>
      <c r="E30" s="376"/>
      <c r="F30" s="376"/>
      <c r="G30" s="376"/>
      <c r="H30" s="376"/>
      <c r="I30" s="376"/>
      <c r="J30" s="376"/>
      <c r="K30" s="376"/>
      <c r="L30" s="376">
        <v>450000</v>
      </c>
      <c r="M30" s="376"/>
      <c r="N30" s="376">
        <v>450000</v>
      </c>
    </row>
    <row r="31" spans="1:14">
      <c r="A31" s="375" t="s">
        <v>523</v>
      </c>
      <c r="B31" s="376"/>
      <c r="C31" s="376"/>
      <c r="D31" s="376">
        <v>233695551</v>
      </c>
      <c r="E31" s="376"/>
      <c r="F31" s="376"/>
      <c r="G31" s="376"/>
      <c r="H31" s="376"/>
      <c r="I31" s="376"/>
      <c r="J31" s="376"/>
      <c r="K31" s="376"/>
      <c r="L31" s="376"/>
      <c r="M31" s="376"/>
      <c r="N31" s="376">
        <v>233695551</v>
      </c>
    </row>
    <row r="32" spans="1:14">
      <c r="A32" s="375" t="s">
        <v>1182</v>
      </c>
      <c r="B32" s="376"/>
      <c r="C32" s="376"/>
      <c r="D32" s="376">
        <v>207818133</v>
      </c>
      <c r="E32" s="376"/>
      <c r="F32" s="376"/>
      <c r="G32" s="376"/>
      <c r="H32" s="376"/>
      <c r="I32" s="376"/>
      <c r="J32" s="376"/>
      <c r="K32" s="376"/>
      <c r="L32" s="376"/>
      <c r="M32" s="376"/>
      <c r="N32" s="376">
        <v>207818133</v>
      </c>
    </row>
    <row r="33" spans="1:14">
      <c r="A33" s="375" t="s">
        <v>468</v>
      </c>
      <c r="B33" s="376">
        <v>1500000</v>
      </c>
      <c r="C33" s="376"/>
      <c r="D33" s="376"/>
      <c r="E33" s="376">
        <v>9611400</v>
      </c>
      <c r="F33" s="376">
        <v>3500000</v>
      </c>
      <c r="G33" s="376"/>
      <c r="H33" s="376"/>
      <c r="I33" s="376"/>
      <c r="J33" s="376"/>
      <c r="K33" s="376"/>
      <c r="L33" s="376">
        <v>5604000</v>
      </c>
      <c r="M33" s="376"/>
      <c r="N33" s="376">
        <v>20215400</v>
      </c>
    </row>
    <row r="34" spans="1:14">
      <c r="A34" s="375" t="s">
        <v>500</v>
      </c>
      <c r="B34" s="376"/>
      <c r="C34" s="376"/>
      <c r="D34" s="376"/>
      <c r="E34" s="376"/>
      <c r="F34" s="376">
        <v>2000000</v>
      </c>
      <c r="G34" s="376"/>
      <c r="H34" s="376"/>
      <c r="I34" s="376"/>
      <c r="J34" s="376"/>
      <c r="K34" s="376"/>
      <c r="L34" s="376"/>
      <c r="M34" s="376"/>
      <c r="N34" s="376">
        <v>2000000</v>
      </c>
    </row>
    <row r="35" spans="1:14">
      <c r="A35" s="375" t="s">
        <v>470</v>
      </c>
      <c r="B35" s="376"/>
      <c r="C35" s="376"/>
      <c r="D35" s="376"/>
      <c r="E35" s="376"/>
      <c r="F35" s="376"/>
      <c r="G35" s="376"/>
      <c r="H35" s="376"/>
      <c r="I35" s="376"/>
      <c r="J35" s="376"/>
      <c r="K35" s="376"/>
      <c r="L35" s="376">
        <v>6090000</v>
      </c>
      <c r="M35" s="376"/>
      <c r="N35" s="376">
        <v>6090000</v>
      </c>
    </row>
    <row r="36" spans="1:14">
      <c r="A36" s="375" t="s">
        <v>471</v>
      </c>
      <c r="B36" s="376">
        <v>1639631</v>
      </c>
      <c r="C36" s="376"/>
      <c r="D36" s="376">
        <v>3536429</v>
      </c>
      <c r="E36" s="376">
        <v>878790</v>
      </c>
      <c r="F36" s="376"/>
      <c r="G36" s="376"/>
      <c r="H36" s="376"/>
      <c r="I36" s="376"/>
      <c r="J36" s="376"/>
      <c r="K36" s="376"/>
      <c r="L36" s="376"/>
      <c r="M36" s="376"/>
      <c r="N36" s="376">
        <v>6054850</v>
      </c>
    </row>
    <row r="37" spans="1:14">
      <c r="A37" s="375" t="s">
        <v>1183</v>
      </c>
      <c r="B37" s="376">
        <v>300000</v>
      </c>
      <c r="C37" s="376"/>
      <c r="D37" s="376"/>
      <c r="E37" s="376"/>
      <c r="F37" s="376"/>
      <c r="G37" s="376"/>
      <c r="H37" s="376"/>
      <c r="I37" s="376"/>
      <c r="J37" s="376"/>
      <c r="K37" s="376"/>
      <c r="L37" s="376"/>
      <c r="M37" s="376"/>
      <c r="N37" s="376">
        <v>300000</v>
      </c>
    </row>
    <row r="38" spans="1:14">
      <c r="A38" s="375" t="s">
        <v>1184</v>
      </c>
      <c r="B38" s="376">
        <v>1000000</v>
      </c>
      <c r="C38" s="376"/>
      <c r="D38" s="376"/>
      <c r="E38" s="376"/>
      <c r="F38" s="376"/>
      <c r="G38" s="376"/>
      <c r="H38" s="376"/>
      <c r="I38" s="376"/>
      <c r="J38" s="376"/>
      <c r="K38" s="376"/>
      <c r="L38" s="376"/>
      <c r="M38" s="376"/>
      <c r="N38" s="376">
        <v>1000000</v>
      </c>
    </row>
    <row r="39" spans="1:14">
      <c r="A39" s="375" t="s">
        <v>1185</v>
      </c>
      <c r="B39" s="376">
        <v>100000</v>
      </c>
      <c r="C39" s="376"/>
      <c r="D39" s="376"/>
      <c r="E39" s="376"/>
      <c r="F39" s="376"/>
      <c r="G39" s="376"/>
      <c r="H39" s="376"/>
      <c r="I39" s="376"/>
      <c r="J39" s="376"/>
      <c r="K39" s="376"/>
      <c r="L39" s="376"/>
      <c r="M39" s="376"/>
      <c r="N39" s="376">
        <v>100000</v>
      </c>
    </row>
    <row r="40" spans="1:14">
      <c r="A40" s="375" t="s">
        <v>489</v>
      </c>
      <c r="B40" s="376"/>
      <c r="C40" s="376">
        <v>0</v>
      </c>
      <c r="D40" s="376">
        <v>9024517</v>
      </c>
      <c r="E40" s="376">
        <v>3250000</v>
      </c>
      <c r="F40" s="376"/>
      <c r="G40" s="376"/>
      <c r="H40" s="376"/>
      <c r="I40" s="376"/>
      <c r="J40" s="376"/>
      <c r="K40" s="376"/>
      <c r="L40" s="376">
        <v>57460022</v>
      </c>
      <c r="M40" s="376"/>
      <c r="N40" s="376">
        <v>69734539</v>
      </c>
    </row>
    <row r="41" spans="1:14">
      <c r="A41" s="375" t="s">
        <v>1186</v>
      </c>
      <c r="B41" s="376">
        <v>200000</v>
      </c>
      <c r="C41" s="376"/>
      <c r="D41" s="376"/>
      <c r="E41" s="376"/>
      <c r="F41" s="376"/>
      <c r="G41" s="376"/>
      <c r="H41" s="376"/>
      <c r="I41" s="376"/>
      <c r="J41" s="376"/>
      <c r="K41" s="376"/>
      <c r="L41" s="376"/>
      <c r="M41" s="376"/>
      <c r="N41" s="376">
        <v>200000</v>
      </c>
    </row>
    <row r="42" spans="1:14">
      <c r="A42" s="375" t="s">
        <v>501</v>
      </c>
      <c r="B42" s="376"/>
      <c r="C42" s="376"/>
      <c r="D42" s="376"/>
      <c r="E42" s="376"/>
      <c r="F42" s="376">
        <v>4000000</v>
      </c>
      <c r="G42" s="376"/>
      <c r="H42" s="376"/>
      <c r="I42" s="376"/>
      <c r="J42" s="376"/>
      <c r="K42" s="376"/>
      <c r="L42" s="376"/>
      <c r="M42" s="376"/>
      <c r="N42" s="376">
        <v>4000000</v>
      </c>
    </row>
    <row r="43" spans="1:14">
      <c r="A43" s="375" t="s">
        <v>496</v>
      </c>
      <c r="B43" s="376">
        <v>50000</v>
      </c>
      <c r="C43" s="376">
        <v>1817857</v>
      </c>
      <c r="D43" s="376"/>
      <c r="E43" s="376">
        <v>3540000</v>
      </c>
      <c r="F43" s="376"/>
      <c r="G43" s="376"/>
      <c r="H43" s="376"/>
      <c r="I43" s="376"/>
      <c r="J43" s="376"/>
      <c r="K43" s="376"/>
      <c r="L43" s="376">
        <v>15310000</v>
      </c>
      <c r="M43" s="376"/>
      <c r="N43" s="376">
        <v>20717857</v>
      </c>
    </row>
    <row r="44" spans="1:14">
      <c r="A44" s="375" t="s">
        <v>490</v>
      </c>
      <c r="B44" s="376"/>
      <c r="C44" s="376"/>
      <c r="D44" s="376"/>
      <c r="E44" s="376">
        <v>4516460</v>
      </c>
      <c r="F44" s="376"/>
      <c r="G44" s="376">
        <v>20731415</v>
      </c>
      <c r="H44" s="376"/>
      <c r="I44" s="376"/>
      <c r="J44" s="376"/>
      <c r="K44" s="376"/>
      <c r="L44" s="376">
        <v>32228901</v>
      </c>
      <c r="M44" s="376"/>
      <c r="N44" s="376">
        <v>57476776</v>
      </c>
    </row>
    <row r="45" spans="1:14">
      <c r="A45" s="375" t="s">
        <v>1187</v>
      </c>
      <c r="B45" s="376">
        <v>3500000</v>
      </c>
      <c r="C45" s="376"/>
      <c r="D45" s="376"/>
      <c r="E45" s="376"/>
      <c r="F45" s="376"/>
      <c r="G45" s="376"/>
      <c r="H45" s="376"/>
      <c r="I45" s="376"/>
      <c r="J45" s="376"/>
      <c r="K45" s="376"/>
      <c r="L45" s="376"/>
      <c r="M45" s="376"/>
      <c r="N45" s="376">
        <v>3500000</v>
      </c>
    </row>
    <row r="46" spans="1:14">
      <c r="A46" s="375" t="s">
        <v>491</v>
      </c>
      <c r="B46" s="376"/>
      <c r="C46" s="376"/>
      <c r="D46" s="376"/>
      <c r="E46" s="376">
        <v>1899156</v>
      </c>
      <c r="F46" s="376"/>
      <c r="G46" s="376">
        <v>27839808</v>
      </c>
      <c r="H46" s="376"/>
      <c r="I46" s="376"/>
      <c r="J46" s="376"/>
      <c r="K46" s="376"/>
      <c r="L46" s="376"/>
      <c r="M46" s="376"/>
      <c r="N46" s="376">
        <v>29738964</v>
      </c>
    </row>
    <row r="47" spans="1:14">
      <c r="A47" s="375" t="s">
        <v>1188</v>
      </c>
      <c r="B47" s="376">
        <v>1000000</v>
      </c>
      <c r="C47" s="376"/>
      <c r="D47" s="376"/>
      <c r="E47" s="376"/>
      <c r="F47" s="376"/>
      <c r="G47" s="376"/>
      <c r="H47" s="376"/>
      <c r="I47" s="376"/>
      <c r="J47" s="376"/>
      <c r="K47" s="376"/>
      <c r="L47" s="376"/>
      <c r="M47" s="376"/>
      <c r="N47" s="376">
        <v>1000000</v>
      </c>
    </row>
    <row r="48" spans="1:14">
      <c r="A48" s="375" t="s">
        <v>1189</v>
      </c>
      <c r="B48" s="376">
        <v>1000000</v>
      </c>
      <c r="C48" s="376"/>
      <c r="D48" s="376"/>
      <c r="E48" s="376"/>
      <c r="F48" s="376"/>
      <c r="G48" s="376"/>
      <c r="H48" s="376"/>
      <c r="I48" s="376"/>
      <c r="J48" s="376"/>
      <c r="K48" s="376"/>
      <c r="L48" s="376"/>
      <c r="M48" s="376"/>
      <c r="N48" s="376">
        <v>1000000</v>
      </c>
    </row>
    <row r="49" spans="1:14">
      <c r="A49" s="375" t="s">
        <v>1190</v>
      </c>
      <c r="B49" s="376">
        <v>7000000</v>
      </c>
      <c r="C49" s="376"/>
      <c r="D49" s="376"/>
      <c r="E49" s="376"/>
      <c r="F49" s="376"/>
      <c r="G49" s="376"/>
      <c r="H49" s="376"/>
      <c r="I49" s="376"/>
      <c r="J49" s="376"/>
      <c r="K49" s="376"/>
      <c r="L49" s="376"/>
      <c r="M49" s="376"/>
      <c r="N49" s="376">
        <v>7000000</v>
      </c>
    </row>
    <row r="50" spans="1:14">
      <c r="A50" s="375" t="s">
        <v>1191</v>
      </c>
      <c r="B50" s="376">
        <v>1500000</v>
      </c>
      <c r="C50" s="376"/>
      <c r="D50" s="376"/>
      <c r="E50" s="376"/>
      <c r="F50" s="376"/>
      <c r="G50" s="376"/>
      <c r="H50" s="376"/>
      <c r="I50" s="376"/>
      <c r="J50" s="376"/>
      <c r="K50" s="376"/>
      <c r="L50" s="376"/>
      <c r="M50" s="376"/>
      <c r="N50" s="376">
        <v>1500000</v>
      </c>
    </row>
    <row r="51" spans="1:14">
      <c r="A51" s="375" t="s">
        <v>502</v>
      </c>
      <c r="B51" s="376"/>
      <c r="C51" s="376"/>
      <c r="D51" s="376"/>
      <c r="E51" s="376">
        <v>13000000</v>
      </c>
      <c r="F51" s="376"/>
      <c r="G51" s="376"/>
      <c r="H51" s="376"/>
      <c r="I51" s="376"/>
      <c r="J51" s="376"/>
      <c r="K51" s="376"/>
      <c r="L51" s="376"/>
      <c r="M51" s="376"/>
      <c r="N51" s="376">
        <v>13000000</v>
      </c>
    </row>
    <row r="52" spans="1:14">
      <c r="A52" s="375" t="s">
        <v>503</v>
      </c>
      <c r="B52" s="376"/>
      <c r="C52" s="376"/>
      <c r="D52" s="376"/>
      <c r="E52" s="376">
        <v>17000000</v>
      </c>
      <c r="F52" s="376">
        <v>0</v>
      </c>
      <c r="G52" s="376"/>
      <c r="H52" s="376"/>
      <c r="I52" s="376"/>
      <c r="J52" s="376"/>
      <c r="K52" s="376"/>
      <c r="L52" s="376"/>
      <c r="M52" s="376"/>
      <c r="N52" s="376">
        <v>17000000</v>
      </c>
    </row>
    <row r="53" spans="1:14">
      <c r="A53" s="375" t="s">
        <v>504</v>
      </c>
      <c r="B53" s="376"/>
      <c r="C53" s="376"/>
      <c r="D53" s="376"/>
      <c r="E53" s="376"/>
      <c r="F53" s="376">
        <v>1000000</v>
      </c>
      <c r="G53" s="376"/>
      <c r="H53" s="376"/>
      <c r="I53" s="376"/>
      <c r="J53" s="376"/>
      <c r="K53" s="376"/>
      <c r="L53" s="376"/>
      <c r="M53" s="376"/>
      <c r="N53" s="376">
        <v>1000000</v>
      </c>
    </row>
    <row r="54" spans="1:14">
      <c r="A54" s="375" t="s">
        <v>505</v>
      </c>
      <c r="B54" s="376"/>
      <c r="C54" s="376"/>
      <c r="D54" s="376"/>
      <c r="E54" s="376"/>
      <c r="F54" s="376">
        <v>4000000</v>
      </c>
      <c r="G54" s="376"/>
      <c r="H54" s="376"/>
      <c r="I54" s="376"/>
      <c r="J54" s="376"/>
      <c r="K54" s="376"/>
      <c r="L54" s="376"/>
      <c r="M54" s="376"/>
      <c r="N54" s="376">
        <v>4000000</v>
      </c>
    </row>
    <row r="55" spans="1:14">
      <c r="A55" s="375" t="s">
        <v>506</v>
      </c>
      <c r="B55" s="376"/>
      <c r="C55" s="376"/>
      <c r="D55" s="376"/>
      <c r="E55" s="376"/>
      <c r="F55" s="376">
        <v>5000000</v>
      </c>
      <c r="G55" s="376"/>
      <c r="H55" s="376"/>
      <c r="I55" s="376"/>
      <c r="J55" s="376"/>
      <c r="K55" s="376"/>
      <c r="L55" s="376"/>
      <c r="M55" s="376"/>
      <c r="N55" s="376">
        <v>5000000</v>
      </c>
    </row>
    <row r="56" spans="1:14">
      <c r="A56" s="375" t="s">
        <v>507</v>
      </c>
      <c r="B56" s="376"/>
      <c r="C56" s="376"/>
      <c r="D56" s="376"/>
      <c r="E56" s="376"/>
      <c r="F56" s="376">
        <v>13500000</v>
      </c>
      <c r="G56" s="376"/>
      <c r="H56" s="376"/>
      <c r="I56" s="376"/>
      <c r="J56" s="376"/>
      <c r="K56" s="376"/>
      <c r="L56" s="376"/>
      <c r="M56" s="376"/>
      <c r="N56" s="376">
        <v>13500000</v>
      </c>
    </row>
    <row r="57" spans="1:14">
      <c r="A57" s="375" t="s">
        <v>472</v>
      </c>
      <c r="B57" s="376">
        <v>50000</v>
      </c>
      <c r="C57" s="376"/>
      <c r="D57" s="376"/>
      <c r="E57" s="376">
        <v>1460500</v>
      </c>
      <c r="F57" s="376"/>
      <c r="G57" s="376"/>
      <c r="H57" s="376"/>
      <c r="I57" s="376"/>
      <c r="J57" s="376"/>
      <c r="K57" s="376"/>
      <c r="L57" s="376">
        <v>1164275</v>
      </c>
      <c r="M57" s="376"/>
      <c r="N57" s="376">
        <v>2674775</v>
      </c>
    </row>
    <row r="58" spans="1:14">
      <c r="A58" s="375" t="s">
        <v>473</v>
      </c>
      <c r="B58" s="376"/>
      <c r="C58" s="376"/>
      <c r="D58" s="376"/>
      <c r="E58" s="376"/>
      <c r="F58" s="376"/>
      <c r="G58" s="376"/>
      <c r="H58" s="376"/>
      <c r="I58" s="376"/>
      <c r="J58" s="376"/>
      <c r="K58" s="376"/>
      <c r="L58" s="376">
        <v>1660000</v>
      </c>
      <c r="M58" s="376"/>
      <c r="N58" s="376">
        <v>1660000</v>
      </c>
    </row>
    <row r="59" spans="1:14">
      <c r="A59" s="375" t="s">
        <v>1192</v>
      </c>
      <c r="B59" s="376">
        <v>1066050</v>
      </c>
      <c r="C59" s="376"/>
      <c r="D59" s="376"/>
      <c r="E59" s="376"/>
      <c r="F59" s="376"/>
      <c r="G59" s="376"/>
      <c r="H59" s="376"/>
      <c r="I59" s="376"/>
      <c r="J59" s="376"/>
      <c r="K59" s="376"/>
      <c r="L59" s="376"/>
      <c r="M59" s="376"/>
      <c r="N59" s="376">
        <v>1066050</v>
      </c>
    </row>
    <row r="60" spans="1:14">
      <c r="A60" s="375" t="s">
        <v>508</v>
      </c>
      <c r="B60" s="376">
        <v>0</v>
      </c>
      <c r="C60" s="376"/>
      <c r="D60" s="376"/>
      <c r="E60" s="376">
        <v>14270035</v>
      </c>
      <c r="F60" s="376">
        <v>0</v>
      </c>
      <c r="G60" s="376"/>
      <c r="H60" s="376"/>
      <c r="I60" s="376"/>
      <c r="J60" s="376"/>
      <c r="K60" s="376"/>
      <c r="L60" s="376">
        <v>1076500</v>
      </c>
      <c r="M60" s="376"/>
      <c r="N60" s="376">
        <v>15346535</v>
      </c>
    </row>
    <row r="61" spans="1:14">
      <c r="A61" s="375" t="s">
        <v>475</v>
      </c>
      <c r="B61" s="376">
        <v>6000000</v>
      </c>
      <c r="C61" s="376"/>
      <c r="D61" s="376"/>
      <c r="E61" s="376"/>
      <c r="F61" s="376"/>
      <c r="G61" s="376"/>
      <c r="H61" s="376"/>
      <c r="I61" s="376"/>
      <c r="J61" s="376"/>
      <c r="K61" s="376"/>
      <c r="L61" s="376"/>
      <c r="M61" s="376"/>
      <c r="N61" s="376">
        <v>6000000</v>
      </c>
    </row>
    <row r="62" spans="1:14">
      <c r="A62" s="375" t="s">
        <v>476</v>
      </c>
      <c r="B62" s="376"/>
      <c r="C62" s="376">
        <v>900000</v>
      </c>
      <c r="D62" s="376"/>
      <c r="E62" s="376"/>
      <c r="F62" s="376">
        <v>2000000</v>
      </c>
      <c r="G62" s="376"/>
      <c r="H62" s="376"/>
      <c r="I62" s="376"/>
      <c r="J62" s="376"/>
      <c r="K62" s="376"/>
      <c r="L62" s="376"/>
      <c r="M62" s="376"/>
      <c r="N62" s="376">
        <v>2900000</v>
      </c>
    </row>
    <row r="63" spans="1:14">
      <c r="A63" s="375" t="s">
        <v>477</v>
      </c>
      <c r="B63" s="376">
        <v>800000</v>
      </c>
      <c r="C63" s="376"/>
      <c r="D63" s="376"/>
      <c r="E63" s="376">
        <v>16217000</v>
      </c>
      <c r="F63" s="376"/>
      <c r="G63" s="376"/>
      <c r="H63" s="376"/>
      <c r="I63" s="376"/>
      <c r="J63" s="376"/>
      <c r="K63" s="376"/>
      <c r="L63" s="376">
        <v>2318000</v>
      </c>
      <c r="M63" s="376"/>
      <c r="N63" s="376">
        <v>19335000</v>
      </c>
    </row>
    <row r="64" spans="1:14">
      <c r="A64" s="375" t="s">
        <v>509</v>
      </c>
      <c r="B64" s="376">
        <v>3594403</v>
      </c>
      <c r="C64" s="376"/>
      <c r="D64" s="376"/>
      <c r="E64" s="376">
        <v>5206453</v>
      </c>
      <c r="F64" s="376">
        <v>3986724</v>
      </c>
      <c r="G64" s="376"/>
      <c r="H64" s="376"/>
      <c r="I64" s="376"/>
      <c r="J64" s="376"/>
      <c r="K64" s="376"/>
      <c r="L64" s="376">
        <v>203000</v>
      </c>
      <c r="M64" s="376"/>
      <c r="N64" s="376">
        <v>12990580</v>
      </c>
    </row>
    <row r="65" spans="1:25">
      <c r="A65" s="375" t="s">
        <v>516</v>
      </c>
      <c r="B65" s="376"/>
      <c r="C65" s="376"/>
      <c r="D65" s="376"/>
      <c r="E65" s="376">
        <v>12150000</v>
      </c>
      <c r="F65" s="376"/>
      <c r="G65" s="376"/>
      <c r="H65" s="376"/>
      <c r="I65" s="376"/>
      <c r="J65" s="376"/>
      <c r="K65" s="376"/>
      <c r="L65" s="376"/>
      <c r="M65" s="376"/>
      <c r="N65" s="376">
        <v>12150000</v>
      </c>
    </row>
    <row r="66" spans="1:25">
      <c r="A66" s="375" t="s">
        <v>478</v>
      </c>
      <c r="B66" s="376"/>
      <c r="C66" s="376"/>
      <c r="D66" s="376"/>
      <c r="E66" s="376"/>
      <c r="F66" s="376"/>
      <c r="G66" s="376"/>
      <c r="H66" s="376"/>
      <c r="I66" s="376"/>
      <c r="J66" s="376"/>
      <c r="K66" s="376"/>
      <c r="L66" s="376">
        <v>180000</v>
      </c>
      <c r="M66" s="376"/>
      <c r="N66" s="376">
        <v>180000</v>
      </c>
    </row>
    <row r="67" spans="1:25">
      <c r="A67" s="375" t="s">
        <v>479</v>
      </c>
      <c r="B67" s="376">
        <v>100000</v>
      </c>
      <c r="C67" s="376"/>
      <c r="D67" s="376">
        <v>23521507</v>
      </c>
      <c r="E67" s="376">
        <v>8500000</v>
      </c>
      <c r="F67" s="376">
        <v>3500000</v>
      </c>
      <c r="G67" s="376"/>
      <c r="H67" s="376"/>
      <c r="I67" s="376"/>
      <c r="J67" s="376"/>
      <c r="K67" s="376"/>
      <c r="L67" s="376">
        <v>2500000</v>
      </c>
      <c r="M67" s="376"/>
      <c r="N67" s="376">
        <v>38121507</v>
      </c>
    </row>
    <row r="68" spans="1:25">
      <c r="A68" s="375" t="s">
        <v>510</v>
      </c>
      <c r="B68" s="376"/>
      <c r="C68" s="376"/>
      <c r="D68" s="376">
        <v>5000000</v>
      </c>
      <c r="E68" s="376"/>
      <c r="F68" s="376"/>
      <c r="G68" s="376"/>
      <c r="H68" s="376"/>
      <c r="I68" s="376"/>
      <c r="J68" s="376"/>
      <c r="K68" s="376"/>
      <c r="L68" s="376"/>
      <c r="M68" s="376"/>
      <c r="N68" s="376">
        <v>5000000</v>
      </c>
    </row>
    <row r="69" spans="1:25">
      <c r="A69" s="375" t="s">
        <v>1193</v>
      </c>
      <c r="B69" s="376">
        <v>300000</v>
      </c>
      <c r="C69" s="376"/>
      <c r="D69" s="376"/>
      <c r="E69" s="376"/>
      <c r="F69" s="376"/>
      <c r="G69" s="376"/>
      <c r="H69" s="376"/>
      <c r="I69" s="376"/>
      <c r="J69" s="376"/>
      <c r="K69" s="376"/>
      <c r="L69" s="376"/>
      <c r="M69" s="376"/>
      <c r="N69" s="376">
        <v>300000</v>
      </c>
    </row>
    <row r="70" spans="1:25">
      <c r="A70" s="375" t="s">
        <v>525</v>
      </c>
      <c r="B70" s="376">
        <v>2500000</v>
      </c>
      <c r="C70" s="376"/>
      <c r="D70" s="376"/>
      <c r="E70" s="376"/>
      <c r="F70" s="376"/>
      <c r="G70" s="376"/>
      <c r="H70" s="376"/>
      <c r="I70" s="376"/>
      <c r="J70" s="376"/>
      <c r="K70" s="376"/>
      <c r="L70" s="376">
        <v>2062500</v>
      </c>
      <c r="M70" s="376"/>
      <c r="N70" s="376">
        <v>4562500</v>
      </c>
    </row>
    <row r="71" spans="1:25">
      <c r="A71" s="375" t="s">
        <v>492</v>
      </c>
      <c r="B71" s="376"/>
      <c r="C71" s="376"/>
      <c r="D71" s="376"/>
      <c r="E71" s="376">
        <v>12300000</v>
      </c>
      <c r="F71" s="376"/>
      <c r="G71" s="376"/>
      <c r="H71" s="376"/>
      <c r="I71" s="376"/>
      <c r="J71" s="376"/>
      <c r="K71" s="376"/>
      <c r="L71" s="376">
        <v>3750000</v>
      </c>
      <c r="M71" s="376"/>
      <c r="N71" s="376">
        <v>16050000</v>
      </c>
    </row>
    <row r="72" spans="1:25">
      <c r="A72" s="375" t="s">
        <v>493</v>
      </c>
      <c r="B72" s="376"/>
      <c r="C72" s="376"/>
      <c r="D72" s="376"/>
      <c r="E72" s="376"/>
      <c r="F72" s="376"/>
      <c r="G72" s="376"/>
      <c r="H72" s="376"/>
      <c r="I72" s="376"/>
      <c r="J72" s="376"/>
      <c r="K72" s="376"/>
      <c r="L72" s="376">
        <v>580000</v>
      </c>
      <c r="M72" s="376"/>
      <c r="N72" s="376">
        <v>580000</v>
      </c>
    </row>
    <row r="73" spans="1:25">
      <c r="A73" s="375" t="s">
        <v>511</v>
      </c>
      <c r="B73" s="376"/>
      <c r="C73" s="376"/>
      <c r="D73" s="376"/>
      <c r="E73" s="376">
        <v>15000000</v>
      </c>
      <c r="F73" s="376"/>
      <c r="G73" s="376"/>
      <c r="H73" s="376"/>
      <c r="I73" s="376"/>
      <c r="J73" s="376"/>
      <c r="K73" s="376"/>
      <c r="L73" s="376"/>
      <c r="M73" s="376"/>
      <c r="N73" s="376">
        <v>15000000</v>
      </c>
    </row>
    <row r="74" spans="1:25">
      <c r="A74" s="375" t="s">
        <v>1178</v>
      </c>
      <c r="B74" s="376">
        <v>134331873</v>
      </c>
      <c r="C74" s="376">
        <v>57506904</v>
      </c>
      <c r="D74" s="376">
        <v>1340507024</v>
      </c>
      <c r="E74" s="376">
        <v>396183055</v>
      </c>
      <c r="F74" s="376">
        <v>42886724</v>
      </c>
      <c r="G74" s="376">
        <v>73474796</v>
      </c>
      <c r="H74" s="376">
        <v>30546881</v>
      </c>
      <c r="I74" s="376">
        <v>43960200</v>
      </c>
      <c r="J74" s="376">
        <v>11890416</v>
      </c>
      <c r="K74" s="376">
        <v>0</v>
      </c>
      <c r="L74" s="376">
        <v>545700015</v>
      </c>
      <c r="M74" s="376">
        <v>93005582</v>
      </c>
      <c r="N74" s="376">
        <v>2769993470</v>
      </c>
    </row>
    <row r="75" spans="1:25">
      <c r="A75" s="302"/>
      <c r="B75" s="303"/>
      <c r="C75" s="303"/>
      <c r="D75" s="303"/>
      <c r="E75" s="303"/>
      <c r="F75" s="303"/>
      <c r="G75" s="303"/>
      <c r="H75" s="303"/>
      <c r="I75" s="303"/>
      <c r="J75" s="303"/>
      <c r="K75" s="303"/>
      <c r="L75" s="303"/>
      <c r="M75" s="303"/>
      <c r="N75" s="303"/>
    </row>
    <row r="76" spans="1:25">
      <c r="A76">
        <v>1</v>
      </c>
      <c r="B76" s="686">
        <v>2</v>
      </c>
      <c r="C76" s="686">
        <v>3</v>
      </c>
      <c r="D76" s="686">
        <v>4</v>
      </c>
      <c r="E76" s="686">
        <v>5</v>
      </c>
      <c r="F76" s="686">
        <v>6</v>
      </c>
      <c r="G76" s="686">
        <v>7</v>
      </c>
      <c r="H76" s="686">
        <v>8</v>
      </c>
      <c r="I76" s="686">
        <v>9</v>
      </c>
      <c r="J76" s="686">
        <v>10</v>
      </c>
      <c r="K76" s="686">
        <v>11</v>
      </c>
      <c r="L76" s="686">
        <v>12</v>
      </c>
      <c r="M76" s="686">
        <v>13</v>
      </c>
      <c r="N76" s="686">
        <v>14</v>
      </c>
      <c r="O76" s="686">
        <v>15</v>
      </c>
      <c r="P76" s="686">
        <v>16</v>
      </c>
      <c r="Q76" s="686">
        <v>17</v>
      </c>
      <c r="R76" s="686">
        <v>18</v>
      </c>
      <c r="S76" s="686">
        <v>19</v>
      </c>
      <c r="T76" s="686">
        <v>20</v>
      </c>
    </row>
    <row r="77" spans="1:25" s="305" customFormat="1">
      <c r="A77" s="1671" t="s">
        <v>538</v>
      </c>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row>
    <row r="78" spans="1:25">
      <c r="A78" s="308" t="s">
        <v>1200</v>
      </c>
      <c r="B78" s="309">
        <v>111100</v>
      </c>
      <c r="C78" s="315">
        <v>111200</v>
      </c>
      <c r="D78" s="310" t="s">
        <v>546</v>
      </c>
      <c r="E78" s="310" t="s">
        <v>552</v>
      </c>
      <c r="F78" s="310" t="s">
        <v>555</v>
      </c>
      <c r="G78" s="310" t="s">
        <v>690</v>
      </c>
      <c r="H78" s="310" t="s">
        <v>672</v>
      </c>
      <c r="I78" s="310" t="s">
        <v>674</v>
      </c>
      <c r="J78" s="310" t="s">
        <v>834</v>
      </c>
      <c r="K78" s="311" t="s">
        <v>590</v>
      </c>
      <c r="L78" s="312" t="s">
        <v>548</v>
      </c>
      <c r="M78" s="313" t="s">
        <v>732</v>
      </c>
      <c r="N78" s="314" t="s">
        <v>1178</v>
      </c>
      <c r="O78" s="309" t="s">
        <v>1209</v>
      </c>
      <c r="P78" s="315" t="s">
        <v>1212</v>
      </c>
      <c r="Q78" s="310" t="s">
        <v>1332</v>
      </c>
      <c r="R78" s="311" t="s">
        <v>1823</v>
      </c>
      <c r="S78" s="312" t="s">
        <v>1210</v>
      </c>
      <c r="T78" s="313" t="s">
        <v>1211</v>
      </c>
    </row>
    <row r="79" spans="1:25">
      <c r="A79" t="s">
        <v>512</v>
      </c>
      <c r="B79" s="304"/>
      <c r="C79" s="304"/>
      <c r="D79" s="304">
        <v>94623981</v>
      </c>
      <c r="E79" s="304"/>
      <c r="F79" s="304"/>
      <c r="G79" s="304"/>
      <c r="H79" s="304"/>
      <c r="I79" s="304"/>
      <c r="J79" s="304"/>
      <c r="K79" s="304"/>
      <c r="L79" s="304"/>
      <c r="M79" s="304"/>
      <c r="N79" s="304">
        <v>94623981</v>
      </c>
      <c r="O79" s="304">
        <f>B79</f>
        <v>0</v>
      </c>
      <c r="P79" s="304">
        <f>C79</f>
        <v>0</v>
      </c>
      <c r="Q79" s="304">
        <f t="shared" ref="Q79:Q110" si="0">D79+E79+F79+G79+H79+I79+J79</f>
        <v>94623981</v>
      </c>
      <c r="R79" s="304">
        <f>K79</f>
        <v>0</v>
      </c>
      <c r="S79" s="304">
        <f>L79</f>
        <v>0</v>
      </c>
      <c r="T79" s="304">
        <f>M79</f>
        <v>0</v>
      </c>
    </row>
    <row r="80" spans="1:25">
      <c r="A80" t="s">
        <v>524</v>
      </c>
      <c r="B80" s="304"/>
      <c r="C80" s="304"/>
      <c r="D80" s="304"/>
      <c r="E80" s="304"/>
      <c r="F80" s="304"/>
      <c r="G80" s="304"/>
      <c r="H80" s="304"/>
      <c r="I80" s="304"/>
      <c r="J80" s="304"/>
      <c r="K80" s="304"/>
      <c r="L80" s="304">
        <v>950000</v>
      </c>
      <c r="M80" s="304"/>
      <c r="N80" s="304">
        <v>950000</v>
      </c>
      <c r="O80" s="304">
        <f>B80</f>
        <v>0</v>
      </c>
      <c r="P80" s="304">
        <f t="shared" ref="P80:P143" si="1">C80</f>
        <v>0</v>
      </c>
      <c r="Q80" s="304">
        <f t="shared" si="0"/>
        <v>0</v>
      </c>
      <c r="R80" s="304">
        <f>K80</f>
        <v>0</v>
      </c>
      <c r="S80" s="304">
        <f>L80</f>
        <v>950000</v>
      </c>
      <c r="T80" s="304">
        <f t="shared" ref="T80:T143" si="2">M80</f>
        <v>0</v>
      </c>
    </row>
    <row r="81" spans="1:20">
      <c r="A81" t="s">
        <v>456</v>
      </c>
      <c r="B81" s="304">
        <v>2000000</v>
      </c>
      <c r="C81" s="304"/>
      <c r="D81" s="304"/>
      <c r="E81" s="304">
        <v>50000</v>
      </c>
      <c r="F81" s="304">
        <v>400000</v>
      </c>
      <c r="G81" s="304"/>
      <c r="H81" s="304"/>
      <c r="I81" s="304"/>
      <c r="J81" s="304"/>
      <c r="K81" s="304"/>
      <c r="L81" s="304">
        <v>300000</v>
      </c>
      <c r="M81" s="304"/>
      <c r="N81" s="304">
        <v>2750000</v>
      </c>
      <c r="O81" s="304">
        <f>B81</f>
        <v>2000000</v>
      </c>
      <c r="P81" s="304">
        <f>C81</f>
        <v>0</v>
      </c>
      <c r="Q81" s="304">
        <f>D81+E81+F81+G81+H81+I81+J81</f>
        <v>450000</v>
      </c>
      <c r="R81" s="304">
        <f>K81</f>
        <v>0</v>
      </c>
      <c r="S81" s="304">
        <f>L81</f>
        <v>300000</v>
      </c>
      <c r="T81" s="304">
        <f>M81</f>
        <v>0</v>
      </c>
    </row>
    <row r="82" spans="1:20">
      <c r="A82" t="s">
        <v>528</v>
      </c>
      <c r="B82" s="304"/>
      <c r="C82" s="304"/>
      <c r="D82" s="304"/>
      <c r="E82" s="304"/>
      <c r="F82" s="304"/>
      <c r="G82" s="304"/>
      <c r="H82" s="304"/>
      <c r="I82" s="304"/>
      <c r="J82" s="304"/>
      <c r="K82" s="304"/>
      <c r="L82" s="304">
        <v>1500000</v>
      </c>
      <c r="M82" s="304"/>
      <c r="N82" s="304">
        <v>1500000</v>
      </c>
      <c r="O82" s="304">
        <f>B82</f>
        <v>0</v>
      </c>
      <c r="P82" s="304">
        <f>C82</f>
        <v>0</v>
      </c>
      <c r="Q82" s="304">
        <f t="shared" si="0"/>
        <v>0</v>
      </c>
      <c r="R82" s="304">
        <f t="shared" ref="R82:R143" si="3">K82</f>
        <v>0</v>
      </c>
      <c r="S82" s="304">
        <f t="shared" ref="S82:S107" si="4">L82</f>
        <v>1500000</v>
      </c>
      <c r="T82" s="304">
        <f t="shared" si="2"/>
        <v>0</v>
      </c>
    </row>
    <row r="83" spans="1:20">
      <c r="A83" t="s">
        <v>519</v>
      </c>
      <c r="B83" s="304"/>
      <c r="C83" s="304"/>
      <c r="D83" s="304">
        <v>28176740</v>
      </c>
      <c r="E83" s="304"/>
      <c r="F83" s="304"/>
      <c r="G83" s="304"/>
      <c r="H83" s="304"/>
      <c r="I83" s="304"/>
      <c r="J83" s="304"/>
      <c r="K83" s="304"/>
      <c r="L83" s="304"/>
      <c r="M83" s="304"/>
      <c r="N83" s="304">
        <v>28176740</v>
      </c>
      <c r="O83" s="304">
        <f t="shared" ref="O83:O108" si="5">B83</f>
        <v>0</v>
      </c>
      <c r="P83" s="304">
        <f t="shared" si="1"/>
        <v>0</v>
      </c>
      <c r="Q83" s="304">
        <f t="shared" si="0"/>
        <v>28176740</v>
      </c>
      <c r="R83" s="304">
        <f t="shared" si="3"/>
        <v>0</v>
      </c>
      <c r="S83" s="304">
        <f t="shared" si="4"/>
        <v>0</v>
      </c>
      <c r="T83" s="304">
        <f t="shared" si="2"/>
        <v>0</v>
      </c>
    </row>
    <row r="84" spans="1:20">
      <c r="A84" t="s">
        <v>497</v>
      </c>
      <c r="B84" s="304"/>
      <c r="C84" s="304"/>
      <c r="D84" s="304"/>
      <c r="E84" s="304">
        <v>24297717</v>
      </c>
      <c r="F84" s="304"/>
      <c r="G84" s="304"/>
      <c r="H84" s="304"/>
      <c r="I84" s="304"/>
      <c r="J84" s="304"/>
      <c r="K84" s="304"/>
      <c r="L84" s="304">
        <v>10351190</v>
      </c>
      <c r="M84" s="304"/>
      <c r="N84" s="304">
        <v>34648907</v>
      </c>
      <c r="O84" s="304">
        <f t="shared" si="5"/>
        <v>0</v>
      </c>
      <c r="P84" s="304">
        <f t="shared" si="1"/>
        <v>0</v>
      </c>
      <c r="Q84" s="304">
        <f t="shared" si="0"/>
        <v>24297717</v>
      </c>
      <c r="R84" s="304">
        <f t="shared" si="3"/>
        <v>0</v>
      </c>
      <c r="S84" s="304">
        <f t="shared" si="4"/>
        <v>10351190</v>
      </c>
      <c r="T84" s="304">
        <f t="shared" si="2"/>
        <v>0</v>
      </c>
    </row>
    <row r="85" spans="1:20">
      <c r="A85" t="s">
        <v>513</v>
      </c>
      <c r="B85" s="304"/>
      <c r="C85" s="304"/>
      <c r="D85" s="304"/>
      <c r="E85" s="304">
        <v>18000000</v>
      </c>
      <c r="F85" s="304"/>
      <c r="G85" s="304"/>
      <c r="H85" s="304"/>
      <c r="I85" s="304"/>
      <c r="J85" s="304"/>
      <c r="K85" s="304">
        <v>0</v>
      </c>
      <c r="L85" s="304">
        <v>4000000</v>
      </c>
      <c r="M85" s="304"/>
      <c r="N85" s="304">
        <v>22000000</v>
      </c>
      <c r="O85" s="304">
        <f t="shared" si="5"/>
        <v>0</v>
      </c>
      <c r="P85" s="304">
        <f t="shared" si="1"/>
        <v>0</v>
      </c>
      <c r="Q85" s="304">
        <f t="shared" si="0"/>
        <v>18000000</v>
      </c>
      <c r="R85" s="304">
        <f t="shared" si="3"/>
        <v>0</v>
      </c>
      <c r="S85" s="304">
        <f t="shared" si="4"/>
        <v>4000000</v>
      </c>
      <c r="T85" s="304">
        <f t="shared" si="2"/>
        <v>0</v>
      </c>
    </row>
    <row r="86" spans="1:20">
      <c r="A86" t="s">
        <v>514</v>
      </c>
      <c r="B86" s="304"/>
      <c r="C86" s="304"/>
      <c r="D86" s="304"/>
      <c r="E86" s="304">
        <v>11000000</v>
      </c>
      <c r="F86" s="304"/>
      <c r="G86" s="304"/>
      <c r="H86" s="304"/>
      <c r="I86" s="304"/>
      <c r="J86" s="304"/>
      <c r="K86" s="304"/>
      <c r="L86" s="304"/>
      <c r="M86" s="304"/>
      <c r="N86" s="304">
        <v>11000000</v>
      </c>
      <c r="O86" s="304">
        <f t="shared" si="5"/>
        <v>0</v>
      </c>
      <c r="P86" s="304">
        <f t="shared" si="1"/>
        <v>0</v>
      </c>
      <c r="Q86" s="304">
        <f t="shared" si="0"/>
        <v>11000000</v>
      </c>
      <c r="R86" s="304">
        <f t="shared" si="3"/>
        <v>0</v>
      </c>
      <c r="S86" s="304">
        <f t="shared" si="4"/>
        <v>0</v>
      </c>
      <c r="T86" s="304">
        <f t="shared" si="2"/>
        <v>0</v>
      </c>
    </row>
    <row r="87" spans="1:20">
      <c r="A87" t="s">
        <v>515</v>
      </c>
      <c r="B87" s="304">
        <v>1400000</v>
      </c>
      <c r="C87" s="304"/>
      <c r="D87" s="304">
        <v>1500000</v>
      </c>
      <c r="E87" s="304">
        <v>1045000</v>
      </c>
      <c r="F87" s="304"/>
      <c r="G87" s="304"/>
      <c r="H87" s="304"/>
      <c r="I87" s="304"/>
      <c r="J87" s="304"/>
      <c r="K87" s="304"/>
      <c r="L87" s="304">
        <v>11295470</v>
      </c>
      <c r="M87" s="304"/>
      <c r="N87" s="304">
        <v>15240470</v>
      </c>
      <c r="O87" s="304">
        <f>B87</f>
        <v>1400000</v>
      </c>
      <c r="P87" s="304">
        <f>C87</f>
        <v>0</v>
      </c>
      <c r="Q87" s="304">
        <f t="shared" si="0"/>
        <v>2545000</v>
      </c>
      <c r="R87" s="304">
        <f t="shared" si="3"/>
        <v>0</v>
      </c>
      <c r="S87" s="304">
        <f t="shared" si="4"/>
        <v>11295470</v>
      </c>
      <c r="T87" s="304">
        <f t="shared" si="2"/>
        <v>0</v>
      </c>
    </row>
    <row r="88" spans="1:20">
      <c r="A88" t="s">
        <v>520</v>
      </c>
      <c r="B88" s="304">
        <v>7331224</v>
      </c>
      <c r="C88" s="304">
        <v>54789047</v>
      </c>
      <c r="D88" s="304">
        <v>229341226</v>
      </c>
      <c r="E88" s="304"/>
      <c r="F88" s="304"/>
      <c r="G88" s="304"/>
      <c r="H88" s="304"/>
      <c r="I88" s="304"/>
      <c r="J88" s="304"/>
      <c r="K88" s="304"/>
      <c r="L88" s="304"/>
      <c r="M88" s="304"/>
      <c r="N88" s="304">
        <v>291461497</v>
      </c>
      <c r="O88" s="304">
        <f>B88</f>
        <v>7331224</v>
      </c>
      <c r="P88" s="304">
        <f>C88</f>
        <v>54789047</v>
      </c>
      <c r="Q88" s="304">
        <f t="shared" si="0"/>
        <v>229341226</v>
      </c>
      <c r="R88" s="304">
        <f t="shared" si="3"/>
        <v>0</v>
      </c>
      <c r="S88" s="304">
        <f t="shared" si="4"/>
        <v>0</v>
      </c>
      <c r="T88" s="304">
        <f t="shared" si="2"/>
        <v>0</v>
      </c>
    </row>
    <row r="89" spans="1:20">
      <c r="A89" t="s">
        <v>480</v>
      </c>
      <c r="B89" s="304">
        <v>100000</v>
      </c>
      <c r="C89" s="304"/>
      <c r="D89" s="304">
        <v>36162665</v>
      </c>
      <c r="E89" s="304">
        <v>20000000</v>
      </c>
      <c r="F89" s="304"/>
      <c r="G89" s="304"/>
      <c r="H89" s="304"/>
      <c r="I89" s="304"/>
      <c r="J89" s="304"/>
      <c r="K89" s="304"/>
      <c r="L89" s="304">
        <v>33511617</v>
      </c>
      <c r="M89" s="304"/>
      <c r="N89" s="304">
        <v>89774282</v>
      </c>
      <c r="O89" s="304">
        <f>B89</f>
        <v>100000</v>
      </c>
      <c r="P89" s="304">
        <f t="shared" si="1"/>
        <v>0</v>
      </c>
      <c r="Q89" s="304">
        <f t="shared" si="0"/>
        <v>56162665</v>
      </c>
      <c r="R89" s="304">
        <f t="shared" si="3"/>
        <v>0</v>
      </c>
      <c r="S89" s="304">
        <f t="shared" si="4"/>
        <v>33511617</v>
      </c>
      <c r="T89" s="304">
        <f t="shared" si="2"/>
        <v>0</v>
      </c>
    </row>
    <row r="90" spans="1:20">
      <c r="A90" t="s">
        <v>482</v>
      </c>
      <c r="B90" s="304"/>
      <c r="C90" s="304"/>
      <c r="D90" s="304">
        <v>185315368</v>
      </c>
      <c r="E90" s="304">
        <v>43652591</v>
      </c>
      <c r="F90" s="304"/>
      <c r="G90" s="304"/>
      <c r="H90" s="304"/>
      <c r="I90" s="304"/>
      <c r="J90" s="304"/>
      <c r="K90" s="304"/>
      <c r="L90" s="304">
        <v>1669000</v>
      </c>
      <c r="M90" s="304"/>
      <c r="N90" s="304">
        <v>230636959</v>
      </c>
      <c r="O90" s="304">
        <f t="shared" si="5"/>
        <v>0</v>
      </c>
      <c r="P90" s="304">
        <f t="shared" si="1"/>
        <v>0</v>
      </c>
      <c r="Q90" s="304">
        <f t="shared" si="0"/>
        <v>228967959</v>
      </c>
      <c r="R90" s="304">
        <f t="shared" si="3"/>
        <v>0</v>
      </c>
      <c r="S90" s="304">
        <f t="shared" si="4"/>
        <v>1669000</v>
      </c>
      <c r="T90" s="304">
        <f t="shared" si="2"/>
        <v>0</v>
      </c>
    </row>
    <row r="91" spans="1:20">
      <c r="A91" t="s">
        <v>517</v>
      </c>
      <c r="B91" s="304"/>
      <c r="C91" s="304"/>
      <c r="D91" s="304">
        <v>5883960</v>
      </c>
      <c r="E91" s="304"/>
      <c r="F91" s="304"/>
      <c r="G91" s="304"/>
      <c r="H91" s="304">
        <v>14994439</v>
      </c>
      <c r="I91" s="304">
        <v>43960200</v>
      </c>
      <c r="J91" s="304"/>
      <c r="K91" s="304"/>
      <c r="L91" s="304">
        <v>32164627</v>
      </c>
      <c r="M91" s="304"/>
      <c r="N91" s="304">
        <v>97003226</v>
      </c>
      <c r="O91" s="304">
        <f t="shared" si="5"/>
        <v>0</v>
      </c>
      <c r="P91" s="304">
        <f t="shared" si="1"/>
        <v>0</v>
      </c>
      <c r="Q91" s="304">
        <f t="shared" si="0"/>
        <v>64838599</v>
      </c>
      <c r="R91" s="304">
        <f t="shared" si="3"/>
        <v>0</v>
      </c>
      <c r="S91" s="304">
        <f t="shared" si="4"/>
        <v>32164627</v>
      </c>
      <c r="T91" s="304">
        <f t="shared" si="2"/>
        <v>0</v>
      </c>
    </row>
    <row r="92" spans="1:20">
      <c r="A92" t="s">
        <v>483</v>
      </c>
      <c r="B92" s="304"/>
      <c r="C92" s="304"/>
      <c r="D92" s="304"/>
      <c r="E92" s="304"/>
      <c r="F92" s="304"/>
      <c r="G92" s="304">
        <v>24903573</v>
      </c>
      <c r="H92" s="304">
        <v>4258564</v>
      </c>
      <c r="I92" s="304"/>
      <c r="J92" s="304"/>
      <c r="K92" s="304"/>
      <c r="L92" s="304">
        <v>3900000</v>
      </c>
      <c r="M92" s="304"/>
      <c r="N92" s="304">
        <v>33062137</v>
      </c>
      <c r="O92" s="304">
        <f>B92</f>
        <v>0</v>
      </c>
      <c r="P92" s="304">
        <f t="shared" si="1"/>
        <v>0</v>
      </c>
      <c r="Q92" s="304">
        <f t="shared" si="0"/>
        <v>29162137</v>
      </c>
      <c r="R92" s="304">
        <f t="shared" si="3"/>
        <v>0</v>
      </c>
      <c r="S92" s="304">
        <f t="shared" si="4"/>
        <v>3900000</v>
      </c>
      <c r="T92" s="304">
        <f t="shared" si="2"/>
        <v>0</v>
      </c>
    </row>
    <row r="93" spans="1:20">
      <c r="A93" t="s">
        <v>494</v>
      </c>
      <c r="B93" s="304">
        <v>90024788</v>
      </c>
      <c r="C93" s="304"/>
      <c r="D93" s="304"/>
      <c r="E93" s="304"/>
      <c r="F93" s="304"/>
      <c r="G93" s="304"/>
      <c r="H93" s="304"/>
      <c r="I93" s="304"/>
      <c r="J93" s="304"/>
      <c r="K93" s="304"/>
      <c r="L93" s="304">
        <v>43065301</v>
      </c>
      <c r="M93" s="304"/>
      <c r="N93" s="304">
        <v>133090089</v>
      </c>
      <c r="O93" s="304">
        <f t="shared" si="5"/>
        <v>90024788</v>
      </c>
      <c r="P93" s="304">
        <f t="shared" si="1"/>
        <v>0</v>
      </c>
      <c r="Q93" s="304">
        <f t="shared" si="0"/>
        <v>0</v>
      </c>
      <c r="R93" s="304">
        <f t="shared" si="3"/>
        <v>0</v>
      </c>
      <c r="S93" s="304">
        <f t="shared" si="4"/>
        <v>43065301</v>
      </c>
      <c r="T93" s="304">
        <f t="shared" si="2"/>
        <v>0</v>
      </c>
    </row>
    <row r="94" spans="1:20">
      <c r="A94" t="s">
        <v>495</v>
      </c>
      <c r="B94" s="304"/>
      <c r="C94" s="304"/>
      <c r="D94" s="304">
        <v>5473940</v>
      </c>
      <c r="E94" s="304">
        <v>31236864</v>
      </c>
      <c r="F94" s="304"/>
      <c r="G94" s="304"/>
      <c r="H94" s="304"/>
      <c r="I94" s="304"/>
      <c r="J94" s="304"/>
      <c r="K94" s="304"/>
      <c r="L94" s="304">
        <v>9954356</v>
      </c>
      <c r="M94" s="304">
        <v>66245887</v>
      </c>
      <c r="N94" s="304">
        <v>112911047</v>
      </c>
      <c r="O94" s="304">
        <f t="shared" si="5"/>
        <v>0</v>
      </c>
      <c r="P94" s="304">
        <f t="shared" si="1"/>
        <v>0</v>
      </c>
      <c r="Q94" s="304">
        <f t="shared" si="0"/>
        <v>36710804</v>
      </c>
      <c r="R94" s="304">
        <f t="shared" si="3"/>
        <v>0</v>
      </c>
      <c r="S94" s="304">
        <f t="shared" si="4"/>
        <v>9954356</v>
      </c>
      <c r="T94" s="304">
        <f>M94</f>
        <v>66245887</v>
      </c>
    </row>
    <row r="95" spans="1:20">
      <c r="A95" t="s">
        <v>518</v>
      </c>
      <c r="B95" s="304"/>
      <c r="C95" s="304"/>
      <c r="D95" s="304"/>
      <c r="E95" s="304">
        <v>2000000</v>
      </c>
      <c r="F95" s="304"/>
      <c r="G95" s="304"/>
      <c r="H95" s="304"/>
      <c r="I95" s="304"/>
      <c r="J95" s="304"/>
      <c r="K95" s="304"/>
      <c r="L95" s="304"/>
      <c r="M95" s="304"/>
      <c r="N95" s="304">
        <v>2000000</v>
      </c>
      <c r="O95" s="304">
        <f t="shared" si="5"/>
        <v>0</v>
      </c>
      <c r="P95" s="304">
        <f t="shared" si="1"/>
        <v>0</v>
      </c>
      <c r="Q95" s="304">
        <f t="shared" si="0"/>
        <v>2000000</v>
      </c>
      <c r="R95" s="304">
        <f t="shared" si="3"/>
        <v>0</v>
      </c>
      <c r="S95" s="304">
        <f t="shared" si="4"/>
        <v>0</v>
      </c>
      <c r="T95" s="304">
        <f t="shared" si="2"/>
        <v>0</v>
      </c>
    </row>
    <row r="96" spans="1:20">
      <c r="A96" t="s">
        <v>521</v>
      </c>
      <c r="B96" s="304"/>
      <c r="C96" s="304"/>
      <c r="D96" s="304">
        <v>262409793</v>
      </c>
      <c r="E96" s="304"/>
      <c r="F96" s="304"/>
      <c r="G96" s="304"/>
      <c r="H96" s="304"/>
      <c r="I96" s="304"/>
      <c r="J96" s="304"/>
      <c r="K96" s="304"/>
      <c r="L96" s="304"/>
      <c r="M96" s="304"/>
      <c r="N96" s="304">
        <v>262409793</v>
      </c>
      <c r="O96" s="304">
        <f t="shared" si="5"/>
        <v>0</v>
      </c>
      <c r="P96" s="304">
        <f t="shared" si="1"/>
        <v>0</v>
      </c>
      <c r="Q96" s="304">
        <f t="shared" si="0"/>
        <v>262409793</v>
      </c>
      <c r="R96" s="304">
        <f t="shared" si="3"/>
        <v>0</v>
      </c>
      <c r="S96" s="304">
        <f t="shared" si="4"/>
        <v>0</v>
      </c>
      <c r="T96" s="304">
        <f t="shared" si="2"/>
        <v>0</v>
      </c>
    </row>
    <row r="97" spans="1:20">
      <c r="A97" t="s">
        <v>526</v>
      </c>
      <c r="B97" s="304"/>
      <c r="C97" s="304"/>
      <c r="D97" s="304"/>
      <c r="E97" s="304"/>
      <c r="F97" s="304"/>
      <c r="G97" s="304"/>
      <c r="H97" s="304"/>
      <c r="I97" s="304"/>
      <c r="J97" s="304"/>
      <c r="K97" s="304"/>
      <c r="L97" s="304">
        <v>10000000</v>
      </c>
      <c r="M97" s="304"/>
      <c r="N97" s="304">
        <v>10000000</v>
      </c>
      <c r="O97" s="304">
        <f t="shared" si="5"/>
        <v>0</v>
      </c>
      <c r="P97" s="304">
        <f t="shared" si="1"/>
        <v>0</v>
      </c>
      <c r="Q97" s="304">
        <f t="shared" si="0"/>
        <v>0</v>
      </c>
      <c r="R97" s="304">
        <f t="shared" si="3"/>
        <v>0</v>
      </c>
      <c r="S97" s="304">
        <f t="shared" si="4"/>
        <v>10000000</v>
      </c>
      <c r="T97" s="304">
        <f t="shared" si="2"/>
        <v>0</v>
      </c>
    </row>
    <row r="98" spans="1:20">
      <c r="A98" t="s">
        <v>484</v>
      </c>
      <c r="B98" s="304"/>
      <c r="C98" s="304"/>
      <c r="D98" s="304">
        <v>8439881</v>
      </c>
      <c r="E98" s="304"/>
      <c r="F98" s="304"/>
      <c r="G98" s="304"/>
      <c r="H98" s="304"/>
      <c r="I98" s="304"/>
      <c r="J98" s="304"/>
      <c r="K98" s="304"/>
      <c r="L98" s="304">
        <v>16268734</v>
      </c>
      <c r="M98" s="304"/>
      <c r="N98" s="304">
        <v>24708615</v>
      </c>
      <c r="O98" s="304">
        <f t="shared" si="5"/>
        <v>0</v>
      </c>
      <c r="P98" s="304">
        <f t="shared" si="1"/>
        <v>0</v>
      </c>
      <c r="Q98" s="304">
        <f t="shared" si="0"/>
        <v>8439881</v>
      </c>
      <c r="R98" s="304">
        <f t="shared" si="3"/>
        <v>0</v>
      </c>
      <c r="S98" s="304">
        <f t="shared" si="4"/>
        <v>16268734</v>
      </c>
      <c r="T98" s="304">
        <f>M98</f>
        <v>0</v>
      </c>
    </row>
    <row r="99" spans="1:20">
      <c r="A99" t="s">
        <v>498</v>
      </c>
      <c r="B99" s="304"/>
      <c r="C99" s="304"/>
      <c r="D99" s="304"/>
      <c r="E99" s="304">
        <v>841000</v>
      </c>
      <c r="F99" s="304"/>
      <c r="G99" s="304"/>
      <c r="H99" s="304"/>
      <c r="I99" s="304"/>
      <c r="J99" s="304"/>
      <c r="K99" s="304"/>
      <c r="L99" s="304">
        <v>3060000</v>
      </c>
      <c r="M99" s="304"/>
      <c r="N99" s="304">
        <v>3901000</v>
      </c>
      <c r="O99" s="304">
        <f t="shared" si="5"/>
        <v>0</v>
      </c>
      <c r="P99" s="304">
        <f t="shared" si="1"/>
        <v>0</v>
      </c>
      <c r="Q99" s="304">
        <f t="shared" si="0"/>
        <v>841000</v>
      </c>
      <c r="R99" s="304">
        <f t="shared" si="3"/>
        <v>0</v>
      </c>
      <c r="S99" s="304">
        <f t="shared" si="4"/>
        <v>3060000</v>
      </c>
      <c r="T99" s="304">
        <f t="shared" si="2"/>
        <v>0</v>
      </c>
    </row>
    <row r="100" spans="1:20">
      <c r="A100" t="s">
        <v>499</v>
      </c>
      <c r="B100" s="304">
        <v>275777</v>
      </c>
      <c r="C100" s="304"/>
      <c r="D100" s="304"/>
      <c r="E100" s="304">
        <v>2724223</v>
      </c>
      <c r="F100" s="304"/>
      <c r="G100" s="304"/>
      <c r="H100" s="304"/>
      <c r="I100" s="304"/>
      <c r="J100" s="304"/>
      <c r="K100" s="304"/>
      <c r="L100" s="304"/>
      <c r="M100" s="304"/>
      <c r="N100" s="304">
        <v>3000000</v>
      </c>
      <c r="O100" s="304">
        <f>B100</f>
        <v>275777</v>
      </c>
      <c r="P100" s="304">
        <f t="shared" si="1"/>
        <v>0</v>
      </c>
      <c r="Q100" s="304">
        <f t="shared" si="0"/>
        <v>2724223</v>
      </c>
      <c r="R100" s="304">
        <f t="shared" si="3"/>
        <v>0</v>
      </c>
      <c r="S100" s="304">
        <f t="shared" si="4"/>
        <v>0</v>
      </c>
      <c r="T100" s="304">
        <f>M100</f>
        <v>0</v>
      </c>
    </row>
    <row r="101" spans="1:20">
      <c r="A101" t="s">
        <v>485</v>
      </c>
      <c r="B101" s="304"/>
      <c r="C101" s="304"/>
      <c r="D101" s="304">
        <v>583333</v>
      </c>
      <c r="E101" s="304">
        <v>8300000</v>
      </c>
      <c r="F101" s="304"/>
      <c r="G101" s="304"/>
      <c r="H101" s="304"/>
      <c r="I101" s="304"/>
      <c r="J101" s="304"/>
      <c r="K101" s="304"/>
      <c r="L101" s="304">
        <v>152677665</v>
      </c>
      <c r="M101" s="304"/>
      <c r="N101" s="304">
        <v>161560998</v>
      </c>
      <c r="O101" s="304">
        <f>B101</f>
        <v>0</v>
      </c>
      <c r="P101" s="304">
        <f t="shared" si="1"/>
        <v>0</v>
      </c>
      <c r="Q101" s="304">
        <f t="shared" si="0"/>
        <v>8883333</v>
      </c>
      <c r="R101" s="304">
        <f t="shared" si="3"/>
        <v>0</v>
      </c>
      <c r="S101" s="304">
        <f t="shared" si="4"/>
        <v>152677665</v>
      </c>
      <c r="T101" s="304">
        <f t="shared" si="2"/>
        <v>0</v>
      </c>
    </row>
    <row r="102" spans="1:20">
      <c r="A102" t="s">
        <v>486</v>
      </c>
      <c r="B102" s="304"/>
      <c r="C102" s="304"/>
      <c r="D102" s="304"/>
      <c r="E102" s="304">
        <v>15028538</v>
      </c>
      <c r="F102" s="304"/>
      <c r="G102" s="304"/>
      <c r="H102" s="304">
        <v>11293878</v>
      </c>
      <c r="I102" s="304"/>
      <c r="J102" s="304">
        <v>11890416</v>
      </c>
      <c r="K102" s="304"/>
      <c r="L102" s="304">
        <v>67366434</v>
      </c>
      <c r="M102" s="304">
        <v>26759695</v>
      </c>
      <c r="N102" s="304">
        <v>132338961</v>
      </c>
      <c r="O102" s="304">
        <f t="shared" si="5"/>
        <v>0</v>
      </c>
      <c r="P102" s="304">
        <f t="shared" si="1"/>
        <v>0</v>
      </c>
      <c r="Q102" s="304">
        <f t="shared" si="0"/>
        <v>38212832</v>
      </c>
      <c r="R102" s="304">
        <f t="shared" si="3"/>
        <v>0</v>
      </c>
      <c r="S102" s="304">
        <f t="shared" si="4"/>
        <v>67366434</v>
      </c>
      <c r="T102" s="304">
        <f>M102</f>
        <v>26759695</v>
      </c>
    </row>
    <row r="103" spans="1:20">
      <c r="A103" t="s">
        <v>487</v>
      </c>
      <c r="B103" s="304"/>
      <c r="C103" s="304"/>
      <c r="D103" s="304"/>
      <c r="E103" s="304">
        <v>70964178</v>
      </c>
      <c r="F103" s="304"/>
      <c r="G103" s="304"/>
      <c r="H103" s="304"/>
      <c r="I103" s="304"/>
      <c r="J103" s="304"/>
      <c r="K103" s="304"/>
      <c r="L103" s="304">
        <v>6014522</v>
      </c>
      <c r="M103" s="304"/>
      <c r="N103" s="304">
        <v>76978700</v>
      </c>
      <c r="O103" s="304">
        <f t="shared" si="5"/>
        <v>0</v>
      </c>
      <c r="P103" s="304">
        <f t="shared" si="1"/>
        <v>0</v>
      </c>
      <c r="Q103" s="304">
        <f t="shared" si="0"/>
        <v>70964178</v>
      </c>
      <c r="R103" s="304">
        <f t="shared" si="3"/>
        <v>0</v>
      </c>
      <c r="S103" s="304">
        <f t="shared" si="4"/>
        <v>6014522</v>
      </c>
      <c r="T103" s="304">
        <f t="shared" si="2"/>
        <v>0</v>
      </c>
    </row>
    <row r="104" spans="1:20">
      <c r="A104" t="s">
        <v>488</v>
      </c>
      <c r="B104" s="304"/>
      <c r="C104" s="304"/>
      <c r="D104" s="304"/>
      <c r="E104" s="304"/>
      <c r="F104" s="304"/>
      <c r="G104" s="304"/>
      <c r="H104" s="304"/>
      <c r="I104" s="304"/>
      <c r="J104" s="304"/>
      <c r="K104" s="304"/>
      <c r="L104" s="304">
        <v>5013901</v>
      </c>
      <c r="M104" s="304"/>
      <c r="N104" s="304">
        <v>5013901</v>
      </c>
      <c r="O104" s="304">
        <f t="shared" si="5"/>
        <v>0</v>
      </c>
      <c r="P104" s="304">
        <f t="shared" si="1"/>
        <v>0</v>
      </c>
      <c r="Q104" s="304">
        <f t="shared" si="0"/>
        <v>0</v>
      </c>
      <c r="R104" s="304">
        <f t="shared" si="3"/>
        <v>0</v>
      </c>
      <c r="S104" s="304">
        <f t="shared" si="4"/>
        <v>5013901</v>
      </c>
      <c r="T104" s="304">
        <f t="shared" si="2"/>
        <v>0</v>
      </c>
    </row>
    <row r="105" spans="1:20">
      <c r="A105" t="s">
        <v>522</v>
      </c>
      <c r="B105" s="304"/>
      <c r="C105" s="304"/>
      <c r="D105" s="304"/>
      <c r="E105" s="304">
        <v>8243150</v>
      </c>
      <c r="F105" s="304"/>
      <c r="G105" s="304"/>
      <c r="H105" s="304"/>
      <c r="I105" s="304"/>
      <c r="J105" s="304"/>
      <c r="K105" s="304"/>
      <c r="L105" s="304"/>
      <c r="M105" s="304"/>
      <c r="N105" s="304">
        <v>8243150</v>
      </c>
      <c r="O105" s="304">
        <f t="shared" si="5"/>
        <v>0</v>
      </c>
      <c r="P105" s="304">
        <f t="shared" si="1"/>
        <v>0</v>
      </c>
      <c r="Q105" s="304">
        <f t="shared" si="0"/>
        <v>8243150</v>
      </c>
      <c r="R105" s="304">
        <f t="shared" si="3"/>
        <v>0</v>
      </c>
      <c r="S105" s="304">
        <f t="shared" si="4"/>
        <v>0</v>
      </c>
      <c r="T105" s="304">
        <f t="shared" si="2"/>
        <v>0</v>
      </c>
    </row>
    <row r="106" spans="1:20">
      <c r="A106" t="s">
        <v>527</v>
      </c>
      <c r="B106" s="304"/>
      <c r="C106" s="304"/>
      <c r="D106" s="304"/>
      <c r="E106" s="304"/>
      <c r="F106" s="304"/>
      <c r="G106" s="304"/>
      <c r="H106" s="304"/>
      <c r="I106" s="304"/>
      <c r="J106" s="304"/>
      <c r="K106" s="304"/>
      <c r="L106" s="304">
        <v>450000</v>
      </c>
      <c r="M106" s="304"/>
      <c r="N106" s="304">
        <v>450000</v>
      </c>
      <c r="O106" s="304">
        <f t="shared" si="5"/>
        <v>0</v>
      </c>
      <c r="P106" s="304">
        <f t="shared" si="1"/>
        <v>0</v>
      </c>
      <c r="Q106" s="304">
        <f t="shared" si="0"/>
        <v>0</v>
      </c>
      <c r="R106" s="304">
        <f t="shared" si="3"/>
        <v>0</v>
      </c>
      <c r="S106" s="304">
        <f t="shared" si="4"/>
        <v>450000</v>
      </c>
      <c r="T106" s="304">
        <f t="shared" si="2"/>
        <v>0</v>
      </c>
    </row>
    <row r="107" spans="1:20">
      <c r="A107" t="s">
        <v>523</v>
      </c>
      <c r="B107" s="304"/>
      <c r="C107" s="304"/>
      <c r="D107" s="304">
        <v>233695551</v>
      </c>
      <c r="E107" s="304"/>
      <c r="F107" s="304"/>
      <c r="G107" s="304"/>
      <c r="H107" s="304"/>
      <c r="I107" s="304"/>
      <c r="J107" s="304"/>
      <c r="K107" s="304"/>
      <c r="L107" s="304"/>
      <c r="M107" s="304"/>
      <c r="N107" s="304">
        <v>233695551</v>
      </c>
      <c r="O107" s="304">
        <f t="shared" si="5"/>
        <v>0</v>
      </c>
      <c r="P107" s="304">
        <f t="shared" si="1"/>
        <v>0</v>
      </c>
      <c r="Q107" s="304">
        <f t="shared" si="0"/>
        <v>233695551</v>
      </c>
      <c r="R107" s="304">
        <f t="shared" si="3"/>
        <v>0</v>
      </c>
      <c r="S107" s="304">
        <f t="shared" si="4"/>
        <v>0</v>
      </c>
      <c r="T107" s="304">
        <f t="shared" si="2"/>
        <v>0</v>
      </c>
    </row>
    <row r="108" spans="1:20">
      <c r="A108" t="s">
        <v>1182</v>
      </c>
      <c r="B108" s="304"/>
      <c r="C108" s="304"/>
      <c r="D108" s="304">
        <v>207818133</v>
      </c>
      <c r="E108" s="304"/>
      <c r="F108" s="304"/>
      <c r="G108" s="304"/>
      <c r="H108" s="304"/>
      <c r="I108" s="304"/>
      <c r="J108" s="304"/>
      <c r="K108" s="304"/>
      <c r="L108" s="304"/>
      <c r="M108" s="304"/>
      <c r="N108" s="304">
        <v>207818133</v>
      </c>
      <c r="O108" s="304">
        <f t="shared" si="5"/>
        <v>0</v>
      </c>
      <c r="P108" s="304">
        <f t="shared" si="1"/>
        <v>0</v>
      </c>
      <c r="Q108" s="304">
        <f t="shared" si="0"/>
        <v>207818133</v>
      </c>
      <c r="R108" s="304">
        <f t="shared" si="3"/>
        <v>0</v>
      </c>
      <c r="S108" s="304">
        <f>L108</f>
        <v>0</v>
      </c>
      <c r="T108" s="304">
        <f t="shared" si="2"/>
        <v>0</v>
      </c>
    </row>
    <row r="109" spans="1:20">
      <c r="A109" t="s">
        <v>468</v>
      </c>
      <c r="B109" s="304">
        <v>1500000</v>
      </c>
      <c r="C109" s="304"/>
      <c r="D109" s="304"/>
      <c r="E109" s="304">
        <v>9611400</v>
      </c>
      <c r="F109" s="304">
        <v>3500000</v>
      </c>
      <c r="G109" s="304"/>
      <c r="H109" s="304"/>
      <c r="I109" s="304"/>
      <c r="J109" s="304"/>
      <c r="K109" s="304"/>
      <c r="L109" s="304">
        <v>5604000</v>
      </c>
      <c r="M109" s="304"/>
      <c r="N109" s="304">
        <v>20215400</v>
      </c>
      <c r="O109" s="304">
        <f t="shared" ref="O109:O149" si="6">B109</f>
        <v>1500000</v>
      </c>
      <c r="P109" s="304">
        <f t="shared" si="1"/>
        <v>0</v>
      </c>
      <c r="Q109" s="304">
        <f t="shared" si="0"/>
        <v>13111400</v>
      </c>
      <c r="R109" s="304">
        <f t="shared" si="3"/>
        <v>0</v>
      </c>
      <c r="S109" s="304">
        <f t="shared" ref="S109:S121" si="7">L109</f>
        <v>5604000</v>
      </c>
      <c r="T109" s="304">
        <f t="shared" si="2"/>
        <v>0</v>
      </c>
    </row>
    <row r="110" spans="1:20">
      <c r="A110" t="s">
        <v>500</v>
      </c>
      <c r="B110" s="304"/>
      <c r="C110" s="304"/>
      <c r="D110" s="304"/>
      <c r="E110" s="304"/>
      <c r="F110" s="304">
        <v>2000000</v>
      </c>
      <c r="G110" s="304"/>
      <c r="H110" s="304"/>
      <c r="I110" s="304"/>
      <c r="J110" s="304"/>
      <c r="K110" s="304"/>
      <c r="L110" s="304"/>
      <c r="M110" s="304"/>
      <c r="N110" s="304">
        <v>2000000</v>
      </c>
      <c r="O110" s="304">
        <f t="shared" si="6"/>
        <v>0</v>
      </c>
      <c r="P110" s="304">
        <f t="shared" si="1"/>
        <v>0</v>
      </c>
      <c r="Q110" s="304">
        <f t="shared" si="0"/>
        <v>2000000</v>
      </c>
      <c r="R110" s="304">
        <f t="shared" si="3"/>
        <v>0</v>
      </c>
      <c r="S110" s="304">
        <f t="shared" si="7"/>
        <v>0</v>
      </c>
      <c r="T110" s="304">
        <f t="shared" si="2"/>
        <v>0</v>
      </c>
    </row>
    <row r="111" spans="1:20">
      <c r="A111" t="s">
        <v>470</v>
      </c>
      <c r="B111" s="304"/>
      <c r="C111" s="304"/>
      <c r="D111" s="304"/>
      <c r="E111" s="304"/>
      <c r="F111" s="304"/>
      <c r="G111" s="304"/>
      <c r="H111" s="304"/>
      <c r="I111" s="304"/>
      <c r="J111" s="304"/>
      <c r="K111" s="304"/>
      <c r="L111" s="304">
        <v>6090000</v>
      </c>
      <c r="M111" s="304"/>
      <c r="N111" s="304">
        <v>6090000</v>
      </c>
      <c r="O111" s="304">
        <f t="shared" si="6"/>
        <v>0</v>
      </c>
      <c r="P111" s="304">
        <f t="shared" si="1"/>
        <v>0</v>
      </c>
      <c r="Q111" s="304">
        <f t="shared" ref="Q111:Q142" si="8">D111+E111+F111+G111+H111+I111+J111</f>
        <v>0</v>
      </c>
      <c r="R111" s="304">
        <f t="shared" si="3"/>
        <v>0</v>
      </c>
      <c r="S111" s="304">
        <f t="shared" si="7"/>
        <v>6090000</v>
      </c>
      <c r="T111" s="304">
        <f t="shared" si="2"/>
        <v>0</v>
      </c>
    </row>
    <row r="112" spans="1:20">
      <c r="A112" t="s">
        <v>471</v>
      </c>
      <c r="B112" s="304">
        <v>1639631</v>
      </c>
      <c r="C112" s="304"/>
      <c r="D112" s="304">
        <v>3536429</v>
      </c>
      <c r="E112" s="304">
        <v>878790</v>
      </c>
      <c r="F112" s="304"/>
      <c r="G112" s="304"/>
      <c r="H112" s="304"/>
      <c r="I112" s="304"/>
      <c r="J112" s="304"/>
      <c r="K112" s="304"/>
      <c r="L112" s="304"/>
      <c r="M112" s="304"/>
      <c r="N112" s="304">
        <v>6054850</v>
      </c>
      <c r="O112" s="304">
        <f t="shared" si="6"/>
        <v>1639631</v>
      </c>
      <c r="P112" s="304">
        <f t="shared" si="1"/>
        <v>0</v>
      </c>
      <c r="Q112" s="304">
        <f t="shared" si="8"/>
        <v>4415219</v>
      </c>
      <c r="R112" s="304">
        <f t="shared" si="3"/>
        <v>0</v>
      </c>
      <c r="S112" s="304">
        <f t="shared" si="7"/>
        <v>0</v>
      </c>
      <c r="T112" s="304">
        <f t="shared" si="2"/>
        <v>0</v>
      </c>
    </row>
    <row r="113" spans="1:20">
      <c r="A113" t="s">
        <v>1183</v>
      </c>
      <c r="B113" s="304">
        <v>300000</v>
      </c>
      <c r="C113" s="304"/>
      <c r="D113" s="304"/>
      <c r="E113" s="304"/>
      <c r="F113" s="304"/>
      <c r="G113" s="304"/>
      <c r="H113" s="304"/>
      <c r="I113" s="304"/>
      <c r="J113" s="304"/>
      <c r="K113" s="304"/>
      <c r="L113" s="304"/>
      <c r="M113" s="304"/>
      <c r="N113" s="304">
        <v>300000</v>
      </c>
      <c r="O113" s="304">
        <f t="shared" si="6"/>
        <v>300000</v>
      </c>
      <c r="P113" s="304">
        <f t="shared" si="1"/>
        <v>0</v>
      </c>
      <c r="Q113" s="304">
        <f t="shared" si="8"/>
        <v>0</v>
      </c>
      <c r="R113" s="304">
        <f t="shared" si="3"/>
        <v>0</v>
      </c>
      <c r="S113" s="304">
        <f t="shared" si="7"/>
        <v>0</v>
      </c>
      <c r="T113" s="304">
        <f t="shared" si="2"/>
        <v>0</v>
      </c>
    </row>
    <row r="114" spans="1:20">
      <c r="A114" t="s">
        <v>1184</v>
      </c>
      <c r="B114" s="304">
        <v>1000000</v>
      </c>
      <c r="C114" s="304"/>
      <c r="D114" s="304"/>
      <c r="E114" s="304"/>
      <c r="F114" s="304"/>
      <c r="G114" s="304"/>
      <c r="H114" s="304"/>
      <c r="I114" s="304"/>
      <c r="J114" s="304"/>
      <c r="K114" s="304"/>
      <c r="L114" s="304"/>
      <c r="M114" s="304"/>
      <c r="N114" s="304">
        <v>1000000</v>
      </c>
      <c r="O114" s="304">
        <f t="shared" si="6"/>
        <v>1000000</v>
      </c>
      <c r="P114" s="304">
        <f t="shared" si="1"/>
        <v>0</v>
      </c>
      <c r="Q114" s="304">
        <f t="shared" si="8"/>
        <v>0</v>
      </c>
      <c r="R114" s="304">
        <f t="shared" si="3"/>
        <v>0</v>
      </c>
      <c r="S114" s="304">
        <f t="shared" si="7"/>
        <v>0</v>
      </c>
      <c r="T114" s="304">
        <f t="shared" si="2"/>
        <v>0</v>
      </c>
    </row>
    <row r="115" spans="1:20">
      <c r="A115" t="s">
        <v>1185</v>
      </c>
      <c r="B115" s="304">
        <v>100000</v>
      </c>
      <c r="C115" s="304"/>
      <c r="D115" s="304"/>
      <c r="E115" s="304"/>
      <c r="F115" s="304"/>
      <c r="G115" s="304"/>
      <c r="H115" s="304"/>
      <c r="I115" s="304"/>
      <c r="J115" s="304"/>
      <c r="K115" s="304"/>
      <c r="L115" s="304"/>
      <c r="M115" s="304"/>
      <c r="N115" s="304">
        <v>100000</v>
      </c>
      <c r="O115" s="304">
        <f t="shared" si="6"/>
        <v>100000</v>
      </c>
      <c r="P115" s="304">
        <f t="shared" si="1"/>
        <v>0</v>
      </c>
      <c r="Q115" s="304">
        <f t="shared" si="8"/>
        <v>0</v>
      </c>
      <c r="R115" s="304">
        <f t="shared" si="3"/>
        <v>0</v>
      </c>
      <c r="S115" s="304">
        <f t="shared" si="7"/>
        <v>0</v>
      </c>
      <c r="T115" s="304">
        <f t="shared" si="2"/>
        <v>0</v>
      </c>
    </row>
    <row r="116" spans="1:20">
      <c r="A116" t="s">
        <v>489</v>
      </c>
      <c r="B116" s="304"/>
      <c r="C116" s="304">
        <v>0</v>
      </c>
      <c r="D116" s="304">
        <v>9024517</v>
      </c>
      <c r="E116" s="304">
        <v>3250000</v>
      </c>
      <c r="F116" s="304"/>
      <c r="G116" s="304"/>
      <c r="H116" s="304"/>
      <c r="I116" s="304"/>
      <c r="J116" s="304"/>
      <c r="K116" s="304"/>
      <c r="L116" s="304">
        <v>57460022</v>
      </c>
      <c r="M116" s="304"/>
      <c r="N116" s="304">
        <v>69734539</v>
      </c>
      <c r="O116" s="304">
        <f t="shared" si="6"/>
        <v>0</v>
      </c>
      <c r="P116" s="304">
        <f t="shared" si="1"/>
        <v>0</v>
      </c>
      <c r="Q116" s="304">
        <f t="shared" si="8"/>
        <v>12274517</v>
      </c>
      <c r="R116" s="304">
        <f t="shared" si="3"/>
        <v>0</v>
      </c>
      <c r="S116" s="304">
        <f t="shared" si="7"/>
        <v>57460022</v>
      </c>
      <c r="T116" s="304">
        <f t="shared" si="2"/>
        <v>0</v>
      </c>
    </row>
    <row r="117" spans="1:20">
      <c r="A117" t="s">
        <v>1186</v>
      </c>
      <c r="B117" s="304">
        <v>200000</v>
      </c>
      <c r="C117" s="304"/>
      <c r="D117" s="304"/>
      <c r="E117" s="304"/>
      <c r="F117" s="304"/>
      <c r="G117" s="304"/>
      <c r="H117" s="304"/>
      <c r="I117" s="304"/>
      <c r="J117" s="304"/>
      <c r="K117" s="304"/>
      <c r="L117" s="304"/>
      <c r="M117" s="304"/>
      <c r="N117" s="304">
        <v>200000</v>
      </c>
      <c r="O117" s="304">
        <f t="shared" si="6"/>
        <v>200000</v>
      </c>
      <c r="P117" s="304">
        <f t="shared" si="1"/>
        <v>0</v>
      </c>
      <c r="Q117" s="304">
        <f t="shared" si="8"/>
        <v>0</v>
      </c>
      <c r="R117" s="304">
        <f t="shared" si="3"/>
        <v>0</v>
      </c>
      <c r="S117" s="304">
        <f t="shared" si="7"/>
        <v>0</v>
      </c>
      <c r="T117" s="304">
        <f t="shared" si="2"/>
        <v>0</v>
      </c>
    </row>
    <row r="118" spans="1:20">
      <c r="A118" t="s">
        <v>501</v>
      </c>
      <c r="B118" s="304"/>
      <c r="C118" s="304"/>
      <c r="D118" s="304"/>
      <c r="E118" s="304"/>
      <c r="F118" s="304">
        <v>4000000</v>
      </c>
      <c r="G118" s="304"/>
      <c r="H118" s="304"/>
      <c r="I118" s="304"/>
      <c r="J118" s="304"/>
      <c r="K118" s="304"/>
      <c r="L118" s="304"/>
      <c r="M118" s="304"/>
      <c r="N118" s="304">
        <v>4000000</v>
      </c>
      <c r="O118" s="304">
        <f t="shared" si="6"/>
        <v>0</v>
      </c>
      <c r="P118" s="304">
        <f t="shared" si="1"/>
        <v>0</v>
      </c>
      <c r="Q118" s="304">
        <f t="shared" si="8"/>
        <v>4000000</v>
      </c>
      <c r="R118" s="304">
        <f t="shared" si="3"/>
        <v>0</v>
      </c>
      <c r="S118" s="304">
        <f t="shared" si="7"/>
        <v>0</v>
      </c>
      <c r="T118" s="304">
        <f t="shared" si="2"/>
        <v>0</v>
      </c>
    </row>
    <row r="119" spans="1:20">
      <c r="A119" t="s">
        <v>496</v>
      </c>
      <c r="B119" s="304">
        <v>50000</v>
      </c>
      <c r="C119" s="304">
        <v>1817857</v>
      </c>
      <c r="D119" s="304"/>
      <c r="E119" s="304">
        <v>3540000</v>
      </c>
      <c r="F119" s="304"/>
      <c r="G119" s="304"/>
      <c r="H119" s="304"/>
      <c r="I119" s="304"/>
      <c r="J119" s="304"/>
      <c r="K119" s="304"/>
      <c r="L119" s="304">
        <v>15310000</v>
      </c>
      <c r="M119" s="304"/>
      <c r="N119" s="304">
        <v>20717857</v>
      </c>
      <c r="O119" s="304">
        <f t="shared" si="6"/>
        <v>50000</v>
      </c>
      <c r="P119" s="304">
        <f>C119</f>
        <v>1817857</v>
      </c>
      <c r="Q119" s="304">
        <f t="shared" si="8"/>
        <v>3540000</v>
      </c>
      <c r="R119" s="304">
        <f t="shared" si="3"/>
        <v>0</v>
      </c>
      <c r="S119" s="304">
        <f t="shared" si="7"/>
        <v>15310000</v>
      </c>
      <c r="T119" s="304">
        <f t="shared" si="2"/>
        <v>0</v>
      </c>
    </row>
    <row r="120" spans="1:20">
      <c r="A120" t="s">
        <v>490</v>
      </c>
      <c r="B120" s="304"/>
      <c r="C120" s="304"/>
      <c r="D120" s="304"/>
      <c r="E120" s="304">
        <v>4516460</v>
      </c>
      <c r="F120" s="304"/>
      <c r="G120" s="304">
        <v>20731415</v>
      </c>
      <c r="H120" s="304"/>
      <c r="I120" s="304"/>
      <c r="J120" s="304"/>
      <c r="K120" s="304"/>
      <c r="L120" s="304">
        <v>32228901</v>
      </c>
      <c r="M120" s="304"/>
      <c r="N120" s="304">
        <v>57476776</v>
      </c>
      <c r="O120" s="304">
        <f t="shared" si="6"/>
        <v>0</v>
      </c>
      <c r="P120" s="304">
        <f>C120</f>
        <v>0</v>
      </c>
      <c r="Q120" s="304">
        <f t="shared" si="8"/>
        <v>25247875</v>
      </c>
      <c r="R120" s="304">
        <f t="shared" si="3"/>
        <v>0</v>
      </c>
      <c r="S120" s="304">
        <f t="shared" si="7"/>
        <v>32228901</v>
      </c>
      <c r="T120" s="304">
        <f t="shared" si="2"/>
        <v>0</v>
      </c>
    </row>
    <row r="121" spans="1:20">
      <c r="A121" t="s">
        <v>1187</v>
      </c>
      <c r="B121" s="304">
        <v>3500000</v>
      </c>
      <c r="C121" s="304"/>
      <c r="D121" s="304"/>
      <c r="E121" s="304"/>
      <c r="F121" s="304"/>
      <c r="G121" s="304"/>
      <c r="H121" s="304"/>
      <c r="I121" s="304"/>
      <c r="J121" s="304"/>
      <c r="K121" s="304"/>
      <c r="L121" s="304"/>
      <c r="M121" s="304"/>
      <c r="N121" s="304">
        <v>3500000</v>
      </c>
      <c r="O121" s="304">
        <f t="shared" si="6"/>
        <v>3500000</v>
      </c>
      <c r="P121" s="304">
        <f t="shared" si="1"/>
        <v>0</v>
      </c>
      <c r="Q121" s="304">
        <f t="shared" si="8"/>
        <v>0</v>
      </c>
      <c r="R121" s="304">
        <f t="shared" si="3"/>
        <v>0</v>
      </c>
      <c r="S121" s="304">
        <f t="shared" si="7"/>
        <v>0</v>
      </c>
      <c r="T121" s="304">
        <f t="shared" si="2"/>
        <v>0</v>
      </c>
    </row>
    <row r="122" spans="1:20">
      <c r="A122" t="s">
        <v>491</v>
      </c>
      <c r="B122" s="304"/>
      <c r="C122" s="304"/>
      <c r="D122" s="304"/>
      <c r="E122" s="304">
        <v>1899156</v>
      </c>
      <c r="F122" s="304"/>
      <c r="G122" s="304">
        <v>27839808</v>
      </c>
      <c r="H122" s="304"/>
      <c r="I122" s="304"/>
      <c r="J122" s="304"/>
      <c r="K122" s="304"/>
      <c r="L122" s="304"/>
      <c r="M122" s="304"/>
      <c r="N122" s="304">
        <v>29738964</v>
      </c>
      <c r="O122" s="304">
        <f t="shared" si="6"/>
        <v>0</v>
      </c>
      <c r="P122" s="304">
        <f t="shared" si="1"/>
        <v>0</v>
      </c>
      <c r="Q122" s="304">
        <f t="shared" si="8"/>
        <v>29738964</v>
      </c>
      <c r="R122" s="304">
        <f t="shared" si="3"/>
        <v>0</v>
      </c>
      <c r="S122" s="304">
        <f t="shared" ref="S122:S149" si="9">L122</f>
        <v>0</v>
      </c>
      <c r="T122" s="304">
        <f t="shared" si="2"/>
        <v>0</v>
      </c>
    </row>
    <row r="123" spans="1:20">
      <c r="A123" t="s">
        <v>1188</v>
      </c>
      <c r="B123" s="304">
        <v>1000000</v>
      </c>
      <c r="C123" s="304"/>
      <c r="D123" s="304"/>
      <c r="E123" s="304"/>
      <c r="F123" s="304"/>
      <c r="G123" s="304"/>
      <c r="H123" s="304"/>
      <c r="I123" s="304"/>
      <c r="J123" s="304"/>
      <c r="K123" s="304"/>
      <c r="L123" s="304"/>
      <c r="M123" s="304"/>
      <c r="N123" s="304">
        <v>1000000</v>
      </c>
      <c r="O123" s="304">
        <f t="shared" si="6"/>
        <v>1000000</v>
      </c>
      <c r="P123" s="304">
        <f t="shared" si="1"/>
        <v>0</v>
      </c>
      <c r="Q123" s="304">
        <f t="shared" si="8"/>
        <v>0</v>
      </c>
      <c r="R123" s="304">
        <f t="shared" si="3"/>
        <v>0</v>
      </c>
      <c r="S123" s="304">
        <f t="shared" si="9"/>
        <v>0</v>
      </c>
      <c r="T123" s="304">
        <f t="shared" si="2"/>
        <v>0</v>
      </c>
    </row>
    <row r="124" spans="1:20">
      <c r="A124" t="s">
        <v>1189</v>
      </c>
      <c r="B124" s="304">
        <v>1000000</v>
      </c>
      <c r="C124" s="304"/>
      <c r="D124" s="304"/>
      <c r="E124" s="304"/>
      <c r="F124" s="304"/>
      <c r="G124" s="304"/>
      <c r="H124" s="304"/>
      <c r="I124" s="304"/>
      <c r="J124" s="304"/>
      <c r="K124" s="304"/>
      <c r="L124" s="304"/>
      <c r="M124" s="304"/>
      <c r="N124" s="304">
        <v>1000000</v>
      </c>
      <c r="O124" s="304">
        <f t="shared" si="6"/>
        <v>1000000</v>
      </c>
      <c r="P124" s="304">
        <f t="shared" si="1"/>
        <v>0</v>
      </c>
      <c r="Q124" s="304">
        <f t="shared" si="8"/>
        <v>0</v>
      </c>
      <c r="R124" s="304">
        <f t="shared" si="3"/>
        <v>0</v>
      </c>
      <c r="S124" s="304">
        <f t="shared" si="9"/>
        <v>0</v>
      </c>
      <c r="T124" s="304">
        <f t="shared" si="2"/>
        <v>0</v>
      </c>
    </row>
    <row r="125" spans="1:20">
      <c r="A125" t="s">
        <v>1190</v>
      </c>
      <c r="B125" s="304">
        <v>7000000</v>
      </c>
      <c r="C125" s="304"/>
      <c r="D125" s="304"/>
      <c r="E125" s="304"/>
      <c r="F125" s="304"/>
      <c r="G125" s="304"/>
      <c r="H125" s="304"/>
      <c r="I125" s="304"/>
      <c r="J125" s="304"/>
      <c r="K125" s="304"/>
      <c r="L125" s="304"/>
      <c r="M125" s="304"/>
      <c r="N125" s="304">
        <v>7000000</v>
      </c>
      <c r="O125" s="304">
        <f t="shared" si="6"/>
        <v>7000000</v>
      </c>
      <c r="P125" s="304">
        <f t="shared" si="1"/>
        <v>0</v>
      </c>
      <c r="Q125" s="304">
        <f t="shared" si="8"/>
        <v>0</v>
      </c>
      <c r="R125" s="304">
        <f t="shared" si="3"/>
        <v>0</v>
      </c>
      <c r="S125" s="304">
        <f t="shared" si="9"/>
        <v>0</v>
      </c>
      <c r="T125" s="304">
        <f t="shared" si="2"/>
        <v>0</v>
      </c>
    </row>
    <row r="126" spans="1:20">
      <c r="A126" t="s">
        <v>1191</v>
      </c>
      <c r="B126" s="304">
        <v>1500000</v>
      </c>
      <c r="C126" s="304"/>
      <c r="D126" s="304"/>
      <c r="E126" s="304"/>
      <c r="F126" s="304"/>
      <c r="G126" s="304"/>
      <c r="H126" s="304"/>
      <c r="I126" s="304"/>
      <c r="J126" s="304"/>
      <c r="K126" s="304"/>
      <c r="L126" s="304"/>
      <c r="M126" s="304"/>
      <c r="N126" s="304">
        <v>1500000</v>
      </c>
      <c r="O126" s="304">
        <f t="shared" si="6"/>
        <v>1500000</v>
      </c>
      <c r="P126" s="304">
        <f t="shared" si="1"/>
        <v>0</v>
      </c>
      <c r="Q126" s="304">
        <f t="shared" si="8"/>
        <v>0</v>
      </c>
      <c r="R126" s="304">
        <f t="shared" si="3"/>
        <v>0</v>
      </c>
      <c r="S126" s="304">
        <f t="shared" si="9"/>
        <v>0</v>
      </c>
      <c r="T126" s="304">
        <f t="shared" si="2"/>
        <v>0</v>
      </c>
    </row>
    <row r="127" spans="1:20">
      <c r="A127" t="s">
        <v>502</v>
      </c>
      <c r="B127" s="304"/>
      <c r="C127" s="304"/>
      <c r="D127" s="304"/>
      <c r="E127" s="304">
        <v>13000000</v>
      </c>
      <c r="F127" s="304"/>
      <c r="G127" s="304"/>
      <c r="H127" s="304"/>
      <c r="I127" s="304"/>
      <c r="J127" s="304"/>
      <c r="K127" s="304"/>
      <c r="L127" s="304"/>
      <c r="M127" s="304"/>
      <c r="N127" s="304">
        <v>13000000</v>
      </c>
      <c r="O127" s="304">
        <f t="shared" si="6"/>
        <v>0</v>
      </c>
      <c r="P127" s="304">
        <f t="shared" si="1"/>
        <v>0</v>
      </c>
      <c r="Q127" s="304">
        <f t="shared" si="8"/>
        <v>13000000</v>
      </c>
      <c r="R127" s="304">
        <f t="shared" si="3"/>
        <v>0</v>
      </c>
      <c r="S127" s="304">
        <f t="shared" si="9"/>
        <v>0</v>
      </c>
      <c r="T127" s="304">
        <f t="shared" si="2"/>
        <v>0</v>
      </c>
    </row>
    <row r="128" spans="1:20">
      <c r="A128" t="s">
        <v>503</v>
      </c>
      <c r="B128" s="304"/>
      <c r="C128" s="304"/>
      <c r="D128" s="304"/>
      <c r="E128" s="304">
        <v>17000000</v>
      </c>
      <c r="F128" s="304">
        <v>0</v>
      </c>
      <c r="G128" s="304"/>
      <c r="H128" s="304"/>
      <c r="I128" s="304"/>
      <c r="J128" s="304"/>
      <c r="K128" s="304"/>
      <c r="L128" s="304"/>
      <c r="M128" s="304"/>
      <c r="N128" s="304">
        <v>17000000</v>
      </c>
      <c r="O128" s="304">
        <f t="shared" si="6"/>
        <v>0</v>
      </c>
      <c r="P128" s="304">
        <f t="shared" si="1"/>
        <v>0</v>
      </c>
      <c r="Q128" s="304">
        <f t="shared" si="8"/>
        <v>17000000</v>
      </c>
      <c r="R128" s="304">
        <f t="shared" si="3"/>
        <v>0</v>
      </c>
      <c r="S128" s="304">
        <f t="shared" si="9"/>
        <v>0</v>
      </c>
      <c r="T128" s="304">
        <f t="shared" si="2"/>
        <v>0</v>
      </c>
    </row>
    <row r="129" spans="1:20">
      <c r="A129" t="s">
        <v>504</v>
      </c>
      <c r="B129" s="304"/>
      <c r="C129" s="304"/>
      <c r="D129" s="304"/>
      <c r="E129" s="304"/>
      <c r="F129" s="304">
        <v>1000000</v>
      </c>
      <c r="G129" s="304"/>
      <c r="H129" s="304"/>
      <c r="I129" s="304"/>
      <c r="J129" s="304"/>
      <c r="K129" s="304"/>
      <c r="L129" s="304"/>
      <c r="M129" s="304"/>
      <c r="N129" s="304">
        <v>1000000</v>
      </c>
      <c r="O129" s="304">
        <f t="shared" si="6"/>
        <v>0</v>
      </c>
      <c r="P129" s="304">
        <f t="shared" si="1"/>
        <v>0</v>
      </c>
      <c r="Q129" s="304">
        <f t="shared" si="8"/>
        <v>1000000</v>
      </c>
      <c r="R129" s="304">
        <f t="shared" si="3"/>
        <v>0</v>
      </c>
      <c r="S129" s="304">
        <f t="shared" si="9"/>
        <v>0</v>
      </c>
      <c r="T129" s="304">
        <f t="shared" si="2"/>
        <v>0</v>
      </c>
    </row>
    <row r="130" spans="1:20">
      <c r="A130" t="s">
        <v>505</v>
      </c>
      <c r="B130" s="304"/>
      <c r="C130" s="304"/>
      <c r="D130" s="304"/>
      <c r="E130" s="304"/>
      <c r="F130" s="304">
        <v>4000000</v>
      </c>
      <c r="G130" s="304"/>
      <c r="H130" s="304"/>
      <c r="I130" s="304"/>
      <c r="J130" s="304"/>
      <c r="K130" s="304"/>
      <c r="L130" s="304"/>
      <c r="M130" s="304"/>
      <c r="N130" s="304">
        <v>4000000</v>
      </c>
      <c r="O130" s="304">
        <f t="shared" si="6"/>
        <v>0</v>
      </c>
      <c r="P130" s="304">
        <f t="shared" si="1"/>
        <v>0</v>
      </c>
      <c r="Q130" s="304">
        <f t="shared" si="8"/>
        <v>4000000</v>
      </c>
      <c r="R130" s="304">
        <f t="shared" si="3"/>
        <v>0</v>
      </c>
      <c r="S130" s="304">
        <f t="shared" si="9"/>
        <v>0</v>
      </c>
      <c r="T130" s="304">
        <f t="shared" si="2"/>
        <v>0</v>
      </c>
    </row>
    <row r="131" spans="1:20">
      <c r="A131" t="s">
        <v>506</v>
      </c>
      <c r="B131" s="304"/>
      <c r="C131" s="304"/>
      <c r="D131" s="304"/>
      <c r="E131" s="304"/>
      <c r="F131" s="304">
        <v>5000000</v>
      </c>
      <c r="G131" s="304"/>
      <c r="H131" s="304"/>
      <c r="I131" s="304"/>
      <c r="J131" s="304"/>
      <c r="K131" s="304"/>
      <c r="L131" s="304"/>
      <c r="M131" s="304"/>
      <c r="N131" s="304">
        <v>5000000</v>
      </c>
      <c r="O131" s="304">
        <f t="shared" si="6"/>
        <v>0</v>
      </c>
      <c r="P131" s="304">
        <f t="shared" si="1"/>
        <v>0</v>
      </c>
      <c r="Q131" s="304">
        <f t="shared" si="8"/>
        <v>5000000</v>
      </c>
      <c r="R131" s="304">
        <f t="shared" si="3"/>
        <v>0</v>
      </c>
      <c r="S131" s="304">
        <f t="shared" si="9"/>
        <v>0</v>
      </c>
      <c r="T131" s="304">
        <f t="shared" si="2"/>
        <v>0</v>
      </c>
    </row>
    <row r="132" spans="1:20">
      <c r="A132" t="s">
        <v>507</v>
      </c>
      <c r="B132" s="304"/>
      <c r="C132" s="304"/>
      <c r="D132" s="304"/>
      <c r="E132" s="304"/>
      <c r="F132" s="304">
        <v>13500000</v>
      </c>
      <c r="G132" s="304"/>
      <c r="H132" s="304"/>
      <c r="I132" s="304"/>
      <c r="J132" s="304"/>
      <c r="K132" s="304"/>
      <c r="L132" s="304"/>
      <c r="M132" s="304"/>
      <c r="N132" s="304">
        <v>13500000</v>
      </c>
      <c r="O132" s="304">
        <f t="shared" si="6"/>
        <v>0</v>
      </c>
      <c r="P132" s="304">
        <f t="shared" si="1"/>
        <v>0</v>
      </c>
      <c r="Q132" s="304">
        <f t="shared" si="8"/>
        <v>13500000</v>
      </c>
      <c r="R132" s="304">
        <f t="shared" si="3"/>
        <v>0</v>
      </c>
      <c r="S132" s="304">
        <f t="shared" si="9"/>
        <v>0</v>
      </c>
      <c r="T132" s="304">
        <f t="shared" si="2"/>
        <v>0</v>
      </c>
    </row>
    <row r="133" spans="1:20">
      <c r="A133" t="s">
        <v>472</v>
      </c>
      <c r="B133" s="304">
        <v>50000</v>
      </c>
      <c r="C133" s="304"/>
      <c r="D133" s="304"/>
      <c r="E133" s="304">
        <v>1460500</v>
      </c>
      <c r="F133" s="304"/>
      <c r="G133" s="304"/>
      <c r="H133" s="304"/>
      <c r="I133" s="304"/>
      <c r="J133" s="304"/>
      <c r="K133" s="304"/>
      <c r="L133" s="304">
        <v>1164275</v>
      </c>
      <c r="M133" s="304"/>
      <c r="N133" s="304">
        <v>2674775</v>
      </c>
      <c r="O133" s="304">
        <f t="shared" si="6"/>
        <v>50000</v>
      </c>
      <c r="P133" s="304">
        <f t="shared" si="1"/>
        <v>0</v>
      </c>
      <c r="Q133" s="304">
        <f t="shared" si="8"/>
        <v>1460500</v>
      </c>
      <c r="R133" s="304">
        <f t="shared" si="3"/>
        <v>0</v>
      </c>
      <c r="S133" s="304">
        <f t="shared" si="9"/>
        <v>1164275</v>
      </c>
      <c r="T133" s="304">
        <f t="shared" si="2"/>
        <v>0</v>
      </c>
    </row>
    <row r="134" spans="1:20">
      <c r="A134" t="s">
        <v>473</v>
      </c>
      <c r="B134" s="304"/>
      <c r="C134" s="304"/>
      <c r="D134" s="304"/>
      <c r="E134" s="304"/>
      <c r="F134" s="304"/>
      <c r="G134" s="304"/>
      <c r="H134" s="304"/>
      <c r="I134" s="304"/>
      <c r="J134" s="304"/>
      <c r="K134" s="304"/>
      <c r="L134" s="304">
        <v>1660000</v>
      </c>
      <c r="M134" s="304"/>
      <c r="N134" s="304">
        <v>1660000</v>
      </c>
      <c r="O134" s="304">
        <f t="shared" si="6"/>
        <v>0</v>
      </c>
      <c r="P134" s="304">
        <f t="shared" si="1"/>
        <v>0</v>
      </c>
      <c r="Q134" s="304">
        <f t="shared" si="8"/>
        <v>0</v>
      </c>
      <c r="R134" s="304">
        <f t="shared" si="3"/>
        <v>0</v>
      </c>
      <c r="S134" s="304">
        <f t="shared" si="9"/>
        <v>1660000</v>
      </c>
      <c r="T134" s="304">
        <f t="shared" si="2"/>
        <v>0</v>
      </c>
    </row>
    <row r="135" spans="1:20">
      <c r="A135" t="s">
        <v>1192</v>
      </c>
      <c r="B135" s="304">
        <v>1066050</v>
      </c>
      <c r="C135" s="304"/>
      <c r="D135" s="304"/>
      <c r="E135" s="304"/>
      <c r="F135" s="304"/>
      <c r="G135" s="304"/>
      <c r="H135" s="304"/>
      <c r="I135" s="304"/>
      <c r="J135" s="304"/>
      <c r="K135" s="304"/>
      <c r="L135" s="304"/>
      <c r="M135" s="304"/>
      <c r="N135" s="304">
        <v>1066050</v>
      </c>
      <c r="O135" s="304">
        <f t="shared" si="6"/>
        <v>1066050</v>
      </c>
      <c r="P135" s="304">
        <f t="shared" si="1"/>
        <v>0</v>
      </c>
      <c r="Q135" s="304">
        <f t="shared" si="8"/>
        <v>0</v>
      </c>
      <c r="R135" s="304">
        <f t="shared" si="3"/>
        <v>0</v>
      </c>
      <c r="S135" s="304">
        <f t="shared" si="9"/>
        <v>0</v>
      </c>
      <c r="T135" s="304">
        <f t="shared" si="2"/>
        <v>0</v>
      </c>
    </row>
    <row r="136" spans="1:20">
      <c r="A136" t="s">
        <v>508</v>
      </c>
      <c r="B136" s="304">
        <v>0</v>
      </c>
      <c r="C136" s="304"/>
      <c r="D136" s="304"/>
      <c r="E136" s="304">
        <v>14270035</v>
      </c>
      <c r="F136" s="304">
        <v>0</v>
      </c>
      <c r="G136" s="304"/>
      <c r="H136" s="304"/>
      <c r="I136" s="304"/>
      <c r="J136" s="304"/>
      <c r="K136" s="304"/>
      <c r="L136" s="304">
        <v>1076500</v>
      </c>
      <c r="M136" s="304"/>
      <c r="N136" s="304">
        <v>15346535</v>
      </c>
      <c r="O136" s="304">
        <f t="shared" si="6"/>
        <v>0</v>
      </c>
      <c r="P136" s="304">
        <f t="shared" si="1"/>
        <v>0</v>
      </c>
      <c r="Q136" s="304">
        <f t="shared" si="8"/>
        <v>14270035</v>
      </c>
      <c r="R136" s="304">
        <f t="shared" si="3"/>
        <v>0</v>
      </c>
      <c r="S136" s="304">
        <f t="shared" si="9"/>
        <v>1076500</v>
      </c>
      <c r="T136" s="304">
        <f t="shared" si="2"/>
        <v>0</v>
      </c>
    </row>
    <row r="137" spans="1:20">
      <c r="A137" t="s">
        <v>475</v>
      </c>
      <c r="B137" s="304">
        <v>6000000</v>
      </c>
      <c r="C137" s="304"/>
      <c r="D137" s="304"/>
      <c r="E137" s="304"/>
      <c r="F137" s="304"/>
      <c r="G137" s="304"/>
      <c r="H137" s="304"/>
      <c r="I137" s="304"/>
      <c r="J137" s="304"/>
      <c r="K137" s="304"/>
      <c r="L137" s="304"/>
      <c r="M137" s="304"/>
      <c r="N137" s="304">
        <v>6000000</v>
      </c>
      <c r="O137" s="304">
        <f t="shared" si="6"/>
        <v>6000000</v>
      </c>
      <c r="P137" s="304">
        <f>C137</f>
        <v>0</v>
      </c>
      <c r="Q137" s="304">
        <f t="shared" si="8"/>
        <v>0</v>
      </c>
      <c r="R137" s="304">
        <f t="shared" si="3"/>
        <v>0</v>
      </c>
      <c r="S137" s="304">
        <f t="shared" si="9"/>
        <v>0</v>
      </c>
      <c r="T137" s="304">
        <f t="shared" si="2"/>
        <v>0</v>
      </c>
    </row>
    <row r="138" spans="1:20">
      <c r="A138" t="s">
        <v>476</v>
      </c>
      <c r="B138" s="304"/>
      <c r="C138" s="304">
        <v>900000</v>
      </c>
      <c r="D138" s="304"/>
      <c r="E138" s="304"/>
      <c r="F138" s="304">
        <v>2000000</v>
      </c>
      <c r="G138" s="304"/>
      <c r="H138" s="304"/>
      <c r="I138" s="304"/>
      <c r="J138" s="304"/>
      <c r="K138" s="304"/>
      <c r="L138" s="304"/>
      <c r="M138" s="304"/>
      <c r="N138" s="304">
        <v>2900000</v>
      </c>
      <c r="O138" s="304">
        <f t="shared" si="6"/>
        <v>0</v>
      </c>
      <c r="P138" s="304">
        <f>C138</f>
        <v>900000</v>
      </c>
      <c r="Q138" s="304">
        <f t="shared" si="8"/>
        <v>2000000</v>
      </c>
      <c r="R138" s="304">
        <f t="shared" si="3"/>
        <v>0</v>
      </c>
      <c r="S138" s="304">
        <f t="shared" si="9"/>
        <v>0</v>
      </c>
      <c r="T138" s="304">
        <f t="shared" si="2"/>
        <v>0</v>
      </c>
    </row>
    <row r="139" spans="1:20">
      <c r="A139" t="s">
        <v>477</v>
      </c>
      <c r="B139" s="304">
        <v>800000</v>
      </c>
      <c r="C139" s="304"/>
      <c r="D139" s="304"/>
      <c r="E139" s="304">
        <v>16217000</v>
      </c>
      <c r="F139" s="304"/>
      <c r="G139" s="304"/>
      <c r="H139" s="304"/>
      <c r="I139" s="304"/>
      <c r="J139" s="304"/>
      <c r="K139" s="304"/>
      <c r="L139" s="304">
        <v>2318000</v>
      </c>
      <c r="M139" s="304"/>
      <c r="N139" s="304">
        <v>19335000</v>
      </c>
      <c r="O139" s="304">
        <f t="shared" si="6"/>
        <v>800000</v>
      </c>
      <c r="P139" s="304">
        <f t="shared" si="1"/>
        <v>0</v>
      </c>
      <c r="Q139" s="304">
        <f t="shared" si="8"/>
        <v>16217000</v>
      </c>
      <c r="R139" s="304">
        <f t="shared" si="3"/>
        <v>0</v>
      </c>
      <c r="S139" s="304">
        <f t="shared" si="9"/>
        <v>2318000</v>
      </c>
      <c r="T139" s="304">
        <f t="shared" si="2"/>
        <v>0</v>
      </c>
    </row>
    <row r="140" spans="1:20">
      <c r="A140" t="s">
        <v>509</v>
      </c>
      <c r="B140" s="304">
        <v>3594403</v>
      </c>
      <c r="C140" s="304"/>
      <c r="D140" s="304"/>
      <c r="E140" s="304">
        <v>5206453</v>
      </c>
      <c r="F140" s="304">
        <v>3986724</v>
      </c>
      <c r="G140" s="304"/>
      <c r="H140" s="304"/>
      <c r="I140" s="304"/>
      <c r="J140" s="304"/>
      <c r="K140" s="304"/>
      <c r="L140" s="304">
        <v>203000</v>
      </c>
      <c r="M140" s="304"/>
      <c r="N140" s="304">
        <v>12990580</v>
      </c>
      <c r="O140" s="304">
        <f t="shared" si="6"/>
        <v>3594403</v>
      </c>
      <c r="P140" s="304">
        <f>C140</f>
        <v>0</v>
      </c>
      <c r="Q140" s="304">
        <f t="shared" si="8"/>
        <v>9193177</v>
      </c>
      <c r="R140" s="304">
        <f t="shared" si="3"/>
        <v>0</v>
      </c>
      <c r="S140" s="304">
        <f t="shared" si="9"/>
        <v>203000</v>
      </c>
      <c r="T140" s="304">
        <f t="shared" si="2"/>
        <v>0</v>
      </c>
    </row>
    <row r="141" spans="1:20">
      <c r="A141" t="s">
        <v>516</v>
      </c>
      <c r="B141" s="304"/>
      <c r="C141" s="304"/>
      <c r="D141" s="304"/>
      <c r="E141" s="304">
        <v>12150000</v>
      </c>
      <c r="F141" s="304"/>
      <c r="G141" s="304"/>
      <c r="H141" s="304"/>
      <c r="I141" s="304"/>
      <c r="J141" s="304"/>
      <c r="K141" s="304"/>
      <c r="L141" s="304"/>
      <c r="M141" s="304"/>
      <c r="N141" s="304">
        <v>12150000</v>
      </c>
      <c r="O141" s="304">
        <f t="shared" si="6"/>
        <v>0</v>
      </c>
      <c r="P141" s="304">
        <f t="shared" si="1"/>
        <v>0</v>
      </c>
      <c r="Q141" s="304">
        <f t="shared" si="8"/>
        <v>12150000</v>
      </c>
      <c r="R141" s="304">
        <f t="shared" si="3"/>
        <v>0</v>
      </c>
      <c r="S141" s="304">
        <f t="shared" si="9"/>
        <v>0</v>
      </c>
      <c r="T141" s="304">
        <f t="shared" si="2"/>
        <v>0</v>
      </c>
    </row>
    <row r="142" spans="1:20">
      <c r="A142" t="s">
        <v>478</v>
      </c>
      <c r="B142" s="304"/>
      <c r="C142" s="304"/>
      <c r="D142" s="304"/>
      <c r="E142" s="304"/>
      <c r="F142" s="304"/>
      <c r="G142" s="304"/>
      <c r="H142" s="304"/>
      <c r="I142" s="304"/>
      <c r="J142" s="304"/>
      <c r="K142" s="304"/>
      <c r="L142" s="304">
        <v>180000</v>
      </c>
      <c r="M142" s="304"/>
      <c r="N142" s="304">
        <v>180000</v>
      </c>
      <c r="O142" s="304">
        <f t="shared" si="6"/>
        <v>0</v>
      </c>
      <c r="P142" s="304">
        <f t="shared" si="1"/>
        <v>0</v>
      </c>
      <c r="Q142" s="304">
        <f t="shared" si="8"/>
        <v>0</v>
      </c>
      <c r="R142" s="304">
        <f t="shared" si="3"/>
        <v>0</v>
      </c>
      <c r="S142" s="304">
        <f t="shared" si="9"/>
        <v>180000</v>
      </c>
      <c r="T142" s="304">
        <f t="shared" si="2"/>
        <v>0</v>
      </c>
    </row>
    <row r="143" spans="1:20">
      <c r="A143" t="s">
        <v>479</v>
      </c>
      <c r="B143" s="304">
        <v>100000</v>
      </c>
      <c r="C143" s="304"/>
      <c r="D143" s="304">
        <v>23521507</v>
      </c>
      <c r="E143" s="304">
        <v>8500000</v>
      </c>
      <c r="F143" s="304">
        <v>3500000</v>
      </c>
      <c r="G143" s="304"/>
      <c r="H143" s="304"/>
      <c r="I143" s="304"/>
      <c r="J143" s="304"/>
      <c r="K143" s="304"/>
      <c r="L143" s="304">
        <v>2500000</v>
      </c>
      <c r="M143" s="304"/>
      <c r="N143" s="304">
        <v>38121507</v>
      </c>
      <c r="O143" s="304">
        <f t="shared" si="6"/>
        <v>100000</v>
      </c>
      <c r="P143" s="304">
        <f t="shared" si="1"/>
        <v>0</v>
      </c>
      <c r="Q143" s="304">
        <f t="shared" ref="Q143:Q149" si="10">D143+E143+F143+G143+H143+I143+J143</f>
        <v>35521507</v>
      </c>
      <c r="R143" s="304">
        <f t="shared" si="3"/>
        <v>0</v>
      </c>
      <c r="S143" s="304">
        <f t="shared" si="9"/>
        <v>2500000</v>
      </c>
      <c r="T143" s="304">
        <f t="shared" si="2"/>
        <v>0</v>
      </c>
    </row>
    <row r="144" spans="1:20">
      <c r="A144" t="s">
        <v>510</v>
      </c>
      <c r="B144" s="304"/>
      <c r="C144" s="304"/>
      <c r="D144" s="304">
        <v>5000000</v>
      </c>
      <c r="E144" s="304"/>
      <c r="F144" s="304"/>
      <c r="G144" s="304"/>
      <c r="H144" s="304"/>
      <c r="I144" s="304"/>
      <c r="J144" s="304"/>
      <c r="K144" s="304"/>
      <c r="L144" s="304"/>
      <c r="M144" s="304"/>
      <c r="N144" s="304">
        <v>5000000</v>
      </c>
      <c r="O144" s="304">
        <f t="shared" si="6"/>
        <v>0</v>
      </c>
      <c r="P144" s="304">
        <f t="shared" ref="P144:P149" si="11">C144</f>
        <v>0</v>
      </c>
      <c r="Q144" s="304">
        <f t="shared" si="10"/>
        <v>5000000</v>
      </c>
      <c r="R144" s="304">
        <f t="shared" ref="R144:R149" si="12">K144</f>
        <v>0</v>
      </c>
      <c r="S144" s="304">
        <f t="shared" si="9"/>
        <v>0</v>
      </c>
      <c r="T144" s="304">
        <f t="shared" ref="T144:T149" si="13">M144</f>
        <v>0</v>
      </c>
    </row>
    <row r="145" spans="1:20">
      <c r="A145" t="s">
        <v>1193</v>
      </c>
      <c r="B145" s="304">
        <v>300000</v>
      </c>
      <c r="C145" s="304"/>
      <c r="D145" s="304"/>
      <c r="E145" s="304"/>
      <c r="F145" s="304"/>
      <c r="G145" s="304"/>
      <c r="H145" s="304"/>
      <c r="I145" s="304"/>
      <c r="J145" s="304"/>
      <c r="K145" s="304"/>
      <c r="L145" s="304"/>
      <c r="M145" s="304"/>
      <c r="N145" s="304">
        <v>300000</v>
      </c>
      <c r="O145" s="304">
        <f t="shared" si="6"/>
        <v>300000</v>
      </c>
      <c r="P145" s="304">
        <f t="shared" si="11"/>
        <v>0</v>
      </c>
      <c r="Q145" s="304">
        <f t="shared" si="10"/>
        <v>0</v>
      </c>
      <c r="R145" s="304">
        <f t="shared" si="12"/>
        <v>0</v>
      </c>
      <c r="S145" s="304">
        <f t="shared" si="9"/>
        <v>0</v>
      </c>
      <c r="T145" s="304">
        <f t="shared" si="13"/>
        <v>0</v>
      </c>
    </row>
    <row r="146" spans="1:20">
      <c r="A146" t="s">
        <v>525</v>
      </c>
      <c r="B146" s="304">
        <v>2500000</v>
      </c>
      <c r="C146" s="304"/>
      <c r="D146" s="304"/>
      <c r="E146" s="304"/>
      <c r="F146" s="304"/>
      <c r="G146" s="304"/>
      <c r="H146" s="304"/>
      <c r="I146" s="304"/>
      <c r="J146" s="304"/>
      <c r="K146" s="304"/>
      <c r="L146" s="304">
        <v>2062500</v>
      </c>
      <c r="M146" s="304"/>
      <c r="N146" s="304">
        <v>4562500</v>
      </c>
      <c r="O146" s="304">
        <f t="shared" si="6"/>
        <v>2500000</v>
      </c>
      <c r="P146" s="304">
        <f t="shared" si="11"/>
        <v>0</v>
      </c>
      <c r="Q146" s="304">
        <f t="shared" si="10"/>
        <v>0</v>
      </c>
      <c r="R146" s="304">
        <f t="shared" si="12"/>
        <v>0</v>
      </c>
      <c r="S146" s="304">
        <f t="shared" si="9"/>
        <v>2062500</v>
      </c>
      <c r="T146" s="304">
        <f t="shared" si="13"/>
        <v>0</v>
      </c>
    </row>
    <row r="147" spans="1:20">
      <c r="A147" t="s">
        <v>492</v>
      </c>
      <c r="B147" s="304"/>
      <c r="C147" s="304"/>
      <c r="D147" s="304"/>
      <c r="E147" s="304">
        <v>12300000</v>
      </c>
      <c r="F147" s="304"/>
      <c r="G147" s="304"/>
      <c r="H147" s="304"/>
      <c r="I147" s="304"/>
      <c r="J147" s="304"/>
      <c r="K147" s="304"/>
      <c r="L147" s="304">
        <v>3750000</v>
      </c>
      <c r="M147" s="304"/>
      <c r="N147" s="304">
        <v>16050000</v>
      </c>
      <c r="O147" s="304">
        <f t="shared" si="6"/>
        <v>0</v>
      </c>
      <c r="P147" s="304">
        <f t="shared" si="11"/>
        <v>0</v>
      </c>
      <c r="Q147" s="304">
        <f t="shared" si="10"/>
        <v>12300000</v>
      </c>
      <c r="R147" s="304">
        <f t="shared" si="12"/>
        <v>0</v>
      </c>
      <c r="S147" s="304">
        <f t="shared" si="9"/>
        <v>3750000</v>
      </c>
      <c r="T147" s="304">
        <f t="shared" si="13"/>
        <v>0</v>
      </c>
    </row>
    <row r="148" spans="1:20">
      <c r="A148" t="s">
        <v>493</v>
      </c>
      <c r="B148" s="304"/>
      <c r="C148" s="304"/>
      <c r="D148" s="304"/>
      <c r="E148" s="304"/>
      <c r="F148" s="304"/>
      <c r="G148" s="304"/>
      <c r="H148" s="304"/>
      <c r="I148" s="304"/>
      <c r="J148" s="304"/>
      <c r="K148" s="304"/>
      <c r="L148" s="304">
        <v>580000</v>
      </c>
      <c r="M148" s="304"/>
      <c r="N148" s="304">
        <v>580000</v>
      </c>
      <c r="O148" s="304">
        <f t="shared" si="6"/>
        <v>0</v>
      </c>
      <c r="P148" s="304">
        <f t="shared" si="11"/>
        <v>0</v>
      </c>
      <c r="Q148" s="304">
        <f t="shared" si="10"/>
        <v>0</v>
      </c>
      <c r="R148" s="304">
        <f>K148</f>
        <v>0</v>
      </c>
      <c r="S148" s="304">
        <f t="shared" si="9"/>
        <v>580000</v>
      </c>
      <c r="T148" s="304">
        <f t="shared" si="13"/>
        <v>0</v>
      </c>
    </row>
    <row r="149" spans="1:20">
      <c r="A149" t="s">
        <v>511</v>
      </c>
      <c r="B149" s="304"/>
      <c r="C149" s="304"/>
      <c r="D149" s="304"/>
      <c r="E149" s="304">
        <v>15000000</v>
      </c>
      <c r="F149" s="304"/>
      <c r="G149" s="304"/>
      <c r="H149" s="304"/>
      <c r="I149" s="304"/>
      <c r="J149" s="304"/>
      <c r="K149" s="304"/>
      <c r="L149" s="304"/>
      <c r="M149" s="304"/>
      <c r="N149" s="304">
        <v>15000000</v>
      </c>
      <c r="O149" s="304">
        <f t="shared" si="6"/>
        <v>0</v>
      </c>
      <c r="P149" s="304">
        <f t="shared" si="11"/>
        <v>0</v>
      </c>
      <c r="Q149" s="304">
        <f t="shared" si="10"/>
        <v>15000000</v>
      </c>
      <c r="R149" s="304">
        <f t="shared" si="12"/>
        <v>0</v>
      </c>
      <c r="S149" s="304">
        <f t="shared" si="9"/>
        <v>0</v>
      </c>
      <c r="T149" s="304">
        <f t="shared" si="13"/>
        <v>0</v>
      </c>
    </row>
    <row r="150" spans="1:20" s="306" customFormat="1">
      <c r="A150" s="306" t="s">
        <v>1178</v>
      </c>
      <c r="B150" s="307">
        <f>SUM(B79:B149)</f>
        <v>134331873</v>
      </c>
      <c r="C150" s="307">
        <f t="shared" ref="C150:T150" si="14">SUM(C79:C149)</f>
        <v>57506904</v>
      </c>
      <c r="D150" s="307">
        <f t="shared" si="14"/>
        <v>1340507024</v>
      </c>
      <c r="E150" s="307">
        <f t="shared" si="14"/>
        <v>396183055</v>
      </c>
      <c r="F150" s="307">
        <f t="shared" si="14"/>
        <v>42886724</v>
      </c>
      <c r="G150" s="307">
        <f t="shared" si="14"/>
        <v>73474796</v>
      </c>
      <c r="H150" s="307">
        <f t="shared" si="14"/>
        <v>30546881</v>
      </c>
      <c r="I150" s="307">
        <f t="shared" si="14"/>
        <v>43960200</v>
      </c>
      <c r="J150" s="307">
        <f t="shared" si="14"/>
        <v>11890416</v>
      </c>
      <c r="K150" s="307">
        <f t="shared" si="14"/>
        <v>0</v>
      </c>
      <c r="L150" s="307">
        <f t="shared" si="14"/>
        <v>545700015</v>
      </c>
      <c r="M150" s="307">
        <f t="shared" si="14"/>
        <v>93005582</v>
      </c>
      <c r="N150" s="307">
        <f t="shared" si="14"/>
        <v>2769993470</v>
      </c>
      <c r="O150" s="307">
        <f t="shared" si="14"/>
        <v>134331873</v>
      </c>
      <c r="P150" s="307">
        <f t="shared" si="14"/>
        <v>57506904</v>
      </c>
      <c r="Q150" s="307">
        <f t="shared" si="14"/>
        <v>1939449096</v>
      </c>
      <c r="R150" s="307">
        <f t="shared" si="14"/>
        <v>0</v>
      </c>
      <c r="S150" s="307">
        <f t="shared" si="14"/>
        <v>545700015</v>
      </c>
      <c r="T150" s="307">
        <f t="shared" si="14"/>
        <v>93005582</v>
      </c>
    </row>
    <row r="151" spans="1:20">
      <c r="B151" s="304"/>
      <c r="C151" s="304"/>
      <c r="D151" s="304"/>
      <c r="E151" s="304"/>
      <c r="F151" s="304"/>
      <c r="G151" s="304"/>
      <c r="H151" s="304"/>
      <c r="I151" s="304"/>
      <c r="J151" s="304"/>
      <c r="K151" s="304"/>
      <c r="L151" s="304"/>
      <c r="M151" s="304"/>
      <c r="N151" s="304"/>
      <c r="O151" s="304"/>
      <c r="P151" s="304"/>
      <c r="Q151" s="304"/>
      <c r="R151" s="304"/>
      <c r="S151" s="304"/>
    </row>
    <row r="154" spans="1:20">
      <c r="A154" s="301" t="s">
        <v>1206</v>
      </c>
      <c r="B154" s="301" t="s">
        <v>1199</v>
      </c>
    </row>
    <row r="155" spans="1:20">
      <c r="A155" s="301" t="s">
        <v>1200</v>
      </c>
      <c r="B155" s="686">
        <v>111100</v>
      </c>
      <c r="C155" s="686">
        <v>111200</v>
      </c>
      <c r="D155" s="686" t="s">
        <v>546</v>
      </c>
      <c r="E155" s="686" t="s">
        <v>552</v>
      </c>
      <c r="F155" s="686" t="s">
        <v>555</v>
      </c>
      <c r="G155" s="686" t="s">
        <v>690</v>
      </c>
      <c r="H155" s="686" t="s">
        <v>672</v>
      </c>
      <c r="I155" s="686" t="s">
        <v>674</v>
      </c>
      <c r="J155" s="686" t="s">
        <v>834</v>
      </c>
      <c r="K155" s="686" t="s">
        <v>590</v>
      </c>
      <c r="L155" s="686" t="s">
        <v>548</v>
      </c>
      <c r="M155" s="686" t="s">
        <v>732</v>
      </c>
      <c r="N155" s="686" t="s">
        <v>1178</v>
      </c>
    </row>
    <row r="156" spans="1:20">
      <c r="A156" s="375" t="s">
        <v>512</v>
      </c>
      <c r="B156" s="376"/>
      <c r="C156" s="376"/>
      <c r="D156" s="376">
        <v>94623981</v>
      </c>
      <c r="E156" s="376"/>
      <c r="F156" s="376"/>
      <c r="G156" s="376"/>
      <c r="H156" s="376"/>
      <c r="I156" s="376"/>
      <c r="J156" s="376"/>
      <c r="K156" s="376"/>
      <c r="L156" s="376"/>
      <c r="M156" s="376"/>
      <c r="N156" s="376">
        <v>94623981</v>
      </c>
    </row>
    <row r="157" spans="1:20">
      <c r="A157" s="375" t="s">
        <v>524</v>
      </c>
      <c r="B157" s="376"/>
      <c r="C157" s="376"/>
      <c r="D157" s="376"/>
      <c r="E157" s="376"/>
      <c r="F157" s="376"/>
      <c r="G157" s="376"/>
      <c r="H157" s="376"/>
      <c r="I157" s="376"/>
      <c r="J157" s="376"/>
      <c r="K157" s="376"/>
      <c r="L157" s="376">
        <v>950000</v>
      </c>
      <c r="M157" s="376"/>
      <c r="N157" s="376">
        <v>950000</v>
      </c>
    </row>
    <row r="158" spans="1:20">
      <c r="A158" s="375" t="s">
        <v>456</v>
      </c>
      <c r="B158" s="376">
        <v>1500000</v>
      </c>
      <c r="C158" s="376"/>
      <c r="D158" s="376"/>
      <c r="E158" s="376">
        <v>50000</v>
      </c>
      <c r="F158" s="376">
        <v>0</v>
      </c>
      <c r="G158" s="376"/>
      <c r="H158" s="376"/>
      <c r="I158" s="376"/>
      <c r="J158" s="376"/>
      <c r="K158" s="376"/>
      <c r="L158" s="376">
        <v>300000</v>
      </c>
      <c r="M158" s="376"/>
      <c r="N158" s="376">
        <v>1850000</v>
      </c>
    </row>
    <row r="159" spans="1:20">
      <c r="A159" s="375" t="s">
        <v>528</v>
      </c>
      <c r="B159" s="376"/>
      <c r="C159" s="376"/>
      <c r="D159" s="376"/>
      <c r="E159" s="376"/>
      <c r="F159" s="376"/>
      <c r="G159" s="376"/>
      <c r="H159" s="376"/>
      <c r="I159" s="376"/>
      <c r="J159" s="376"/>
      <c r="K159" s="376"/>
      <c r="L159" s="376">
        <v>1500000</v>
      </c>
      <c r="M159" s="376"/>
      <c r="N159" s="376">
        <v>1500000</v>
      </c>
    </row>
    <row r="160" spans="1:20">
      <c r="A160" s="375" t="s">
        <v>519</v>
      </c>
      <c r="B160" s="376"/>
      <c r="C160" s="376"/>
      <c r="D160" s="376">
        <v>28176740</v>
      </c>
      <c r="E160" s="376"/>
      <c r="F160" s="376"/>
      <c r="G160" s="376"/>
      <c r="H160" s="376"/>
      <c r="I160" s="376"/>
      <c r="J160" s="376"/>
      <c r="K160" s="376"/>
      <c r="L160" s="376"/>
      <c r="M160" s="376"/>
      <c r="N160" s="376">
        <v>28176740</v>
      </c>
    </row>
    <row r="161" spans="1:14">
      <c r="A161" s="375" t="s">
        <v>497</v>
      </c>
      <c r="B161" s="376"/>
      <c r="C161" s="376"/>
      <c r="D161" s="376"/>
      <c r="E161" s="376">
        <v>24297717</v>
      </c>
      <c r="F161" s="376"/>
      <c r="G161" s="376"/>
      <c r="H161" s="376"/>
      <c r="I161" s="376"/>
      <c r="J161" s="376"/>
      <c r="K161" s="376"/>
      <c r="L161" s="376">
        <v>10351190</v>
      </c>
      <c r="M161" s="376"/>
      <c r="N161" s="376">
        <v>34648907</v>
      </c>
    </row>
    <row r="162" spans="1:14">
      <c r="A162" s="375" t="s">
        <v>513</v>
      </c>
      <c r="B162" s="376"/>
      <c r="C162" s="376"/>
      <c r="D162" s="376"/>
      <c r="E162" s="376">
        <v>18000000</v>
      </c>
      <c r="F162" s="376"/>
      <c r="G162" s="376"/>
      <c r="H162" s="376"/>
      <c r="I162" s="376"/>
      <c r="J162" s="376"/>
      <c r="K162" s="376">
        <v>2329711.6</v>
      </c>
      <c r="L162" s="376">
        <v>4000000</v>
      </c>
      <c r="M162" s="376"/>
      <c r="N162" s="376">
        <v>24329711.600000001</v>
      </c>
    </row>
    <row r="163" spans="1:14">
      <c r="A163" s="375" t="s">
        <v>514</v>
      </c>
      <c r="B163" s="376"/>
      <c r="C163" s="376"/>
      <c r="D163" s="376"/>
      <c r="E163" s="376">
        <v>11000000</v>
      </c>
      <c r="F163" s="376"/>
      <c r="G163" s="376"/>
      <c r="H163" s="376"/>
      <c r="I163" s="376"/>
      <c r="J163" s="376"/>
      <c r="K163" s="376"/>
      <c r="L163" s="376"/>
      <c r="M163" s="376"/>
      <c r="N163" s="376">
        <v>11000000</v>
      </c>
    </row>
    <row r="164" spans="1:14">
      <c r="A164" s="375" t="s">
        <v>515</v>
      </c>
      <c r="B164" s="376">
        <v>1400000</v>
      </c>
      <c r="C164" s="376"/>
      <c r="D164" s="376">
        <v>1500000</v>
      </c>
      <c r="E164" s="376">
        <v>1045000</v>
      </c>
      <c r="F164" s="376"/>
      <c r="G164" s="376"/>
      <c r="H164" s="376"/>
      <c r="I164" s="376"/>
      <c r="J164" s="376"/>
      <c r="K164" s="376"/>
      <c r="L164" s="376">
        <v>11295470</v>
      </c>
      <c r="M164" s="376"/>
      <c r="N164" s="376">
        <v>15240470</v>
      </c>
    </row>
    <row r="165" spans="1:14">
      <c r="A165" s="375" t="s">
        <v>520</v>
      </c>
      <c r="B165" s="376">
        <v>7331224</v>
      </c>
      <c r="C165" s="376">
        <v>41889047</v>
      </c>
      <c r="D165" s="376">
        <v>233347771.57999998</v>
      </c>
      <c r="E165" s="376"/>
      <c r="F165" s="376"/>
      <c r="G165" s="376"/>
      <c r="H165" s="376"/>
      <c r="I165" s="376"/>
      <c r="J165" s="376"/>
      <c r="K165" s="376"/>
      <c r="L165" s="376"/>
      <c r="M165" s="376"/>
      <c r="N165" s="376">
        <v>282568042.57999998</v>
      </c>
    </row>
    <row r="166" spans="1:14">
      <c r="A166" s="375" t="s">
        <v>480</v>
      </c>
      <c r="B166" s="376">
        <v>100000</v>
      </c>
      <c r="C166" s="376"/>
      <c r="D166" s="376">
        <v>36162665</v>
      </c>
      <c r="E166" s="376">
        <v>20000000</v>
      </c>
      <c r="F166" s="376"/>
      <c r="G166" s="376"/>
      <c r="H166" s="376"/>
      <c r="I166" s="376"/>
      <c r="J166" s="376"/>
      <c r="K166" s="376"/>
      <c r="L166" s="376">
        <v>33511617</v>
      </c>
      <c r="M166" s="376"/>
      <c r="N166" s="376">
        <v>89774282</v>
      </c>
    </row>
    <row r="167" spans="1:14">
      <c r="A167" s="375" t="s">
        <v>482</v>
      </c>
      <c r="B167" s="376"/>
      <c r="C167" s="376"/>
      <c r="D167" s="376">
        <v>185315368</v>
      </c>
      <c r="E167" s="376">
        <v>43652591</v>
      </c>
      <c r="F167" s="376"/>
      <c r="G167" s="376"/>
      <c r="H167" s="376"/>
      <c r="I167" s="376"/>
      <c r="J167" s="376"/>
      <c r="K167" s="376"/>
      <c r="L167" s="376">
        <v>1669000</v>
      </c>
      <c r="M167" s="376"/>
      <c r="N167" s="376">
        <v>230636959</v>
      </c>
    </row>
    <row r="168" spans="1:14">
      <c r="A168" s="375" t="s">
        <v>517</v>
      </c>
      <c r="B168" s="376"/>
      <c r="C168" s="376"/>
      <c r="D168" s="376">
        <v>5883960</v>
      </c>
      <c r="E168" s="376"/>
      <c r="F168" s="376"/>
      <c r="G168" s="376"/>
      <c r="H168" s="376">
        <v>14994439</v>
      </c>
      <c r="I168" s="376">
        <v>43960200</v>
      </c>
      <c r="J168" s="376"/>
      <c r="K168" s="376"/>
      <c r="L168" s="376">
        <v>32164627</v>
      </c>
      <c r="M168" s="376"/>
      <c r="N168" s="376">
        <v>97003226</v>
      </c>
    </row>
    <row r="169" spans="1:14">
      <c r="A169" s="375" t="s">
        <v>483</v>
      </c>
      <c r="B169" s="376"/>
      <c r="C169" s="376"/>
      <c r="D169" s="376"/>
      <c r="E169" s="376"/>
      <c r="F169" s="376"/>
      <c r="G169" s="376">
        <v>24903573</v>
      </c>
      <c r="H169" s="376">
        <v>4258564</v>
      </c>
      <c r="I169" s="376"/>
      <c r="J169" s="376"/>
      <c r="K169" s="376"/>
      <c r="L169" s="376">
        <v>3900000</v>
      </c>
      <c r="M169" s="376"/>
      <c r="N169" s="376">
        <v>33062137</v>
      </c>
    </row>
    <row r="170" spans="1:14">
      <c r="A170" s="375" t="s">
        <v>494</v>
      </c>
      <c r="B170" s="376">
        <v>90024788</v>
      </c>
      <c r="C170" s="376"/>
      <c r="D170" s="376"/>
      <c r="E170" s="376"/>
      <c r="F170" s="376"/>
      <c r="G170" s="376"/>
      <c r="H170" s="376"/>
      <c r="I170" s="376"/>
      <c r="J170" s="376"/>
      <c r="K170" s="376"/>
      <c r="L170" s="376">
        <v>43065301</v>
      </c>
      <c r="M170" s="376"/>
      <c r="N170" s="376">
        <v>133090089</v>
      </c>
    </row>
    <row r="171" spans="1:14">
      <c r="A171" s="375" t="s">
        <v>495</v>
      </c>
      <c r="B171" s="376"/>
      <c r="C171" s="376"/>
      <c r="D171" s="376">
        <v>5473940</v>
      </c>
      <c r="E171" s="376">
        <v>31236864</v>
      </c>
      <c r="F171" s="376"/>
      <c r="G171" s="376"/>
      <c r="H171" s="376"/>
      <c r="I171" s="376"/>
      <c r="J171" s="376"/>
      <c r="K171" s="376"/>
      <c r="L171" s="376">
        <v>9954356</v>
      </c>
      <c r="M171" s="376">
        <v>66245887</v>
      </c>
      <c r="N171" s="376">
        <v>112911047</v>
      </c>
    </row>
    <row r="172" spans="1:14">
      <c r="A172" s="375" t="s">
        <v>518</v>
      </c>
      <c r="B172" s="376"/>
      <c r="C172" s="376"/>
      <c r="D172" s="376"/>
      <c r="E172" s="376">
        <v>2000000</v>
      </c>
      <c r="F172" s="376"/>
      <c r="G172" s="376"/>
      <c r="H172" s="376"/>
      <c r="I172" s="376"/>
      <c r="J172" s="376"/>
      <c r="K172" s="376"/>
      <c r="L172" s="376"/>
      <c r="M172" s="376"/>
      <c r="N172" s="376">
        <v>2000000</v>
      </c>
    </row>
    <row r="173" spans="1:14">
      <c r="A173" s="375" t="s">
        <v>521</v>
      </c>
      <c r="B173" s="376"/>
      <c r="C173" s="376"/>
      <c r="D173" s="376">
        <v>262696247.42000002</v>
      </c>
      <c r="E173" s="376"/>
      <c r="F173" s="376"/>
      <c r="G173" s="376"/>
      <c r="H173" s="376"/>
      <c r="I173" s="376"/>
      <c r="J173" s="376"/>
      <c r="K173" s="376"/>
      <c r="L173" s="376"/>
      <c r="M173" s="376"/>
      <c r="N173" s="376">
        <v>262696247.42000002</v>
      </c>
    </row>
    <row r="174" spans="1:14">
      <c r="A174" s="375" t="s">
        <v>526</v>
      </c>
      <c r="B174" s="376"/>
      <c r="C174" s="376"/>
      <c r="D174" s="376"/>
      <c r="E174" s="376"/>
      <c r="F174" s="376"/>
      <c r="G174" s="376"/>
      <c r="H174" s="376"/>
      <c r="I174" s="376"/>
      <c r="J174" s="376"/>
      <c r="K174" s="376"/>
      <c r="L174" s="376">
        <v>10000000</v>
      </c>
      <c r="M174" s="376"/>
      <c r="N174" s="376">
        <v>10000000</v>
      </c>
    </row>
    <row r="175" spans="1:14">
      <c r="A175" s="375" t="s">
        <v>484</v>
      </c>
      <c r="B175" s="376"/>
      <c r="C175" s="376"/>
      <c r="D175" s="376">
        <v>8439881</v>
      </c>
      <c r="E175" s="376"/>
      <c r="F175" s="376"/>
      <c r="G175" s="376"/>
      <c r="H175" s="376"/>
      <c r="I175" s="376"/>
      <c r="J175" s="376"/>
      <c r="K175" s="376"/>
      <c r="L175" s="376">
        <v>16268734</v>
      </c>
      <c r="M175" s="376"/>
      <c r="N175" s="376">
        <v>24708615</v>
      </c>
    </row>
    <row r="176" spans="1:14">
      <c r="A176" s="375" t="s">
        <v>498</v>
      </c>
      <c r="B176" s="376"/>
      <c r="C176" s="376"/>
      <c r="D176" s="376"/>
      <c r="E176" s="376">
        <v>230000</v>
      </c>
      <c r="F176" s="376"/>
      <c r="G176" s="376"/>
      <c r="H176" s="376"/>
      <c r="I176" s="376"/>
      <c r="J176" s="376"/>
      <c r="K176" s="376"/>
      <c r="L176" s="376">
        <v>3060000</v>
      </c>
      <c r="M176" s="376"/>
      <c r="N176" s="376">
        <v>3290000</v>
      </c>
    </row>
    <row r="177" spans="1:14">
      <c r="A177" s="375" t="s">
        <v>499</v>
      </c>
      <c r="B177" s="376">
        <v>0</v>
      </c>
      <c r="C177" s="376"/>
      <c r="D177" s="376"/>
      <c r="E177" s="376">
        <v>1707750</v>
      </c>
      <c r="F177" s="376"/>
      <c r="G177" s="376"/>
      <c r="H177" s="376"/>
      <c r="I177" s="376"/>
      <c r="J177" s="376"/>
      <c r="K177" s="376"/>
      <c r="L177" s="376"/>
      <c r="M177" s="376"/>
      <c r="N177" s="376">
        <v>1707750</v>
      </c>
    </row>
    <row r="178" spans="1:14">
      <c r="A178" s="375" t="s">
        <v>485</v>
      </c>
      <c r="B178" s="376"/>
      <c r="C178" s="376"/>
      <c r="D178" s="376">
        <v>583333</v>
      </c>
      <c r="E178" s="376">
        <v>8000000</v>
      </c>
      <c r="F178" s="376"/>
      <c r="G178" s="376"/>
      <c r="H178" s="376"/>
      <c r="I178" s="376"/>
      <c r="J178" s="376"/>
      <c r="K178" s="376"/>
      <c r="L178" s="376">
        <v>152677665</v>
      </c>
      <c r="M178" s="376"/>
      <c r="N178" s="376">
        <v>161260998</v>
      </c>
    </row>
    <row r="179" spans="1:14">
      <c r="A179" s="375" t="s">
        <v>486</v>
      </c>
      <c r="B179" s="376"/>
      <c r="C179" s="376"/>
      <c r="D179" s="376"/>
      <c r="E179" s="376">
        <v>15028538</v>
      </c>
      <c r="F179" s="376"/>
      <c r="G179" s="376"/>
      <c r="H179" s="376">
        <v>11293878</v>
      </c>
      <c r="I179" s="376"/>
      <c r="J179" s="376">
        <v>11890416</v>
      </c>
      <c r="K179" s="376"/>
      <c r="L179" s="376">
        <v>67366434</v>
      </c>
      <c r="M179" s="376">
        <v>26759695</v>
      </c>
      <c r="N179" s="376">
        <v>132338961</v>
      </c>
    </row>
    <row r="180" spans="1:14">
      <c r="A180" s="375" t="s">
        <v>487</v>
      </c>
      <c r="B180" s="376"/>
      <c r="C180" s="376"/>
      <c r="D180" s="376"/>
      <c r="E180" s="376">
        <v>70964178</v>
      </c>
      <c r="F180" s="376"/>
      <c r="G180" s="376"/>
      <c r="H180" s="376"/>
      <c r="I180" s="376"/>
      <c r="J180" s="376"/>
      <c r="K180" s="376"/>
      <c r="L180" s="376">
        <v>6014522</v>
      </c>
      <c r="M180" s="376"/>
      <c r="N180" s="376">
        <v>76978700</v>
      </c>
    </row>
    <row r="181" spans="1:14">
      <c r="A181" s="375" t="s">
        <v>488</v>
      </c>
      <c r="B181" s="376"/>
      <c r="C181" s="376"/>
      <c r="D181" s="376"/>
      <c r="E181" s="376"/>
      <c r="F181" s="376"/>
      <c r="G181" s="376"/>
      <c r="H181" s="376"/>
      <c r="I181" s="376"/>
      <c r="J181" s="376"/>
      <c r="K181" s="376"/>
      <c r="L181" s="376">
        <v>5013901</v>
      </c>
      <c r="M181" s="376"/>
      <c r="N181" s="376">
        <v>5013901</v>
      </c>
    </row>
    <row r="182" spans="1:14">
      <c r="A182" s="375" t="s">
        <v>522</v>
      </c>
      <c r="B182" s="376"/>
      <c r="C182" s="376"/>
      <c r="D182" s="376"/>
      <c r="E182" s="376">
        <v>8243150</v>
      </c>
      <c r="F182" s="376"/>
      <c r="G182" s="376"/>
      <c r="H182" s="376"/>
      <c r="I182" s="376"/>
      <c r="J182" s="376"/>
      <c r="K182" s="376"/>
      <c r="L182" s="376"/>
      <c r="M182" s="376"/>
      <c r="N182" s="376">
        <v>8243150</v>
      </c>
    </row>
    <row r="183" spans="1:14">
      <c r="A183" s="375" t="s">
        <v>527</v>
      </c>
      <c r="B183" s="376"/>
      <c r="C183" s="376"/>
      <c r="D183" s="376"/>
      <c r="E183" s="376"/>
      <c r="F183" s="376"/>
      <c r="G183" s="376"/>
      <c r="H183" s="376"/>
      <c r="I183" s="376"/>
      <c r="J183" s="376"/>
      <c r="K183" s="376"/>
      <c r="L183" s="376">
        <v>450000</v>
      </c>
      <c r="M183" s="376"/>
      <c r="N183" s="376">
        <v>450000</v>
      </c>
    </row>
    <row r="184" spans="1:14">
      <c r="A184" s="375" t="s">
        <v>523</v>
      </c>
      <c r="B184" s="376"/>
      <c r="C184" s="376"/>
      <c r="D184" s="376">
        <v>233702551</v>
      </c>
      <c r="E184" s="376"/>
      <c r="F184" s="376"/>
      <c r="G184" s="376"/>
      <c r="H184" s="376"/>
      <c r="I184" s="376"/>
      <c r="J184" s="376"/>
      <c r="K184" s="376"/>
      <c r="L184" s="376"/>
      <c r="M184" s="376"/>
      <c r="N184" s="376">
        <v>233702551</v>
      </c>
    </row>
    <row r="185" spans="1:14">
      <c r="A185" s="375" t="s">
        <v>1182</v>
      </c>
      <c r="B185" s="376"/>
      <c r="C185" s="376"/>
      <c r="D185" s="376">
        <v>207818133</v>
      </c>
      <c r="E185" s="376"/>
      <c r="F185" s="376"/>
      <c r="G185" s="376"/>
      <c r="H185" s="376"/>
      <c r="I185" s="376"/>
      <c r="J185" s="376"/>
      <c r="K185" s="376"/>
      <c r="L185" s="376"/>
      <c r="M185" s="376"/>
      <c r="N185" s="376">
        <v>207818133</v>
      </c>
    </row>
    <row r="186" spans="1:14">
      <c r="A186" s="375" t="s">
        <v>468</v>
      </c>
      <c r="B186" s="376">
        <v>1500000</v>
      </c>
      <c r="C186" s="376"/>
      <c r="D186" s="376"/>
      <c r="E186" s="376">
        <v>9611400</v>
      </c>
      <c r="F186" s="376">
        <v>0</v>
      </c>
      <c r="G186" s="376"/>
      <c r="H186" s="376"/>
      <c r="I186" s="376"/>
      <c r="J186" s="376"/>
      <c r="K186" s="376"/>
      <c r="L186" s="376">
        <v>5604000</v>
      </c>
      <c r="M186" s="376"/>
      <c r="N186" s="376">
        <v>16715400</v>
      </c>
    </row>
    <row r="187" spans="1:14">
      <c r="A187" s="375" t="s">
        <v>500</v>
      </c>
      <c r="B187" s="376"/>
      <c r="C187" s="376"/>
      <c r="D187" s="376"/>
      <c r="E187" s="376"/>
      <c r="F187" s="376">
        <v>2000000</v>
      </c>
      <c r="G187" s="376"/>
      <c r="H187" s="376"/>
      <c r="I187" s="376"/>
      <c r="J187" s="376"/>
      <c r="K187" s="376"/>
      <c r="L187" s="376"/>
      <c r="M187" s="376"/>
      <c r="N187" s="376">
        <v>2000000</v>
      </c>
    </row>
    <row r="188" spans="1:14">
      <c r="A188" s="375" t="s">
        <v>470</v>
      </c>
      <c r="B188" s="376"/>
      <c r="C188" s="376"/>
      <c r="D188" s="376"/>
      <c r="E188" s="376"/>
      <c r="F188" s="376"/>
      <c r="G188" s="376"/>
      <c r="H188" s="376"/>
      <c r="I188" s="376"/>
      <c r="J188" s="376"/>
      <c r="K188" s="376"/>
      <c r="L188" s="376">
        <v>6090000</v>
      </c>
      <c r="M188" s="376"/>
      <c r="N188" s="376">
        <v>6090000</v>
      </c>
    </row>
    <row r="189" spans="1:14">
      <c r="A189" s="375" t="s">
        <v>471</v>
      </c>
      <c r="B189" s="376">
        <v>1639631</v>
      </c>
      <c r="C189" s="376"/>
      <c r="D189" s="376">
        <v>3536429</v>
      </c>
      <c r="E189" s="376">
        <v>878790</v>
      </c>
      <c r="F189" s="376"/>
      <c r="G189" s="376"/>
      <c r="H189" s="376"/>
      <c r="I189" s="376"/>
      <c r="J189" s="376"/>
      <c r="K189" s="376"/>
      <c r="L189" s="376"/>
      <c r="M189" s="376"/>
      <c r="N189" s="376">
        <v>6054850</v>
      </c>
    </row>
    <row r="190" spans="1:14">
      <c r="A190" s="375" t="s">
        <v>1183</v>
      </c>
      <c r="B190" s="376">
        <v>0</v>
      </c>
      <c r="C190" s="376"/>
      <c r="D190" s="376"/>
      <c r="E190" s="376"/>
      <c r="F190" s="376"/>
      <c r="G190" s="376"/>
      <c r="H190" s="376"/>
      <c r="I190" s="376"/>
      <c r="J190" s="376"/>
      <c r="K190" s="376"/>
      <c r="L190" s="376"/>
      <c r="M190" s="376"/>
      <c r="N190" s="376">
        <v>0</v>
      </c>
    </row>
    <row r="191" spans="1:14">
      <c r="A191" s="375" t="s">
        <v>1184</v>
      </c>
      <c r="B191" s="376">
        <v>20000</v>
      </c>
      <c r="C191" s="376"/>
      <c r="D191" s="376"/>
      <c r="E191" s="376"/>
      <c r="F191" s="376"/>
      <c r="G191" s="376"/>
      <c r="H191" s="376"/>
      <c r="I191" s="376"/>
      <c r="J191" s="376"/>
      <c r="K191" s="376"/>
      <c r="L191" s="376"/>
      <c r="M191" s="376"/>
      <c r="N191" s="376">
        <v>20000</v>
      </c>
    </row>
    <row r="192" spans="1:14">
      <c r="A192" s="375" t="s">
        <v>1185</v>
      </c>
      <c r="B192" s="376">
        <v>0</v>
      </c>
      <c r="C192" s="376"/>
      <c r="D192" s="376"/>
      <c r="E192" s="376"/>
      <c r="F192" s="376"/>
      <c r="G192" s="376"/>
      <c r="H192" s="376"/>
      <c r="I192" s="376"/>
      <c r="J192" s="376"/>
      <c r="K192" s="376"/>
      <c r="L192" s="376"/>
      <c r="M192" s="376"/>
      <c r="N192" s="376">
        <v>0</v>
      </c>
    </row>
    <row r="193" spans="1:14">
      <c r="A193" s="375" t="s">
        <v>489</v>
      </c>
      <c r="B193" s="376"/>
      <c r="C193" s="376">
        <v>4300000</v>
      </c>
      <c r="D193" s="376">
        <v>4724517</v>
      </c>
      <c r="E193" s="376">
        <v>3250000</v>
      </c>
      <c r="F193" s="376"/>
      <c r="G193" s="376"/>
      <c r="H193" s="376"/>
      <c r="I193" s="376"/>
      <c r="J193" s="376"/>
      <c r="K193" s="376"/>
      <c r="L193" s="376">
        <v>57460022</v>
      </c>
      <c r="M193" s="376"/>
      <c r="N193" s="376">
        <v>69734539</v>
      </c>
    </row>
    <row r="194" spans="1:14">
      <c r="A194" s="375" t="s">
        <v>1186</v>
      </c>
      <c r="B194" s="376">
        <v>0</v>
      </c>
      <c r="C194" s="376"/>
      <c r="D194" s="376"/>
      <c r="E194" s="376"/>
      <c r="F194" s="376"/>
      <c r="G194" s="376"/>
      <c r="H194" s="376"/>
      <c r="I194" s="376"/>
      <c r="J194" s="376"/>
      <c r="K194" s="376"/>
      <c r="L194" s="376"/>
      <c r="M194" s="376"/>
      <c r="N194" s="376">
        <v>0</v>
      </c>
    </row>
    <row r="195" spans="1:14">
      <c r="A195" s="375" t="s">
        <v>501</v>
      </c>
      <c r="B195" s="376"/>
      <c r="C195" s="376"/>
      <c r="D195" s="376"/>
      <c r="E195" s="376"/>
      <c r="F195" s="376">
        <v>0</v>
      </c>
      <c r="G195" s="376"/>
      <c r="H195" s="376"/>
      <c r="I195" s="376"/>
      <c r="J195" s="376"/>
      <c r="K195" s="376"/>
      <c r="L195" s="376"/>
      <c r="M195" s="376"/>
      <c r="N195" s="376">
        <v>0</v>
      </c>
    </row>
    <row r="196" spans="1:14">
      <c r="A196" s="375" t="s">
        <v>496</v>
      </c>
      <c r="B196" s="376">
        <v>0</v>
      </c>
      <c r="C196" s="376">
        <v>1817857</v>
      </c>
      <c r="D196" s="376"/>
      <c r="E196" s="376">
        <v>3540000</v>
      </c>
      <c r="F196" s="376"/>
      <c r="G196" s="376"/>
      <c r="H196" s="376"/>
      <c r="I196" s="376"/>
      <c r="J196" s="376"/>
      <c r="K196" s="376"/>
      <c r="L196" s="376">
        <v>15310000</v>
      </c>
      <c r="M196" s="376"/>
      <c r="N196" s="376">
        <v>20667857</v>
      </c>
    </row>
    <row r="197" spans="1:14">
      <c r="A197" s="375" t="s">
        <v>490</v>
      </c>
      <c r="B197" s="376"/>
      <c r="C197" s="376"/>
      <c r="D197" s="376"/>
      <c r="E197" s="376">
        <v>4516460</v>
      </c>
      <c r="F197" s="376"/>
      <c r="G197" s="376">
        <v>20731415</v>
      </c>
      <c r="H197" s="376"/>
      <c r="I197" s="376"/>
      <c r="J197" s="376"/>
      <c r="K197" s="376"/>
      <c r="L197" s="376">
        <v>32228901</v>
      </c>
      <c r="M197" s="376"/>
      <c r="N197" s="376">
        <v>57476776</v>
      </c>
    </row>
    <row r="198" spans="1:14">
      <c r="A198" s="375" t="s">
        <v>1187</v>
      </c>
      <c r="B198" s="376">
        <v>3500000</v>
      </c>
      <c r="C198" s="376"/>
      <c r="D198" s="376"/>
      <c r="E198" s="376"/>
      <c r="F198" s="376"/>
      <c r="G198" s="376"/>
      <c r="H198" s="376"/>
      <c r="I198" s="376"/>
      <c r="J198" s="376"/>
      <c r="K198" s="376"/>
      <c r="L198" s="376"/>
      <c r="M198" s="376"/>
      <c r="N198" s="376">
        <v>3500000</v>
      </c>
    </row>
    <row r="199" spans="1:14">
      <c r="A199" s="375" t="s">
        <v>491</v>
      </c>
      <c r="B199" s="376"/>
      <c r="C199" s="376"/>
      <c r="D199" s="376"/>
      <c r="E199" s="376">
        <v>1899156</v>
      </c>
      <c r="F199" s="376"/>
      <c r="G199" s="376">
        <v>27839808</v>
      </c>
      <c r="H199" s="376"/>
      <c r="I199" s="376"/>
      <c r="J199" s="376"/>
      <c r="K199" s="376"/>
      <c r="L199" s="376"/>
      <c r="M199" s="376"/>
      <c r="N199" s="376">
        <v>29738964</v>
      </c>
    </row>
    <row r="200" spans="1:14">
      <c r="A200" s="375" t="s">
        <v>1188</v>
      </c>
      <c r="B200" s="376">
        <v>0</v>
      </c>
      <c r="C200" s="376"/>
      <c r="D200" s="376"/>
      <c r="E200" s="376"/>
      <c r="F200" s="376"/>
      <c r="G200" s="376"/>
      <c r="H200" s="376"/>
      <c r="I200" s="376"/>
      <c r="J200" s="376"/>
      <c r="K200" s="376"/>
      <c r="L200" s="376"/>
      <c r="M200" s="376"/>
      <c r="N200" s="376">
        <v>0</v>
      </c>
    </row>
    <row r="201" spans="1:14">
      <c r="A201" s="375" t="s">
        <v>1189</v>
      </c>
      <c r="B201" s="376">
        <v>0</v>
      </c>
      <c r="C201" s="376"/>
      <c r="D201" s="376"/>
      <c r="E201" s="376"/>
      <c r="F201" s="376"/>
      <c r="G201" s="376"/>
      <c r="H201" s="376"/>
      <c r="I201" s="376"/>
      <c r="J201" s="376"/>
      <c r="K201" s="376"/>
      <c r="L201" s="376"/>
      <c r="M201" s="376"/>
      <c r="N201" s="376">
        <v>0</v>
      </c>
    </row>
    <row r="202" spans="1:14">
      <c r="A202" s="375" t="s">
        <v>1190</v>
      </c>
      <c r="B202" s="376">
        <v>7000000</v>
      </c>
      <c r="C202" s="376"/>
      <c r="D202" s="376"/>
      <c r="E202" s="376"/>
      <c r="F202" s="376"/>
      <c r="G202" s="376"/>
      <c r="H202" s="376"/>
      <c r="I202" s="376"/>
      <c r="J202" s="376"/>
      <c r="K202" s="376"/>
      <c r="L202" s="376"/>
      <c r="M202" s="376"/>
      <c r="N202" s="376">
        <v>7000000</v>
      </c>
    </row>
    <row r="203" spans="1:14">
      <c r="A203" s="375" t="s">
        <v>1191</v>
      </c>
      <c r="B203" s="376">
        <v>1500000</v>
      </c>
      <c r="C203" s="376"/>
      <c r="D203" s="376"/>
      <c r="E203" s="376"/>
      <c r="F203" s="376"/>
      <c r="G203" s="376"/>
      <c r="H203" s="376"/>
      <c r="I203" s="376"/>
      <c r="J203" s="376"/>
      <c r="K203" s="376"/>
      <c r="L203" s="376"/>
      <c r="M203" s="376"/>
      <c r="N203" s="376">
        <v>1500000</v>
      </c>
    </row>
    <row r="204" spans="1:14">
      <c r="A204" s="375" t="s">
        <v>502</v>
      </c>
      <c r="B204" s="376"/>
      <c r="C204" s="376"/>
      <c r="D204" s="376"/>
      <c r="E204" s="376">
        <v>13000000</v>
      </c>
      <c r="F204" s="376"/>
      <c r="G204" s="376"/>
      <c r="H204" s="376"/>
      <c r="I204" s="376"/>
      <c r="J204" s="376"/>
      <c r="K204" s="376"/>
      <c r="L204" s="376"/>
      <c r="M204" s="376"/>
      <c r="N204" s="376">
        <v>13000000</v>
      </c>
    </row>
    <row r="205" spans="1:14">
      <c r="A205" s="375" t="s">
        <v>503</v>
      </c>
      <c r="B205" s="376"/>
      <c r="C205" s="376"/>
      <c r="D205" s="376"/>
      <c r="E205" s="376">
        <v>13276</v>
      </c>
      <c r="F205" s="376">
        <v>16986724</v>
      </c>
      <c r="G205" s="376"/>
      <c r="H205" s="376"/>
      <c r="I205" s="376"/>
      <c r="J205" s="376"/>
      <c r="K205" s="376"/>
      <c r="L205" s="376"/>
      <c r="M205" s="376"/>
      <c r="N205" s="376">
        <v>17000000</v>
      </c>
    </row>
    <row r="206" spans="1:14">
      <c r="A206" s="375" t="s">
        <v>504</v>
      </c>
      <c r="B206" s="376"/>
      <c r="C206" s="376"/>
      <c r="D206" s="376"/>
      <c r="E206" s="376"/>
      <c r="F206" s="376">
        <v>1000000</v>
      </c>
      <c r="G206" s="376"/>
      <c r="H206" s="376"/>
      <c r="I206" s="376"/>
      <c r="J206" s="376"/>
      <c r="K206" s="376"/>
      <c r="L206" s="376"/>
      <c r="M206" s="376"/>
      <c r="N206" s="376">
        <v>1000000</v>
      </c>
    </row>
    <row r="207" spans="1:14">
      <c r="A207" s="375" t="s">
        <v>505</v>
      </c>
      <c r="B207" s="376"/>
      <c r="C207" s="376"/>
      <c r="D207" s="376"/>
      <c r="E207" s="376"/>
      <c r="F207" s="376">
        <v>4000000</v>
      </c>
      <c r="G207" s="376"/>
      <c r="H207" s="376"/>
      <c r="I207" s="376"/>
      <c r="J207" s="376"/>
      <c r="K207" s="376"/>
      <c r="L207" s="376"/>
      <c r="M207" s="376"/>
      <c r="N207" s="376">
        <v>4000000</v>
      </c>
    </row>
    <row r="208" spans="1:14">
      <c r="A208" s="375" t="s">
        <v>506</v>
      </c>
      <c r="B208" s="376"/>
      <c r="C208" s="376"/>
      <c r="D208" s="376"/>
      <c r="E208" s="376"/>
      <c r="F208" s="376">
        <v>0</v>
      </c>
      <c r="G208" s="376"/>
      <c r="H208" s="376"/>
      <c r="I208" s="376"/>
      <c r="J208" s="376"/>
      <c r="K208" s="376"/>
      <c r="L208" s="376"/>
      <c r="M208" s="376"/>
      <c r="N208" s="376">
        <v>0</v>
      </c>
    </row>
    <row r="209" spans="1:14">
      <c r="A209" s="375" t="s">
        <v>507</v>
      </c>
      <c r="B209" s="376"/>
      <c r="C209" s="376"/>
      <c r="D209" s="376"/>
      <c r="E209" s="376"/>
      <c r="F209" s="376">
        <v>13500000</v>
      </c>
      <c r="G209" s="376"/>
      <c r="H209" s="376"/>
      <c r="I209" s="376"/>
      <c r="J209" s="376"/>
      <c r="K209" s="376"/>
      <c r="L209" s="376"/>
      <c r="M209" s="376"/>
      <c r="N209" s="376">
        <v>13500000</v>
      </c>
    </row>
    <row r="210" spans="1:14">
      <c r="A210" s="375" t="s">
        <v>472</v>
      </c>
      <c r="B210" s="376">
        <v>0</v>
      </c>
      <c r="C210" s="376"/>
      <c r="D210" s="376"/>
      <c r="E210" s="376">
        <v>1460500</v>
      </c>
      <c r="F210" s="376"/>
      <c r="G210" s="376"/>
      <c r="H210" s="376"/>
      <c r="I210" s="376"/>
      <c r="J210" s="376"/>
      <c r="K210" s="376"/>
      <c r="L210" s="376">
        <v>1164275</v>
      </c>
      <c r="M210" s="376"/>
      <c r="N210" s="376">
        <v>2624775</v>
      </c>
    </row>
    <row r="211" spans="1:14">
      <c r="A211" s="375" t="s">
        <v>473</v>
      </c>
      <c r="B211" s="376"/>
      <c r="C211" s="376"/>
      <c r="D211" s="376"/>
      <c r="E211" s="376"/>
      <c r="F211" s="376"/>
      <c r="G211" s="376"/>
      <c r="H211" s="376"/>
      <c r="I211" s="376"/>
      <c r="J211" s="376"/>
      <c r="K211" s="376"/>
      <c r="L211" s="376">
        <v>1660000</v>
      </c>
      <c r="M211" s="376"/>
      <c r="N211" s="376">
        <v>1660000</v>
      </c>
    </row>
    <row r="212" spans="1:14">
      <c r="A212" s="375" t="s">
        <v>1192</v>
      </c>
      <c r="B212" s="376">
        <v>1035000</v>
      </c>
      <c r="C212" s="376"/>
      <c r="D212" s="376"/>
      <c r="E212" s="376"/>
      <c r="F212" s="376"/>
      <c r="G212" s="376"/>
      <c r="H212" s="376"/>
      <c r="I212" s="376"/>
      <c r="J212" s="376"/>
      <c r="K212" s="376"/>
      <c r="L212" s="376"/>
      <c r="M212" s="376"/>
      <c r="N212" s="376">
        <v>1035000</v>
      </c>
    </row>
    <row r="213" spans="1:14">
      <c r="A213" s="375" t="s">
        <v>508</v>
      </c>
      <c r="B213" s="376">
        <v>9381230</v>
      </c>
      <c r="C213" s="376"/>
      <c r="D213" s="376"/>
      <c r="E213" s="376">
        <v>36706568</v>
      </c>
      <c r="F213" s="376">
        <v>0</v>
      </c>
      <c r="G213" s="376"/>
      <c r="H213" s="376"/>
      <c r="I213" s="376"/>
      <c r="J213" s="376"/>
      <c r="K213" s="376"/>
      <c r="L213" s="376">
        <v>1076500</v>
      </c>
      <c r="M213" s="376"/>
      <c r="N213" s="376">
        <v>47164298</v>
      </c>
    </row>
    <row r="214" spans="1:14">
      <c r="A214" s="375" t="s">
        <v>475</v>
      </c>
      <c r="B214" s="376">
        <v>6000000</v>
      </c>
      <c r="C214" s="376"/>
      <c r="D214" s="376"/>
      <c r="E214" s="376"/>
      <c r="F214" s="376"/>
      <c r="G214" s="376"/>
      <c r="H214" s="376"/>
      <c r="I214" s="376"/>
      <c r="J214" s="376"/>
      <c r="K214" s="376"/>
      <c r="L214" s="376"/>
      <c r="M214" s="376"/>
      <c r="N214" s="376">
        <v>6000000</v>
      </c>
    </row>
    <row r="215" spans="1:14">
      <c r="A215" s="375" t="s">
        <v>476</v>
      </c>
      <c r="B215" s="376"/>
      <c r="C215" s="376">
        <v>900000</v>
      </c>
      <c r="D215" s="376"/>
      <c r="E215" s="376"/>
      <c r="F215" s="376">
        <v>1900000</v>
      </c>
      <c r="G215" s="376"/>
      <c r="H215" s="376"/>
      <c r="I215" s="376"/>
      <c r="J215" s="376"/>
      <c r="K215" s="376"/>
      <c r="L215" s="376"/>
      <c r="M215" s="376"/>
      <c r="N215" s="376">
        <v>2800000</v>
      </c>
    </row>
    <row r="216" spans="1:14">
      <c r="A216" s="375" t="s">
        <v>477</v>
      </c>
      <c r="B216" s="376">
        <v>0</v>
      </c>
      <c r="C216" s="376"/>
      <c r="D216" s="376"/>
      <c r="E216" s="376">
        <v>14267217</v>
      </c>
      <c r="F216" s="376"/>
      <c r="G216" s="376"/>
      <c r="H216" s="376"/>
      <c r="I216" s="376"/>
      <c r="J216" s="376"/>
      <c r="K216" s="376"/>
      <c r="L216" s="376">
        <v>2318000</v>
      </c>
      <c r="M216" s="376"/>
      <c r="N216" s="376">
        <v>16585217</v>
      </c>
    </row>
    <row r="217" spans="1:14">
      <c r="A217" s="375" t="s">
        <v>509</v>
      </c>
      <c r="B217" s="376">
        <v>0</v>
      </c>
      <c r="C217" s="376"/>
      <c r="D217" s="376"/>
      <c r="E217" s="376">
        <v>4133900</v>
      </c>
      <c r="F217" s="376">
        <v>0</v>
      </c>
      <c r="G217" s="376"/>
      <c r="H217" s="376"/>
      <c r="I217" s="376"/>
      <c r="J217" s="376"/>
      <c r="K217" s="376"/>
      <c r="L217" s="376">
        <v>203000</v>
      </c>
      <c r="M217" s="376"/>
      <c r="N217" s="376">
        <v>4336900</v>
      </c>
    </row>
    <row r="218" spans="1:14">
      <c r="A218" s="375" t="s">
        <v>516</v>
      </c>
      <c r="B218" s="376"/>
      <c r="C218" s="376"/>
      <c r="D218" s="376"/>
      <c r="E218" s="376">
        <v>12150000</v>
      </c>
      <c r="F218" s="376"/>
      <c r="G218" s="376"/>
      <c r="H218" s="376"/>
      <c r="I218" s="376"/>
      <c r="J218" s="376"/>
      <c r="K218" s="376"/>
      <c r="L218" s="376"/>
      <c r="M218" s="376"/>
      <c r="N218" s="376">
        <v>12150000</v>
      </c>
    </row>
    <row r="219" spans="1:14">
      <c r="A219" s="375" t="s">
        <v>478</v>
      </c>
      <c r="B219" s="376"/>
      <c r="C219" s="376"/>
      <c r="D219" s="376"/>
      <c r="E219" s="376"/>
      <c r="F219" s="376"/>
      <c r="G219" s="376"/>
      <c r="H219" s="376"/>
      <c r="I219" s="376"/>
      <c r="J219" s="376"/>
      <c r="K219" s="376"/>
      <c r="L219" s="376">
        <v>180000</v>
      </c>
      <c r="M219" s="376"/>
      <c r="N219" s="376">
        <v>180000</v>
      </c>
    </row>
    <row r="220" spans="1:14">
      <c r="A220" s="375" t="s">
        <v>479</v>
      </c>
      <c r="B220" s="376">
        <v>100000</v>
      </c>
      <c r="C220" s="376"/>
      <c r="D220" s="376">
        <v>23521507</v>
      </c>
      <c r="E220" s="376">
        <v>8500000</v>
      </c>
      <c r="F220" s="376">
        <v>3500000</v>
      </c>
      <c r="G220" s="376"/>
      <c r="H220" s="376"/>
      <c r="I220" s="376"/>
      <c r="J220" s="376"/>
      <c r="K220" s="376"/>
      <c r="L220" s="376">
        <v>2500000</v>
      </c>
      <c r="M220" s="376"/>
      <c r="N220" s="376">
        <v>38121507</v>
      </c>
    </row>
    <row r="221" spans="1:14">
      <c r="A221" s="375" t="s">
        <v>510</v>
      </c>
      <c r="B221" s="376"/>
      <c r="C221" s="376"/>
      <c r="D221" s="376">
        <v>5000000</v>
      </c>
      <c r="E221" s="376"/>
      <c r="F221" s="376"/>
      <c r="G221" s="376"/>
      <c r="H221" s="376"/>
      <c r="I221" s="376"/>
      <c r="J221" s="376"/>
      <c r="K221" s="376"/>
      <c r="L221" s="376"/>
      <c r="M221" s="376"/>
      <c r="N221" s="376">
        <v>5000000</v>
      </c>
    </row>
    <row r="222" spans="1:14">
      <c r="A222" s="375" t="s">
        <v>1193</v>
      </c>
      <c r="B222" s="376">
        <v>300000</v>
      </c>
      <c r="C222" s="376"/>
      <c r="D222" s="376"/>
      <c r="E222" s="376"/>
      <c r="F222" s="376"/>
      <c r="G222" s="376"/>
      <c r="H222" s="376"/>
      <c r="I222" s="376"/>
      <c r="J222" s="376"/>
      <c r="K222" s="376"/>
      <c r="L222" s="376"/>
      <c r="M222" s="376"/>
      <c r="N222" s="376">
        <v>300000</v>
      </c>
    </row>
    <row r="223" spans="1:14">
      <c r="A223" s="375" t="s">
        <v>525</v>
      </c>
      <c r="B223" s="376">
        <v>2000000</v>
      </c>
      <c r="C223" s="376"/>
      <c r="D223" s="376"/>
      <c r="E223" s="376"/>
      <c r="F223" s="376"/>
      <c r="G223" s="376"/>
      <c r="H223" s="376"/>
      <c r="I223" s="376"/>
      <c r="J223" s="376"/>
      <c r="K223" s="376"/>
      <c r="L223" s="376">
        <v>2062500</v>
      </c>
      <c r="M223" s="376"/>
      <c r="N223" s="376">
        <v>4062500</v>
      </c>
    </row>
    <row r="224" spans="1:14">
      <c r="A224" s="375" t="s">
        <v>492</v>
      </c>
      <c r="B224" s="376"/>
      <c r="C224" s="376"/>
      <c r="D224" s="376"/>
      <c r="E224" s="376">
        <v>12300000</v>
      </c>
      <c r="F224" s="376"/>
      <c r="G224" s="376"/>
      <c r="H224" s="376"/>
      <c r="I224" s="376"/>
      <c r="J224" s="376"/>
      <c r="K224" s="376"/>
      <c r="L224" s="376">
        <v>3750000</v>
      </c>
      <c r="M224" s="376"/>
      <c r="N224" s="376">
        <v>16050000</v>
      </c>
    </row>
    <row r="225" spans="1:25">
      <c r="A225" s="375" t="s">
        <v>493</v>
      </c>
      <c r="B225" s="376"/>
      <c r="C225" s="376"/>
      <c r="D225" s="376"/>
      <c r="E225" s="376"/>
      <c r="F225" s="376"/>
      <c r="G225" s="376"/>
      <c r="H225" s="376"/>
      <c r="I225" s="376"/>
      <c r="J225" s="376"/>
      <c r="K225" s="376"/>
      <c r="L225" s="376">
        <v>580000</v>
      </c>
      <c r="M225" s="376"/>
      <c r="N225" s="376">
        <v>580000</v>
      </c>
    </row>
    <row r="226" spans="1:25">
      <c r="A226" s="375" t="s">
        <v>511</v>
      </c>
      <c r="B226" s="376"/>
      <c r="C226" s="376"/>
      <c r="D226" s="376"/>
      <c r="E226" s="376">
        <v>14500000</v>
      </c>
      <c r="F226" s="376"/>
      <c r="G226" s="376"/>
      <c r="H226" s="376"/>
      <c r="I226" s="376"/>
      <c r="J226" s="376"/>
      <c r="K226" s="376"/>
      <c r="L226" s="376"/>
      <c r="M226" s="376"/>
      <c r="N226" s="376">
        <v>14500000</v>
      </c>
    </row>
    <row r="227" spans="1:25">
      <c r="A227" s="375" t="s">
        <v>1178</v>
      </c>
      <c r="B227" s="376">
        <v>134331873</v>
      </c>
      <c r="C227" s="376">
        <v>48906904</v>
      </c>
      <c r="D227" s="376">
        <v>1340507024</v>
      </c>
      <c r="E227" s="376">
        <v>396183055</v>
      </c>
      <c r="F227" s="376">
        <v>42886724</v>
      </c>
      <c r="G227" s="376">
        <v>73474796</v>
      </c>
      <c r="H227" s="376">
        <v>30546881</v>
      </c>
      <c r="I227" s="376">
        <v>43960200</v>
      </c>
      <c r="J227" s="376">
        <v>11890416</v>
      </c>
      <c r="K227" s="376">
        <v>2329711.6</v>
      </c>
      <c r="L227" s="376">
        <v>545700015</v>
      </c>
      <c r="M227" s="376">
        <v>93005582</v>
      </c>
      <c r="N227" s="376">
        <v>2763723181.5999999</v>
      </c>
    </row>
    <row r="229" spans="1:25">
      <c r="A229">
        <v>1</v>
      </c>
      <c r="B229">
        <v>2</v>
      </c>
      <c r="C229">
        <v>3</v>
      </c>
      <c r="D229">
        <v>4</v>
      </c>
      <c r="E229">
        <v>5</v>
      </c>
      <c r="F229">
        <v>6</v>
      </c>
      <c r="G229">
        <v>7</v>
      </c>
      <c r="H229">
        <v>8</v>
      </c>
      <c r="I229">
        <v>9</v>
      </c>
      <c r="J229">
        <v>10</v>
      </c>
      <c r="K229">
        <v>11</v>
      </c>
      <c r="L229">
        <v>12</v>
      </c>
      <c r="M229">
        <v>13</v>
      </c>
      <c r="N229">
        <v>14</v>
      </c>
      <c r="O229">
        <v>15</v>
      </c>
      <c r="P229">
        <v>16</v>
      </c>
      <c r="Q229">
        <v>17</v>
      </c>
      <c r="R229">
        <v>18</v>
      </c>
      <c r="S229">
        <v>19</v>
      </c>
    </row>
    <row r="230" spans="1:25" s="305" customFormat="1">
      <c r="A230" s="1671" t="s">
        <v>12</v>
      </c>
      <c r="B230" s="1671"/>
      <c r="C230" s="1671"/>
      <c r="D230" s="1671"/>
      <c r="E230" s="1671"/>
      <c r="F230" s="1671"/>
      <c r="G230" s="1671"/>
      <c r="H230" s="1671"/>
      <c r="I230" s="1671"/>
      <c r="J230" s="1671"/>
      <c r="K230" s="1671"/>
      <c r="L230" s="1671"/>
      <c r="M230" s="1671"/>
      <c r="N230" s="1671"/>
      <c r="O230" s="1671"/>
      <c r="P230" s="1671"/>
      <c r="Q230" s="1671"/>
      <c r="R230" s="1671"/>
      <c r="S230" s="1671"/>
      <c r="T230" s="1671"/>
      <c r="U230" s="1671"/>
      <c r="V230" s="1671"/>
      <c r="W230" s="1671"/>
      <c r="X230" s="1671"/>
      <c r="Y230" s="1671"/>
    </row>
    <row r="231" spans="1:25" s="308" customFormat="1">
      <c r="A231" s="308" t="s">
        <v>1200</v>
      </c>
      <c r="B231" s="309">
        <v>111100</v>
      </c>
      <c r="C231" s="315">
        <v>111200</v>
      </c>
      <c r="D231" s="310" t="s">
        <v>546</v>
      </c>
      <c r="E231" s="310" t="s">
        <v>552</v>
      </c>
      <c r="F231" s="310" t="s">
        <v>555</v>
      </c>
      <c r="G231" s="310" t="s">
        <v>690</v>
      </c>
      <c r="H231" s="310" t="s">
        <v>672</v>
      </c>
      <c r="I231" s="310" t="s">
        <v>674</v>
      </c>
      <c r="J231" s="310" t="s">
        <v>834</v>
      </c>
      <c r="K231" s="311" t="s">
        <v>590</v>
      </c>
      <c r="L231" s="312" t="s">
        <v>548</v>
      </c>
      <c r="M231" s="313" t="s">
        <v>732</v>
      </c>
      <c r="N231" s="314" t="s">
        <v>1178</v>
      </c>
      <c r="O231" s="309" t="s">
        <v>1209</v>
      </c>
      <c r="P231" s="315" t="s">
        <v>1212</v>
      </c>
      <c r="Q231" s="310" t="s">
        <v>1208</v>
      </c>
      <c r="R231" s="311" t="s">
        <v>1823</v>
      </c>
      <c r="S231" s="312" t="s">
        <v>1210</v>
      </c>
      <c r="T231" s="313" t="s">
        <v>1211</v>
      </c>
    </row>
    <row r="232" spans="1:25">
      <c r="A232" t="s">
        <v>512</v>
      </c>
      <c r="D232">
        <v>94623981</v>
      </c>
      <c r="N232">
        <v>94623981</v>
      </c>
      <c r="O232">
        <f t="shared" ref="O232:O258" si="15">B232</f>
        <v>0</v>
      </c>
      <c r="P232">
        <f xml:space="preserve"> C232</f>
        <v>0</v>
      </c>
      <c r="Q232">
        <f t="shared" ref="Q232:Q263" si="16">D232+E232+F232+G232+H232+I232+J232</f>
        <v>94623981</v>
      </c>
      <c r="R232">
        <f>K232</f>
        <v>0</v>
      </c>
      <c r="S232">
        <f>L232</f>
        <v>0</v>
      </c>
      <c r="T232">
        <f>M232</f>
        <v>0</v>
      </c>
    </row>
    <row r="233" spans="1:25">
      <c r="A233" t="s">
        <v>524</v>
      </c>
      <c r="L233">
        <v>950000</v>
      </c>
      <c r="N233">
        <v>950000</v>
      </c>
      <c r="O233">
        <f t="shared" si="15"/>
        <v>0</v>
      </c>
      <c r="P233">
        <f t="shared" ref="P233:P296" si="17" xml:space="preserve"> C233</f>
        <v>0</v>
      </c>
      <c r="Q233">
        <f t="shared" si="16"/>
        <v>0</v>
      </c>
      <c r="R233">
        <f t="shared" ref="R233:S238" si="18">K233</f>
        <v>0</v>
      </c>
      <c r="S233">
        <f t="shared" si="18"/>
        <v>950000</v>
      </c>
      <c r="T233">
        <f t="shared" ref="T233:T296" si="19">M233</f>
        <v>0</v>
      </c>
    </row>
    <row r="234" spans="1:25">
      <c r="A234" t="s">
        <v>456</v>
      </c>
      <c r="B234">
        <v>1500000</v>
      </c>
      <c r="E234">
        <v>50000</v>
      </c>
      <c r="F234">
        <v>0</v>
      </c>
      <c r="L234">
        <v>300000</v>
      </c>
      <c r="N234">
        <v>1850000</v>
      </c>
      <c r="O234">
        <f t="shared" si="15"/>
        <v>1500000</v>
      </c>
      <c r="P234">
        <f t="shared" si="17"/>
        <v>0</v>
      </c>
      <c r="Q234">
        <f t="shared" si="16"/>
        <v>50000</v>
      </c>
      <c r="R234">
        <f t="shared" si="18"/>
        <v>0</v>
      </c>
      <c r="S234">
        <f t="shared" si="18"/>
        <v>300000</v>
      </c>
      <c r="T234">
        <f t="shared" si="19"/>
        <v>0</v>
      </c>
    </row>
    <row r="235" spans="1:25">
      <c r="A235" t="s">
        <v>528</v>
      </c>
      <c r="L235">
        <v>1500000</v>
      </c>
      <c r="N235">
        <v>1500000</v>
      </c>
      <c r="O235">
        <f t="shared" si="15"/>
        <v>0</v>
      </c>
      <c r="P235">
        <f t="shared" si="17"/>
        <v>0</v>
      </c>
      <c r="Q235">
        <f t="shared" si="16"/>
        <v>0</v>
      </c>
      <c r="R235">
        <f t="shared" si="18"/>
        <v>0</v>
      </c>
      <c r="S235">
        <f t="shared" si="18"/>
        <v>1500000</v>
      </c>
      <c r="T235">
        <f t="shared" si="19"/>
        <v>0</v>
      </c>
    </row>
    <row r="236" spans="1:25">
      <c r="A236" t="s">
        <v>519</v>
      </c>
      <c r="D236">
        <v>28176740</v>
      </c>
      <c r="N236">
        <v>28176740</v>
      </c>
      <c r="O236">
        <f t="shared" si="15"/>
        <v>0</v>
      </c>
      <c r="P236">
        <f t="shared" si="17"/>
        <v>0</v>
      </c>
      <c r="Q236">
        <f t="shared" si="16"/>
        <v>28176740</v>
      </c>
      <c r="R236">
        <f t="shared" si="18"/>
        <v>0</v>
      </c>
      <c r="S236">
        <f t="shared" si="18"/>
        <v>0</v>
      </c>
      <c r="T236">
        <f t="shared" si="19"/>
        <v>0</v>
      </c>
    </row>
    <row r="237" spans="1:25">
      <c r="A237" t="s">
        <v>497</v>
      </c>
      <c r="E237">
        <v>24297717</v>
      </c>
      <c r="L237">
        <v>10351190</v>
      </c>
      <c r="N237">
        <v>34648907</v>
      </c>
      <c r="O237">
        <f t="shared" si="15"/>
        <v>0</v>
      </c>
      <c r="P237">
        <f t="shared" si="17"/>
        <v>0</v>
      </c>
      <c r="Q237">
        <f t="shared" si="16"/>
        <v>24297717</v>
      </c>
      <c r="R237">
        <f t="shared" si="18"/>
        <v>0</v>
      </c>
      <c r="S237">
        <f t="shared" si="18"/>
        <v>10351190</v>
      </c>
      <c r="T237">
        <f t="shared" si="19"/>
        <v>0</v>
      </c>
    </row>
    <row r="238" spans="1:25">
      <c r="A238" t="s">
        <v>513</v>
      </c>
      <c r="E238">
        <v>18000000</v>
      </c>
      <c r="K238">
        <v>2329711.6</v>
      </c>
      <c r="L238">
        <v>4000000</v>
      </c>
      <c r="N238">
        <v>24329711.600000001</v>
      </c>
      <c r="O238">
        <f t="shared" si="15"/>
        <v>0</v>
      </c>
      <c r="P238">
        <f t="shared" si="17"/>
        <v>0</v>
      </c>
      <c r="Q238">
        <f t="shared" si="16"/>
        <v>18000000</v>
      </c>
      <c r="R238">
        <f>K238</f>
        <v>2329711.6</v>
      </c>
      <c r="S238">
        <f t="shared" si="18"/>
        <v>4000000</v>
      </c>
      <c r="T238">
        <f t="shared" si="19"/>
        <v>0</v>
      </c>
    </row>
    <row r="239" spans="1:25">
      <c r="A239" t="s">
        <v>514</v>
      </c>
      <c r="E239">
        <v>11000000</v>
      </c>
      <c r="N239">
        <v>11000000</v>
      </c>
      <c r="O239">
        <f t="shared" si="15"/>
        <v>0</v>
      </c>
      <c r="P239">
        <f t="shared" si="17"/>
        <v>0</v>
      </c>
      <c r="Q239">
        <f t="shared" si="16"/>
        <v>11000000</v>
      </c>
      <c r="R239">
        <f t="shared" ref="R239:R296" si="20">K239</f>
        <v>0</v>
      </c>
      <c r="S239">
        <f t="shared" ref="S239:S270" si="21">L239</f>
        <v>0</v>
      </c>
      <c r="T239">
        <f t="shared" si="19"/>
        <v>0</v>
      </c>
    </row>
    <row r="240" spans="1:25">
      <c r="A240" t="s">
        <v>515</v>
      </c>
      <c r="B240">
        <v>1400000</v>
      </c>
      <c r="D240">
        <v>1500000</v>
      </c>
      <c r="E240">
        <v>1045000</v>
      </c>
      <c r="L240">
        <v>11295470</v>
      </c>
      <c r="N240">
        <v>15240470</v>
      </c>
      <c r="O240">
        <f t="shared" si="15"/>
        <v>1400000</v>
      </c>
      <c r="P240">
        <f t="shared" si="17"/>
        <v>0</v>
      </c>
      <c r="Q240">
        <f t="shared" si="16"/>
        <v>2545000</v>
      </c>
      <c r="R240">
        <f t="shared" si="20"/>
        <v>0</v>
      </c>
      <c r="S240">
        <f t="shared" si="21"/>
        <v>11295470</v>
      </c>
      <c r="T240">
        <f t="shared" si="19"/>
        <v>0</v>
      </c>
    </row>
    <row r="241" spans="1:20">
      <c r="A241" t="s">
        <v>520</v>
      </c>
      <c r="B241">
        <v>7331224</v>
      </c>
      <c r="C241">
        <v>41889047</v>
      </c>
      <c r="D241">
        <v>233347771.57999998</v>
      </c>
      <c r="N241">
        <v>282568042.57999998</v>
      </c>
      <c r="O241">
        <f t="shared" si="15"/>
        <v>7331224</v>
      </c>
      <c r="P241">
        <f xml:space="preserve"> C241</f>
        <v>41889047</v>
      </c>
      <c r="Q241">
        <f t="shared" si="16"/>
        <v>233347771.57999998</v>
      </c>
      <c r="R241">
        <f t="shared" si="20"/>
        <v>0</v>
      </c>
      <c r="S241">
        <f t="shared" si="21"/>
        <v>0</v>
      </c>
      <c r="T241">
        <f t="shared" si="19"/>
        <v>0</v>
      </c>
    </row>
    <row r="242" spans="1:20">
      <c r="A242" t="s">
        <v>480</v>
      </c>
      <c r="B242">
        <v>100000</v>
      </c>
      <c r="D242">
        <v>36162665</v>
      </c>
      <c r="E242">
        <v>20000000</v>
      </c>
      <c r="L242">
        <v>33511617</v>
      </c>
      <c r="N242">
        <v>89774282</v>
      </c>
      <c r="O242">
        <f t="shared" si="15"/>
        <v>100000</v>
      </c>
      <c r="P242">
        <f t="shared" si="17"/>
        <v>0</v>
      </c>
      <c r="Q242">
        <f t="shared" si="16"/>
        <v>56162665</v>
      </c>
      <c r="R242">
        <f t="shared" si="20"/>
        <v>0</v>
      </c>
      <c r="S242">
        <f t="shared" si="21"/>
        <v>33511617</v>
      </c>
      <c r="T242">
        <f t="shared" si="19"/>
        <v>0</v>
      </c>
    </row>
    <row r="243" spans="1:20">
      <c r="A243" t="s">
        <v>482</v>
      </c>
      <c r="D243">
        <v>185315368</v>
      </c>
      <c r="E243">
        <v>43652591</v>
      </c>
      <c r="L243">
        <v>1669000</v>
      </c>
      <c r="N243">
        <v>230636959</v>
      </c>
      <c r="O243">
        <f t="shared" si="15"/>
        <v>0</v>
      </c>
      <c r="P243">
        <f t="shared" si="17"/>
        <v>0</v>
      </c>
      <c r="Q243">
        <f t="shared" si="16"/>
        <v>228967959</v>
      </c>
      <c r="R243">
        <f t="shared" si="20"/>
        <v>0</v>
      </c>
      <c r="S243">
        <f t="shared" si="21"/>
        <v>1669000</v>
      </c>
      <c r="T243">
        <f t="shared" si="19"/>
        <v>0</v>
      </c>
    </row>
    <row r="244" spans="1:20">
      <c r="A244" t="s">
        <v>517</v>
      </c>
      <c r="D244">
        <v>5883960</v>
      </c>
      <c r="H244">
        <v>14994439</v>
      </c>
      <c r="I244">
        <v>43960200</v>
      </c>
      <c r="L244">
        <v>32164627</v>
      </c>
      <c r="N244">
        <v>97003226</v>
      </c>
      <c r="O244">
        <f t="shared" si="15"/>
        <v>0</v>
      </c>
      <c r="P244">
        <f t="shared" si="17"/>
        <v>0</v>
      </c>
      <c r="Q244">
        <f t="shared" si="16"/>
        <v>64838599</v>
      </c>
      <c r="R244">
        <f t="shared" si="20"/>
        <v>0</v>
      </c>
      <c r="S244">
        <f t="shared" si="21"/>
        <v>32164627</v>
      </c>
      <c r="T244">
        <f t="shared" si="19"/>
        <v>0</v>
      </c>
    </row>
    <row r="245" spans="1:20">
      <c r="A245" t="s">
        <v>483</v>
      </c>
      <c r="G245">
        <v>24903573</v>
      </c>
      <c r="H245">
        <v>4258564</v>
      </c>
      <c r="L245">
        <v>3900000</v>
      </c>
      <c r="N245">
        <v>33062137</v>
      </c>
      <c r="O245">
        <f t="shared" si="15"/>
        <v>0</v>
      </c>
      <c r="P245">
        <f t="shared" si="17"/>
        <v>0</v>
      </c>
      <c r="Q245">
        <f t="shared" si="16"/>
        <v>29162137</v>
      </c>
      <c r="R245">
        <f t="shared" si="20"/>
        <v>0</v>
      </c>
      <c r="S245">
        <f t="shared" si="21"/>
        <v>3900000</v>
      </c>
      <c r="T245">
        <f t="shared" si="19"/>
        <v>0</v>
      </c>
    </row>
    <row r="246" spans="1:20">
      <c r="A246" t="s">
        <v>494</v>
      </c>
      <c r="B246">
        <v>90024788</v>
      </c>
      <c r="L246">
        <v>43065301</v>
      </c>
      <c r="N246">
        <v>133090089</v>
      </c>
      <c r="O246">
        <f t="shared" si="15"/>
        <v>90024788</v>
      </c>
      <c r="P246">
        <f t="shared" si="17"/>
        <v>0</v>
      </c>
      <c r="Q246">
        <f t="shared" si="16"/>
        <v>0</v>
      </c>
      <c r="R246">
        <f t="shared" si="20"/>
        <v>0</v>
      </c>
      <c r="S246">
        <f t="shared" si="21"/>
        <v>43065301</v>
      </c>
      <c r="T246">
        <f>M246</f>
        <v>0</v>
      </c>
    </row>
    <row r="247" spans="1:20">
      <c r="A247" t="s">
        <v>495</v>
      </c>
      <c r="D247">
        <v>5473940</v>
      </c>
      <c r="E247">
        <v>31236864</v>
      </c>
      <c r="L247">
        <v>9954356</v>
      </c>
      <c r="M247">
        <v>66245887</v>
      </c>
      <c r="N247">
        <v>112911047</v>
      </c>
      <c r="O247">
        <f t="shared" si="15"/>
        <v>0</v>
      </c>
      <c r="P247">
        <f t="shared" si="17"/>
        <v>0</v>
      </c>
      <c r="Q247">
        <f t="shared" si="16"/>
        <v>36710804</v>
      </c>
      <c r="R247">
        <f t="shared" si="20"/>
        <v>0</v>
      </c>
      <c r="S247">
        <f t="shared" si="21"/>
        <v>9954356</v>
      </c>
      <c r="T247">
        <f>M247</f>
        <v>66245887</v>
      </c>
    </row>
    <row r="248" spans="1:20">
      <c r="A248" t="s">
        <v>518</v>
      </c>
      <c r="E248">
        <v>2000000</v>
      </c>
      <c r="N248">
        <v>2000000</v>
      </c>
      <c r="O248">
        <f t="shared" si="15"/>
        <v>0</v>
      </c>
      <c r="P248">
        <f t="shared" si="17"/>
        <v>0</v>
      </c>
      <c r="Q248">
        <f t="shared" si="16"/>
        <v>2000000</v>
      </c>
      <c r="R248">
        <f t="shared" si="20"/>
        <v>0</v>
      </c>
      <c r="S248">
        <f t="shared" si="21"/>
        <v>0</v>
      </c>
      <c r="T248">
        <f t="shared" si="19"/>
        <v>0</v>
      </c>
    </row>
    <row r="249" spans="1:20">
      <c r="A249" t="s">
        <v>521</v>
      </c>
      <c r="D249">
        <v>262696247.42000002</v>
      </c>
      <c r="N249">
        <v>262696247.42000002</v>
      </c>
      <c r="O249">
        <f t="shared" si="15"/>
        <v>0</v>
      </c>
      <c r="P249">
        <f t="shared" si="17"/>
        <v>0</v>
      </c>
      <c r="Q249">
        <f t="shared" si="16"/>
        <v>262696247.42000002</v>
      </c>
      <c r="R249">
        <f t="shared" si="20"/>
        <v>0</v>
      </c>
      <c r="S249">
        <f t="shared" si="21"/>
        <v>0</v>
      </c>
      <c r="T249">
        <f t="shared" si="19"/>
        <v>0</v>
      </c>
    </row>
    <row r="250" spans="1:20">
      <c r="A250" t="s">
        <v>526</v>
      </c>
      <c r="L250">
        <v>10000000</v>
      </c>
      <c r="N250">
        <v>10000000</v>
      </c>
      <c r="O250">
        <f t="shared" si="15"/>
        <v>0</v>
      </c>
      <c r="P250">
        <f t="shared" si="17"/>
        <v>0</v>
      </c>
      <c r="Q250">
        <f t="shared" si="16"/>
        <v>0</v>
      </c>
      <c r="R250">
        <f t="shared" si="20"/>
        <v>0</v>
      </c>
      <c r="S250">
        <f t="shared" si="21"/>
        <v>10000000</v>
      </c>
      <c r="T250">
        <f t="shared" si="19"/>
        <v>0</v>
      </c>
    </row>
    <row r="251" spans="1:20">
      <c r="A251" t="s">
        <v>484</v>
      </c>
      <c r="D251">
        <v>8439881</v>
      </c>
      <c r="L251">
        <v>16268734</v>
      </c>
      <c r="N251">
        <v>24708615</v>
      </c>
      <c r="O251">
        <f t="shared" si="15"/>
        <v>0</v>
      </c>
      <c r="P251">
        <f t="shared" si="17"/>
        <v>0</v>
      </c>
      <c r="Q251">
        <f t="shared" si="16"/>
        <v>8439881</v>
      </c>
      <c r="R251">
        <f t="shared" si="20"/>
        <v>0</v>
      </c>
      <c r="S251">
        <f t="shared" si="21"/>
        <v>16268734</v>
      </c>
      <c r="T251">
        <f t="shared" si="19"/>
        <v>0</v>
      </c>
    </row>
    <row r="252" spans="1:20">
      <c r="A252" t="s">
        <v>498</v>
      </c>
      <c r="E252">
        <v>230000</v>
      </c>
      <c r="L252">
        <v>3060000</v>
      </c>
      <c r="N252">
        <v>3290000</v>
      </c>
      <c r="O252">
        <f t="shared" si="15"/>
        <v>0</v>
      </c>
      <c r="P252">
        <f t="shared" si="17"/>
        <v>0</v>
      </c>
      <c r="Q252">
        <f t="shared" si="16"/>
        <v>230000</v>
      </c>
      <c r="R252">
        <f>K252</f>
        <v>0</v>
      </c>
      <c r="S252">
        <f t="shared" si="21"/>
        <v>3060000</v>
      </c>
      <c r="T252">
        <f t="shared" si="19"/>
        <v>0</v>
      </c>
    </row>
    <row r="253" spans="1:20">
      <c r="A253" t="s">
        <v>499</v>
      </c>
      <c r="B253">
        <v>0</v>
      </c>
      <c r="E253">
        <v>1707750</v>
      </c>
      <c r="N253">
        <v>1707750</v>
      </c>
      <c r="O253">
        <f t="shared" si="15"/>
        <v>0</v>
      </c>
      <c r="P253">
        <f t="shared" si="17"/>
        <v>0</v>
      </c>
      <c r="Q253">
        <f t="shared" si="16"/>
        <v>1707750</v>
      </c>
      <c r="R253">
        <f t="shared" si="20"/>
        <v>0</v>
      </c>
      <c r="S253">
        <f t="shared" si="21"/>
        <v>0</v>
      </c>
      <c r="T253">
        <f t="shared" si="19"/>
        <v>0</v>
      </c>
    </row>
    <row r="254" spans="1:20">
      <c r="A254" t="s">
        <v>485</v>
      </c>
      <c r="D254">
        <v>583333</v>
      </c>
      <c r="E254">
        <v>8000000</v>
      </c>
      <c r="L254">
        <v>152677665</v>
      </c>
      <c r="N254">
        <v>161260998</v>
      </c>
      <c r="O254">
        <f t="shared" si="15"/>
        <v>0</v>
      </c>
      <c r="P254">
        <f t="shared" si="17"/>
        <v>0</v>
      </c>
      <c r="Q254">
        <f t="shared" si="16"/>
        <v>8583333</v>
      </c>
      <c r="R254">
        <f t="shared" si="20"/>
        <v>0</v>
      </c>
      <c r="S254">
        <f t="shared" si="21"/>
        <v>152677665</v>
      </c>
      <c r="T254">
        <f t="shared" si="19"/>
        <v>0</v>
      </c>
    </row>
    <row r="255" spans="1:20">
      <c r="A255" t="s">
        <v>486</v>
      </c>
      <c r="E255">
        <v>15028538</v>
      </c>
      <c r="H255">
        <v>11293878</v>
      </c>
      <c r="J255">
        <v>11890416</v>
      </c>
      <c r="L255">
        <v>67366434</v>
      </c>
      <c r="M255">
        <v>26759695</v>
      </c>
      <c r="N255">
        <v>132338961</v>
      </c>
      <c r="O255">
        <f t="shared" si="15"/>
        <v>0</v>
      </c>
      <c r="P255">
        <f t="shared" si="17"/>
        <v>0</v>
      </c>
      <c r="Q255">
        <f t="shared" si="16"/>
        <v>38212832</v>
      </c>
      <c r="R255">
        <f t="shared" si="20"/>
        <v>0</v>
      </c>
      <c r="S255">
        <f t="shared" si="21"/>
        <v>67366434</v>
      </c>
      <c r="T255">
        <f>M255</f>
        <v>26759695</v>
      </c>
    </row>
    <row r="256" spans="1:20">
      <c r="A256" t="s">
        <v>487</v>
      </c>
      <c r="E256">
        <v>70964178</v>
      </c>
      <c r="L256">
        <v>6014522</v>
      </c>
      <c r="N256">
        <v>76978700</v>
      </c>
      <c r="O256">
        <f t="shared" si="15"/>
        <v>0</v>
      </c>
      <c r="P256">
        <f t="shared" si="17"/>
        <v>0</v>
      </c>
      <c r="Q256">
        <f t="shared" si="16"/>
        <v>70964178</v>
      </c>
      <c r="R256">
        <f t="shared" si="20"/>
        <v>0</v>
      </c>
      <c r="S256">
        <f t="shared" si="21"/>
        <v>6014522</v>
      </c>
      <c r="T256">
        <f>M256</f>
        <v>0</v>
      </c>
    </row>
    <row r="257" spans="1:20">
      <c r="A257" t="s">
        <v>488</v>
      </c>
      <c r="L257">
        <v>5013901</v>
      </c>
      <c r="N257">
        <v>5013901</v>
      </c>
      <c r="O257">
        <f t="shared" si="15"/>
        <v>0</v>
      </c>
      <c r="P257">
        <f t="shared" si="17"/>
        <v>0</v>
      </c>
      <c r="Q257">
        <f t="shared" si="16"/>
        <v>0</v>
      </c>
      <c r="R257">
        <f t="shared" si="20"/>
        <v>0</v>
      </c>
      <c r="S257">
        <f t="shared" si="21"/>
        <v>5013901</v>
      </c>
      <c r="T257">
        <f t="shared" si="19"/>
        <v>0</v>
      </c>
    </row>
    <row r="258" spans="1:20">
      <c r="A258" t="s">
        <v>522</v>
      </c>
      <c r="E258">
        <v>8243150</v>
      </c>
      <c r="N258">
        <v>8243150</v>
      </c>
      <c r="O258">
        <f t="shared" si="15"/>
        <v>0</v>
      </c>
      <c r="P258">
        <f t="shared" si="17"/>
        <v>0</v>
      </c>
      <c r="Q258">
        <f t="shared" si="16"/>
        <v>8243150</v>
      </c>
      <c r="R258">
        <f t="shared" si="20"/>
        <v>0</v>
      </c>
      <c r="S258">
        <f t="shared" si="21"/>
        <v>0</v>
      </c>
      <c r="T258">
        <f t="shared" si="19"/>
        <v>0</v>
      </c>
    </row>
    <row r="259" spans="1:20">
      <c r="A259" t="s">
        <v>527</v>
      </c>
      <c r="L259">
        <v>450000</v>
      </c>
      <c r="N259">
        <v>450000</v>
      </c>
      <c r="O259">
        <f>B259</f>
        <v>0</v>
      </c>
      <c r="P259">
        <f t="shared" si="17"/>
        <v>0</v>
      </c>
      <c r="Q259">
        <f t="shared" si="16"/>
        <v>0</v>
      </c>
      <c r="R259">
        <f t="shared" si="20"/>
        <v>0</v>
      </c>
      <c r="S259">
        <f t="shared" si="21"/>
        <v>450000</v>
      </c>
      <c r="T259">
        <f t="shared" si="19"/>
        <v>0</v>
      </c>
    </row>
    <row r="260" spans="1:20">
      <c r="A260" t="s">
        <v>523</v>
      </c>
      <c r="D260">
        <v>233702551</v>
      </c>
      <c r="N260">
        <v>233702551</v>
      </c>
      <c r="O260">
        <f t="shared" ref="O260:O302" si="22">B260</f>
        <v>0</v>
      </c>
      <c r="P260">
        <f t="shared" si="17"/>
        <v>0</v>
      </c>
      <c r="Q260">
        <f t="shared" si="16"/>
        <v>233702551</v>
      </c>
      <c r="R260">
        <f t="shared" si="20"/>
        <v>0</v>
      </c>
      <c r="S260">
        <f t="shared" si="21"/>
        <v>0</v>
      </c>
      <c r="T260">
        <f t="shared" si="19"/>
        <v>0</v>
      </c>
    </row>
    <row r="261" spans="1:20">
      <c r="A261" t="s">
        <v>1182</v>
      </c>
      <c r="D261">
        <v>207818133</v>
      </c>
      <c r="N261">
        <v>207818133</v>
      </c>
      <c r="O261">
        <f t="shared" si="22"/>
        <v>0</v>
      </c>
      <c r="P261">
        <f t="shared" si="17"/>
        <v>0</v>
      </c>
      <c r="Q261">
        <f t="shared" si="16"/>
        <v>207818133</v>
      </c>
      <c r="R261">
        <f t="shared" si="20"/>
        <v>0</v>
      </c>
      <c r="S261">
        <f t="shared" si="21"/>
        <v>0</v>
      </c>
      <c r="T261">
        <f t="shared" si="19"/>
        <v>0</v>
      </c>
    </row>
    <row r="262" spans="1:20">
      <c r="A262" t="s">
        <v>468</v>
      </c>
      <c r="B262">
        <v>1500000</v>
      </c>
      <c r="E262">
        <v>9611400</v>
      </c>
      <c r="F262">
        <v>0</v>
      </c>
      <c r="L262">
        <v>5604000</v>
      </c>
      <c r="N262">
        <v>16715400</v>
      </c>
      <c r="O262">
        <f t="shared" si="22"/>
        <v>1500000</v>
      </c>
      <c r="P262">
        <f t="shared" si="17"/>
        <v>0</v>
      </c>
      <c r="Q262">
        <f t="shared" si="16"/>
        <v>9611400</v>
      </c>
      <c r="R262">
        <f t="shared" si="20"/>
        <v>0</v>
      </c>
      <c r="S262">
        <f t="shared" si="21"/>
        <v>5604000</v>
      </c>
      <c r="T262">
        <f t="shared" si="19"/>
        <v>0</v>
      </c>
    </row>
    <row r="263" spans="1:20">
      <c r="A263" t="s">
        <v>500</v>
      </c>
      <c r="F263">
        <v>2000000</v>
      </c>
      <c r="N263">
        <v>2000000</v>
      </c>
      <c r="O263">
        <f t="shared" si="22"/>
        <v>0</v>
      </c>
      <c r="P263">
        <f t="shared" si="17"/>
        <v>0</v>
      </c>
      <c r="Q263">
        <f t="shared" si="16"/>
        <v>2000000</v>
      </c>
      <c r="R263">
        <f t="shared" si="20"/>
        <v>0</v>
      </c>
      <c r="S263">
        <f t="shared" si="21"/>
        <v>0</v>
      </c>
      <c r="T263">
        <f t="shared" si="19"/>
        <v>0</v>
      </c>
    </row>
    <row r="264" spans="1:20">
      <c r="A264" t="s">
        <v>470</v>
      </c>
      <c r="L264">
        <v>6090000</v>
      </c>
      <c r="N264">
        <v>6090000</v>
      </c>
      <c r="O264">
        <f t="shared" si="22"/>
        <v>0</v>
      </c>
      <c r="P264">
        <f t="shared" si="17"/>
        <v>0</v>
      </c>
      <c r="Q264">
        <f t="shared" ref="Q264:Q295" si="23">D264+E264+F264+G264+H264+I264+J264</f>
        <v>0</v>
      </c>
      <c r="R264">
        <f t="shared" si="20"/>
        <v>0</v>
      </c>
      <c r="S264">
        <f t="shared" si="21"/>
        <v>6090000</v>
      </c>
      <c r="T264">
        <f t="shared" si="19"/>
        <v>0</v>
      </c>
    </row>
    <row r="265" spans="1:20">
      <c r="A265" t="s">
        <v>471</v>
      </c>
      <c r="B265">
        <v>1639631</v>
      </c>
      <c r="D265">
        <v>3536429</v>
      </c>
      <c r="E265">
        <v>878790</v>
      </c>
      <c r="N265">
        <v>6054850</v>
      </c>
      <c r="O265">
        <f t="shared" si="22"/>
        <v>1639631</v>
      </c>
      <c r="P265">
        <f t="shared" si="17"/>
        <v>0</v>
      </c>
      <c r="Q265">
        <f t="shared" si="23"/>
        <v>4415219</v>
      </c>
      <c r="R265">
        <f t="shared" si="20"/>
        <v>0</v>
      </c>
      <c r="S265">
        <f t="shared" si="21"/>
        <v>0</v>
      </c>
      <c r="T265">
        <f t="shared" si="19"/>
        <v>0</v>
      </c>
    </row>
    <row r="266" spans="1:20">
      <c r="A266" t="s">
        <v>1183</v>
      </c>
      <c r="B266">
        <v>0</v>
      </c>
      <c r="N266">
        <v>0</v>
      </c>
      <c r="O266">
        <f t="shared" si="22"/>
        <v>0</v>
      </c>
      <c r="P266">
        <f t="shared" si="17"/>
        <v>0</v>
      </c>
      <c r="Q266">
        <f t="shared" si="23"/>
        <v>0</v>
      </c>
      <c r="R266">
        <f t="shared" si="20"/>
        <v>0</v>
      </c>
      <c r="S266">
        <f t="shared" si="21"/>
        <v>0</v>
      </c>
      <c r="T266">
        <f t="shared" si="19"/>
        <v>0</v>
      </c>
    </row>
    <row r="267" spans="1:20">
      <c r="A267" t="s">
        <v>1184</v>
      </c>
      <c r="B267">
        <v>20000</v>
      </c>
      <c r="N267">
        <v>20000</v>
      </c>
      <c r="O267">
        <f t="shared" si="22"/>
        <v>20000</v>
      </c>
      <c r="P267">
        <f t="shared" si="17"/>
        <v>0</v>
      </c>
      <c r="Q267">
        <f t="shared" si="23"/>
        <v>0</v>
      </c>
      <c r="R267">
        <f t="shared" si="20"/>
        <v>0</v>
      </c>
      <c r="S267">
        <f t="shared" si="21"/>
        <v>0</v>
      </c>
      <c r="T267">
        <f t="shared" si="19"/>
        <v>0</v>
      </c>
    </row>
    <row r="268" spans="1:20">
      <c r="A268" t="s">
        <v>1185</v>
      </c>
      <c r="B268">
        <v>0</v>
      </c>
      <c r="N268">
        <v>0</v>
      </c>
      <c r="O268">
        <f t="shared" si="22"/>
        <v>0</v>
      </c>
      <c r="P268">
        <f t="shared" si="17"/>
        <v>0</v>
      </c>
      <c r="Q268">
        <f t="shared" si="23"/>
        <v>0</v>
      </c>
      <c r="R268">
        <f t="shared" si="20"/>
        <v>0</v>
      </c>
      <c r="S268">
        <f t="shared" si="21"/>
        <v>0</v>
      </c>
      <c r="T268">
        <f t="shared" si="19"/>
        <v>0</v>
      </c>
    </row>
    <row r="269" spans="1:20">
      <c r="A269" t="s">
        <v>489</v>
      </c>
      <c r="C269">
        <v>4300000</v>
      </c>
      <c r="D269">
        <v>4724517</v>
      </c>
      <c r="E269">
        <v>3250000</v>
      </c>
      <c r="L269">
        <v>57460022</v>
      </c>
      <c r="N269">
        <v>69734539</v>
      </c>
      <c r="O269">
        <f t="shared" si="22"/>
        <v>0</v>
      </c>
      <c r="P269">
        <f xml:space="preserve"> C269</f>
        <v>4300000</v>
      </c>
      <c r="Q269">
        <f t="shared" si="23"/>
        <v>7974517</v>
      </c>
      <c r="R269">
        <f t="shared" si="20"/>
        <v>0</v>
      </c>
      <c r="S269">
        <f t="shared" si="21"/>
        <v>57460022</v>
      </c>
      <c r="T269">
        <f t="shared" si="19"/>
        <v>0</v>
      </c>
    </row>
    <row r="270" spans="1:20">
      <c r="A270" t="s">
        <v>1186</v>
      </c>
      <c r="B270">
        <v>0</v>
      </c>
      <c r="N270">
        <v>0</v>
      </c>
      <c r="O270">
        <f t="shared" si="22"/>
        <v>0</v>
      </c>
      <c r="P270">
        <f t="shared" si="17"/>
        <v>0</v>
      </c>
      <c r="Q270">
        <f t="shared" si="23"/>
        <v>0</v>
      </c>
      <c r="R270">
        <f t="shared" si="20"/>
        <v>0</v>
      </c>
      <c r="S270">
        <f t="shared" si="21"/>
        <v>0</v>
      </c>
      <c r="T270">
        <f t="shared" si="19"/>
        <v>0</v>
      </c>
    </row>
    <row r="271" spans="1:20">
      <c r="A271" t="s">
        <v>501</v>
      </c>
      <c r="F271">
        <v>0</v>
      </c>
      <c r="N271">
        <v>0</v>
      </c>
      <c r="O271">
        <f t="shared" si="22"/>
        <v>0</v>
      </c>
      <c r="P271">
        <f t="shared" si="17"/>
        <v>0</v>
      </c>
      <c r="Q271">
        <f t="shared" si="23"/>
        <v>0</v>
      </c>
      <c r="R271">
        <f t="shared" si="20"/>
        <v>0</v>
      </c>
      <c r="S271">
        <f t="shared" ref="S271:S287" si="24">L271</f>
        <v>0</v>
      </c>
      <c r="T271">
        <f t="shared" si="19"/>
        <v>0</v>
      </c>
    </row>
    <row r="272" spans="1:20">
      <c r="A272" t="s">
        <v>496</v>
      </c>
      <c r="B272">
        <v>0</v>
      </c>
      <c r="C272">
        <v>1817857</v>
      </c>
      <c r="E272">
        <v>3540000</v>
      </c>
      <c r="L272">
        <v>15310000</v>
      </c>
      <c r="N272">
        <v>20667857</v>
      </c>
      <c r="O272">
        <f t="shared" si="22"/>
        <v>0</v>
      </c>
      <c r="P272">
        <f xml:space="preserve"> C272</f>
        <v>1817857</v>
      </c>
      <c r="Q272">
        <f t="shared" si="23"/>
        <v>3540000</v>
      </c>
      <c r="R272">
        <f t="shared" si="20"/>
        <v>0</v>
      </c>
      <c r="S272">
        <f t="shared" si="24"/>
        <v>15310000</v>
      </c>
      <c r="T272">
        <f t="shared" si="19"/>
        <v>0</v>
      </c>
    </row>
    <row r="273" spans="1:20">
      <c r="A273" t="s">
        <v>490</v>
      </c>
      <c r="E273">
        <v>4516460</v>
      </c>
      <c r="G273">
        <v>20731415</v>
      </c>
      <c r="L273">
        <v>32228901</v>
      </c>
      <c r="N273">
        <v>57476776</v>
      </c>
      <c r="O273">
        <f t="shared" si="22"/>
        <v>0</v>
      </c>
      <c r="P273">
        <f xml:space="preserve"> C273</f>
        <v>0</v>
      </c>
      <c r="Q273">
        <f t="shared" si="23"/>
        <v>25247875</v>
      </c>
      <c r="R273">
        <f t="shared" si="20"/>
        <v>0</v>
      </c>
      <c r="S273">
        <f t="shared" si="24"/>
        <v>32228901</v>
      </c>
      <c r="T273">
        <f t="shared" si="19"/>
        <v>0</v>
      </c>
    </row>
    <row r="274" spans="1:20">
      <c r="A274" t="s">
        <v>1187</v>
      </c>
      <c r="B274">
        <v>3500000</v>
      </c>
      <c r="N274">
        <v>3500000</v>
      </c>
      <c r="O274">
        <f t="shared" si="22"/>
        <v>3500000</v>
      </c>
      <c r="P274">
        <f t="shared" si="17"/>
        <v>0</v>
      </c>
      <c r="Q274">
        <f t="shared" si="23"/>
        <v>0</v>
      </c>
      <c r="R274">
        <f t="shared" si="20"/>
        <v>0</v>
      </c>
      <c r="S274">
        <f t="shared" si="24"/>
        <v>0</v>
      </c>
      <c r="T274">
        <f t="shared" si="19"/>
        <v>0</v>
      </c>
    </row>
    <row r="275" spans="1:20">
      <c r="A275" t="s">
        <v>491</v>
      </c>
      <c r="E275">
        <v>1899156</v>
      </c>
      <c r="G275">
        <v>27839808</v>
      </c>
      <c r="N275">
        <v>29738964</v>
      </c>
      <c r="O275">
        <f t="shared" si="22"/>
        <v>0</v>
      </c>
      <c r="P275">
        <f t="shared" si="17"/>
        <v>0</v>
      </c>
      <c r="Q275">
        <f t="shared" si="23"/>
        <v>29738964</v>
      </c>
      <c r="R275">
        <f t="shared" si="20"/>
        <v>0</v>
      </c>
      <c r="S275">
        <f t="shared" si="24"/>
        <v>0</v>
      </c>
      <c r="T275">
        <f t="shared" si="19"/>
        <v>0</v>
      </c>
    </row>
    <row r="276" spans="1:20">
      <c r="A276" t="s">
        <v>1188</v>
      </c>
      <c r="B276">
        <v>0</v>
      </c>
      <c r="N276">
        <v>0</v>
      </c>
      <c r="O276">
        <f t="shared" si="22"/>
        <v>0</v>
      </c>
      <c r="P276">
        <f t="shared" si="17"/>
        <v>0</v>
      </c>
      <c r="Q276">
        <f t="shared" si="23"/>
        <v>0</v>
      </c>
      <c r="R276">
        <f t="shared" si="20"/>
        <v>0</v>
      </c>
      <c r="S276">
        <f t="shared" si="24"/>
        <v>0</v>
      </c>
      <c r="T276">
        <f t="shared" si="19"/>
        <v>0</v>
      </c>
    </row>
    <row r="277" spans="1:20">
      <c r="A277" t="s">
        <v>1189</v>
      </c>
      <c r="B277">
        <v>0</v>
      </c>
      <c r="N277">
        <v>0</v>
      </c>
      <c r="O277">
        <f t="shared" si="22"/>
        <v>0</v>
      </c>
      <c r="P277">
        <f t="shared" si="17"/>
        <v>0</v>
      </c>
      <c r="Q277">
        <f t="shared" si="23"/>
        <v>0</v>
      </c>
      <c r="R277">
        <f t="shared" si="20"/>
        <v>0</v>
      </c>
      <c r="S277">
        <f t="shared" si="24"/>
        <v>0</v>
      </c>
      <c r="T277">
        <f t="shared" si="19"/>
        <v>0</v>
      </c>
    </row>
    <row r="278" spans="1:20">
      <c r="A278" t="s">
        <v>1190</v>
      </c>
      <c r="B278">
        <v>7000000</v>
      </c>
      <c r="N278">
        <v>7000000</v>
      </c>
      <c r="O278">
        <f t="shared" si="22"/>
        <v>7000000</v>
      </c>
      <c r="P278">
        <f t="shared" si="17"/>
        <v>0</v>
      </c>
      <c r="Q278">
        <f t="shared" si="23"/>
        <v>0</v>
      </c>
      <c r="R278">
        <f t="shared" si="20"/>
        <v>0</v>
      </c>
      <c r="S278">
        <f t="shared" si="24"/>
        <v>0</v>
      </c>
      <c r="T278">
        <f t="shared" si="19"/>
        <v>0</v>
      </c>
    </row>
    <row r="279" spans="1:20">
      <c r="A279" t="s">
        <v>1191</v>
      </c>
      <c r="B279">
        <v>1500000</v>
      </c>
      <c r="N279">
        <v>1500000</v>
      </c>
      <c r="O279">
        <f t="shared" si="22"/>
        <v>1500000</v>
      </c>
      <c r="P279">
        <f t="shared" si="17"/>
        <v>0</v>
      </c>
      <c r="Q279">
        <f t="shared" si="23"/>
        <v>0</v>
      </c>
      <c r="R279">
        <f t="shared" si="20"/>
        <v>0</v>
      </c>
      <c r="S279">
        <f t="shared" si="24"/>
        <v>0</v>
      </c>
      <c r="T279">
        <f t="shared" si="19"/>
        <v>0</v>
      </c>
    </row>
    <row r="280" spans="1:20">
      <c r="A280" t="s">
        <v>502</v>
      </c>
      <c r="E280">
        <v>13000000</v>
      </c>
      <c r="N280">
        <v>13000000</v>
      </c>
      <c r="O280">
        <f t="shared" si="22"/>
        <v>0</v>
      </c>
      <c r="P280">
        <f t="shared" si="17"/>
        <v>0</v>
      </c>
      <c r="Q280">
        <f t="shared" si="23"/>
        <v>13000000</v>
      </c>
      <c r="R280">
        <f t="shared" si="20"/>
        <v>0</v>
      </c>
      <c r="S280">
        <f t="shared" si="24"/>
        <v>0</v>
      </c>
      <c r="T280">
        <f t="shared" si="19"/>
        <v>0</v>
      </c>
    </row>
    <row r="281" spans="1:20">
      <c r="A281" t="s">
        <v>503</v>
      </c>
      <c r="E281">
        <v>13276</v>
      </c>
      <c r="F281">
        <v>16986724</v>
      </c>
      <c r="N281">
        <v>17000000</v>
      </c>
      <c r="O281">
        <f t="shared" si="22"/>
        <v>0</v>
      </c>
      <c r="P281">
        <f t="shared" si="17"/>
        <v>0</v>
      </c>
      <c r="Q281">
        <f t="shared" si="23"/>
        <v>17000000</v>
      </c>
      <c r="R281">
        <f t="shared" si="20"/>
        <v>0</v>
      </c>
      <c r="S281">
        <f t="shared" si="24"/>
        <v>0</v>
      </c>
      <c r="T281">
        <f t="shared" si="19"/>
        <v>0</v>
      </c>
    </row>
    <row r="282" spans="1:20">
      <c r="A282" t="s">
        <v>504</v>
      </c>
      <c r="F282">
        <v>1000000</v>
      </c>
      <c r="N282">
        <v>1000000</v>
      </c>
      <c r="O282">
        <f t="shared" si="22"/>
        <v>0</v>
      </c>
      <c r="P282">
        <f t="shared" si="17"/>
        <v>0</v>
      </c>
      <c r="Q282">
        <f t="shared" si="23"/>
        <v>1000000</v>
      </c>
      <c r="R282">
        <f t="shared" si="20"/>
        <v>0</v>
      </c>
      <c r="S282">
        <f t="shared" si="24"/>
        <v>0</v>
      </c>
      <c r="T282">
        <f t="shared" si="19"/>
        <v>0</v>
      </c>
    </row>
    <row r="283" spans="1:20">
      <c r="A283" t="s">
        <v>505</v>
      </c>
      <c r="F283">
        <v>4000000</v>
      </c>
      <c r="N283">
        <v>4000000</v>
      </c>
      <c r="O283">
        <f t="shared" si="22"/>
        <v>0</v>
      </c>
      <c r="P283">
        <f t="shared" si="17"/>
        <v>0</v>
      </c>
      <c r="Q283">
        <f t="shared" si="23"/>
        <v>4000000</v>
      </c>
      <c r="R283">
        <f t="shared" si="20"/>
        <v>0</v>
      </c>
      <c r="S283">
        <f t="shared" si="24"/>
        <v>0</v>
      </c>
      <c r="T283">
        <f t="shared" si="19"/>
        <v>0</v>
      </c>
    </row>
    <row r="284" spans="1:20">
      <c r="A284" t="s">
        <v>506</v>
      </c>
      <c r="F284">
        <v>0</v>
      </c>
      <c r="N284">
        <v>0</v>
      </c>
      <c r="O284">
        <f t="shared" si="22"/>
        <v>0</v>
      </c>
      <c r="P284">
        <f t="shared" si="17"/>
        <v>0</v>
      </c>
      <c r="Q284">
        <f t="shared" si="23"/>
        <v>0</v>
      </c>
      <c r="R284">
        <f t="shared" si="20"/>
        <v>0</v>
      </c>
      <c r="S284">
        <f t="shared" si="24"/>
        <v>0</v>
      </c>
      <c r="T284">
        <f t="shared" si="19"/>
        <v>0</v>
      </c>
    </row>
    <row r="285" spans="1:20">
      <c r="A285" t="s">
        <v>507</v>
      </c>
      <c r="F285">
        <v>13500000</v>
      </c>
      <c r="N285">
        <v>13500000</v>
      </c>
      <c r="O285">
        <f t="shared" si="22"/>
        <v>0</v>
      </c>
      <c r="P285">
        <f t="shared" si="17"/>
        <v>0</v>
      </c>
      <c r="Q285">
        <f t="shared" si="23"/>
        <v>13500000</v>
      </c>
      <c r="R285">
        <f t="shared" si="20"/>
        <v>0</v>
      </c>
      <c r="S285">
        <f t="shared" si="24"/>
        <v>0</v>
      </c>
      <c r="T285">
        <f t="shared" si="19"/>
        <v>0</v>
      </c>
    </row>
    <row r="286" spans="1:20">
      <c r="A286" t="s">
        <v>472</v>
      </c>
      <c r="B286">
        <v>0</v>
      </c>
      <c r="E286">
        <v>1460500</v>
      </c>
      <c r="L286">
        <v>1164275</v>
      </c>
      <c r="N286">
        <v>2624775</v>
      </c>
      <c r="O286">
        <f t="shared" si="22"/>
        <v>0</v>
      </c>
      <c r="P286">
        <f t="shared" si="17"/>
        <v>0</v>
      </c>
      <c r="Q286">
        <f t="shared" si="23"/>
        <v>1460500</v>
      </c>
      <c r="R286">
        <f t="shared" si="20"/>
        <v>0</v>
      </c>
      <c r="S286">
        <f t="shared" si="24"/>
        <v>1164275</v>
      </c>
      <c r="T286">
        <f t="shared" si="19"/>
        <v>0</v>
      </c>
    </row>
    <row r="287" spans="1:20">
      <c r="A287" t="s">
        <v>473</v>
      </c>
      <c r="L287">
        <v>1660000</v>
      </c>
      <c r="N287">
        <v>1660000</v>
      </c>
      <c r="O287">
        <f t="shared" si="22"/>
        <v>0</v>
      </c>
      <c r="P287">
        <f t="shared" si="17"/>
        <v>0</v>
      </c>
      <c r="Q287">
        <f t="shared" si="23"/>
        <v>0</v>
      </c>
      <c r="R287">
        <f t="shared" si="20"/>
        <v>0</v>
      </c>
      <c r="S287">
        <f t="shared" si="24"/>
        <v>1660000</v>
      </c>
      <c r="T287">
        <f t="shared" si="19"/>
        <v>0</v>
      </c>
    </row>
    <row r="288" spans="1:20">
      <c r="A288" t="s">
        <v>1192</v>
      </c>
      <c r="B288">
        <v>1035000</v>
      </c>
      <c r="N288">
        <v>1035000</v>
      </c>
      <c r="O288">
        <f t="shared" si="22"/>
        <v>1035000</v>
      </c>
      <c r="P288">
        <f t="shared" si="17"/>
        <v>0</v>
      </c>
      <c r="Q288">
        <f t="shared" si="23"/>
        <v>0</v>
      </c>
      <c r="R288">
        <f t="shared" si="20"/>
        <v>0</v>
      </c>
      <c r="S288">
        <f>L288</f>
        <v>0</v>
      </c>
      <c r="T288">
        <f t="shared" si="19"/>
        <v>0</v>
      </c>
    </row>
    <row r="289" spans="1:20">
      <c r="A289" t="s">
        <v>508</v>
      </c>
      <c r="B289">
        <v>9381230</v>
      </c>
      <c r="E289">
        <v>36706568</v>
      </c>
      <c r="F289">
        <v>0</v>
      </c>
      <c r="L289">
        <v>1076500</v>
      </c>
      <c r="N289">
        <v>47164298</v>
      </c>
      <c r="O289">
        <f t="shared" si="22"/>
        <v>9381230</v>
      </c>
      <c r="P289">
        <f t="shared" si="17"/>
        <v>0</v>
      </c>
      <c r="Q289">
        <f t="shared" si="23"/>
        <v>36706568</v>
      </c>
      <c r="R289">
        <f t="shared" si="20"/>
        <v>0</v>
      </c>
      <c r="S289">
        <f>L289</f>
        <v>1076500</v>
      </c>
      <c r="T289">
        <f t="shared" si="19"/>
        <v>0</v>
      </c>
    </row>
    <row r="290" spans="1:20">
      <c r="A290" t="s">
        <v>475</v>
      </c>
      <c r="B290">
        <v>6000000</v>
      </c>
      <c r="N290">
        <v>6000000</v>
      </c>
      <c r="O290">
        <f t="shared" si="22"/>
        <v>6000000</v>
      </c>
      <c r="P290">
        <f xml:space="preserve"> C290</f>
        <v>0</v>
      </c>
      <c r="Q290">
        <f t="shared" si="23"/>
        <v>0</v>
      </c>
      <c r="R290">
        <f t="shared" si="20"/>
        <v>0</v>
      </c>
      <c r="S290">
        <f>L290</f>
        <v>0</v>
      </c>
      <c r="T290">
        <f t="shared" si="19"/>
        <v>0</v>
      </c>
    </row>
    <row r="291" spans="1:20">
      <c r="A291" t="s">
        <v>476</v>
      </c>
      <c r="C291">
        <v>900000</v>
      </c>
      <c r="F291">
        <v>1900000</v>
      </c>
      <c r="N291">
        <v>2800000</v>
      </c>
      <c r="O291">
        <f t="shared" si="22"/>
        <v>0</v>
      </c>
      <c r="P291">
        <f xml:space="preserve"> C291</f>
        <v>900000</v>
      </c>
      <c r="Q291">
        <f t="shared" si="23"/>
        <v>1900000</v>
      </c>
      <c r="R291">
        <f t="shared" si="20"/>
        <v>0</v>
      </c>
      <c r="S291">
        <f>L291</f>
        <v>0</v>
      </c>
      <c r="T291">
        <f t="shared" si="19"/>
        <v>0</v>
      </c>
    </row>
    <row r="292" spans="1:20">
      <c r="A292" t="s">
        <v>477</v>
      </c>
      <c r="B292">
        <v>0</v>
      </c>
      <c r="E292">
        <v>14267217</v>
      </c>
      <c r="L292">
        <v>2318000</v>
      </c>
      <c r="N292">
        <v>16585217</v>
      </c>
      <c r="O292">
        <f t="shared" si="22"/>
        <v>0</v>
      </c>
      <c r="P292">
        <f t="shared" si="17"/>
        <v>0</v>
      </c>
      <c r="Q292">
        <f t="shared" si="23"/>
        <v>14267217</v>
      </c>
      <c r="R292">
        <f t="shared" si="20"/>
        <v>0</v>
      </c>
      <c r="S292">
        <f t="shared" ref="S292:S302" si="25">L292</f>
        <v>2318000</v>
      </c>
      <c r="T292">
        <f t="shared" si="19"/>
        <v>0</v>
      </c>
    </row>
    <row r="293" spans="1:20">
      <c r="A293" t="s">
        <v>509</v>
      </c>
      <c r="B293">
        <v>0</v>
      </c>
      <c r="E293">
        <v>4133900</v>
      </c>
      <c r="F293">
        <v>0</v>
      </c>
      <c r="L293">
        <v>203000</v>
      </c>
      <c r="N293">
        <v>4336900</v>
      </c>
      <c r="O293">
        <f t="shared" si="22"/>
        <v>0</v>
      </c>
      <c r="P293">
        <f t="shared" si="17"/>
        <v>0</v>
      </c>
      <c r="Q293">
        <f t="shared" si="23"/>
        <v>4133900</v>
      </c>
      <c r="R293">
        <f t="shared" si="20"/>
        <v>0</v>
      </c>
      <c r="S293">
        <f t="shared" si="25"/>
        <v>203000</v>
      </c>
      <c r="T293">
        <f t="shared" si="19"/>
        <v>0</v>
      </c>
    </row>
    <row r="294" spans="1:20">
      <c r="A294" t="s">
        <v>516</v>
      </c>
      <c r="E294">
        <v>12150000</v>
      </c>
      <c r="N294">
        <v>12150000</v>
      </c>
      <c r="O294">
        <f t="shared" si="22"/>
        <v>0</v>
      </c>
      <c r="P294">
        <f t="shared" si="17"/>
        <v>0</v>
      </c>
      <c r="Q294">
        <f t="shared" si="23"/>
        <v>12150000</v>
      </c>
      <c r="R294">
        <f t="shared" si="20"/>
        <v>0</v>
      </c>
      <c r="S294">
        <f t="shared" si="25"/>
        <v>0</v>
      </c>
      <c r="T294">
        <f t="shared" si="19"/>
        <v>0</v>
      </c>
    </row>
    <row r="295" spans="1:20">
      <c r="A295" t="s">
        <v>478</v>
      </c>
      <c r="L295">
        <v>180000</v>
      </c>
      <c r="N295">
        <v>180000</v>
      </c>
      <c r="O295">
        <f t="shared" si="22"/>
        <v>0</v>
      </c>
      <c r="P295">
        <f t="shared" si="17"/>
        <v>0</v>
      </c>
      <c r="Q295">
        <f t="shared" si="23"/>
        <v>0</v>
      </c>
      <c r="R295">
        <f t="shared" si="20"/>
        <v>0</v>
      </c>
      <c r="S295">
        <f t="shared" si="25"/>
        <v>180000</v>
      </c>
      <c r="T295">
        <f t="shared" si="19"/>
        <v>0</v>
      </c>
    </row>
    <row r="296" spans="1:20">
      <c r="A296" t="s">
        <v>479</v>
      </c>
      <c r="B296">
        <v>100000</v>
      </c>
      <c r="D296">
        <v>23521507</v>
      </c>
      <c r="E296">
        <v>8500000</v>
      </c>
      <c r="F296">
        <v>3500000</v>
      </c>
      <c r="L296">
        <v>2500000</v>
      </c>
      <c r="N296">
        <v>38121507</v>
      </c>
      <c r="O296">
        <f t="shared" si="22"/>
        <v>100000</v>
      </c>
      <c r="P296">
        <f t="shared" si="17"/>
        <v>0</v>
      </c>
      <c r="Q296">
        <f t="shared" ref="Q296:Q302" si="26">D296+E296+F296+G296+H296+I296+J296</f>
        <v>35521507</v>
      </c>
      <c r="R296">
        <f t="shared" si="20"/>
        <v>0</v>
      </c>
      <c r="S296">
        <f t="shared" si="25"/>
        <v>2500000</v>
      </c>
      <c r="T296">
        <f t="shared" si="19"/>
        <v>0</v>
      </c>
    </row>
    <row r="297" spans="1:20">
      <c r="A297" t="s">
        <v>510</v>
      </c>
      <c r="D297">
        <v>5000000</v>
      </c>
      <c r="N297">
        <v>5000000</v>
      </c>
      <c r="O297">
        <f t="shared" si="22"/>
        <v>0</v>
      </c>
      <c r="P297">
        <f t="shared" ref="P297:P302" si="27" xml:space="preserve"> C297</f>
        <v>0</v>
      </c>
      <c r="Q297">
        <f t="shared" si="26"/>
        <v>5000000</v>
      </c>
      <c r="R297">
        <f t="shared" ref="R297:R302" si="28">K297</f>
        <v>0</v>
      </c>
      <c r="S297">
        <f t="shared" si="25"/>
        <v>0</v>
      </c>
      <c r="T297">
        <f t="shared" ref="T297:T302" si="29">M297</f>
        <v>0</v>
      </c>
    </row>
    <row r="298" spans="1:20">
      <c r="A298" t="s">
        <v>1193</v>
      </c>
      <c r="B298">
        <v>300000</v>
      </c>
      <c r="N298">
        <v>300000</v>
      </c>
      <c r="O298">
        <f t="shared" si="22"/>
        <v>300000</v>
      </c>
      <c r="P298">
        <f t="shared" si="27"/>
        <v>0</v>
      </c>
      <c r="Q298">
        <f t="shared" si="26"/>
        <v>0</v>
      </c>
      <c r="R298">
        <f t="shared" si="28"/>
        <v>0</v>
      </c>
      <c r="S298">
        <f t="shared" si="25"/>
        <v>0</v>
      </c>
      <c r="T298">
        <f t="shared" si="29"/>
        <v>0</v>
      </c>
    </row>
    <row r="299" spans="1:20">
      <c r="A299" t="s">
        <v>525</v>
      </c>
      <c r="B299">
        <v>2000000</v>
      </c>
      <c r="L299">
        <v>2062500</v>
      </c>
      <c r="N299">
        <v>4062500</v>
      </c>
      <c r="O299">
        <f t="shared" si="22"/>
        <v>2000000</v>
      </c>
      <c r="P299">
        <f t="shared" si="27"/>
        <v>0</v>
      </c>
      <c r="Q299">
        <f t="shared" si="26"/>
        <v>0</v>
      </c>
      <c r="R299">
        <f t="shared" si="28"/>
        <v>0</v>
      </c>
      <c r="S299">
        <f t="shared" si="25"/>
        <v>2062500</v>
      </c>
      <c r="T299">
        <f t="shared" si="29"/>
        <v>0</v>
      </c>
    </row>
    <row r="300" spans="1:20">
      <c r="A300" t="s">
        <v>492</v>
      </c>
      <c r="E300">
        <v>12300000</v>
      </c>
      <c r="L300">
        <v>3750000</v>
      </c>
      <c r="N300">
        <v>16050000</v>
      </c>
      <c r="O300">
        <f t="shared" si="22"/>
        <v>0</v>
      </c>
      <c r="P300">
        <f t="shared" si="27"/>
        <v>0</v>
      </c>
      <c r="Q300">
        <f t="shared" si="26"/>
        <v>12300000</v>
      </c>
      <c r="R300">
        <f t="shared" si="28"/>
        <v>0</v>
      </c>
      <c r="S300">
        <f t="shared" si="25"/>
        <v>3750000</v>
      </c>
      <c r="T300">
        <f t="shared" si="29"/>
        <v>0</v>
      </c>
    </row>
    <row r="301" spans="1:20">
      <c r="A301" t="s">
        <v>493</v>
      </c>
      <c r="L301">
        <v>580000</v>
      </c>
      <c r="N301">
        <v>580000</v>
      </c>
      <c r="O301">
        <f t="shared" si="22"/>
        <v>0</v>
      </c>
      <c r="P301">
        <f t="shared" si="27"/>
        <v>0</v>
      </c>
      <c r="Q301">
        <f t="shared" si="26"/>
        <v>0</v>
      </c>
      <c r="R301">
        <f t="shared" si="28"/>
        <v>0</v>
      </c>
      <c r="S301">
        <f t="shared" si="25"/>
        <v>580000</v>
      </c>
      <c r="T301">
        <f t="shared" si="29"/>
        <v>0</v>
      </c>
    </row>
    <row r="302" spans="1:20">
      <c r="A302" t="s">
        <v>511</v>
      </c>
      <c r="E302">
        <v>14500000</v>
      </c>
      <c r="N302">
        <v>14500000</v>
      </c>
      <c r="O302">
        <f t="shared" si="22"/>
        <v>0</v>
      </c>
      <c r="P302">
        <f t="shared" si="27"/>
        <v>0</v>
      </c>
      <c r="Q302">
        <f t="shared" si="26"/>
        <v>14500000</v>
      </c>
      <c r="R302">
        <f t="shared" si="28"/>
        <v>0</v>
      </c>
      <c r="S302">
        <f t="shared" si="25"/>
        <v>0</v>
      </c>
      <c r="T302">
        <f t="shared" si="29"/>
        <v>0</v>
      </c>
    </row>
    <row r="303" spans="1:20" s="306" customFormat="1">
      <c r="A303" s="306" t="s">
        <v>1178</v>
      </c>
      <c r="B303" s="306">
        <f>SUM(B232:B302)</f>
        <v>134331873</v>
      </c>
      <c r="C303" s="306">
        <f t="shared" ref="C303:T303" si="30">SUM(C232:C302)</f>
        <v>48906904</v>
      </c>
      <c r="D303" s="306">
        <f t="shared" si="30"/>
        <v>1340507024</v>
      </c>
      <c r="E303" s="306">
        <f t="shared" si="30"/>
        <v>396183055</v>
      </c>
      <c r="F303" s="306">
        <f t="shared" si="30"/>
        <v>42886724</v>
      </c>
      <c r="G303" s="306">
        <f t="shared" si="30"/>
        <v>73474796</v>
      </c>
      <c r="H303" s="306">
        <f t="shared" si="30"/>
        <v>30546881</v>
      </c>
      <c r="I303" s="306">
        <f t="shared" si="30"/>
        <v>43960200</v>
      </c>
      <c r="J303" s="306">
        <f t="shared" si="30"/>
        <v>11890416</v>
      </c>
      <c r="K303" s="306">
        <f t="shared" si="30"/>
        <v>2329711.6</v>
      </c>
      <c r="L303" s="306">
        <f t="shared" si="30"/>
        <v>545700015</v>
      </c>
      <c r="M303" s="306">
        <f t="shared" si="30"/>
        <v>93005582</v>
      </c>
      <c r="N303" s="306">
        <f t="shared" si="30"/>
        <v>2763723181.5999999</v>
      </c>
      <c r="O303" s="306">
        <f t="shared" si="30"/>
        <v>134331873</v>
      </c>
      <c r="P303" s="306">
        <f t="shared" si="30"/>
        <v>48906904</v>
      </c>
      <c r="Q303" s="306">
        <f t="shared" si="30"/>
        <v>1939449096</v>
      </c>
      <c r="R303" s="306">
        <f t="shared" si="30"/>
        <v>2329711.6</v>
      </c>
      <c r="S303" s="306">
        <f t="shared" si="30"/>
        <v>545700015</v>
      </c>
      <c r="T303" s="306">
        <f t="shared" si="30"/>
        <v>93005582</v>
      </c>
    </row>
    <row r="306" spans="1:14">
      <c r="A306" s="301" t="s">
        <v>1821</v>
      </c>
      <c r="B306" s="301" t="s">
        <v>1199</v>
      </c>
    </row>
    <row r="307" spans="1:14">
      <c r="A307" s="301" t="s">
        <v>1200</v>
      </c>
      <c r="B307" s="686">
        <v>111100</v>
      </c>
      <c r="C307" s="686">
        <v>111200</v>
      </c>
      <c r="D307" s="686" t="s">
        <v>546</v>
      </c>
      <c r="E307" s="686" t="s">
        <v>552</v>
      </c>
      <c r="F307" s="686" t="s">
        <v>555</v>
      </c>
      <c r="G307" s="686" t="s">
        <v>690</v>
      </c>
      <c r="H307" s="686" t="s">
        <v>672</v>
      </c>
      <c r="I307" s="686" t="s">
        <v>674</v>
      </c>
      <c r="J307" s="686" t="s">
        <v>834</v>
      </c>
      <c r="K307" s="686" t="s">
        <v>590</v>
      </c>
      <c r="L307" s="686" t="s">
        <v>548</v>
      </c>
      <c r="M307" s="686" t="s">
        <v>732</v>
      </c>
      <c r="N307" s="686" t="s">
        <v>1178</v>
      </c>
    </row>
    <row r="308" spans="1:14">
      <c r="A308" s="375" t="s">
        <v>512</v>
      </c>
      <c r="B308" s="750"/>
      <c r="C308" s="750"/>
      <c r="D308" s="750">
        <v>47311992</v>
      </c>
      <c r="E308" s="750"/>
      <c r="F308" s="750"/>
      <c r="G308" s="750"/>
      <c r="H308" s="750"/>
      <c r="I308" s="750"/>
      <c r="J308" s="750"/>
      <c r="K308" s="750"/>
      <c r="L308" s="750"/>
      <c r="M308" s="750"/>
      <c r="N308" s="750">
        <v>47311992</v>
      </c>
    </row>
    <row r="309" spans="1:14">
      <c r="A309" s="375" t="s">
        <v>524</v>
      </c>
      <c r="B309" s="750"/>
      <c r="C309" s="750"/>
      <c r="D309" s="750"/>
      <c r="E309" s="750"/>
      <c r="F309" s="750"/>
      <c r="G309" s="750"/>
      <c r="H309" s="750"/>
      <c r="I309" s="750"/>
      <c r="J309" s="750"/>
      <c r="K309" s="750"/>
      <c r="L309" s="750">
        <v>0</v>
      </c>
      <c r="M309" s="750"/>
      <c r="N309" s="750">
        <v>0</v>
      </c>
    </row>
    <row r="310" spans="1:14">
      <c r="A310" s="375" t="s">
        <v>456</v>
      </c>
      <c r="B310" s="750">
        <v>600000</v>
      </c>
      <c r="C310" s="750"/>
      <c r="D310" s="750"/>
      <c r="E310" s="750">
        <v>0</v>
      </c>
      <c r="F310" s="750">
        <v>0</v>
      </c>
      <c r="G310" s="750"/>
      <c r="H310" s="750"/>
      <c r="I310" s="750"/>
      <c r="J310" s="750"/>
      <c r="K310" s="750"/>
      <c r="L310" s="750">
        <v>11792.56</v>
      </c>
      <c r="M310" s="750"/>
      <c r="N310" s="750">
        <v>611792.56000000006</v>
      </c>
    </row>
    <row r="311" spans="1:14">
      <c r="A311" s="375" t="s">
        <v>528</v>
      </c>
      <c r="B311" s="750"/>
      <c r="C311" s="750"/>
      <c r="D311" s="750"/>
      <c r="E311" s="750"/>
      <c r="F311" s="750"/>
      <c r="G311" s="750"/>
      <c r="H311" s="750"/>
      <c r="I311" s="750"/>
      <c r="J311" s="750"/>
      <c r="K311" s="750"/>
      <c r="L311" s="750">
        <v>0</v>
      </c>
      <c r="M311" s="750"/>
      <c r="N311" s="750">
        <v>0</v>
      </c>
    </row>
    <row r="312" spans="1:14">
      <c r="A312" s="375" t="s">
        <v>519</v>
      </c>
      <c r="B312" s="750"/>
      <c r="C312" s="750"/>
      <c r="D312" s="750">
        <v>9679301.459999999</v>
      </c>
      <c r="E312" s="750"/>
      <c r="F312" s="750"/>
      <c r="G312" s="750"/>
      <c r="H312" s="750"/>
      <c r="I312" s="750"/>
      <c r="J312" s="750"/>
      <c r="K312" s="750"/>
      <c r="L312" s="750"/>
      <c r="M312" s="750"/>
      <c r="N312" s="750">
        <v>9679301.459999999</v>
      </c>
    </row>
    <row r="313" spans="1:14">
      <c r="A313" s="375" t="s">
        <v>497</v>
      </c>
      <c r="B313" s="750"/>
      <c r="C313" s="750"/>
      <c r="D313" s="750"/>
      <c r="E313" s="750">
        <v>6040000</v>
      </c>
      <c r="F313" s="750"/>
      <c r="G313" s="750"/>
      <c r="H313" s="750"/>
      <c r="I313" s="750"/>
      <c r="J313" s="750"/>
      <c r="K313" s="750"/>
      <c r="L313" s="750">
        <v>3328161.11</v>
      </c>
      <c r="M313" s="750"/>
      <c r="N313" s="750">
        <v>9368161.1099999994</v>
      </c>
    </row>
    <row r="314" spans="1:14">
      <c r="A314" s="375" t="s">
        <v>513</v>
      </c>
      <c r="B314" s="750"/>
      <c r="C314" s="750"/>
      <c r="D314" s="750"/>
      <c r="E314" s="750">
        <v>0</v>
      </c>
      <c r="F314" s="750"/>
      <c r="G314" s="750"/>
      <c r="H314" s="750"/>
      <c r="I314" s="750"/>
      <c r="J314" s="750"/>
      <c r="K314" s="750">
        <v>0</v>
      </c>
      <c r="L314" s="750">
        <v>1197446.6599999999</v>
      </c>
      <c r="M314" s="750"/>
      <c r="N314" s="750">
        <v>1197446.6599999999</v>
      </c>
    </row>
    <row r="315" spans="1:14">
      <c r="A315" s="375" t="s">
        <v>514</v>
      </c>
      <c r="B315" s="750"/>
      <c r="C315" s="750"/>
      <c r="D315" s="750"/>
      <c r="E315" s="750">
        <v>3999996</v>
      </c>
      <c r="F315" s="750"/>
      <c r="G315" s="750"/>
      <c r="H315" s="750"/>
      <c r="I315" s="750"/>
      <c r="J315" s="750"/>
      <c r="K315" s="750"/>
      <c r="L315" s="750"/>
      <c r="M315" s="750"/>
      <c r="N315" s="750">
        <v>3999996</v>
      </c>
    </row>
    <row r="316" spans="1:14">
      <c r="A316" s="375" t="s">
        <v>515</v>
      </c>
      <c r="B316" s="750">
        <v>0</v>
      </c>
      <c r="C316" s="750"/>
      <c r="D316" s="750">
        <v>0</v>
      </c>
      <c r="E316" s="750">
        <v>0</v>
      </c>
      <c r="F316" s="750"/>
      <c r="G316" s="750"/>
      <c r="H316" s="750"/>
      <c r="I316" s="750"/>
      <c r="J316" s="750"/>
      <c r="K316" s="750"/>
      <c r="L316" s="750">
        <v>0</v>
      </c>
      <c r="M316" s="750"/>
      <c r="N316" s="750">
        <v>0</v>
      </c>
    </row>
    <row r="317" spans="1:14">
      <c r="A317" s="375" t="s">
        <v>520</v>
      </c>
      <c r="B317" s="750">
        <v>3322645</v>
      </c>
      <c r="C317" s="750">
        <v>12240154.779999999</v>
      </c>
      <c r="D317" s="750">
        <v>111013758.22</v>
      </c>
      <c r="E317" s="750"/>
      <c r="F317" s="750"/>
      <c r="G317" s="750"/>
      <c r="H317" s="750"/>
      <c r="I317" s="750"/>
      <c r="J317" s="750"/>
      <c r="K317" s="750"/>
      <c r="L317" s="750"/>
      <c r="M317" s="750"/>
      <c r="N317" s="750">
        <v>126576558</v>
      </c>
    </row>
    <row r="318" spans="1:14">
      <c r="A318" s="375" t="s">
        <v>480</v>
      </c>
      <c r="B318" s="750">
        <v>0</v>
      </c>
      <c r="C318" s="750"/>
      <c r="D318" s="750">
        <v>14448801</v>
      </c>
      <c r="E318" s="750">
        <v>0</v>
      </c>
      <c r="F318" s="750"/>
      <c r="G318" s="750"/>
      <c r="H318" s="750"/>
      <c r="I318" s="750"/>
      <c r="J318" s="750"/>
      <c r="K318" s="750"/>
      <c r="L318" s="750">
        <v>12587610.49</v>
      </c>
      <c r="M318" s="750"/>
      <c r="N318" s="750">
        <v>27036411.490000002</v>
      </c>
    </row>
    <row r="319" spans="1:14">
      <c r="A319" s="375" t="s">
        <v>482</v>
      </c>
      <c r="B319" s="750"/>
      <c r="C319" s="750"/>
      <c r="D319" s="750">
        <v>70853850.569999993</v>
      </c>
      <c r="E319" s="750">
        <v>16836329.039999999</v>
      </c>
      <c r="F319" s="750"/>
      <c r="G319" s="750"/>
      <c r="H319" s="750"/>
      <c r="I319" s="750"/>
      <c r="J319" s="750"/>
      <c r="K319" s="750"/>
      <c r="L319" s="750">
        <v>0</v>
      </c>
      <c r="M319" s="750"/>
      <c r="N319" s="750">
        <v>87690179.609999985</v>
      </c>
    </row>
    <row r="320" spans="1:14">
      <c r="A320" s="375" t="s">
        <v>517</v>
      </c>
      <c r="B320" s="750"/>
      <c r="C320" s="750"/>
      <c r="D320" s="750">
        <v>964690.54</v>
      </c>
      <c r="E320" s="750"/>
      <c r="F320" s="750"/>
      <c r="G320" s="750"/>
      <c r="H320" s="750">
        <v>3261579.68</v>
      </c>
      <c r="I320" s="750">
        <v>0</v>
      </c>
      <c r="J320" s="750"/>
      <c r="K320" s="750"/>
      <c r="L320" s="750">
        <v>4465974.5299999993</v>
      </c>
      <c r="M320" s="750"/>
      <c r="N320" s="750">
        <v>8692244.75</v>
      </c>
    </row>
    <row r="321" spans="1:14">
      <c r="A321" s="375" t="s">
        <v>483</v>
      </c>
      <c r="B321" s="750"/>
      <c r="C321" s="750"/>
      <c r="D321" s="750"/>
      <c r="E321" s="750"/>
      <c r="F321" s="750"/>
      <c r="G321" s="750">
        <v>0</v>
      </c>
      <c r="H321" s="750">
        <v>0</v>
      </c>
      <c r="I321" s="750"/>
      <c r="J321" s="750"/>
      <c r="K321" s="750"/>
      <c r="L321" s="750">
        <v>0</v>
      </c>
      <c r="M321" s="750"/>
      <c r="N321" s="750">
        <v>0</v>
      </c>
    </row>
    <row r="322" spans="1:14">
      <c r="A322" s="375" t="s">
        <v>494</v>
      </c>
      <c r="B322" s="750">
        <v>0</v>
      </c>
      <c r="C322" s="750"/>
      <c r="D322" s="750"/>
      <c r="E322" s="750"/>
      <c r="F322" s="750"/>
      <c r="G322" s="750"/>
      <c r="H322" s="750"/>
      <c r="I322" s="750"/>
      <c r="J322" s="750"/>
      <c r="K322" s="750"/>
      <c r="L322" s="750">
        <v>0</v>
      </c>
      <c r="M322" s="750"/>
      <c r="N322" s="750">
        <v>0</v>
      </c>
    </row>
    <row r="323" spans="1:14">
      <c r="A323" s="375" t="s">
        <v>495</v>
      </c>
      <c r="B323" s="750"/>
      <c r="C323" s="750"/>
      <c r="D323" s="750">
        <v>1047849.1</v>
      </c>
      <c r="E323" s="750">
        <v>2590228.44</v>
      </c>
      <c r="F323" s="750"/>
      <c r="G323" s="750"/>
      <c r="H323" s="750"/>
      <c r="I323" s="750"/>
      <c r="J323" s="750"/>
      <c r="K323" s="750"/>
      <c r="L323" s="750">
        <v>951769.56</v>
      </c>
      <c r="M323" s="750">
        <v>0</v>
      </c>
      <c r="N323" s="750">
        <v>4589847.0999999996</v>
      </c>
    </row>
    <row r="324" spans="1:14">
      <c r="A324" s="375" t="s">
        <v>518</v>
      </c>
      <c r="B324" s="750"/>
      <c r="C324" s="750"/>
      <c r="D324" s="750"/>
      <c r="E324" s="750">
        <v>0</v>
      </c>
      <c r="F324" s="750"/>
      <c r="G324" s="750"/>
      <c r="H324" s="750"/>
      <c r="I324" s="750"/>
      <c r="J324" s="750"/>
      <c r="K324" s="750"/>
      <c r="L324" s="750"/>
      <c r="M324" s="750"/>
      <c r="N324" s="750">
        <v>0</v>
      </c>
    </row>
    <row r="325" spans="1:14">
      <c r="A325" s="375" t="s">
        <v>521</v>
      </c>
      <c r="B325" s="750"/>
      <c r="C325" s="750"/>
      <c r="D325" s="750">
        <v>99466924.230000019</v>
      </c>
      <c r="E325" s="750"/>
      <c r="F325" s="750"/>
      <c r="G325" s="750"/>
      <c r="H325" s="750"/>
      <c r="I325" s="750"/>
      <c r="J325" s="750"/>
      <c r="K325" s="750"/>
      <c r="L325" s="750"/>
      <c r="M325" s="750"/>
      <c r="N325" s="750">
        <v>99466924.230000019</v>
      </c>
    </row>
    <row r="326" spans="1:14">
      <c r="A326" s="375" t="s">
        <v>526</v>
      </c>
      <c r="B326" s="750"/>
      <c r="C326" s="750"/>
      <c r="D326" s="750"/>
      <c r="E326" s="750"/>
      <c r="F326" s="750"/>
      <c r="G326" s="750"/>
      <c r="H326" s="750"/>
      <c r="I326" s="750"/>
      <c r="J326" s="750"/>
      <c r="K326" s="750"/>
      <c r="L326" s="750">
        <v>1962331</v>
      </c>
      <c r="M326" s="750"/>
      <c r="N326" s="750">
        <v>1962331</v>
      </c>
    </row>
    <row r="327" spans="1:14">
      <c r="A327" s="375" t="s">
        <v>484</v>
      </c>
      <c r="B327" s="750"/>
      <c r="C327" s="750"/>
      <c r="D327" s="750">
        <v>3375952</v>
      </c>
      <c r="E327" s="750"/>
      <c r="F327" s="750"/>
      <c r="G327" s="750"/>
      <c r="H327" s="750"/>
      <c r="I327" s="750"/>
      <c r="J327" s="750"/>
      <c r="K327" s="750"/>
      <c r="L327" s="750">
        <v>177549</v>
      </c>
      <c r="M327" s="750"/>
      <c r="N327" s="750">
        <v>3553501</v>
      </c>
    </row>
    <row r="328" spans="1:14">
      <c r="A328" s="375" t="s">
        <v>498</v>
      </c>
      <c r="B328" s="750"/>
      <c r="C328" s="750"/>
      <c r="D328" s="750"/>
      <c r="E328" s="750">
        <v>0</v>
      </c>
      <c r="F328" s="750"/>
      <c r="G328" s="750"/>
      <c r="H328" s="750"/>
      <c r="I328" s="750"/>
      <c r="J328" s="750"/>
      <c r="K328" s="750"/>
      <c r="L328" s="750">
        <v>18000</v>
      </c>
      <c r="M328" s="750"/>
      <c r="N328" s="750">
        <v>18000</v>
      </c>
    </row>
    <row r="329" spans="1:14">
      <c r="A329" s="375" t="s">
        <v>499</v>
      </c>
      <c r="B329" s="750">
        <v>0</v>
      </c>
      <c r="C329" s="750"/>
      <c r="D329" s="750"/>
      <c r="E329" s="750">
        <v>776240</v>
      </c>
      <c r="F329" s="750"/>
      <c r="G329" s="750"/>
      <c r="H329" s="750"/>
      <c r="I329" s="750"/>
      <c r="J329" s="750"/>
      <c r="K329" s="750"/>
      <c r="L329" s="750"/>
      <c r="M329" s="750"/>
      <c r="N329" s="750">
        <v>776240</v>
      </c>
    </row>
    <row r="330" spans="1:14">
      <c r="A330" s="375" t="s">
        <v>485</v>
      </c>
      <c r="B330" s="750"/>
      <c r="C330" s="750"/>
      <c r="D330" s="750">
        <v>0</v>
      </c>
      <c r="E330" s="750">
        <v>2756000</v>
      </c>
      <c r="F330" s="750"/>
      <c r="G330" s="750"/>
      <c r="H330" s="750"/>
      <c r="I330" s="750"/>
      <c r="J330" s="750"/>
      <c r="K330" s="750"/>
      <c r="L330" s="750">
        <v>78338211.829999998</v>
      </c>
      <c r="M330" s="750"/>
      <c r="N330" s="750">
        <v>81094211.829999998</v>
      </c>
    </row>
    <row r="331" spans="1:14">
      <c r="A331" s="375" t="s">
        <v>486</v>
      </c>
      <c r="B331" s="750"/>
      <c r="C331" s="750"/>
      <c r="D331" s="750"/>
      <c r="E331" s="750">
        <v>539357</v>
      </c>
      <c r="F331" s="750"/>
      <c r="G331" s="750"/>
      <c r="H331" s="750">
        <v>0</v>
      </c>
      <c r="I331" s="750"/>
      <c r="J331" s="750">
        <v>0</v>
      </c>
      <c r="K331" s="750"/>
      <c r="L331" s="750">
        <v>0</v>
      </c>
      <c r="M331" s="750">
        <v>0</v>
      </c>
      <c r="N331" s="750">
        <v>539357</v>
      </c>
    </row>
    <row r="332" spans="1:14">
      <c r="A332" s="375" t="s">
        <v>487</v>
      </c>
      <c r="B332" s="750"/>
      <c r="C332" s="750"/>
      <c r="D332" s="750"/>
      <c r="E332" s="750">
        <v>0</v>
      </c>
      <c r="F332" s="750"/>
      <c r="G332" s="750"/>
      <c r="H332" s="750"/>
      <c r="I332" s="750"/>
      <c r="J332" s="750"/>
      <c r="K332" s="750"/>
      <c r="L332" s="750">
        <v>1795297</v>
      </c>
      <c r="M332" s="750"/>
      <c r="N332" s="750">
        <v>1795297</v>
      </c>
    </row>
    <row r="333" spans="1:14">
      <c r="A333" s="375" t="s">
        <v>488</v>
      </c>
      <c r="B333" s="750"/>
      <c r="C333" s="750"/>
      <c r="D333" s="750"/>
      <c r="E333" s="750"/>
      <c r="F333" s="750"/>
      <c r="G333" s="750"/>
      <c r="H333" s="750"/>
      <c r="I333" s="750"/>
      <c r="J333" s="750"/>
      <c r="K333" s="750"/>
      <c r="L333" s="750">
        <v>0</v>
      </c>
      <c r="M333" s="750"/>
      <c r="N333" s="750">
        <v>0</v>
      </c>
    </row>
    <row r="334" spans="1:14">
      <c r="A334" s="375" t="s">
        <v>522</v>
      </c>
      <c r="B334" s="750"/>
      <c r="C334" s="750"/>
      <c r="D334" s="750"/>
      <c r="E334" s="750">
        <v>0</v>
      </c>
      <c r="F334" s="750"/>
      <c r="G334" s="750"/>
      <c r="H334" s="750"/>
      <c r="I334" s="750"/>
      <c r="J334" s="750"/>
      <c r="K334" s="750"/>
      <c r="L334" s="750"/>
      <c r="M334" s="750"/>
      <c r="N334" s="750">
        <v>0</v>
      </c>
    </row>
    <row r="335" spans="1:14">
      <c r="A335" s="375" t="s">
        <v>527</v>
      </c>
      <c r="B335" s="750"/>
      <c r="C335" s="750"/>
      <c r="D335" s="750"/>
      <c r="E335" s="750"/>
      <c r="F335" s="750"/>
      <c r="G335" s="750"/>
      <c r="H335" s="750"/>
      <c r="I335" s="750"/>
      <c r="J335" s="750"/>
      <c r="K335" s="750"/>
      <c r="L335" s="750">
        <v>204545</v>
      </c>
      <c r="M335" s="750"/>
      <c r="N335" s="750">
        <v>204545</v>
      </c>
    </row>
    <row r="336" spans="1:14">
      <c r="A336" s="375" t="s">
        <v>523</v>
      </c>
      <c r="B336" s="750"/>
      <c r="C336" s="750"/>
      <c r="D336" s="750">
        <v>117268715.80000001</v>
      </c>
      <c r="E336" s="750"/>
      <c r="F336" s="750"/>
      <c r="G336" s="750"/>
      <c r="H336" s="750"/>
      <c r="I336" s="750"/>
      <c r="J336" s="750"/>
      <c r="K336" s="750"/>
      <c r="L336" s="750"/>
      <c r="M336" s="750"/>
      <c r="N336" s="750">
        <v>117268715.80000001</v>
      </c>
    </row>
    <row r="337" spans="1:14">
      <c r="A337" s="375" t="s">
        <v>1182</v>
      </c>
      <c r="B337" s="750"/>
      <c r="C337" s="750"/>
      <c r="D337" s="750">
        <v>101231582.20999999</v>
      </c>
      <c r="E337" s="750"/>
      <c r="F337" s="750"/>
      <c r="G337" s="750"/>
      <c r="H337" s="750"/>
      <c r="I337" s="750"/>
      <c r="J337" s="750"/>
      <c r="K337" s="750"/>
      <c r="L337" s="750"/>
      <c r="M337" s="750"/>
      <c r="N337" s="750">
        <v>101231582.20999999</v>
      </c>
    </row>
    <row r="338" spans="1:14">
      <c r="A338" s="375" t="s">
        <v>468</v>
      </c>
      <c r="B338" s="750">
        <v>420018.64</v>
      </c>
      <c r="C338" s="750"/>
      <c r="D338" s="750"/>
      <c r="E338" s="750">
        <v>0</v>
      </c>
      <c r="F338" s="750">
        <v>0</v>
      </c>
      <c r="G338" s="750"/>
      <c r="H338" s="750"/>
      <c r="I338" s="750"/>
      <c r="J338" s="750"/>
      <c r="K338" s="750"/>
      <c r="L338" s="750">
        <v>0</v>
      </c>
      <c r="M338" s="750"/>
      <c r="N338" s="750">
        <v>420018.64</v>
      </c>
    </row>
    <row r="339" spans="1:14">
      <c r="A339" s="375" t="s">
        <v>500</v>
      </c>
      <c r="B339" s="750"/>
      <c r="C339" s="750"/>
      <c r="D339" s="750"/>
      <c r="E339" s="750"/>
      <c r="F339" s="750">
        <v>1765908.8</v>
      </c>
      <c r="G339" s="750"/>
      <c r="H339" s="750"/>
      <c r="I339" s="750"/>
      <c r="J339" s="750"/>
      <c r="K339" s="750"/>
      <c r="L339" s="750"/>
      <c r="M339" s="750"/>
      <c r="N339" s="750">
        <v>1765908.8</v>
      </c>
    </row>
    <row r="340" spans="1:14">
      <c r="A340" s="375" t="s">
        <v>470</v>
      </c>
      <c r="B340" s="750"/>
      <c r="C340" s="750"/>
      <c r="D340" s="750"/>
      <c r="E340" s="750"/>
      <c r="F340" s="750"/>
      <c r="G340" s="750"/>
      <c r="H340" s="750"/>
      <c r="I340" s="750"/>
      <c r="J340" s="750"/>
      <c r="K340" s="750"/>
      <c r="L340" s="750">
        <v>1275814.3999999999</v>
      </c>
      <c r="M340" s="750"/>
      <c r="N340" s="750">
        <v>1275814.3999999999</v>
      </c>
    </row>
    <row r="341" spans="1:14">
      <c r="A341" s="375" t="s">
        <v>471</v>
      </c>
      <c r="B341" s="750">
        <v>0</v>
      </c>
      <c r="C341" s="750"/>
      <c r="D341" s="750">
        <v>1651320</v>
      </c>
      <c r="E341" s="750">
        <v>0</v>
      </c>
      <c r="F341" s="750"/>
      <c r="G341" s="750"/>
      <c r="H341" s="750"/>
      <c r="I341" s="750"/>
      <c r="J341" s="750"/>
      <c r="K341" s="750"/>
      <c r="L341" s="750"/>
      <c r="M341" s="750"/>
      <c r="N341" s="750">
        <v>1651320</v>
      </c>
    </row>
    <row r="342" spans="1:14">
      <c r="A342" s="375" t="s">
        <v>1183</v>
      </c>
      <c r="B342" s="750">
        <v>0</v>
      </c>
      <c r="C342" s="750"/>
      <c r="D342" s="750"/>
      <c r="E342" s="750"/>
      <c r="F342" s="750"/>
      <c r="G342" s="750"/>
      <c r="H342" s="750"/>
      <c r="I342" s="750"/>
      <c r="J342" s="750"/>
      <c r="K342" s="750"/>
      <c r="L342" s="750"/>
      <c r="M342" s="750"/>
      <c r="N342" s="750">
        <v>0</v>
      </c>
    </row>
    <row r="343" spans="1:14">
      <c r="A343" s="375" t="s">
        <v>1184</v>
      </c>
      <c r="B343" s="750">
        <v>0</v>
      </c>
      <c r="C343" s="750"/>
      <c r="D343" s="750"/>
      <c r="E343" s="750"/>
      <c r="F343" s="750"/>
      <c r="G343" s="750"/>
      <c r="H343" s="750"/>
      <c r="I343" s="750"/>
      <c r="J343" s="750"/>
      <c r="K343" s="750"/>
      <c r="L343" s="750"/>
      <c r="M343" s="750"/>
      <c r="N343" s="750">
        <v>0</v>
      </c>
    </row>
    <row r="344" spans="1:14">
      <c r="A344" s="375" t="s">
        <v>1185</v>
      </c>
      <c r="B344" s="750">
        <v>0</v>
      </c>
      <c r="C344" s="750"/>
      <c r="D344" s="750"/>
      <c r="E344" s="750"/>
      <c r="F344" s="750"/>
      <c r="G344" s="750"/>
      <c r="H344" s="750"/>
      <c r="I344" s="750"/>
      <c r="J344" s="750"/>
      <c r="K344" s="750"/>
      <c r="L344" s="750"/>
      <c r="M344" s="750"/>
      <c r="N344" s="750">
        <v>0</v>
      </c>
    </row>
    <row r="345" spans="1:14">
      <c r="A345" s="375" t="s">
        <v>489</v>
      </c>
      <c r="B345" s="750"/>
      <c r="C345" s="750">
        <v>0</v>
      </c>
      <c r="D345" s="750">
        <v>0</v>
      </c>
      <c r="E345" s="750">
        <v>0</v>
      </c>
      <c r="F345" s="750"/>
      <c r="G345" s="750"/>
      <c r="H345" s="750"/>
      <c r="I345" s="750"/>
      <c r="J345" s="750"/>
      <c r="K345" s="750"/>
      <c r="L345" s="750">
        <v>5406949.0999999996</v>
      </c>
      <c r="M345" s="750"/>
      <c r="N345" s="750">
        <v>5406949.0999999996</v>
      </c>
    </row>
    <row r="346" spans="1:14">
      <c r="A346" s="375" t="s">
        <v>1186</v>
      </c>
      <c r="B346" s="750">
        <v>0</v>
      </c>
      <c r="C346" s="750"/>
      <c r="D346" s="750"/>
      <c r="E346" s="750"/>
      <c r="F346" s="750"/>
      <c r="G346" s="750"/>
      <c r="H346" s="750"/>
      <c r="I346" s="750"/>
      <c r="J346" s="750"/>
      <c r="K346" s="750"/>
      <c r="L346" s="750"/>
      <c r="M346" s="750"/>
      <c r="N346" s="750">
        <v>0</v>
      </c>
    </row>
    <row r="347" spans="1:14">
      <c r="A347" s="375" t="s">
        <v>501</v>
      </c>
      <c r="B347" s="750"/>
      <c r="C347" s="750"/>
      <c r="D347" s="750"/>
      <c r="E347" s="750"/>
      <c r="F347" s="750">
        <v>0</v>
      </c>
      <c r="G347" s="750"/>
      <c r="H347" s="750"/>
      <c r="I347" s="750"/>
      <c r="J347" s="750"/>
      <c r="K347" s="750"/>
      <c r="L347" s="750"/>
      <c r="M347" s="750"/>
      <c r="N347" s="750">
        <v>0</v>
      </c>
    </row>
    <row r="348" spans="1:14">
      <c r="A348" s="375" t="s">
        <v>496</v>
      </c>
      <c r="B348" s="750">
        <v>0</v>
      </c>
      <c r="C348" s="750">
        <v>0</v>
      </c>
      <c r="D348" s="750"/>
      <c r="E348" s="750">
        <v>0</v>
      </c>
      <c r="F348" s="750"/>
      <c r="G348" s="750"/>
      <c r="H348" s="750"/>
      <c r="I348" s="750"/>
      <c r="J348" s="750"/>
      <c r="K348" s="750"/>
      <c r="L348" s="750">
        <v>1681330.92</v>
      </c>
      <c r="M348" s="750"/>
      <c r="N348" s="750">
        <v>1681330.92</v>
      </c>
    </row>
    <row r="349" spans="1:14">
      <c r="A349" s="375" t="s">
        <v>490</v>
      </c>
      <c r="B349" s="750"/>
      <c r="C349" s="750"/>
      <c r="D349" s="750"/>
      <c r="E349" s="750">
        <v>0</v>
      </c>
      <c r="F349" s="750"/>
      <c r="G349" s="750">
        <v>0</v>
      </c>
      <c r="H349" s="750"/>
      <c r="I349" s="750"/>
      <c r="J349" s="750"/>
      <c r="K349" s="750"/>
      <c r="L349" s="750">
        <v>199553.64</v>
      </c>
      <c r="M349" s="750"/>
      <c r="N349" s="750">
        <v>199553.64</v>
      </c>
    </row>
    <row r="350" spans="1:14">
      <c r="A350" s="375" t="s">
        <v>1187</v>
      </c>
      <c r="B350" s="750">
        <v>1590908.4</v>
      </c>
      <c r="C350" s="750"/>
      <c r="D350" s="750"/>
      <c r="E350" s="750"/>
      <c r="F350" s="750"/>
      <c r="G350" s="750"/>
      <c r="H350" s="750"/>
      <c r="I350" s="750"/>
      <c r="J350" s="750"/>
      <c r="K350" s="750"/>
      <c r="L350" s="750"/>
      <c r="M350" s="750"/>
      <c r="N350" s="750">
        <v>1590908.4</v>
      </c>
    </row>
    <row r="351" spans="1:14">
      <c r="A351" s="375" t="s">
        <v>491</v>
      </c>
      <c r="B351" s="750"/>
      <c r="C351" s="750"/>
      <c r="D351" s="750"/>
      <c r="E351" s="750">
        <v>0</v>
      </c>
      <c r="F351" s="750"/>
      <c r="G351" s="750">
        <v>0</v>
      </c>
      <c r="H351" s="750"/>
      <c r="I351" s="750"/>
      <c r="J351" s="750"/>
      <c r="K351" s="750"/>
      <c r="L351" s="750"/>
      <c r="M351" s="750"/>
      <c r="N351" s="750">
        <v>0</v>
      </c>
    </row>
    <row r="352" spans="1:14">
      <c r="A352" s="375" t="s">
        <v>1188</v>
      </c>
      <c r="B352" s="750">
        <v>0</v>
      </c>
      <c r="C352" s="750"/>
      <c r="D352" s="750"/>
      <c r="E352" s="750"/>
      <c r="F352" s="750"/>
      <c r="G352" s="750"/>
      <c r="H352" s="750"/>
      <c r="I352" s="750"/>
      <c r="J352" s="750"/>
      <c r="K352" s="750"/>
      <c r="L352" s="750"/>
      <c r="M352" s="750"/>
      <c r="N352" s="750">
        <v>0</v>
      </c>
    </row>
    <row r="353" spans="1:14">
      <c r="A353" s="375" t="s">
        <v>1189</v>
      </c>
      <c r="B353" s="750">
        <v>0</v>
      </c>
      <c r="C353" s="750"/>
      <c r="D353" s="750"/>
      <c r="E353" s="750"/>
      <c r="F353" s="750"/>
      <c r="G353" s="750"/>
      <c r="H353" s="750"/>
      <c r="I353" s="750"/>
      <c r="J353" s="750"/>
      <c r="K353" s="750"/>
      <c r="L353" s="750"/>
      <c r="M353" s="750"/>
      <c r="N353" s="750">
        <v>0</v>
      </c>
    </row>
    <row r="354" spans="1:14">
      <c r="A354" s="375" t="s">
        <v>1190</v>
      </c>
      <c r="B354" s="750">
        <v>0</v>
      </c>
      <c r="C354" s="750"/>
      <c r="D354" s="750"/>
      <c r="E354" s="750"/>
      <c r="F354" s="750"/>
      <c r="G354" s="750"/>
      <c r="H354" s="750"/>
      <c r="I354" s="750"/>
      <c r="J354" s="750"/>
      <c r="K354" s="750"/>
      <c r="L354" s="750"/>
      <c r="M354" s="750"/>
      <c r="N354" s="750">
        <v>0</v>
      </c>
    </row>
    <row r="355" spans="1:14">
      <c r="A355" s="375" t="s">
        <v>1191</v>
      </c>
      <c r="B355" s="750">
        <v>1416250</v>
      </c>
      <c r="C355" s="750"/>
      <c r="D355" s="750"/>
      <c r="E355" s="750"/>
      <c r="F355" s="750"/>
      <c r="G355" s="750"/>
      <c r="H355" s="750"/>
      <c r="I355" s="750"/>
      <c r="J355" s="750"/>
      <c r="K355" s="750"/>
      <c r="L355" s="750"/>
      <c r="M355" s="750"/>
      <c r="N355" s="750">
        <v>1416250</v>
      </c>
    </row>
    <row r="356" spans="1:14">
      <c r="A356" s="375" t="s">
        <v>502</v>
      </c>
      <c r="B356" s="750"/>
      <c r="C356" s="750"/>
      <c r="D356" s="750"/>
      <c r="E356" s="750">
        <v>5200000</v>
      </c>
      <c r="F356" s="750"/>
      <c r="G356" s="750"/>
      <c r="H356" s="750"/>
      <c r="I356" s="750"/>
      <c r="J356" s="750"/>
      <c r="K356" s="750"/>
      <c r="L356" s="750"/>
      <c r="M356" s="750"/>
      <c r="N356" s="750">
        <v>5200000</v>
      </c>
    </row>
    <row r="357" spans="1:14">
      <c r="A357" s="375" t="s">
        <v>503</v>
      </c>
      <c r="B357" s="750"/>
      <c r="C357" s="750"/>
      <c r="D357" s="750"/>
      <c r="E357" s="750">
        <v>0</v>
      </c>
      <c r="F357" s="750">
        <v>0</v>
      </c>
      <c r="G357" s="750"/>
      <c r="H357" s="750"/>
      <c r="I357" s="750"/>
      <c r="J357" s="750"/>
      <c r="K357" s="750"/>
      <c r="L357" s="750"/>
      <c r="M357" s="750"/>
      <c r="N357" s="750">
        <v>0</v>
      </c>
    </row>
    <row r="358" spans="1:14">
      <c r="A358" s="375" t="s">
        <v>504</v>
      </c>
      <c r="B358" s="750"/>
      <c r="C358" s="750"/>
      <c r="D358" s="750"/>
      <c r="E358" s="750"/>
      <c r="F358" s="750">
        <v>400000</v>
      </c>
      <c r="G358" s="750"/>
      <c r="H358" s="750"/>
      <c r="I358" s="750"/>
      <c r="J358" s="750"/>
      <c r="K358" s="750"/>
      <c r="L358" s="750"/>
      <c r="M358" s="750"/>
      <c r="N358" s="750">
        <v>400000</v>
      </c>
    </row>
    <row r="359" spans="1:14">
      <c r="A359" s="375" t="s">
        <v>505</v>
      </c>
      <c r="B359" s="750"/>
      <c r="C359" s="750"/>
      <c r="D359" s="750"/>
      <c r="E359" s="750"/>
      <c r="F359" s="750">
        <v>1089000</v>
      </c>
      <c r="G359" s="750"/>
      <c r="H359" s="750"/>
      <c r="I359" s="750"/>
      <c r="J359" s="750"/>
      <c r="K359" s="750"/>
      <c r="L359" s="750"/>
      <c r="M359" s="750"/>
      <c r="N359" s="750">
        <v>1089000</v>
      </c>
    </row>
    <row r="360" spans="1:14">
      <c r="A360" s="375" t="s">
        <v>506</v>
      </c>
      <c r="B360" s="750"/>
      <c r="C360" s="750"/>
      <c r="D360" s="750"/>
      <c r="E360" s="750"/>
      <c r="F360" s="750">
        <v>0</v>
      </c>
      <c r="G360" s="750"/>
      <c r="H360" s="750"/>
      <c r="I360" s="750"/>
      <c r="J360" s="750"/>
      <c r="K360" s="750"/>
      <c r="L360" s="750"/>
      <c r="M360" s="750"/>
      <c r="N360" s="750">
        <v>0</v>
      </c>
    </row>
    <row r="361" spans="1:14">
      <c r="A361" s="375" t="s">
        <v>507</v>
      </c>
      <c r="B361" s="750"/>
      <c r="C361" s="750"/>
      <c r="D361" s="750"/>
      <c r="E361" s="750"/>
      <c r="F361" s="750">
        <v>6000000</v>
      </c>
      <c r="G361" s="750"/>
      <c r="H361" s="750"/>
      <c r="I361" s="750"/>
      <c r="J361" s="750"/>
      <c r="K361" s="750"/>
      <c r="L361" s="750"/>
      <c r="M361" s="750"/>
      <c r="N361" s="750">
        <v>6000000</v>
      </c>
    </row>
    <row r="362" spans="1:14">
      <c r="A362" s="375" t="s">
        <v>472</v>
      </c>
      <c r="B362" s="750">
        <v>0</v>
      </c>
      <c r="C362" s="750"/>
      <c r="D362" s="750"/>
      <c r="E362" s="750">
        <v>0</v>
      </c>
      <c r="F362" s="750"/>
      <c r="G362" s="750"/>
      <c r="H362" s="750"/>
      <c r="I362" s="750"/>
      <c r="J362" s="750"/>
      <c r="K362" s="750"/>
      <c r="L362" s="750">
        <v>38000</v>
      </c>
      <c r="M362" s="750"/>
      <c r="N362" s="750">
        <v>38000</v>
      </c>
    </row>
    <row r="363" spans="1:14">
      <c r="A363" s="375" t="s">
        <v>473</v>
      </c>
      <c r="B363" s="750"/>
      <c r="C363" s="750"/>
      <c r="D363" s="750"/>
      <c r="E363" s="750"/>
      <c r="F363" s="750"/>
      <c r="G363" s="750"/>
      <c r="H363" s="750"/>
      <c r="I363" s="750"/>
      <c r="J363" s="750"/>
      <c r="K363" s="750"/>
      <c r="L363" s="750">
        <v>300000</v>
      </c>
      <c r="M363" s="750"/>
      <c r="N363" s="750">
        <v>300000</v>
      </c>
    </row>
    <row r="364" spans="1:14">
      <c r="A364" s="375" t="s">
        <v>1192</v>
      </c>
      <c r="B364" s="750">
        <v>70000</v>
      </c>
      <c r="C364" s="750"/>
      <c r="D364" s="750"/>
      <c r="E364" s="750"/>
      <c r="F364" s="750"/>
      <c r="G364" s="750"/>
      <c r="H364" s="750"/>
      <c r="I364" s="750"/>
      <c r="J364" s="750"/>
      <c r="K364" s="750"/>
      <c r="L364" s="750"/>
      <c r="M364" s="750"/>
      <c r="N364" s="750">
        <v>70000</v>
      </c>
    </row>
    <row r="365" spans="1:14">
      <c r="A365" s="375" t="s">
        <v>508</v>
      </c>
      <c r="B365" s="750">
        <v>7827673.3099999996</v>
      </c>
      <c r="C365" s="750"/>
      <c r="D365" s="750"/>
      <c r="E365" s="750">
        <v>27213683.600000001</v>
      </c>
      <c r="F365" s="750">
        <v>0</v>
      </c>
      <c r="G365" s="750"/>
      <c r="H365" s="750"/>
      <c r="I365" s="750"/>
      <c r="J365" s="750"/>
      <c r="K365" s="750"/>
      <c r="L365" s="750">
        <v>7499.4</v>
      </c>
      <c r="M365" s="750"/>
      <c r="N365" s="750">
        <v>35048856.310000002</v>
      </c>
    </row>
    <row r="366" spans="1:14">
      <c r="A366" s="375" t="s">
        <v>475</v>
      </c>
      <c r="B366" s="750">
        <v>220000</v>
      </c>
      <c r="C366" s="750"/>
      <c r="D366" s="750"/>
      <c r="E366" s="750"/>
      <c r="F366" s="750"/>
      <c r="G366" s="750"/>
      <c r="H366" s="750"/>
      <c r="I366" s="750"/>
      <c r="J366" s="750"/>
      <c r="K366" s="750"/>
      <c r="L366" s="750"/>
      <c r="M366" s="750"/>
      <c r="N366" s="750">
        <v>220000</v>
      </c>
    </row>
    <row r="367" spans="1:14">
      <c r="A367" s="375" t="s">
        <v>476</v>
      </c>
      <c r="B367" s="750"/>
      <c r="C367" s="750">
        <v>0</v>
      </c>
      <c r="D367" s="750"/>
      <c r="E367" s="750"/>
      <c r="F367" s="750">
        <v>760000</v>
      </c>
      <c r="G367" s="750"/>
      <c r="H367" s="750"/>
      <c r="I367" s="750"/>
      <c r="J367" s="750"/>
      <c r="K367" s="750"/>
      <c r="L367" s="750"/>
      <c r="M367" s="750"/>
      <c r="N367" s="750">
        <v>760000</v>
      </c>
    </row>
    <row r="368" spans="1:14">
      <c r="A368" s="375" t="s">
        <v>477</v>
      </c>
      <c r="B368" s="750">
        <v>0</v>
      </c>
      <c r="C368" s="750"/>
      <c r="D368" s="750"/>
      <c r="E368" s="750">
        <v>0</v>
      </c>
      <c r="F368" s="750"/>
      <c r="G368" s="750"/>
      <c r="H368" s="750"/>
      <c r="I368" s="750"/>
      <c r="J368" s="750"/>
      <c r="K368" s="750"/>
      <c r="L368" s="750">
        <v>0</v>
      </c>
      <c r="M368" s="750"/>
      <c r="N368" s="750">
        <v>0</v>
      </c>
    </row>
    <row r="369" spans="1:25">
      <c r="A369" s="375" t="s">
        <v>509</v>
      </c>
      <c r="B369" s="750">
        <v>0</v>
      </c>
      <c r="C369" s="750"/>
      <c r="D369" s="750"/>
      <c r="E369" s="750">
        <v>0</v>
      </c>
      <c r="F369" s="750">
        <v>0</v>
      </c>
      <c r="G369" s="750"/>
      <c r="H369" s="750"/>
      <c r="I369" s="750"/>
      <c r="J369" s="750"/>
      <c r="K369" s="750"/>
      <c r="L369" s="750">
        <v>0</v>
      </c>
      <c r="M369" s="750"/>
      <c r="N369" s="750">
        <v>0</v>
      </c>
    </row>
    <row r="370" spans="1:25">
      <c r="A370" s="375" t="s">
        <v>516</v>
      </c>
      <c r="B370" s="750"/>
      <c r="C370" s="750"/>
      <c r="D370" s="750"/>
      <c r="E370" s="750">
        <v>5522640</v>
      </c>
      <c r="F370" s="750"/>
      <c r="G370" s="750"/>
      <c r="H370" s="750"/>
      <c r="I370" s="750"/>
      <c r="J370" s="750"/>
      <c r="K370" s="750"/>
      <c r="L370" s="750"/>
      <c r="M370" s="750"/>
      <c r="N370" s="750">
        <v>5522640</v>
      </c>
    </row>
    <row r="371" spans="1:25">
      <c r="A371" s="375" t="s">
        <v>478</v>
      </c>
      <c r="B371" s="750"/>
      <c r="C371" s="750"/>
      <c r="D371" s="750"/>
      <c r="E371" s="750"/>
      <c r="F371" s="750"/>
      <c r="G371" s="750"/>
      <c r="H371" s="750"/>
      <c r="I371" s="750"/>
      <c r="J371" s="750"/>
      <c r="K371" s="750"/>
      <c r="L371" s="750">
        <v>0</v>
      </c>
      <c r="M371" s="750"/>
      <c r="N371" s="750">
        <v>0</v>
      </c>
    </row>
    <row r="372" spans="1:25">
      <c r="A372" s="375" t="s">
        <v>479</v>
      </c>
      <c r="B372" s="750">
        <v>0</v>
      </c>
      <c r="C372" s="750"/>
      <c r="D372" s="750">
        <v>0</v>
      </c>
      <c r="E372" s="750">
        <v>0</v>
      </c>
      <c r="F372" s="750">
        <v>0</v>
      </c>
      <c r="G372" s="750"/>
      <c r="H372" s="750"/>
      <c r="I372" s="750"/>
      <c r="J372" s="750"/>
      <c r="K372" s="750"/>
      <c r="L372" s="750">
        <v>116000</v>
      </c>
      <c r="M372" s="750"/>
      <c r="N372" s="750">
        <v>116000</v>
      </c>
    </row>
    <row r="373" spans="1:25">
      <c r="A373" s="375" t="s">
        <v>510</v>
      </c>
      <c r="B373" s="750"/>
      <c r="C373" s="750"/>
      <c r="D373" s="750">
        <v>1163636</v>
      </c>
      <c r="E373" s="750"/>
      <c r="F373" s="750"/>
      <c r="G373" s="750"/>
      <c r="H373" s="750"/>
      <c r="I373" s="750"/>
      <c r="J373" s="750"/>
      <c r="K373" s="750"/>
      <c r="L373" s="750"/>
      <c r="M373" s="750"/>
      <c r="N373" s="750">
        <v>1163636</v>
      </c>
    </row>
    <row r="374" spans="1:25">
      <c r="A374" s="375" t="s">
        <v>1193</v>
      </c>
      <c r="B374" s="750">
        <v>0</v>
      </c>
      <c r="C374" s="750"/>
      <c r="D374" s="750"/>
      <c r="E374" s="750"/>
      <c r="F374" s="750"/>
      <c r="G374" s="750"/>
      <c r="H374" s="750"/>
      <c r="I374" s="750"/>
      <c r="J374" s="750"/>
      <c r="K374" s="750"/>
      <c r="L374" s="750"/>
      <c r="M374" s="750"/>
      <c r="N374" s="750">
        <v>0</v>
      </c>
    </row>
    <row r="375" spans="1:25">
      <c r="A375" s="375" t="s">
        <v>525</v>
      </c>
      <c r="B375" s="750">
        <v>136363.65</v>
      </c>
      <c r="C375" s="750"/>
      <c r="D375" s="750"/>
      <c r="E375" s="750"/>
      <c r="F375" s="750"/>
      <c r="G375" s="750"/>
      <c r="H375" s="750"/>
      <c r="I375" s="750"/>
      <c r="J375" s="750"/>
      <c r="K375" s="750"/>
      <c r="L375" s="750">
        <v>0</v>
      </c>
      <c r="M375" s="750"/>
      <c r="N375" s="750">
        <v>136363.65</v>
      </c>
    </row>
    <row r="376" spans="1:25">
      <c r="A376" s="375" t="s">
        <v>492</v>
      </c>
      <c r="B376" s="750"/>
      <c r="C376" s="750"/>
      <c r="D376" s="750"/>
      <c r="E376" s="750">
        <v>4181000</v>
      </c>
      <c r="F376" s="750"/>
      <c r="G376" s="750"/>
      <c r="H376" s="750"/>
      <c r="I376" s="750"/>
      <c r="J376" s="750"/>
      <c r="K376" s="750"/>
      <c r="L376" s="750">
        <v>19758.28</v>
      </c>
      <c r="M376" s="750"/>
      <c r="N376" s="750">
        <v>4200758.28</v>
      </c>
    </row>
    <row r="377" spans="1:25">
      <c r="A377" s="375" t="s">
        <v>493</v>
      </c>
      <c r="B377" s="750"/>
      <c r="C377" s="750"/>
      <c r="D377" s="750"/>
      <c r="E377" s="750"/>
      <c r="F377" s="750"/>
      <c r="G377" s="750"/>
      <c r="H377" s="750"/>
      <c r="I377" s="750"/>
      <c r="J377" s="750"/>
      <c r="K377" s="750"/>
      <c r="L377" s="750">
        <v>0</v>
      </c>
      <c r="M377" s="750"/>
      <c r="N377" s="750">
        <v>0</v>
      </c>
    </row>
    <row r="378" spans="1:25">
      <c r="A378" s="375" t="s">
        <v>511</v>
      </c>
      <c r="B378" s="750"/>
      <c r="C378" s="750"/>
      <c r="D378" s="750"/>
      <c r="E378" s="750">
        <v>6612023</v>
      </c>
      <c r="F378" s="750"/>
      <c r="G378" s="750"/>
      <c r="H378" s="750"/>
      <c r="I378" s="750"/>
      <c r="J378" s="750"/>
      <c r="K378" s="750"/>
      <c r="L378" s="750"/>
      <c r="M378" s="750"/>
      <c r="N378" s="750">
        <v>6612023</v>
      </c>
    </row>
    <row r="379" spans="1:25">
      <c r="A379" s="375" t="s">
        <v>1178</v>
      </c>
      <c r="B379" s="750">
        <v>15603858.999999998</v>
      </c>
      <c r="C379" s="750">
        <v>12240154.779999999</v>
      </c>
      <c r="D379" s="750">
        <v>579478373.13</v>
      </c>
      <c r="E379" s="750">
        <v>82267497.080000013</v>
      </c>
      <c r="F379" s="750">
        <v>10014908.800000001</v>
      </c>
      <c r="G379" s="750">
        <v>0</v>
      </c>
      <c r="H379" s="750">
        <v>3261579.68</v>
      </c>
      <c r="I379" s="750">
        <v>0</v>
      </c>
      <c r="J379" s="750">
        <v>0</v>
      </c>
      <c r="K379" s="750">
        <v>0</v>
      </c>
      <c r="L379" s="750">
        <v>114083594.48</v>
      </c>
      <c r="M379" s="750">
        <v>0</v>
      </c>
      <c r="N379" s="750">
        <v>816949966.94999993</v>
      </c>
    </row>
    <row r="381" spans="1:25">
      <c r="A381">
        <v>1</v>
      </c>
      <c r="B381">
        <v>2</v>
      </c>
      <c r="C381">
        <v>3</v>
      </c>
      <c r="D381">
        <v>4</v>
      </c>
      <c r="E381">
        <v>5</v>
      </c>
      <c r="F381">
        <v>6</v>
      </c>
      <c r="G381">
        <v>7</v>
      </c>
      <c r="H381">
        <v>8</v>
      </c>
      <c r="I381">
        <v>9</v>
      </c>
      <c r="J381">
        <v>10</v>
      </c>
      <c r="K381">
        <v>11</v>
      </c>
      <c r="L381">
        <v>12</v>
      </c>
      <c r="M381">
        <v>13</v>
      </c>
      <c r="N381">
        <v>14</v>
      </c>
      <c r="O381">
        <v>15</v>
      </c>
      <c r="P381">
        <v>16</v>
      </c>
      <c r="Q381">
        <v>17</v>
      </c>
      <c r="R381">
        <v>18</v>
      </c>
      <c r="S381">
        <v>19</v>
      </c>
    </row>
    <row r="382" spans="1:25" s="305" customFormat="1">
      <c r="A382" s="1671" t="s">
        <v>8</v>
      </c>
      <c r="B382" s="1671"/>
      <c r="C382" s="1671"/>
      <c r="D382" s="1671"/>
      <c r="E382" s="1671"/>
      <c r="F382" s="1671"/>
      <c r="G382" s="1671"/>
      <c r="H382" s="1671"/>
      <c r="I382" s="1671"/>
      <c r="J382" s="1671"/>
      <c r="K382" s="1671"/>
      <c r="L382" s="1671"/>
      <c r="M382" s="1671"/>
      <c r="N382" s="1671"/>
      <c r="O382" s="1671"/>
      <c r="P382" s="1671"/>
      <c r="Q382" s="1671"/>
      <c r="R382" s="1671"/>
      <c r="S382" s="1671"/>
      <c r="T382" s="1671"/>
      <c r="U382" s="1671"/>
      <c r="V382" s="1671"/>
      <c r="W382" s="1671"/>
      <c r="X382" s="1671"/>
      <c r="Y382" s="1671"/>
    </row>
    <row r="383" spans="1:25" s="308" customFormat="1">
      <c r="A383" s="308" t="s">
        <v>1200</v>
      </c>
      <c r="B383" s="309">
        <v>111100</v>
      </c>
      <c r="C383" s="315">
        <v>111200</v>
      </c>
      <c r="D383" s="310" t="s">
        <v>546</v>
      </c>
      <c r="E383" s="310" t="s">
        <v>552</v>
      </c>
      <c r="F383" s="310" t="s">
        <v>555</v>
      </c>
      <c r="G383" s="310" t="s">
        <v>690</v>
      </c>
      <c r="H383" s="310" t="s">
        <v>672</v>
      </c>
      <c r="I383" s="310" t="s">
        <v>674</v>
      </c>
      <c r="J383" s="310" t="s">
        <v>834</v>
      </c>
      <c r="K383" s="311" t="s">
        <v>590</v>
      </c>
      <c r="L383" s="312" t="s">
        <v>548</v>
      </c>
      <c r="M383" s="313" t="s">
        <v>732</v>
      </c>
      <c r="N383" s="314" t="s">
        <v>1178</v>
      </c>
      <c r="O383" s="309" t="s">
        <v>1209</v>
      </c>
      <c r="P383" s="315" t="s">
        <v>1212</v>
      </c>
      <c r="Q383" s="310" t="s">
        <v>1208</v>
      </c>
      <c r="R383" s="311" t="s">
        <v>1823</v>
      </c>
      <c r="S383" s="312" t="s">
        <v>1210</v>
      </c>
      <c r="T383" s="313" t="s">
        <v>1211</v>
      </c>
    </row>
    <row r="384" spans="1:25">
      <c r="A384" s="375" t="s">
        <v>512</v>
      </c>
      <c r="B384" s="750"/>
      <c r="C384" s="750"/>
      <c r="D384" s="750">
        <v>47311992</v>
      </c>
      <c r="E384" s="750"/>
      <c r="F384" s="750"/>
      <c r="G384" s="750"/>
      <c r="H384" s="750"/>
      <c r="I384" s="750"/>
      <c r="J384" s="750"/>
      <c r="K384" s="750"/>
      <c r="L384" s="750"/>
      <c r="M384" s="750"/>
      <c r="N384" s="750">
        <v>47311992</v>
      </c>
      <c r="O384">
        <f>B384</f>
        <v>0</v>
      </c>
      <c r="P384">
        <f>C384</f>
        <v>0</v>
      </c>
      <c r="Q384">
        <f>D384+E384+F384+G384+H384+I384+J384</f>
        <v>47311992</v>
      </c>
      <c r="R384">
        <f>K384</f>
        <v>0</v>
      </c>
      <c r="S384">
        <f>L384</f>
        <v>0</v>
      </c>
      <c r="T384">
        <f>M384</f>
        <v>0</v>
      </c>
    </row>
    <row r="385" spans="1:20">
      <c r="A385" s="375" t="s">
        <v>524</v>
      </c>
      <c r="B385" s="750"/>
      <c r="C385" s="750"/>
      <c r="D385" s="750"/>
      <c r="E385" s="750"/>
      <c r="F385" s="750"/>
      <c r="G385" s="750"/>
      <c r="H385" s="750"/>
      <c r="I385" s="750"/>
      <c r="J385" s="750"/>
      <c r="K385" s="750"/>
      <c r="L385" s="750">
        <v>0</v>
      </c>
      <c r="M385" s="750"/>
      <c r="N385" s="750">
        <v>0</v>
      </c>
      <c r="O385">
        <f t="shared" ref="O385:P400" si="31">B385</f>
        <v>0</v>
      </c>
      <c r="P385">
        <f>C385</f>
        <v>0</v>
      </c>
      <c r="Q385">
        <f t="shared" ref="Q385:Q415" si="32">D385+E385+F385+G385+H385+I385+J385</f>
        <v>0</v>
      </c>
      <c r="R385">
        <f t="shared" ref="R385:R448" si="33">K385</f>
        <v>0</v>
      </c>
      <c r="S385">
        <f t="shared" ref="S385:S447" si="34">L385</f>
        <v>0</v>
      </c>
      <c r="T385">
        <f t="shared" ref="T385:T448" si="35">M385</f>
        <v>0</v>
      </c>
    </row>
    <row r="386" spans="1:20">
      <c r="A386" s="375" t="s">
        <v>456</v>
      </c>
      <c r="B386" s="750">
        <v>600000</v>
      </c>
      <c r="C386" s="750"/>
      <c r="D386" s="750"/>
      <c r="E386" s="750">
        <v>0</v>
      </c>
      <c r="F386" s="750">
        <v>0</v>
      </c>
      <c r="G386" s="750"/>
      <c r="H386" s="750"/>
      <c r="I386" s="750"/>
      <c r="J386" s="750"/>
      <c r="K386" s="750"/>
      <c r="L386" s="750">
        <v>11792.56</v>
      </c>
      <c r="M386" s="750"/>
      <c r="N386" s="750">
        <v>611792.56000000006</v>
      </c>
      <c r="O386">
        <f>B386</f>
        <v>600000</v>
      </c>
      <c r="P386">
        <f t="shared" si="31"/>
        <v>0</v>
      </c>
      <c r="Q386">
        <f>D386+E386+F386+G386+H386+I386+J386</f>
        <v>0</v>
      </c>
      <c r="R386">
        <f>K386</f>
        <v>0</v>
      </c>
      <c r="S386">
        <f>L386</f>
        <v>11792.56</v>
      </c>
      <c r="T386">
        <f>M386</f>
        <v>0</v>
      </c>
    </row>
    <row r="387" spans="1:20">
      <c r="A387" s="375" t="s">
        <v>528</v>
      </c>
      <c r="B387" s="750"/>
      <c r="C387" s="750"/>
      <c r="D387" s="750"/>
      <c r="E387" s="750"/>
      <c r="F387" s="750"/>
      <c r="G387" s="750"/>
      <c r="H387" s="750"/>
      <c r="I387" s="750"/>
      <c r="J387" s="750"/>
      <c r="K387" s="750"/>
      <c r="L387" s="750">
        <v>0</v>
      </c>
      <c r="M387" s="750"/>
      <c r="N387" s="750">
        <v>0</v>
      </c>
      <c r="O387">
        <f t="shared" ref="O387:O417" si="36">B387</f>
        <v>0</v>
      </c>
      <c r="P387">
        <f t="shared" si="31"/>
        <v>0</v>
      </c>
      <c r="Q387">
        <f t="shared" si="32"/>
        <v>0</v>
      </c>
      <c r="R387">
        <f t="shared" si="33"/>
        <v>0</v>
      </c>
      <c r="S387">
        <f>L387</f>
        <v>0</v>
      </c>
      <c r="T387">
        <f t="shared" si="35"/>
        <v>0</v>
      </c>
    </row>
    <row r="388" spans="1:20">
      <c r="A388" s="375" t="s">
        <v>519</v>
      </c>
      <c r="B388" s="750"/>
      <c r="C388" s="750"/>
      <c r="D388" s="750">
        <v>9679301.459999999</v>
      </c>
      <c r="E388" s="750"/>
      <c r="F388" s="750"/>
      <c r="G388" s="750"/>
      <c r="H388" s="750"/>
      <c r="I388" s="750"/>
      <c r="J388" s="750"/>
      <c r="K388" s="750"/>
      <c r="L388" s="750"/>
      <c r="M388" s="750"/>
      <c r="N388" s="750">
        <v>9679301.459999999</v>
      </c>
      <c r="O388">
        <f t="shared" si="36"/>
        <v>0</v>
      </c>
      <c r="P388">
        <f t="shared" si="31"/>
        <v>0</v>
      </c>
      <c r="Q388">
        <f t="shared" si="32"/>
        <v>9679301.459999999</v>
      </c>
      <c r="R388">
        <f t="shared" si="33"/>
        <v>0</v>
      </c>
      <c r="S388">
        <f t="shared" si="34"/>
        <v>0</v>
      </c>
      <c r="T388">
        <f t="shared" si="35"/>
        <v>0</v>
      </c>
    </row>
    <row r="389" spans="1:20">
      <c r="A389" s="375" t="s">
        <v>497</v>
      </c>
      <c r="B389" s="750"/>
      <c r="C389" s="750"/>
      <c r="D389" s="750"/>
      <c r="E389" s="750">
        <v>6040000</v>
      </c>
      <c r="F389" s="750"/>
      <c r="G389" s="750"/>
      <c r="H389" s="750"/>
      <c r="I389" s="750"/>
      <c r="J389" s="750"/>
      <c r="K389" s="750"/>
      <c r="L389" s="750">
        <v>3328161.11</v>
      </c>
      <c r="M389" s="750"/>
      <c r="N389" s="750">
        <v>9368161.1099999994</v>
      </c>
      <c r="O389">
        <f t="shared" si="36"/>
        <v>0</v>
      </c>
      <c r="P389">
        <f t="shared" si="31"/>
        <v>0</v>
      </c>
      <c r="Q389">
        <f>D389+E389+F389+G389+H389+I389+J389</f>
        <v>6040000</v>
      </c>
      <c r="R389">
        <f t="shared" si="33"/>
        <v>0</v>
      </c>
      <c r="S389">
        <f>L389</f>
        <v>3328161.11</v>
      </c>
      <c r="T389">
        <f t="shared" si="35"/>
        <v>0</v>
      </c>
    </row>
    <row r="390" spans="1:20">
      <c r="A390" s="375" t="s">
        <v>513</v>
      </c>
      <c r="B390" s="750"/>
      <c r="C390" s="750"/>
      <c r="D390" s="750"/>
      <c r="E390" s="750">
        <v>0</v>
      </c>
      <c r="F390" s="750"/>
      <c r="G390" s="750"/>
      <c r="H390" s="750"/>
      <c r="I390" s="750"/>
      <c r="J390" s="750"/>
      <c r="K390" s="750">
        <v>0</v>
      </c>
      <c r="L390" s="750">
        <v>1197446.6599999999</v>
      </c>
      <c r="M390" s="750"/>
      <c r="N390" s="750">
        <v>1197446.6599999999</v>
      </c>
      <c r="O390">
        <f t="shared" si="36"/>
        <v>0</v>
      </c>
      <c r="P390">
        <f t="shared" si="31"/>
        <v>0</v>
      </c>
      <c r="Q390">
        <f t="shared" si="32"/>
        <v>0</v>
      </c>
      <c r="R390">
        <f t="shared" si="33"/>
        <v>0</v>
      </c>
      <c r="S390">
        <f>L390</f>
        <v>1197446.6599999999</v>
      </c>
      <c r="T390">
        <f t="shared" si="35"/>
        <v>0</v>
      </c>
    </row>
    <row r="391" spans="1:20">
      <c r="A391" s="375" t="s">
        <v>514</v>
      </c>
      <c r="B391" s="750"/>
      <c r="C391" s="750"/>
      <c r="D391" s="750"/>
      <c r="E391" s="750">
        <v>3999996</v>
      </c>
      <c r="F391" s="750"/>
      <c r="G391" s="750"/>
      <c r="H391" s="750"/>
      <c r="I391" s="750"/>
      <c r="J391" s="750"/>
      <c r="K391" s="750"/>
      <c r="L391" s="750"/>
      <c r="M391" s="750"/>
      <c r="N391" s="750">
        <v>3999996</v>
      </c>
      <c r="O391">
        <f t="shared" si="36"/>
        <v>0</v>
      </c>
      <c r="P391">
        <f t="shared" si="31"/>
        <v>0</v>
      </c>
      <c r="Q391">
        <f t="shared" si="32"/>
        <v>3999996</v>
      </c>
      <c r="R391">
        <f t="shared" si="33"/>
        <v>0</v>
      </c>
      <c r="S391">
        <f>L391</f>
        <v>0</v>
      </c>
      <c r="T391">
        <f t="shared" si="35"/>
        <v>0</v>
      </c>
    </row>
    <row r="392" spans="1:20">
      <c r="A392" s="375" t="s">
        <v>515</v>
      </c>
      <c r="B392" s="750">
        <v>0</v>
      </c>
      <c r="C392" s="750"/>
      <c r="D392" s="750">
        <v>0</v>
      </c>
      <c r="E392" s="750">
        <v>0</v>
      </c>
      <c r="F392" s="750"/>
      <c r="G392" s="750"/>
      <c r="H392" s="750"/>
      <c r="I392" s="750"/>
      <c r="J392" s="750"/>
      <c r="K392" s="750"/>
      <c r="L392" s="750">
        <v>0</v>
      </c>
      <c r="M392" s="750"/>
      <c r="N392" s="750">
        <v>0</v>
      </c>
      <c r="O392">
        <f t="shared" si="36"/>
        <v>0</v>
      </c>
      <c r="P392">
        <f t="shared" si="31"/>
        <v>0</v>
      </c>
      <c r="Q392">
        <f t="shared" si="32"/>
        <v>0</v>
      </c>
      <c r="R392">
        <f t="shared" si="33"/>
        <v>0</v>
      </c>
      <c r="S392">
        <f t="shared" si="34"/>
        <v>0</v>
      </c>
      <c r="T392">
        <f t="shared" si="35"/>
        <v>0</v>
      </c>
    </row>
    <row r="393" spans="1:20">
      <c r="A393" s="375" t="s">
        <v>520</v>
      </c>
      <c r="B393" s="750">
        <v>3322645</v>
      </c>
      <c r="C393" s="750">
        <v>12240154.779999999</v>
      </c>
      <c r="D393" s="750">
        <v>111013758.22</v>
      </c>
      <c r="E393" s="750"/>
      <c r="F393" s="750"/>
      <c r="G393" s="750"/>
      <c r="H393" s="750"/>
      <c r="I393" s="750"/>
      <c r="J393" s="750"/>
      <c r="K393" s="750"/>
      <c r="L393" s="750"/>
      <c r="M393" s="750"/>
      <c r="N393" s="750">
        <v>126576558</v>
      </c>
      <c r="O393">
        <f t="shared" si="36"/>
        <v>3322645</v>
      </c>
      <c r="P393">
        <f>C393</f>
        <v>12240154.779999999</v>
      </c>
      <c r="Q393">
        <f t="shared" si="32"/>
        <v>111013758.22</v>
      </c>
      <c r="R393">
        <f t="shared" si="33"/>
        <v>0</v>
      </c>
      <c r="S393">
        <f t="shared" si="34"/>
        <v>0</v>
      </c>
      <c r="T393">
        <f t="shared" si="35"/>
        <v>0</v>
      </c>
    </row>
    <row r="394" spans="1:20">
      <c r="A394" s="375" t="s">
        <v>480</v>
      </c>
      <c r="B394" s="750">
        <v>0</v>
      </c>
      <c r="C394" s="750"/>
      <c r="D394" s="750">
        <v>14448801</v>
      </c>
      <c r="E394" s="750">
        <v>0</v>
      </c>
      <c r="F394" s="750"/>
      <c r="G394" s="750"/>
      <c r="H394" s="750"/>
      <c r="I394" s="750"/>
      <c r="J394" s="750"/>
      <c r="K394" s="750"/>
      <c r="L394" s="750">
        <v>12587610.49</v>
      </c>
      <c r="M394" s="750"/>
      <c r="N394" s="750">
        <v>27036411.490000002</v>
      </c>
      <c r="O394">
        <f t="shared" si="36"/>
        <v>0</v>
      </c>
      <c r="P394">
        <f t="shared" si="31"/>
        <v>0</v>
      </c>
      <c r="Q394">
        <f t="shared" si="32"/>
        <v>14448801</v>
      </c>
      <c r="R394">
        <f t="shared" si="33"/>
        <v>0</v>
      </c>
      <c r="S394">
        <f>L394</f>
        <v>12587610.49</v>
      </c>
      <c r="T394">
        <f t="shared" si="35"/>
        <v>0</v>
      </c>
    </row>
    <row r="395" spans="1:20">
      <c r="A395" s="375" t="s">
        <v>482</v>
      </c>
      <c r="B395" s="750"/>
      <c r="C395" s="750"/>
      <c r="D395" s="750">
        <v>70853850.569999993</v>
      </c>
      <c r="E395" s="750">
        <v>16836329.039999999</v>
      </c>
      <c r="F395" s="750"/>
      <c r="G395" s="750"/>
      <c r="H395" s="750"/>
      <c r="I395" s="750"/>
      <c r="J395" s="750"/>
      <c r="K395" s="750"/>
      <c r="L395" s="750">
        <v>0</v>
      </c>
      <c r="M395" s="750"/>
      <c r="N395" s="750">
        <v>87690179.609999985</v>
      </c>
      <c r="O395">
        <f t="shared" si="36"/>
        <v>0</v>
      </c>
      <c r="P395">
        <f t="shared" si="31"/>
        <v>0</v>
      </c>
      <c r="Q395">
        <f t="shared" si="32"/>
        <v>87690179.609999985</v>
      </c>
      <c r="R395">
        <f t="shared" si="33"/>
        <v>0</v>
      </c>
      <c r="S395">
        <f t="shared" si="34"/>
        <v>0</v>
      </c>
      <c r="T395">
        <f t="shared" si="35"/>
        <v>0</v>
      </c>
    </row>
    <row r="396" spans="1:20">
      <c r="A396" s="375" t="s">
        <v>517</v>
      </c>
      <c r="B396" s="750"/>
      <c r="C396" s="750"/>
      <c r="D396" s="750">
        <v>964690.54</v>
      </c>
      <c r="E396" s="750"/>
      <c r="F396" s="750"/>
      <c r="G396" s="750"/>
      <c r="H396" s="750">
        <v>3261579.68</v>
      </c>
      <c r="I396" s="750">
        <v>0</v>
      </c>
      <c r="J396" s="750"/>
      <c r="K396" s="750"/>
      <c r="L396" s="750">
        <v>4465974.5299999993</v>
      </c>
      <c r="M396" s="750"/>
      <c r="N396" s="750">
        <v>8692244.75</v>
      </c>
      <c r="O396">
        <f t="shared" si="36"/>
        <v>0</v>
      </c>
      <c r="P396">
        <f t="shared" si="31"/>
        <v>0</v>
      </c>
      <c r="Q396">
        <f t="shared" si="32"/>
        <v>4226270.2200000007</v>
      </c>
      <c r="R396">
        <f t="shared" si="33"/>
        <v>0</v>
      </c>
      <c r="S396">
        <f>L396</f>
        <v>4465974.5299999993</v>
      </c>
      <c r="T396">
        <f t="shared" si="35"/>
        <v>0</v>
      </c>
    </row>
    <row r="397" spans="1:20">
      <c r="A397" s="375" t="s">
        <v>483</v>
      </c>
      <c r="B397" s="750"/>
      <c r="C397" s="750"/>
      <c r="D397" s="750"/>
      <c r="E397" s="750"/>
      <c r="F397" s="750"/>
      <c r="G397" s="750">
        <v>0</v>
      </c>
      <c r="H397" s="750">
        <v>0</v>
      </c>
      <c r="I397" s="750"/>
      <c r="J397" s="750"/>
      <c r="K397" s="750"/>
      <c r="L397" s="750">
        <v>0</v>
      </c>
      <c r="M397" s="750"/>
      <c r="N397" s="750">
        <v>0</v>
      </c>
      <c r="O397">
        <f t="shared" si="36"/>
        <v>0</v>
      </c>
      <c r="P397">
        <f t="shared" si="31"/>
        <v>0</v>
      </c>
      <c r="Q397">
        <f t="shared" si="32"/>
        <v>0</v>
      </c>
      <c r="R397">
        <f t="shared" si="33"/>
        <v>0</v>
      </c>
      <c r="S397">
        <f>L397</f>
        <v>0</v>
      </c>
      <c r="T397">
        <f t="shared" si="35"/>
        <v>0</v>
      </c>
    </row>
    <row r="398" spans="1:20">
      <c r="A398" s="375" t="s">
        <v>494</v>
      </c>
      <c r="B398" s="750">
        <v>0</v>
      </c>
      <c r="C398" s="750"/>
      <c r="D398" s="750"/>
      <c r="E398" s="750"/>
      <c r="F398" s="750"/>
      <c r="G398" s="750"/>
      <c r="H398" s="750"/>
      <c r="I398" s="750"/>
      <c r="J398" s="750"/>
      <c r="K398" s="750"/>
      <c r="L398" s="750">
        <v>0</v>
      </c>
      <c r="M398" s="750"/>
      <c r="N398" s="750">
        <v>0</v>
      </c>
      <c r="O398">
        <f t="shared" si="36"/>
        <v>0</v>
      </c>
      <c r="P398">
        <f t="shared" si="31"/>
        <v>0</v>
      </c>
      <c r="Q398">
        <f t="shared" si="32"/>
        <v>0</v>
      </c>
      <c r="R398">
        <f t="shared" si="33"/>
        <v>0</v>
      </c>
      <c r="S398">
        <f t="shared" si="34"/>
        <v>0</v>
      </c>
      <c r="T398">
        <f t="shared" si="35"/>
        <v>0</v>
      </c>
    </row>
    <row r="399" spans="1:20">
      <c r="A399" s="375" t="s">
        <v>495</v>
      </c>
      <c r="B399" s="750"/>
      <c r="C399" s="750"/>
      <c r="D399" s="750">
        <v>1047849.1</v>
      </c>
      <c r="E399" s="750">
        <v>2590228.44</v>
      </c>
      <c r="F399" s="750"/>
      <c r="G399" s="750"/>
      <c r="H399" s="750"/>
      <c r="I399" s="750"/>
      <c r="J399" s="750"/>
      <c r="K399" s="750"/>
      <c r="L399" s="750">
        <v>951769.56</v>
      </c>
      <c r="M399" s="750">
        <v>0</v>
      </c>
      <c r="N399" s="750">
        <v>4589847.0999999996</v>
      </c>
      <c r="O399">
        <f t="shared" si="36"/>
        <v>0</v>
      </c>
      <c r="P399">
        <f t="shared" si="31"/>
        <v>0</v>
      </c>
      <c r="Q399">
        <f t="shared" si="32"/>
        <v>3638077.54</v>
      </c>
      <c r="R399">
        <f t="shared" si="33"/>
        <v>0</v>
      </c>
      <c r="S399">
        <f t="shared" si="34"/>
        <v>951769.56</v>
      </c>
      <c r="T399">
        <f t="shared" si="35"/>
        <v>0</v>
      </c>
    </row>
    <row r="400" spans="1:20">
      <c r="A400" s="375" t="s">
        <v>518</v>
      </c>
      <c r="B400" s="750"/>
      <c r="C400" s="750"/>
      <c r="D400" s="750"/>
      <c r="E400" s="750">
        <v>0</v>
      </c>
      <c r="F400" s="750"/>
      <c r="G400" s="750"/>
      <c r="H400" s="750"/>
      <c r="I400" s="750"/>
      <c r="J400" s="750"/>
      <c r="K400" s="750"/>
      <c r="L400" s="750"/>
      <c r="M400" s="750"/>
      <c r="N400" s="750">
        <v>0</v>
      </c>
      <c r="O400">
        <f t="shared" si="36"/>
        <v>0</v>
      </c>
      <c r="P400">
        <f t="shared" si="31"/>
        <v>0</v>
      </c>
      <c r="Q400">
        <f t="shared" si="32"/>
        <v>0</v>
      </c>
      <c r="R400">
        <f t="shared" si="33"/>
        <v>0</v>
      </c>
      <c r="S400">
        <f t="shared" si="34"/>
        <v>0</v>
      </c>
      <c r="T400">
        <f t="shared" si="35"/>
        <v>0</v>
      </c>
    </row>
    <row r="401" spans="1:20">
      <c r="A401" s="375" t="s">
        <v>521</v>
      </c>
      <c r="B401" s="750"/>
      <c r="C401" s="750"/>
      <c r="D401" s="750">
        <v>99466924.230000019</v>
      </c>
      <c r="E401" s="750"/>
      <c r="F401" s="750"/>
      <c r="G401" s="750"/>
      <c r="H401" s="750"/>
      <c r="I401" s="750"/>
      <c r="J401" s="750"/>
      <c r="K401" s="750"/>
      <c r="L401" s="750"/>
      <c r="M401" s="750"/>
      <c r="N401" s="750">
        <v>99466924.230000019</v>
      </c>
      <c r="O401">
        <f t="shared" si="36"/>
        <v>0</v>
      </c>
      <c r="P401">
        <f t="shared" ref="P401:P454" si="37">C401</f>
        <v>0</v>
      </c>
      <c r="Q401">
        <f t="shared" si="32"/>
        <v>99466924.230000019</v>
      </c>
      <c r="R401">
        <f t="shared" si="33"/>
        <v>0</v>
      </c>
      <c r="S401">
        <f>L401</f>
        <v>0</v>
      </c>
      <c r="T401">
        <f t="shared" si="35"/>
        <v>0</v>
      </c>
    </row>
    <row r="402" spans="1:20">
      <c r="A402" s="375" t="s">
        <v>526</v>
      </c>
      <c r="B402" s="750"/>
      <c r="C402" s="750"/>
      <c r="D402" s="750"/>
      <c r="E402" s="750"/>
      <c r="F402" s="750"/>
      <c r="G402" s="750"/>
      <c r="H402" s="750"/>
      <c r="I402" s="750"/>
      <c r="J402" s="750"/>
      <c r="K402" s="750"/>
      <c r="L402" s="750">
        <v>1962331</v>
      </c>
      <c r="M402" s="750"/>
      <c r="N402" s="750">
        <v>1962331</v>
      </c>
      <c r="O402">
        <f t="shared" si="36"/>
        <v>0</v>
      </c>
      <c r="P402">
        <f t="shared" si="37"/>
        <v>0</v>
      </c>
      <c r="Q402">
        <f t="shared" si="32"/>
        <v>0</v>
      </c>
      <c r="R402">
        <f t="shared" si="33"/>
        <v>0</v>
      </c>
      <c r="S402">
        <f>L402</f>
        <v>1962331</v>
      </c>
      <c r="T402">
        <f t="shared" si="35"/>
        <v>0</v>
      </c>
    </row>
    <row r="403" spans="1:20">
      <c r="A403" s="375" t="s">
        <v>484</v>
      </c>
      <c r="B403" s="750"/>
      <c r="C403" s="750"/>
      <c r="D403" s="750">
        <v>3375952</v>
      </c>
      <c r="E403" s="750"/>
      <c r="F403" s="750"/>
      <c r="G403" s="750"/>
      <c r="H403" s="750"/>
      <c r="I403" s="750"/>
      <c r="J403" s="750"/>
      <c r="K403" s="750"/>
      <c r="L403" s="750">
        <v>177549</v>
      </c>
      <c r="M403" s="750"/>
      <c r="N403" s="750">
        <v>3553501</v>
      </c>
      <c r="O403">
        <f t="shared" si="36"/>
        <v>0</v>
      </c>
      <c r="P403">
        <f t="shared" si="37"/>
        <v>0</v>
      </c>
      <c r="Q403">
        <f t="shared" si="32"/>
        <v>3375952</v>
      </c>
      <c r="R403">
        <f t="shared" si="33"/>
        <v>0</v>
      </c>
      <c r="S403">
        <f>L403</f>
        <v>177549</v>
      </c>
      <c r="T403">
        <f t="shared" si="35"/>
        <v>0</v>
      </c>
    </row>
    <row r="404" spans="1:20">
      <c r="A404" s="375" t="s">
        <v>498</v>
      </c>
      <c r="B404" s="750"/>
      <c r="C404" s="750"/>
      <c r="D404" s="750"/>
      <c r="E404" s="750">
        <v>0</v>
      </c>
      <c r="F404" s="750"/>
      <c r="G404" s="750"/>
      <c r="H404" s="750"/>
      <c r="I404" s="750"/>
      <c r="J404" s="750"/>
      <c r="K404" s="750"/>
      <c r="L404" s="750">
        <v>18000</v>
      </c>
      <c r="M404" s="750"/>
      <c r="N404" s="750">
        <v>18000</v>
      </c>
      <c r="O404">
        <f t="shared" si="36"/>
        <v>0</v>
      </c>
      <c r="P404">
        <f t="shared" si="37"/>
        <v>0</v>
      </c>
      <c r="Q404">
        <f t="shared" si="32"/>
        <v>0</v>
      </c>
      <c r="R404">
        <f t="shared" si="33"/>
        <v>0</v>
      </c>
      <c r="S404">
        <f>L404</f>
        <v>18000</v>
      </c>
      <c r="T404">
        <f t="shared" si="35"/>
        <v>0</v>
      </c>
    </row>
    <row r="405" spans="1:20">
      <c r="A405" s="375" t="s">
        <v>499</v>
      </c>
      <c r="B405" s="750">
        <v>0</v>
      </c>
      <c r="C405" s="750"/>
      <c r="D405" s="750"/>
      <c r="E405" s="750">
        <v>776240</v>
      </c>
      <c r="F405" s="750"/>
      <c r="G405" s="750"/>
      <c r="H405" s="750"/>
      <c r="I405" s="750"/>
      <c r="J405" s="750"/>
      <c r="K405" s="750"/>
      <c r="L405" s="750"/>
      <c r="M405" s="750"/>
      <c r="N405" s="750">
        <v>776240</v>
      </c>
      <c r="O405">
        <f t="shared" si="36"/>
        <v>0</v>
      </c>
      <c r="P405">
        <f t="shared" si="37"/>
        <v>0</v>
      </c>
      <c r="Q405">
        <f t="shared" si="32"/>
        <v>776240</v>
      </c>
      <c r="R405">
        <f t="shared" si="33"/>
        <v>0</v>
      </c>
      <c r="S405">
        <f t="shared" si="34"/>
        <v>0</v>
      </c>
      <c r="T405">
        <f t="shared" si="35"/>
        <v>0</v>
      </c>
    </row>
    <row r="406" spans="1:20">
      <c r="A406" s="375" t="s">
        <v>485</v>
      </c>
      <c r="B406" s="750"/>
      <c r="C406" s="750"/>
      <c r="D406" s="750">
        <v>0</v>
      </c>
      <c r="E406" s="750">
        <v>2756000</v>
      </c>
      <c r="F406" s="750"/>
      <c r="G406" s="750"/>
      <c r="H406" s="750"/>
      <c r="I406" s="750"/>
      <c r="J406" s="750"/>
      <c r="K406" s="750"/>
      <c r="L406" s="750">
        <v>78338211.829999998</v>
      </c>
      <c r="M406" s="750"/>
      <c r="N406" s="750">
        <v>81094211.829999998</v>
      </c>
      <c r="O406">
        <f t="shared" si="36"/>
        <v>0</v>
      </c>
      <c r="P406">
        <f t="shared" si="37"/>
        <v>0</v>
      </c>
      <c r="Q406">
        <f t="shared" si="32"/>
        <v>2756000</v>
      </c>
      <c r="R406">
        <f t="shared" si="33"/>
        <v>0</v>
      </c>
      <c r="S406">
        <f>L406</f>
        <v>78338211.829999998</v>
      </c>
      <c r="T406">
        <f t="shared" si="35"/>
        <v>0</v>
      </c>
    </row>
    <row r="407" spans="1:20">
      <c r="A407" s="375" t="s">
        <v>486</v>
      </c>
      <c r="B407" s="750"/>
      <c r="C407" s="750"/>
      <c r="D407" s="750"/>
      <c r="E407" s="750">
        <v>539357</v>
      </c>
      <c r="F407" s="750"/>
      <c r="G407" s="750"/>
      <c r="H407" s="750">
        <v>0</v>
      </c>
      <c r="I407" s="750"/>
      <c r="J407" s="750">
        <v>0</v>
      </c>
      <c r="K407" s="750"/>
      <c r="L407" s="750">
        <v>0</v>
      </c>
      <c r="M407" s="750">
        <v>0</v>
      </c>
      <c r="N407" s="750">
        <v>539357</v>
      </c>
      <c r="O407">
        <f t="shared" si="36"/>
        <v>0</v>
      </c>
      <c r="P407">
        <f t="shared" si="37"/>
        <v>0</v>
      </c>
      <c r="Q407">
        <f t="shared" si="32"/>
        <v>539357</v>
      </c>
      <c r="R407">
        <f t="shared" si="33"/>
        <v>0</v>
      </c>
      <c r="S407">
        <f t="shared" si="34"/>
        <v>0</v>
      </c>
      <c r="T407">
        <f t="shared" si="35"/>
        <v>0</v>
      </c>
    </row>
    <row r="408" spans="1:20">
      <c r="A408" s="375" t="s">
        <v>487</v>
      </c>
      <c r="B408" s="750"/>
      <c r="C408" s="750"/>
      <c r="D408" s="750"/>
      <c r="E408" s="750">
        <v>0</v>
      </c>
      <c r="F408" s="750"/>
      <c r="G408" s="750"/>
      <c r="H408" s="750"/>
      <c r="I408" s="750"/>
      <c r="J408" s="750"/>
      <c r="K408" s="750"/>
      <c r="L408" s="750">
        <v>1795297</v>
      </c>
      <c r="M408" s="750"/>
      <c r="N408" s="750">
        <v>1795297</v>
      </c>
      <c r="O408">
        <f t="shared" si="36"/>
        <v>0</v>
      </c>
      <c r="P408">
        <f t="shared" si="37"/>
        <v>0</v>
      </c>
      <c r="Q408">
        <f t="shared" si="32"/>
        <v>0</v>
      </c>
      <c r="R408">
        <f t="shared" si="33"/>
        <v>0</v>
      </c>
      <c r="S408">
        <f>L408</f>
        <v>1795297</v>
      </c>
      <c r="T408">
        <f t="shared" si="35"/>
        <v>0</v>
      </c>
    </row>
    <row r="409" spans="1:20">
      <c r="A409" s="375" t="s">
        <v>488</v>
      </c>
      <c r="B409" s="750"/>
      <c r="C409" s="750"/>
      <c r="D409" s="750"/>
      <c r="E409" s="750"/>
      <c r="F409" s="750"/>
      <c r="G409" s="750"/>
      <c r="H409" s="750"/>
      <c r="I409" s="750"/>
      <c r="J409" s="750"/>
      <c r="K409" s="750"/>
      <c r="L409" s="750">
        <v>0</v>
      </c>
      <c r="M409" s="750"/>
      <c r="N409" s="750">
        <v>0</v>
      </c>
      <c r="O409">
        <f t="shared" si="36"/>
        <v>0</v>
      </c>
      <c r="P409">
        <f t="shared" si="37"/>
        <v>0</v>
      </c>
      <c r="Q409">
        <f t="shared" si="32"/>
        <v>0</v>
      </c>
      <c r="R409">
        <f t="shared" si="33"/>
        <v>0</v>
      </c>
      <c r="S409">
        <f>L409</f>
        <v>0</v>
      </c>
      <c r="T409">
        <f t="shared" si="35"/>
        <v>0</v>
      </c>
    </row>
    <row r="410" spans="1:20">
      <c r="A410" s="375" t="s">
        <v>522</v>
      </c>
      <c r="B410" s="750"/>
      <c r="C410" s="750"/>
      <c r="D410" s="750"/>
      <c r="E410" s="750">
        <v>0</v>
      </c>
      <c r="F410" s="750"/>
      <c r="G410" s="750"/>
      <c r="H410" s="750"/>
      <c r="I410" s="750"/>
      <c r="J410" s="750"/>
      <c r="K410" s="750"/>
      <c r="L410" s="750"/>
      <c r="M410" s="750"/>
      <c r="N410" s="750">
        <v>0</v>
      </c>
      <c r="O410">
        <f t="shared" si="36"/>
        <v>0</v>
      </c>
      <c r="P410">
        <f t="shared" si="37"/>
        <v>0</v>
      </c>
      <c r="Q410">
        <f t="shared" si="32"/>
        <v>0</v>
      </c>
      <c r="R410">
        <f t="shared" si="33"/>
        <v>0</v>
      </c>
      <c r="S410">
        <f t="shared" si="34"/>
        <v>0</v>
      </c>
      <c r="T410">
        <f t="shared" si="35"/>
        <v>0</v>
      </c>
    </row>
    <row r="411" spans="1:20">
      <c r="A411" s="375" t="s">
        <v>527</v>
      </c>
      <c r="B411" s="750"/>
      <c r="C411" s="750"/>
      <c r="D411" s="750"/>
      <c r="E411" s="750"/>
      <c r="F411" s="750"/>
      <c r="G411" s="750"/>
      <c r="H411" s="750"/>
      <c r="I411" s="750"/>
      <c r="J411" s="750"/>
      <c r="K411" s="750"/>
      <c r="L411" s="750">
        <v>204545</v>
      </c>
      <c r="M411" s="750"/>
      <c r="N411" s="750">
        <v>204545</v>
      </c>
      <c r="O411">
        <f t="shared" si="36"/>
        <v>0</v>
      </c>
      <c r="P411">
        <f t="shared" si="37"/>
        <v>0</v>
      </c>
      <c r="Q411">
        <f t="shared" si="32"/>
        <v>0</v>
      </c>
      <c r="R411">
        <f t="shared" si="33"/>
        <v>0</v>
      </c>
      <c r="S411">
        <f>L411</f>
        <v>204545</v>
      </c>
      <c r="T411">
        <f t="shared" si="35"/>
        <v>0</v>
      </c>
    </row>
    <row r="412" spans="1:20">
      <c r="A412" s="375" t="s">
        <v>523</v>
      </c>
      <c r="B412" s="750"/>
      <c r="C412" s="750"/>
      <c r="D412" s="750">
        <v>117268715.80000001</v>
      </c>
      <c r="E412" s="750"/>
      <c r="F412" s="750"/>
      <c r="G412" s="750"/>
      <c r="H412" s="750"/>
      <c r="I412" s="750"/>
      <c r="J412" s="750"/>
      <c r="K412" s="750"/>
      <c r="L412" s="750"/>
      <c r="M412" s="750"/>
      <c r="N412" s="750">
        <v>117268715.80000001</v>
      </c>
      <c r="O412">
        <f t="shared" si="36"/>
        <v>0</v>
      </c>
      <c r="P412">
        <f t="shared" si="37"/>
        <v>0</v>
      </c>
      <c r="Q412">
        <f t="shared" si="32"/>
        <v>117268715.80000001</v>
      </c>
      <c r="R412">
        <f t="shared" si="33"/>
        <v>0</v>
      </c>
      <c r="S412">
        <f t="shared" si="34"/>
        <v>0</v>
      </c>
      <c r="T412">
        <f t="shared" si="35"/>
        <v>0</v>
      </c>
    </row>
    <row r="413" spans="1:20">
      <c r="A413" s="375" t="s">
        <v>1182</v>
      </c>
      <c r="B413" s="750"/>
      <c r="C413" s="750"/>
      <c r="D413" s="750">
        <v>101231582.20999999</v>
      </c>
      <c r="E413" s="750"/>
      <c r="F413" s="750"/>
      <c r="G413" s="750"/>
      <c r="H413" s="750"/>
      <c r="I413" s="750"/>
      <c r="J413" s="750"/>
      <c r="K413" s="750"/>
      <c r="L413" s="750"/>
      <c r="M413" s="750"/>
      <c r="N413" s="750">
        <v>101231582.20999999</v>
      </c>
      <c r="O413">
        <f t="shared" si="36"/>
        <v>0</v>
      </c>
      <c r="P413">
        <f t="shared" si="37"/>
        <v>0</v>
      </c>
      <c r="Q413">
        <f t="shared" si="32"/>
        <v>101231582.20999999</v>
      </c>
      <c r="R413">
        <f t="shared" si="33"/>
        <v>0</v>
      </c>
      <c r="S413">
        <f t="shared" si="34"/>
        <v>0</v>
      </c>
      <c r="T413">
        <f t="shared" si="35"/>
        <v>0</v>
      </c>
    </row>
    <row r="414" spans="1:20">
      <c r="A414" s="375" t="s">
        <v>468</v>
      </c>
      <c r="B414" s="750">
        <v>420018.64</v>
      </c>
      <c r="C414" s="750"/>
      <c r="D414" s="750"/>
      <c r="E414" s="750">
        <v>0</v>
      </c>
      <c r="F414" s="750">
        <v>0</v>
      </c>
      <c r="G414" s="750"/>
      <c r="H414" s="750"/>
      <c r="I414" s="750"/>
      <c r="J414" s="750"/>
      <c r="K414" s="750"/>
      <c r="L414" s="750">
        <v>0</v>
      </c>
      <c r="M414" s="750"/>
      <c r="N414" s="750">
        <v>420018.64</v>
      </c>
      <c r="O414">
        <f t="shared" si="36"/>
        <v>420018.64</v>
      </c>
      <c r="P414">
        <f t="shared" si="37"/>
        <v>0</v>
      </c>
      <c r="Q414">
        <f t="shared" si="32"/>
        <v>0</v>
      </c>
      <c r="R414">
        <f t="shared" si="33"/>
        <v>0</v>
      </c>
      <c r="S414">
        <f>L414</f>
        <v>0</v>
      </c>
      <c r="T414">
        <f t="shared" si="35"/>
        <v>0</v>
      </c>
    </row>
    <row r="415" spans="1:20">
      <c r="A415" s="375" t="s">
        <v>500</v>
      </c>
      <c r="B415" s="750"/>
      <c r="C415" s="750"/>
      <c r="D415" s="750"/>
      <c r="E415" s="750"/>
      <c r="F415" s="750">
        <v>1765908.8</v>
      </c>
      <c r="G415" s="750"/>
      <c r="H415" s="750"/>
      <c r="I415" s="750"/>
      <c r="J415" s="750"/>
      <c r="K415" s="750"/>
      <c r="L415" s="750"/>
      <c r="M415" s="750"/>
      <c r="N415" s="750">
        <v>1765908.8</v>
      </c>
      <c r="O415">
        <f t="shared" si="36"/>
        <v>0</v>
      </c>
      <c r="P415">
        <f t="shared" si="37"/>
        <v>0</v>
      </c>
      <c r="Q415">
        <f t="shared" si="32"/>
        <v>1765908.8</v>
      </c>
      <c r="R415">
        <f t="shared" si="33"/>
        <v>0</v>
      </c>
      <c r="S415">
        <f t="shared" si="34"/>
        <v>0</v>
      </c>
      <c r="T415">
        <f t="shared" si="35"/>
        <v>0</v>
      </c>
    </row>
    <row r="416" spans="1:20">
      <c r="A416" s="375" t="s">
        <v>470</v>
      </c>
      <c r="B416" s="750"/>
      <c r="C416" s="750"/>
      <c r="D416" s="750"/>
      <c r="E416" s="750"/>
      <c r="F416" s="750"/>
      <c r="G416" s="750"/>
      <c r="H416" s="750"/>
      <c r="I416" s="750"/>
      <c r="J416" s="750"/>
      <c r="K416" s="750"/>
      <c r="L416" s="750">
        <v>1275814.3999999999</v>
      </c>
      <c r="M416" s="750"/>
      <c r="N416" s="750">
        <v>1275814.3999999999</v>
      </c>
      <c r="O416">
        <f t="shared" si="36"/>
        <v>0</v>
      </c>
      <c r="P416">
        <f t="shared" si="37"/>
        <v>0</v>
      </c>
      <c r="Q416">
        <f t="shared" ref="Q416:Q447" si="38">D416+E416+F416+G416+H416+I416+J416</f>
        <v>0</v>
      </c>
      <c r="R416">
        <f t="shared" si="33"/>
        <v>0</v>
      </c>
      <c r="S416">
        <f t="shared" si="34"/>
        <v>1275814.3999999999</v>
      </c>
      <c r="T416">
        <f t="shared" si="35"/>
        <v>0</v>
      </c>
    </row>
    <row r="417" spans="1:20">
      <c r="A417" s="375" t="s">
        <v>471</v>
      </c>
      <c r="B417" s="750">
        <v>0</v>
      </c>
      <c r="C417" s="750"/>
      <c r="D417" s="750">
        <v>1651320</v>
      </c>
      <c r="E417" s="750">
        <v>0</v>
      </c>
      <c r="F417" s="750"/>
      <c r="G417" s="750"/>
      <c r="H417" s="750"/>
      <c r="I417" s="750"/>
      <c r="J417" s="750"/>
      <c r="K417" s="750"/>
      <c r="L417" s="750"/>
      <c r="M417" s="750"/>
      <c r="N417" s="750">
        <v>1651320</v>
      </c>
      <c r="O417">
        <f t="shared" si="36"/>
        <v>0</v>
      </c>
      <c r="P417">
        <f t="shared" si="37"/>
        <v>0</v>
      </c>
      <c r="Q417">
        <f t="shared" si="38"/>
        <v>1651320</v>
      </c>
      <c r="R417">
        <f t="shared" si="33"/>
        <v>0</v>
      </c>
      <c r="S417">
        <f t="shared" si="34"/>
        <v>0</v>
      </c>
      <c r="T417">
        <f t="shared" si="35"/>
        <v>0</v>
      </c>
    </row>
    <row r="418" spans="1:20">
      <c r="A418" s="375" t="s">
        <v>1183</v>
      </c>
      <c r="B418" s="750">
        <v>0</v>
      </c>
      <c r="C418" s="750"/>
      <c r="D418" s="750"/>
      <c r="E418" s="750"/>
      <c r="F418" s="750"/>
      <c r="G418" s="750"/>
      <c r="H418" s="750"/>
      <c r="I418" s="750"/>
      <c r="J418" s="750"/>
      <c r="K418" s="750"/>
      <c r="L418" s="750"/>
      <c r="M418" s="750"/>
      <c r="N418" s="750">
        <v>0</v>
      </c>
      <c r="O418">
        <f t="shared" ref="O418:O454" si="39">B418</f>
        <v>0</v>
      </c>
      <c r="P418">
        <f t="shared" si="37"/>
        <v>0</v>
      </c>
      <c r="Q418">
        <f t="shared" si="38"/>
        <v>0</v>
      </c>
      <c r="R418">
        <f t="shared" si="33"/>
        <v>0</v>
      </c>
      <c r="S418">
        <f t="shared" si="34"/>
        <v>0</v>
      </c>
      <c r="T418">
        <f t="shared" si="35"/>
        <v>0</v>
      </c>
    </row>
    <row r="419" spans="1:20">
      <c r="A419" s="375" t="s">
        <v>1184</v>
      </c>
      <c r="B419" s="750">
        <v>0</v>
      </c>
      <c r="C419" s="750"/>
      <c r="D419" s="750"/>
      <c r="E419" s="750"/>
      <c r="F419" s="750"/>
      <c r="G419" s="750"/>
      <c r="H419" s="750"/>
      <c r="I419" s="750"/>
      <c r="J419" s="750"/>
      <c r="K419" s="750"/>
      <c r="L419" s="750"/>
      <c r="M419" s="750"/>
      <c r="N419" s="750">
        <v>0</v>
      </c>
      <c r="O419">
        <f t="shared" si="39"/>
        <v>0</v>
      </c>
      <c r="P419">
        <f t="shared" si="37"/>
        <v>0</v>
      </c>
      <c r="Q419">
        <f t="shared" si="38"/>
        <v>0</v>
      </c>
      <c r="R419">
        <f t="shared" si="33"/>
        <v>0</v>
      </c>
      <c r="S419">
        <f t="shared" si="34"/>
        <v>0</v>
      </c>
      <c r="T419">
        <f t="shared" si="35"/>
        <v>0</v>
      </c>
    </row>
    <row r="420" spans="1:20">
      <c r="A420" s="375" t="s">
        <v>1185</v>
      </c>
      <c r="B420" s="750">
        <v>0</v>
      </c>
      <c r="C420" s="750"/>
      <c r="D420" s="750"/>
      <c r="E420" s="750"/>
      <c r="F420" s="750"/>
      <c r="G420" s="750"/>
      <c r="H420" s="750"/>
      <c r="I420" s="750"/>
      <c r="J420" s="750"/>
      <c r="K420" s="750"/>
      <c r="L420" s="750"/>
      <c r="M420" s="750"/>
      <c r="N420" s="750">
        <v>0</v>
      </c>
      <c r="O420">
        <f t="shared" si="39"/>
        <v>0</v>
      </c>
      <c r="P420">
        <f t="shared" si="37"/>
        <v>0</v>
      </c>
      <c r="Q420">
        <f t="shared" si="38"/>
        <v>0</v>
      </c>
      <c r="R420">
        <f t="shared" si="33"/>
        <v>0</v>
      </c>
      <c r="S420">
        <f t="shared" si="34"/>
        <v>0</v>
      </c>
      <c r="T420">
        <f t="shared" si="35"/>
        <v>0</v>
      </c>
    </row>
    <row r="421" spans="1:20">
      <c r="A421" s="375" t="s">
        <v>489</v>
      </c>
      <c r="B421" s="750"/>
      <c r="C421" s="750">
        <v>0</v>
      </c>
      <c r="D421" s="750">
        <v>0</v>
      </c>
      <c r="E421" s="750">
        <v>0</v>
      </c>
      <c r="F421" s="750"/>
      <c r="G421" s="750"/>
      <c r="H421" s="750"/>
      <c r="I421" s="750"/>
      <c r="J421" s="750"/>
      <c r="K421" s="750"/>
      <c r="L421" s="750">
        <v>5406949.0999999996</v>
      </c>
      <c r="M421" s="750"/>
      <c r="N421" s="750">
        <v>5406949.0999999996</v>
      </c>
      <c r="O421">
        <f t="shared" si="39"/>
        <v>0</v>
      </c>
      <c r="P421">
        <f t="shared" si="37"/>
        <v>0</v>
      </c>
      <c r="Q421">
        <f t="shared" si="38"/>
        <v>0</v>
      </c>
      <c r="R421">
        <f t="shared" si="33"/>
        <v>0</v>
      </c>
      <c r="S421">
        <f>L421</f>
        <v>5406949.0999999996</v>
      </c>
      <c r="T421">
        <f t="shared" si="35"/>
        <v>0</v>
      </c>
    </row>
    <row r="422" spans="1:20">
      <c r="A422" s="375" t="s">
        <v>1186</v>
      </c>
      <c r="B422" s="750">
        <v>0</v>
      </c>
      <c r="C422" s="750"/>
      <c r="D422" s="750"/>
      <c r="E422" s="750"/>
      <c r="F422" s="750"/>
      <c r="G422" s="750"/>
      <c r="H422" s="750"/>
      <c r="I422" s="750"/>
      <c r="J422" s="750"/>
      <c r="K422" s="750"/>
      <c r="L422" s="750"/>
      <c r="M422" s="750"/>
      <c r="N422" s="750">
        <v>0</v>
      </c>
      <c r="O422">
        <f t="shared" si="39"/>
        <v>0</v>
      </c>
      <c r="P422">
        <f t="shared" si="37"/>
        <v>0</v>
      </c>
      <c r="Q422">
        <f t="shared" si="38"/>
        <v>0</v>
      </c>
      <c r="R422">
        <f t="shared" si="33"/>
        <v>0</v>
      </c>
      <c r="S422">
        <f t="shared" si="34"/>
        <v>0</v>
      </c>
      <c r="T422">
        <f t="shared" si="35"/>
        <v>0</v>
      </c>
    </row>
    <row r="423" spans="1:20">
      <c r="A423" s="375" t="s">
        <v>501</v>
      </c>
      <c r="B423" s="750"/>
      <c r="C423" s="750"/>
      <c r="D423" s="750"/>
      <c r="E423" s="750"/>
      <c r="F423" s="750">
        <v>0</v>
      </c>
      <c r="G423" s="750"/>
      <c r="H423" s="750"/>
      <c r="I423" s="750"/>
      <c r="J423" s="750"/>
      <c r="K423" s="750"/>
      <c r="L423" s="750"/>
      <c r="M423" s="750"/>
      <c r="N423" s="750">
        <v>0</v>
      </c>
      <c r="O423">
        <f t="shared" si="39"/>
        <v>0</v>
      </c>
      <c r="P423">
        <f t="shared" si="37"/>
        <v>0</v>
      </c>
      <c r="Q423">
        <f t="shared" si="38"/>
        <v>0</v>
      </c>
      <c r="R423">
        <f t="shared" si="33"/>
        <v>0</v>
      </c>
      <c r="S423">
        <f t="shared" si="34"/>
        <v>0</v>
      </c>
      <c r="T423">
        <f t="shared" si="35"/>
        <v>0</v>
      </c>
    </row>
    <row r="424" spans="1:20">
      <c r="A424" s="375" t="s">
        <v>496</v>
      </c>
      <c r="B424" s="750">
        <v>0</v>
      </c>
      <c r="C424" s="750">
        <v>0</v>
      </c>
      <c r="D424" s="750"/>
      <c r="E424" s="750">
        <v>0</v>
      </c>
      <c r="F424" s="750"/>
      <c r="G424" s="750"/>
      <c r="H424" s="750"/>
      <c r="I424" s="750"/>
      <c r="J424" s="750"/>
      <c r="K424" s="750"/>
      <c r="L424" s="750">
        <v>1681330.92</v>
      </c>
      <c r="M424" s="750"/>
      <c r="N424" s="750">
        <v>1681330.92</v>
      </c>
      <c r="O424">
        <f t="shared" si="39"/>
        <v>0</v>
      </c>
      <c r="P424">
        <f t="shared" si="37"/>
        <v>0</v>
      </c>
      <c r="Q424">
        <f t="shared" si="38"/>
        <v>0</v>
      </c>
      <c r="R424">
        <f t="shared" si="33"/>
        <v>0</v>
      </c>
      <c r="S424">
        <f>L424</f>
        <v>1681330.92</v>
      </c>
      <c r="T424">
        <f t="shared" si="35"/>
        <v>0</v>
      </c>
    </row>
    <row r="425" spans="1:20">
      <c r="A425" s="375" t="s">
        <v>490</v>
      </c>
      <c r="B425" s="750"/>
      <c r="C425" s="750"/>
      <c r="D425" s="750"/>
      <c r="E425" s="750">
        <v>0</v>
      </c>
      <c r="F425" s="750"/>
      <c r="G425" s="750">
        <v>0</v>
      </c>
      <c r="H425" s="750"/>
      <c r="I425" s="750"/>
      <c r="J425" s="750"/>
      <c r="K425" s="750"/>
      <c r="L425" s="750">
        <v>199553.64</v>
      </c>
      <c r="M425" s="750"/>
      <c r="N425" s="750">
        <v>199553.64</v>
      </c>
      <c r="O425">
        <f t="shared" si="39"/>
        <v>0</v>
      </c>
      <c r="P425">
        <f t="shared" si="37"/>
        <v>0</v>
      </c>
      <c r="Q425">
        <f t="shared" si="38"/>
        <v>0</v>
      </c>
      <c r="R425">
        <f t="shared" si="33"/>
        <v>0</v>
      </c>
      <c r="S425">
        <f>L425</f>
        <v>199553.64</v>
      </c>
      <c r="T425">
        <f t="shared" si="35"/>
        <v>0</v>
      </c>
    </row>
    <row r="426" spans="1:20">
      <c r="A426" s="375" t="s">
        <v>1187</v>
      </c>
      <c r="B426" s="750">
        <v>1590908.4</v>
      </c>
      <c r="C426" s="750"/>
      <c r="D426" s="750"/>
      <c r="E426" s="750"/>
      <c r="F426" s="750"/>
      <c r="G426" s="750"/>
      <c r="H426" s="750"/>
      <c r="I426" s="750"/>
      <c r="J426" s="750"/>
      <c r="K426" s="750"/>
      <c r="L426" s="750"/>
      <c r="M426" s="750"/>
      <c r="N426" s="750">
        <v>1590908.4</v>
      </c>
      <c r="O426">
        <f t="shared" si="39"/>
        <v>1590908.4</v>
      </c>
      <c r="P426">
        <f t="shared" si="37"/>
        <v>0</v>
      </c>
      <c r="Q426">
        <f t="shared" si="38"/>
        <v>0</v>
      </c>
      <c r="R426">
        <f t="shared" si="33"/>
        <v>0</v>
      </c>
      <c r="S426">
        <f t="shared" si="34"/>
        <v>0</v>
      </c>
      <c r="T426">
        <f t="shared" si="35"/>
        <v>0</v>
      </c>
    </row>
    <row r="427" spans="1:20">
      <c r="A427" s="375" t="s">
        <v>491</v>
      </c>
      <c r="B427" s="750"/>
      <c r="C427" s="750"/>
      <c r="D427" s="750"/>
      <c r="E427" s="750">
        <v>0</v>
      </c>
      <c r="F427" s="750"/>
      <c r="G427" s="750">
        <v>0</v>
      </c>
      <c r="H427" s="750"/>
      <c r="I427" s="750"/>
      <c r="J427" s="750"/>
      <c r="K427" s="750"/>
      <c r="L427" s="750"/>
      <c r="M427" s="750"/>
      <c r="N427" s="750">
        <v>0</v>
      </c>
      <c r="O427">
        <f t="shared" si="39"/>
        <v>0</v>
      </c>
      <c r="P427">
        <f t="shared" si="37"/>
        <v>0</v>
      </c>
      <c r="Q427">
        <f t="shared" si="38"/>
        <v>0</v>
      </c>
      <c r="R427">
        <f t="shared" si="33"/>
        <v>0</v>
      </c>
      <c r="S427">
        <f t="shared" si="34"/>
        <v>0</v>
      </c>
      <c r="T427">
        <f t="shared" si="35"/>
        <v>0</v>
      </c>
    </row>
    <row r="428" spans="1:20">
      <c r="A428" s="375" t="s">
        <v>1188</v>
      </c>
      <c r="B428" s="750">
        <v>0</v>
      </c>
      <c r="C428" s="750"/>
      <c r="D428" s="750"/>
      <c r="E428" s="750"/>
      <c r="F428" s="750"/>
      <c r="G428" s="750"/>
      <c r="H428" s="750"/>
      <c r="I428" s="750"/>
      <c r="J428" s="750"/>
      <c r="K428" s="750"/>
      <c r="L428" s="750"/>
      <c r="M428" s="750"/>
      <c r="N428" s="750">
        <v>0</v>
      </c>
      <c r="O428">
        <f t="shared" si="39"/>
        <v>0</v>
      </c>
      <c r="P428">
        <f t="shared" si="37"/>
        <v>0</v>
      </c>
      <c r="Q428">
        <f t="shared" si="38"/>
        <v>0</v>
      </c>
      <c r="R428">
        <f t="shared" si="33"/>
        <v>0</v>
      </c>
      <c r="S428">
        <f t="shared" si="34"/>
        <v>0</v>
      </c>
      <c r="T428">
        <f t="shared" si="35"/>
        <v>0</v>
      </c>
    </row>
    <row r="429" spans="1:20">
      <c r="A429" s="375" t="s">
        <v>1189</v>
      </c>
      <c r="B429" s="750">
        <v>0</v>
      </c>
      <c r="C429" s="750"/>
      <c r="D429" s="750"/>
      <c r="E429" s="750"/>
      <c r="F429" s="750"/>
      <c r="G429" s="750"/>
      <c r="H429" s="750"/>
      <c r="I429" s="750"/>
      <c r="J429" s="750"/>
      <c r="K429" s="750"/>
      <c r="L429" s="750"/>
      <c r="M429" s="750"/>
      <c r="N429" s="750">
        <v>0</v>
      </c>
      <c r="O429">
        <f t="shared" si="39"/>
        <v>0</v>
      </c>
      <c r="P429">
        <f t="shared" si="37"/>
        <v>0</v>
      </c>
      <c r="Q429">
        <f t="shared" si="38"/>
        <v>0</v>
      </c>
      <c r="R429">
        <f t="shared" si="33"/>
        <v>0</v>
      </c>
      <c r="S429">
        <f t="shared" si="34"/>
        <v>0</v>
      </c>
      <c r="T429">
        <f t="shared" si="35"/>
        <v>0</v>
      </c>
    </row>
    <row r="430" spans="1:20">
      <c r="A430" s="375" t="s">
        <v>1190</v>
      </c>
      <c r="B430" s="750">
        <v>0</v>
      </c>
      <c r="C430" s="750"/>
      <c r="D430" s="750"/>
      <c r="E430" s="750"/>
      <c r="F430" s="750"/>
      <c r="G430" s="750"/>
      <c r="H430" s="750"/>
      <c r="I430" s="750"/>
      <c r="J430" s="750"/>
      <c r="K430" s="750"/>
      <c r="L430" s="750"/>
      <c r="M430" s="750"/>
      <c r="N430" s="750">
        <v>0</v>
      </c>
      <c r="O430">
        <f t="shared" si="39"/>
        <v>0</v>
      </c>
      <c r="P430">
        <f t="shared" si="37"/>
        <v>0</v>
      </c>
      <c r="Q430">
        <f t="shared" si="38"/>
        <v>0</v>
      </c>
      <c r="R430">
        <f t="shared" si="33"/>
        <v>0</v>
      </c>
      <c r="S430">
        <f t="shared" si="34"/>
        <v>0</v>
      </c>
      <c r="T430">
        <f t="shared" si="35"/>
        <v>0</v>
      </c>
    </row>
    <row r="431" spans="1:20">
      <c r="A431" s="375" t="s">
        <v>1191</v>
      </c>
      <c r="B431" s="750">
        <v>1416250</v>
      </c>
      <c r="C431" s="750"/>
      <c r="D431" s="750"/>
      <c r="E431" s="750"/>
      <c r="F431" s="750"/>
      <c r="G431" s="750"/>
      <c r="H431" s="750"/>
      <c r="I431" s="750"/>
      <c r="J431" s="750"/>
      <c r="K431" s="750"/>
      <c r="L431" s="750"/>
      <c r="M431" s="750"/>
      <c r="N431" s="750">
        <v>1416250</v>
      </c>
      <c r="O431">
        <f t="shared" si="39"/>
        <v>1416250</v>
      </c>
      <c r="P431">
        <f t="shared" si="37"/>
        <v>0</v>
      </c>
      <c r="Q431">
        <f t="shared" si="38"/>
        <v>0</v>
      </c>
      <c r="R431">
        <f t="shared" si="33"/>
        <v>0</v>
      </c>
      <c r="S431">
        <f t="shared" si="34"/>
        <v>0</v>
      </c>
      <c r="T431">
        <f t="shared" si="35"/>
        <v>0</v>
      </c>
    </row>
    <row r="432" spans="1:20">
      <c r="A432" s="375" t="s">
        <v>502</v>
      </c>
      <c r="B432" s="750"/>
      <c r="C432" s="750"/>
      <c r="D432" s="750"/>
      <c r="E432" s="750">
        <v>5200000</v>
      </c>
      <c r="F432" s="750"/>
      <c r="G432" s="750"/>
      <c r="H432" s="750"/>
      <c r="I432" s="750"/>
      <c r="J432" s="750"/>
      <c r="K432" s="750"/>
      <c r="L432" s="750"/>
      <c r="M432" s="750"/>
      <c r="N432" s="750">
        <v>5200000</v>
      </c>
      <c r="O432">
        <f t="shared" si="39"/>
        <v>0</v>
      </c>
      <c r="P432">
        <f t="shared" si="37"/>
        <v>0</v>
      </c>
      <c r="Q432">
        <f t="shared" si="38"/>
        <v>5200000</v>
      </c>
      <c r="R432">
        <f t="shared" si="33"/>
        <v>0</v>
      </c>
      <c r="S432">
        <f t="shared" si="34"/>
        <v>0</v>
      </c>
      <c r="T432">
        <f t="shared" si="35"/>
        <v>0</v>
      </c>
    </row>
    <row r="433" spans="1:20">
      <c r="A433" s="375" t="s">
        <v>503</v>
      </c>
      <c r="B433" s="750"/>
      <c r="C433" s="750"/>
      <c r="D433" s="750"/>
      <c r="E433" s="750">
        <v>0</v>
      </c>
      <c r="F433" s="750">
        <v>0</v>
      </c>
      <c r="G433" s="750"/>
      <c r="H433" s="750"/>
      <c r="I433" s="750"/>
      <c r="J433" s="750"/>
      <c r="K433" s="750"/>
      <c r="L433" s="750"/>
      <c r="M433" s="750"/>
      <c r="N433" s="750">
        <v>0</v>
      </c>
      <c r="O433">
        <f t="shared" si="39"/>
        <v>0</v>
      </c>
      <c r="P433">
        <f t="shared" si="37"/>
        <v>0</v>
      </c>
      <c r="Q433">
        <f t="shared" si="38"/>
        <v>0</v>
      </c>
      <c r="R433">
        <f t="shared" si="33"/>
        <v>0</v>
      </c>
      <c r="S433">
        <f t="shared" si="34"/>
        <v>0</v>
      </c>
      <c r="T433">
        <f t="shared" si="35"/>
        <v>0</v>
      </c>
    </row>
    <row r="434" spans="1:20">
      <c r="A434" s="375" t="s">
        <v>504</v>
      </c>
      <c r="B434" s="750"/>
      <c r="C434" s="750"/>
      <c r="D434" s="750"/>
      <c r="E434" s="750"/>
      <c r="F434" s="750">
        <v>400000</v>
      </c>
      <c r="G434" s="750"/>
      <c r="H434" s="750"/>
      <c r="I434" s="750"/>
      <c r="J434" s="750"/>
      <c r="K434" s="750"/>
      <c r="L434" s="750"/>
      <c r="M434" s="750"/>
      <c r="N434" s="750">
        <v>400000</v>
      </c>
      <c r="O434">
        <f t="shared" si="39"/>
        <v>0</v>
      </c>
      <c r="P434">
        <f t="shared" si="37"/>
        <v>0</v>
      </c>
      <c r="Q434">
        <f t="shared" si="38"/>
        <v>400000</v>
      </c>
      <c r="R434">
        <f t="shared" si="33"/>
        <v>0</v>
      </c>
      <c r="S434">
        <f t="shared" si="34"/>
        <v>0</v>
      </c>
      <c r="T434">
        <f t="shared" si="35"/>
        <v>0</v>
      </c>
    </row>
    <row r="435" spans="1:20">
      <c r="A435" s="375" t="s">
        <v>505</v>
      </c>
      <c r="B435" s="750"/>
      <c r="C435" s="750"/>
      <c r="D435" s="750"/>
      <c r="E435" s="750"/>
      <c r="F435" s="750">
        <v>1089000</v>
      </c>
      <c r="G435" s="750"/>
      <c r="H435" s="750"/>
      <c r="I435" s="750"/>
      <c r="J435" s="750"/>
      <c r="K435" s="750"/>
      <c r="L435" s="750"/>
      <c r="M435" s="750"/>
      <c r="N435" s="750">
        <v>1089000</v>
      </c>
      <c r="O435">
        <f t="shared" si="39"/>
        <v>0</v>
      </c>
      <c r="P435">
        <f t="shared" si="37"/>
        <v>0</v>
      </c>
      <c r="Q435">
        <f t="shared" si="38"/>
        <v>1089000</v>
      </c>
      <c r="R435">
        <f t="shared" si="33"/>
        <v>0</v>
      </c>
      <c r="S435">
        <f t="shared" si="34"/>
        <v>0</v>
      </c>
      <c r="T435">
        <f t="shared" si="35"/>
        <v>0</v>
      </c>
    </row>
    <row r="436" spans="1:20">
      <c r="A436" s="375" t="s">
        <v>506</v>
      </c>
      <c r="B436" s="750"/>
      <c r="C436" s="750"/>
      <c r="D436" s="750"/>
      <c r="E436" s="750"/>
      <c r="F436" s="750">
        <v>0</v>
      </c>
      <c r="G436" s="750"/>
      <c r="H436" s="750"/>
      <c r="I436" s="750"/>
      <c r="J436" s="750"/>
      <c r="K436" s="750"/>
      <c r="L436" s="750"/>
      <c r="M436" s="750"/>
      <c r="N436" s="750">
        <v>0</v>
      </c>
      <c r="O436">
        <f t="shared" si="39"/>
        <v>0</v>
      </c>
      <c r="P436">
        <f t="shared" si="37"/>
        <v>0</v>
      </c>
      <c r="Q436">
        <f t="shared" si="38"/>
        <v>0</v>
      </c>
      <c r="R436">
        <f t="shared" si="33"/>
        <v>0</v>
      </c>
      <c r="S436">
        <f t="shared" si="34"/>
        <v>0</v>
      </c>
      <c r="T436">
        <f t="shared" si="35"/>
        <v>0</v>
      </c>
    </row>
    <row r="437" spans="1:20">
      <c r="A437" s="375" t="s">
        <v>507</v>
      </c>
      <c r="B437" s="750"/>
      <c r="C437" s="750"/>
      <c r="D437" s="750"/>
      <c r="E437" s="750"/>
      <c r="F437" s="750">
        <v>6000000</v>
      </c>
      <c r="G437" s="750"/>
      <c r="H437" s="750"/>
      <c r="I437" s="750"/>
      <c r="J437" s="750"/>
      <c r="K437" s="750"/>
      <c r="L437" s="750"/>
      <c r="M437" s="750"/>
      <c r="N437" s="750">
        <v>6000000</v>
      </c>
      <c r="O437">
        <f t="shared" si="39"/>
        <v>0</v>
      </c>
      <c r="P437">
        <f t="shared" si="37"/>
        <v>0</v>
      </c>
      <c r="Q437">
        <f t="shared" si="38"/>
        <v>6000000</v>
      </c>
      <c r="R437">
        <f t="shared" si="33"/>
        <v>0</v>
      </c>
      <c r="S437">
        <f t="shared" si="34"/>
        <v>0</v>
      </c>
      <c r="T437">
        <f t="shared" si="35"/>
        <v>0</v>
      </c>
    </row>
    <row r="438" spans="1:20">
      <c r="A438" s="375" t="s">
        <v>472</v>
      </c>
      <c r="B438" s="750">
        <v>0</v>
      </c>
      <c r="C438" s="750"/>
      <c r="D438" s="750"/>
      <c r="E438" s="750">
        <v>0</v>
      </c>
      <c r="F438" s="750"/>
      <c r="G438" s="750"/>
      <c r="H438" s="750"/>
      <c r="I438" s="750"/>
      <c r="J438" s="750"/>
      <c r="K438" s="750"/>
      <c r="L438" s="750">
        <v>38000</v>
      </c>
      <c r="M438" s="750"/>
      <c r="N438" s="750">
        <v>38000</v>
      </c>
      <c r="O438">
        <f t="shared" si="39"/>
        <v>0</v>
      </c>
      <c r="P438">
        <f t="shared" si="37"/>
        <v>0</v>
      </c>
      <c r="Q438">
        <f t="shared" si="38"/>
        <v>0</v>
      </c>
      <c r="R438">
        <f t="shared" si="33"/>
        <v>0</v>
      </c>
      <c r="S438">
        <f>L438</f>
        <v>38000</v>
      </c>
      <c r="T438">
        <f t="shared" si="35"/>
        <v>0</v>
      </c>
    </row>
    <row r="439" spans="1:20">
      <c r="A439" s="375" t="s">
        <v>473</v>
      </c>
      <c r="B439" s="750"/>
      <c r="C439" s="750"/>
      <c r="D439" s="750"/>
      <c r="E439" s="750"/>
      <c r="F439" s="750"/>
      <c r="G439" s="750"/>
      <c r="H439" s="750"/>
      <c r="I439" s="750"/>
      <c r="J439" s="750"/>
      <c r="K439" s="750"/>
      <c r="L439" s="750">
        <v>300000</v>
      </c>
      <c r="M439" s="750"/>
      <c r="N439" s="750">
        <v>300000</v>
      </c>
      <c r="O439">
        <f t="shared" si="39"/>
        <v>0</v>
      </c>
      <c r="P439">
        <f t="shared" si="37"/>
        <v>0</v>
      </c>
      <c r="Q439">
        <f t="shared" si="38"/>
        <v>0</v>
      </c>
      <c r="R439">
        <f t="shared" si="33"/>
        <v>0</v>
      </c>
      <c r="S439">
        <f>L439</f>
        <v>300000</v>
      </c>
      <c r="T439">
        <f t="shared" si="35"/>
        <v>0</v>
      </c>
    </row>
    <row r="440" spans="1:20">
      <c r="A440" s="375" t="s">
        <v>1192</v>
      </c>
      <c r="B440" s="750">
        <v>70000</v>
      </c>
      <c r="C440" s="750"/>
      <c r="D440" s="750"/>
      <c r="E440" s="750"/>
      <c r="F440" s="750"/>
      <c r="G440" s="750"/>
      <c r="H440" s="750"/>
      <c r="I440" s="750"/>
      <c r="J440" s="750"/>
      <c r="K440" s="750"/>
      <c r="L440" s="750"/>
      <c r="M440" s="750"/>
      <c r="N440" s="750">
        <v>70000</v>
      </c>
      <c r="O440">
        <f t="shared" si="39"/>
        <v>70000</v>
      </c>
      <c r="P440">
        <f t="shared" si="37"/>
        <v>0</v>
      </c>
      <c r="Q440">
        <f t="shared" si="38"/>
        <v>0</v>
      </c>
      <c r="R440">
        <f t="shared" si="33"/>
        <v>0</v>
      </c>
      <c r="S440">
        <f t="shared" si="34"/>
        <v>0</v>
      </c>
      <c r="T440">
        <f t="shared" si="35"/>
        <v>0</v>
      </c>
    </row>
    <row r="441" spans="1:20">
      <c r="A441" s="375" t="s">
        <v>508</v>
      </c>
      <c r="B441" s="750">
        <v>7827673.3099999996</v>
      </c>
      <c r="C441" s="750"/>
      <c r="D441" s="750"/>
      <c r="E441" s="750">
        <v>27213683.600000001</v>
      </c>
      <c r="F441" s="750">
        <v>0</v>
      </c>
      <c r="G441" s="750"/>
      <c r="H441" s="750"/>
      <c r="I441" s="750"/>
      <c r="J441" s="750"/>
      <c r="K441" s="750"/>
      <c r="L441" s="750">
        <v>7499.4</v>
      </c>
      <c r="M441" s="750"/>
      <c r="N441" s="750">
        <v>35048856.310000002</v>
      </c>
      <c r="O441">
        <f t="shared" si="39"/>
        <v>7827673.3099999996</v>
      </c>
      <c r="P441">
        <f t="shared" si="37"/>
        <v>0</v>
      </c>
      <c r="Q441">
        <f t="shared" si="38"/>
        <v>27213683.600000001</v>
      </c>
      <c r="R441">
        <f t="shared" si="33"/>
        <v>0</v>
      </c>
      <c r="S441">
        <f t="shared" si="34"/>
        <v>7499.4</v>
      </c>
      <c r="T441">
        <f t="shared" si="35"/>
        <v>0</v>
      </c>
    </row>
    <row r="442" spans="1:20">
      <c r="A442" s="375" t="s">
        <v>475</v>
      </c>
      <c r="B442" s="750">
        <v>220000</v>
      </c>
      <c r="C442" s="750"/>
      <c r="D442" s="750"/>
      <c r="E442" s="750"/>
      <c r="F442" s="750"/>
      <c r="G442" s="750"/>
      <c r="H442" s="750"/>
      <c r="I442" s="750"/>
      <c r="J442" s="750"/>
      <c r="K442" s="750"/>
      <c r="L442" s="750"/>
      <c r="M442" s="750"/>
      <c r="N442" s="750">
        <v>220000</v>
      </c>
      <c r="O442">
        <f t="shared" si="39"/>
        <v>220000</v>
      </c>
      <c r="P442">
        <f t="shared" si="37"/>
        <v>0</v>
      </c>
      <c r="Q442">
        <f t="shared" si="38"/>
        <v>0</v>
      </c>
      <c r="R442">
        <f t="shared" si="33"/>
        <v>0</v>
      </c>
      <c r="S442">
        <f t="shared" si="34"/>
        <v>0</v>
      </c>
      <c r="T442">
        <f t="shared" si="35"/>
        <v>0</v>
      </c>
    </row>
    <row r="443" spans="1:20">
      <c r="A443" s="375" t="s">
        <v>476</v>
      </c>
      <c r="B443" s="750"/>
      <c r="C443" s="750">
        <v>0</v>
      </c>
      <c r="D443" s="750"/>
      <c r="E443" s="750"/>
      <c r="F443" s="750">
        <v>760000</v>
      </c>
      <c r="G443" s="750"/>
      <c r="H443" s="750"/>
      <c r="I443" s="750"/>
      <c r="J443" s="750"/>
      <c r="K443" s="750"/>
      <c r="L443" s="750"/>
      <c r="M443" s="750"/>
      <c r="N443" s="750">
        <v>760000</v>
      </c>
      <c r="O443">
        <f t="shared" si="39"/>
        <v>0</v>
      </c>
      <c r="P443">
        <f t="shared" si="37"/>
        <v>0</v>
      </c>
      <c r="Q443">
        <f t="shared" si="38"/>
        <v>760000</v>
      </c>
      <c r="R443">
        <f t="shared" si="33"/>
        <v>0</v>
      </c>
      <c r="S443">
        <f t="shared" si="34"/>
        <v>0</v>
      </c>
      <c r="T443">
        <f t="shared" si="35"/>
        <v>0</v>
      </c>
    </row>
    <row r="444" spans="1:20">
      <c r="A444" s="375" t="s">
        <v>477</v>
      </c>
      <c r="B444" s="750">
        <v>0</v>
      </c>
      <c r="C444" s="750"/>
      <c r="D444" s="750"/>
      <c r="E444" s="750">
        <v>0</v>
      </c>
      <c r="F444" s="750"/>
      <c r="G444" s="750"/>
      <c r="H444" s="750"/>
      <c r="I444" s="750"/>
      <c r="J444" s="750"/>
      <c r="K444" s="750"/>
      <c r="L444" s="750">
        <v>0</v>
      </c>
      <c r="M444" s="750"/>
      <c r="N444" s="750">
        <v>0</v>
      </c>
      <c r="O444">
        <f t="shared" si="39"/>
        <v>0</v>
      </c>
      <c r="P444">
        <f t="shared" si="37"/>
        <v>0</v>
      </c>
      <c r="Q444">
        <f t="shared" si="38"/>
        <v>0</v>
      </c>
      <c r="R444">
        <f t="shared" si="33"/>
        <v>0</v>
      </c>
      <c r="S444">
        <f t="shared" si="34"/>
        <v>0</v>
      </c>
      <c r="T444">
        <f t="shared" si="35"/>
        <v>0</v>
      </c>
    </row>
    <row r="445" spans="1:20">
      <c r="A445" s="375" t="s">
        <v>509</v>
      </c>
      <c r="B445" s="750">
        <v>0</v>
      </c>
      <c r="C445" s="750"/>
      <c r="D445" s="750"/>
      <c r="E445" s="750">
        <v>0</v>
      </c>
      <c r="F445" s="750">
        <v>0</v>
      </c>
      <c r="G445" s="750"/>
      <c r="H445" s="750"/>
      <c r="I445" s="750"/>
      <c r="J445" s="750"/>
      <c r="K445" s="750"/>
      <c r="L445" s="750">
        <v>0</v>
      </c>
      <c r="M445" s="750"/>
      <c r="N445" s="750">
        <v>0</v>
      </c>
      <c r="O445">
        <f t="shared" si="39"/>
        <v>0</v>
      </c>
      <c r="P445">
        <f t="shared" si="37"/>
        <v>0</v>
      </c>
      <c r="Q445">
        <f t="shared" si="38"/>
        <v>0</v>
      </c>
      <c r="R445">
        <f t="shared" si="33"/>
        <v>0</v>
      </c>
      <c r="S445">
        <f t="shared" si="34"/>
        <v>0</v>
      </c>
      <c r="T445">
        <f t="shared" si="35"/>
        <v>0</v>
      </c>
    </row>
    <row r="446" spans="1:20">
      <c r="A446" s="375" t="s">
        <v>516</v>
      </c>
      <c r="B446" s="750"/>
      <c r="C446" s="750"/>
      <c r="D446" s="750"/>
      <c r="E446" s="750">
        <v>5522640</v>
      </c>
      <c r="F446" s="750"/>
      <c r="G446" s="750"/>
      <c r="H446" s="750"/>
      <c r="I446" s="750"/>
      <c r="J446" s="750"/>
      <c r="K446" s="750"/>
      <c r="L446" s="750"/>
      <c r="M446" s="750"/>
      <c r="N446" s="750">
        <v>5522640</v>
      </c>
      <c r="O446">
        <f t="shared" si="39"/>
        <v>0</v>
      </c>
      <c r="P446">
        <f t="shared" si="37"/>
        <v>0</v>
      </c>
      <c r="Q446">
        <f t="shared" si="38"/>
        <v>5522640</v>
      </c>
      <c r="R446">
        <f t="shared" si="33"/>
        <v>0</v>
      </c>
      <c r="S446">
        <f t="shared" si="34"/>
        <v>0</v>
      </c>
      <c r="T446">
        <f t="shared" si="35"/>
        <v>0</v>
      </c>
    </row>
    <row r="447" spans="1:20">
      <c r="A447" s="375" t="s">
        <v>478</v>
      </c>
      <c r="B447" s="750"/>
      <c r="C447" s="750"/>
      <c r="D447" s="750"/>
      <c r="E447" s="750"/>
      <c r="F447" s="750"/>
      <c r="G447" s="750"/>
      <c r="H447" s="750"/>
      <c r="I447" s="750"/>
      <c r="J447" s="750"/>
      <c r="K447" s="750"/>
      <c r="L447" s="750">
        <v>0</v>
      </c>
      <c r="M447" s="750"/>
      <c r="N447" s="750">
        <v>0</v>
      </c>
      <c r="O447">
        <f t="shared" si="39"/>
        <v>0</v>
      </c>
      <c r="P447">
        <f t="shared" si="37"/>
        <v>0</v>
      </c>
      <c r="Q447">
        <f t="shared" si="38"/>
        <v>0</v>
      </c>
      <c r="R447">
        <f t="shared" si="33"/>
        <v>0</v>
      </c>
      <c r="S447">
        <f t="shared" si="34"/>
        <v>0</v>
      </c>
      <c r="T447">
        <f t="shared" si="35"/>
        <v>0</v>
      </c>
    </row>
    <row r="448" spans="1:20">
      <c r="A448" s="375" t="s">
        <v>479</v>
      </c>
      <c r="B448" s="750">
        <v>0</v>
      </c>
      <c r="C448" s="750"/>
      <c r="D448" s="750">
        <v>0</v>
      </c>
      <c r="E448" s="750">
        <v>0</v>
      </c>
      <c r="F448" s="750">
        <v>0</v>
      </c>
      <c r="G448" s="750"/>
      <c r="H448" s="750"/>
      <c r="I448" s="750"/>
      <c r="J448" s="750"/>
      <c r="K448" s="750"/>
      <c r="L448" s="750">
        <v>116000</v>
      </c>
      <c r="M448" s="750"/>
      <c r="N448" s="750">
        <v>116000</v>
      </c>
      <c r="O448">
        <f t="shared" si="39"/>
        <v>0</v>
      </c>
      <c r="P448">
        <f t="shared" si="37"/>
        <v>0</v>
      </c>
      <c r="Q448">
        <f t="shared" ref="Q448:Q454" si="40">D448+E448+F448+G448+H448+I448+J448</f>
        <v>0</v>
      </c>
      <c r="R448">
        <f t="shared" si="33"/>
        <v>0</v>
      </c>
      <c r="S448">
        <f>L448</f>
        <v>116000</v>
      </c>
      <c r="T448">
        <f t="shared" si="35"/>
        <v>0</v>
      </c>
    </row>
    <row r="449" spans="1:20">
      <c r="A449" s="375" t="s">
        <v>510</v>
      </c>
      <c r="B449" s="750"/>
      <c r="C449" s="750"/>
      <c r="D449" s="750">
        <v>1163636</v>
      </c>
      <c r="E449" s="750"/>
      <c r="F449" s="750"/>
      <c r="G449" s="750"/>
      <c r="H449" s="750"/>
      <c r="I449" s="750"/>
      <c r="J449" s="750"/>
      <c r="K449" s="750"/>
      <c r="L449" s="750"/>
      <c r="M449" s="750"/>
      <c r="N449" s="750">
        <v>1163636</v>
      </c>
      <c r="O449">
        <f t="shared" si="39"/>
        <v>0</v>
      </c>
      <c r="P449">
        <f t="shared" si="37"/>
        <v>0</v>
      </c>
      <c r="Q449">
        <f t="shared" si="40"/>
        <v>1163636</v>
      </c>
      <c r="R449">
        <f t="shared" ref="R449:R454" si="41">K449</f>
        <v>0</v>
      </c>
      <c r="S449">
        <f t="shared" ref="S449:S454" si="42">L449</f>
        <v>0</v>
      </c>
      <c r="T449">
        <f t="shared" ref="T449:T454" si="43">M449</f>
        <v>0</v>
      </c>
    </row>
    <row r="450" spans="1:20">
      <c r="A450" s="375" t="s">
        <v>1193</v>
      </c>
      <c r="B450" s="750">
        <v>0</v>
      </c>
      <c r="C450" s="750"/>
      <c r="D450" s="750"/>
      <c r="E450" s="750"/>
      <c r="F450" s="750"/>
      <c r="G450" s="750"/>
      <c r="H450" s="750"/>
      <c r="I450" s="750"/>
      <c r="J450" s="750"/>
      <c r="K450" s="750"/>
      <c r="L450" s="750"/>
      <c r="M450" s="750"/>
      <c r="N450" s="750">
        <v>0</v>
      </c>
      <c r="O450">
        <f t="shared" si="39"/>
        <v>0</v>
      </c>
      <c r="P450">
        <f t="shared" si="37"/>
        <v>0</v>
      </c>
      <c r="Q450">
        <f t="shared" si="40"/>
        <v>0</v>
      </c>
      <c r="R450">
        <f t="shared" si="41"/>
        <v>0</v>
      </c>
      <c r="S450">
        <f t="shared" si="42"/>
        <v>0</v>
      </c>
      <c r="T450">
        <f t="shared" si="43"/>
        <v>0</v>
      </c>
    </row>
    <row r="451" spans="1:20">
      <c r="A451" s="375" t="s">
        <v>525</v>
      </c>
      <c r="B451" s="750">
        <v>136363.65</v>
      </c>
      <c r="C451" s="750"/>
      <c r="D451" s="750"/>
      <c r="E451" s="750"/>
      <c r="F451" s="750"/>
      <c r="G451" s="750"/>
      <c r="H451" s="750"/>
      <c r="I451" s="750"/>
      <c r="J451" s="750"/>
      <c r="K451" s="750"/>
      <c r="L451" s="750">
        <v>0</v>
      </c>
      <c r="M451" s="750"/>
      <c r="N451" s="750">
        <v>136363.65</v>
      </c>
      <c r="O451">
        <f t="shared" si="39"/>
        <v>136363.65</v>
      </c>
      <c r="P451">
        <f t="shared" si="37"/>
        <v>0</v>
      </c>
      <c r="Q451">
        <f t="shared" si="40"/>
        <v>0</v>
      </c>
      <c r="R451">
        <f t="shared" si="41"/>
        <v>0</v>
      </c>
      <c r="S451">
        <f t="shared" si="42"/>
        <v>0</v>
      </c>
      <c r="T451">
        <f t="shared" si="43"/>
        <v>0</v>
      </c>
    </row>
    <row r="452" spans="1:20">
      <c r="A452" s="375" t="s">
        <v>492</v>
      </c>
      <c r="B452" s="750"/>
      <c r="C452" s="750"/>
      <c r="D452" s="750"/>
      <c r="E452" s="750">
        <v>4181000</v>
      </c>
      <c r="F452" s="750"/>
      <c r="G452" s="750"/>
      <c r="H452" s="750"/>
      <c r="I452" s="750"/>
      <c r="J452" s="750"/>
      <c r="K452" s="750"/>
      <c r="L452" s="750">
        <v>19758.28</v>
      </c>
      <c r="M452" s="750"/>
      <c r="N452" s="750">
        <v>4200758.28</v>
      </c>
      <c r="O452">
        <f t="shared" si="39"/>
        <v>0</v>
      </c>
      <c r="P452">
        <f t="shared" si="37"/>
        <v>0</v>
      </c>
      <c r="Q452">
        <f t="shared" si="40"/>
        <v>4181000</v>
      </c>
      <c r="R452">
        <f t="shared" si="41"/>
        <v>0</v>
      </c>
      <c r="S452">
        <f t="shared" si="42"/>
        <v>19758.28</v>
      </c>
      <c r="T452">
        <f t="shared" si="43"/>
        <v>0</v>
      </c>
    </row>
    <row r="453" spans="1:20">
      <c r="A453" s="375" t="s">
        <v>493</v>
      </c>
      <c r="B453" s="750"/>
      <c r="C453" s="750"/>
      <c r="D453" s="750"/>
      <c r="E453" s="750"/>
      <c r="F453" s="750"/>
      <c r="G453" s="750"/>
      <c r="H453" s="750"/>
      <c r="I453" s="750"/>
      <c r="J453" s="750"/>
      <c r="K453" s="750"/>
      <c r="L453" s="750">
        <v>0</v>
      </c>
      <c r="M453" s="750"/>
      <c r="N453" s="750">
        <v>0</v>
      </c>
      <c r="O453">
        <f t="shared" si="39"/>
        <v>0</v>
      </c>
      <c r="P453">
        <f t="shared" si="37"/>
        <v>0</v>
      </c>
      <c r="Q453">
        <f t="shared" si="40"/>
        <v>0</v>
      </c>
      <c r="R453">
        <f t="shared" si="41"/>
        <v>0</v>
      </c>
      <c r="S453">
        <f t="shared" si="42"/>
        <v>0</v>
      </c>
      <c r="T453">
        <f t="shared" si="43"/>
        <v>0</v>
      </c>
    </row>
    <row r="454" spans="1:20">
      <c r="A454" s="375" t="s">
        <v>511</v>
      </c>
      <c r="B454" s="750"/>
      <c r="C454" s="750"/>
      <c r="D454" s="750"/>
      <c r="E454" s="750">
        <v>6612023</v>
      </c>
      <c r="F454" s="750"/>
      <c r="G454" s="750"/>
      <c r="H454" s="750"/>
      <c r="I454" s="750"/>
      <c r="J454" s="750"/>
      <c r="K454" s="750"/>
      <c r="L454" s="750"/>
      <c r="M454" s="750"/>
      <c r="N454" s="750">
        <v>6612023</v>
      </c>
      <c r="O454">
        <f t="shared" si="39"/>
        <v>0</v>
      </c>
      <c r="P454">
        <f t="shared" si="37"/>
        <v>0</v>
      </c>
      <c r="Q454">
        <f t="shared" si="40"/>
        <v>6612023</v>
      </c>
      <c r="R454">
        <f t="shared" si="41"/>
        <v>0</v>
      </c>
      <c r="S454">
        <f t="shared" si="42"/>
        <v>0</v>
      </c>
      <c r="T454">
        <f t="shared" si="43"/>
        <v>0</v>
      </c>
    </row>
    <row r="455" spans="1:20" s="306" customFormat="1">
      <c r="A455" s="306" t="s">
        <v>1178</v>
      </c>
      <c r="B455" s="306">
        <f>SUM(B384:B454)</f>
        <v>15603858.999999998</v>
      </c>
      <c r="C455" s="306">
        <f t="shared" ref="C455:T455" si="44">SUM(C384:C454)</f>
        <v>12240154.779999999</v>
      </c>
      <c r="D455" s="306">
        <f t="shared" si="44"/>
        <v>579478373.13</v>
      </c>
      <c r="E455" s="306">
        <f t="shared" si="44"/>
        <v>82267497.080000013</v>
      </c>
      <c r="F455" s="306">
        <f t="shared" si="44"/>
        <v>10014908.800000001</v>
      </c>
      <c r="G455" s="306">
        <f t="shared" si="44"/>
        <v>0</v>
      </c>
      <c r="H455" s="306">
        <f t="shared" si="44"/>
        <v>3261579.68</v>
      </c>
      <c r="I455" s="306">
        <f t="shared" si="44"/>
        <v>0</v>
      </c>
      <c r="J455" s="306">
        <f t="shared" si="44"/>
        <v>0</v>
      </c>
      <c r="K455" s="306">
        <f t="shared" si="44"/>
        <v>0</v>
      </c>
      <c r="L455" s="306">
        <f t="shared" si="44"/>
        <v>114083594.48</v>
      </c>
      <c r="M455" s="306">
        <f t="shared" si="44"/>
        <v>0</v>
      </c>
      <c r="N455" s="306">
        <f t="shared" si="44"/>
        <v>816949966.94999993</v>
      </c>
      <c r="O455" s="306">
        <f t="shared" si="44"/>
        <v>15603858.999999998</v>
      </c>
      <c r="P455" s="306">
        <f t="shared" si="44"/>
        <v>12240154.779999999</v>
      </c>
      <c r="Q455" s="306">
        <f t="shared" si="44"/>
        <v>675022358.69000006</v>
      </c>
      <c r="R455" s="306">
        <f t="shared" si="44"/>
        <v>0</v>
      </c>
      <c r="S455" s="306">
        <f t="shared" si="44"/>
        <v>114083594.48</v>
      </c>
      <c r="T455" s="306">
        <f t="shared" si="44"/>
        <v>0</v>
      </c>
    </row>
    <row r="459" spans="1:20">
      <c r="A459" s="301" t="s">
        <v>1204</v>
      </c>
      <c r="B459" s="301" t="s">
        <v>1199</v>
      </c>
    </row>
    <row r="460" spans="1:20">
      <c r="A460" s="301" t="s">
        <v>1200</v>
      </c>
      <c r="B460" s="686">
        <v>111100</v>
      </c>
      <c r="C460" s="686">
        <v>111200</v>
      </c>
      <c r="D460" s="686" t="s">
        <v>546</v>
      </c>
      <c r="E460" s="686" t="s">
        <v>552</v>
      </c>
      <c r="F460" s="686" t="s">
        <v>555</v>
      </c>
      <c r="G460" s="686" t="s">
        <v>690</v>
      </c>
      <c r="H460" s="686" t="s">
        <v>672</v>
      </c>
      <c r="I460" s="686" t="s">
        <v>674</v>
      </c>
      <c r="J460" s="686" t="s">
        <v>834</v>
      </c>
      <c r="K460" s="686" t="s">
        <v>590</v>
      </c>
      <c r="L460" s="686" t="s">
        <v>548</v>
      </c>
      <c r="M460" s="686" t="s">
        <v>732</v>
      </c>
      <c r="N460" s="686" t="s">
        <v>1178</v>
      </c>
    </row>
    <row r="461" spans="1:20">
      <c r="A461" s="375" t="s">
        <v>512</v>
      </c>
      <c r="B461" s="376"/>
      <c r="C461" s="376"/>
      <c r="D461" s="376">
        <v>40254900</v>
      </c>
      <c r="E461" s="376"/>
      <c r="F461" s="376"/>
      <c r="G461" s="376"/>
      <c r="H461" s="376"/>
      <c r="I461" s="376"/>
      <c r="J461" s="376"/>
      <c r="K461" s="376"/>
      <c r="L461" s="376"/>
      <c r="M461" s="376"/>
      <c r="N461" s="376">
        <v>40254900</v>
      </c>
    </row>
    <row r="462" spans="1:20">
      <c r="A462" s="375" t="s">
        <v>524</v>
      </c>
      <c r="B462" s="376"/>
      <c r="C462" s="376"/>
      <c r="D462" s="376"/>
      <c r="E462" s="376"/>
      <c r="F462" s="376"/>
      <c r="G462" s="376"/>
      <c r="H462" s="376"/>
      <c r="I462" s="376"/>
      <c r="J462" s="376"/>
      <c r="K462" s="376"/>
      <c r="L462" s="376"/>
      <c r="M462" s="376"/>
      <c r="N462" s="376"/>
    </row>
    <row r="463" spans="1:20">
      <c r="A463" s="375" t="s">
        <v>456</v>
      </c>
      <c r="B463" s="376"/>
      <c r="C463" s="376"/>
      <c r="D463" s="376"/>
      <c r="E463" s="376"/>
      <c r="F463" s="376"/>
      <c r="G463" s="376"/>
      <c r="H463" s="376"/>
      <c r="I463" s="376"/>
      <c r="J463" s="376"/>
      <c r="K463" s="376"/>
      <c r="L463" s="376">
        <v>11792.56</v>
      </c>
      <c r="M463" s="376"/>
      <c r="N463" s="376">
        <v>11792.56</v>
      </c>
    </row>
    <row r="464" spans="1:20">
      <c r="A464" s="375" t="s">
        <v>528</v>
      </c>
      <c r="B464" s="376"/>
      <c r="C464" s="376"/>
      <c r="D464" s="376"/>
      <c r="E464" s="376"/>
      <c r="F464" s="376"/>
      <c r="G464" s="376"/>
      <c r="H464" s="376"/>
      <c r="I464" s="376"/>
      <c r="J464" s="376"/>
      <c r="K464" s="376"/>
      <c r="L464" s="376"/>
      <c r="M464" s="376"/>
      <c r="N464" s="376"/>
    </row>
    <row r="465" spans="1:14">
      <c r="A465" s="375" t="s">
        <v>519</v>
      </c>
      <c r="B465" s="376"/>
      <c r="C465" s="376"/>
      <c r="D465" s="376">
        <v>9548877.9099999983</v>
      </c>
      <c r="E465" s="376"/>
      <c r="F465" s="376"/>
      <c r="G465" s="376"/>
      <c r="H465" s="376"/>
      <c r="I465" s="376"/>
      <c r="J465" s="376"/>
      <c r="K465" s="376"/>
      <c r="L465" s="376"/>
      <c r="M465" s="376"/>
      <c r="N465" s="376">
        <v>9548877.9099999983</v>
      </c>
    </row>
    <row r="466" spans="1:14">
      <c r="A466" s="375" t="s">
        <v>497</v>
      </c>
      <c r="B466" s="376"/>
      <c r="C466" s="376"/>
      <c r="D466" s="376"/>
      <c r="E466" s="376"/>
      <c r="F466" s="376"/>
      <c r="G466" s="376"/>
      <c r="H466" s="376"/>
      <c r="I466" s="376"/>
      <c r="J466" s="376"/>
      <c r="K466" s="376"/>
      <c r="L466" s="376">
        <v>3328161.11</v>
      </c>
      <c r="M466" s="376"/>
      <c r="N466" s="376">
        <v>3328161.11</v>
      </c>
    </row>
    <row r="467" spans="1:14">
      <c r="A467" s="375" t="s">
        <v>513</v>
      </c>
      <c r="B467" s="376"/>
      <c r="C467" s="376"/>
      <c r="D467" s="376"/>
      <c r="E467" s="376"/>
      <c r="F467" s="376"/>
      <c r="G467" s="376"/>
      <c r="H467" s="376"/>
      <c r="I467" s="376"/>
      <c r="J467" s="376"/>
      <c r="K467" s="376"/>
      <c r="L467" s="376">
        <v>1197446.6600000001</v>
      </c>
      <c r="M467" s="376"/>
      <c r="N467" s="376">
        <v>1197446.6600000001</v>
      </c>
    </row>
    <row r="468" spans="1:14">
      <c r="A468" s="375" t="s">
        <v>514</v>
      </c>
      <c r="B468" s="376"/>
      <c r="C468" s="376"/>
      <c r="D468" s="376"/>
      <c r="E468" s="376"/>
      <c r="F468" s="376"/>
      <c r="G468" s="376"/>
      <c r="H468" s="376"/>
      <c r="I468" s="376"/>
      <c r="J468" s="376"/>
      <c r="K468" s="376"/>
      <c r="L468" s="376"/>
      <c r="M468" s="376"/>
      <c r="N468" s="376"/>
    </row>
    <row r="469" spans="1:14">
      <c r="A469" s="375" t="s">
        <v>515</v>
      </c>
      <c r="B469" s="376"/>
      <c r="C469" s="376"/>
      <c r="D469" s="376"/>
      <c r="E469" s="376"/>
      <c r="F469" s="376"/>
      <c r="G469" s="376"/>
      <c r="H469" s="376"/>
      <c r="I469" s="376"/>
      <c r="J469" s="376"/>
      <c r="K469" s="376"/>
      <c r="L469" s="376"/>
      <c r="M469" s="376"/>
      <c r="N469" s="376"/>
    </row>
    <row r="470" spans="1:14">
      <c r="A470" s="375" t="s">
        <v>520</v>
      </c>
      <c r="B470" s="376">
        <v>2771194</v>
      </c>
      <c r="C470" s="376"/>
      <c r="D470" s="376">
        <v>102864379.16999999</v>
      </c>
      <c r="E470" s="376"/>
      <c r="F470" s="376"/>
      <c r="G470" s="376"/>
      <c r="H470" s="376"/>
      <c r="I470" s="376"/>
      <c r="J470" s="376"/>
      <c r="K470" s="376"/>
      <c r="L470" s="376"/>
      <c r="M470" s="376"/>
      <c r="N470" s="376">
        <v>105635573.16999999</v>
      </c>
    </row>
    <row r="471" spans="1:14">
      <c r="A471" s="375" t="s">
        <v>480</v>
      </c>
      <c r="B471" s="376"/>
      <c r="C471" s="376"/>
      <c r="D471" s="376">
        <v>1490936.88</v>
      </c>
      <c r="E471" s="376"/>
      <c r="F471" s="376"/>
      <c r="G471" s="376"/>
      <c r="H471" s="376"/>
      <c r="I471" s="376"/>
      <c r="J471" s="376"/>
      <c r="K471" s="376"/>
      <c r="L471" s="376">
        <v>12587610.489999998</v>
      </c>
      <c r="M471" s="376"/>
      <c r="N471" s="376">
        <v>14078547.369999997</v>
      </c>
    </row>
    <row r="472" spans="1:14">
      <c r="A472" s="375" t="s">
        <v>482</v>
      </c>
      <c r="B472" s="376"/>
      <c r="C472" s="376"/>
      <c r="D472" s="376">
        <v>65487852.000000007</v>
      </c>
      <c r="E472" s="376">
        <v>13890481.040000001</v>
      </c>
      <c r="F472" s="376"/>
      <c r="G472" s="376"/>
      <c r="H472" s="376"/>
      <c r="I472" s="376"/>
      <c r="J472" s="376"/>
      <c r="K472" s="376"/>
      <c r="L472" s="376"/>
      <c r="M472" s="376"/>
      <c r="N472" s="376">
        <v>79378333.040000007</v>
      </c>
    </row>
    <row r="473" spans="1:14">
      <c r="A473" s="375" t="s">
        <v>517</v>
      </c>
      <c r="B473" s="376"/>
      <c r="C473" s="376"/>
      <c r="D473" s="376">
        <v>87034.25</v>
      </c>
      <c r="E473" s="376"/>
      <c r="F473" s="376"/>
      <c r="G473" s="376"/>
      <c r="H473" s="376"/>
      <c r="I473" s="376"/>
      <c r="J473" s="376"/>
      <c r="K473" s="376"/>
      <c r="L473" s="376">
        <v>4465974.5299999993</v>
      </c>
      <c r="M473" s="376"/>
      <c r="N473" s="376">
        <v>4553008.7799999993</v>
      </c>
    </row>
    <row r="474" spans="1:14">
      <c r="A474" s="375" t="s">
        <v>483</v>
      </c>
      <c r="B474" s="376"/>
      <c r="C474" s="376"/>
      <c r="D474" s="376"/>
      <c r="E474" s="376"/>
      <c r="F474" s="376"/>
      <c r="G474" s="376"/>
      <c r="H474" s="376"/>
      <c r="I474" s="376"/>
      <c r="J474" s="376"/>
      <c r="K474" s="376"/>
      <c r="L474" s="376"/>
      <c r="M474" s="376"/>
      <c r="N474" s="376"/>
    </row>
    <row r="475" spans="1:14">
      <c r="A475" s="375" t="s">
        <v>494</v>
      </c>
      <c r="B475" s="376"/>
      <c r="C475" s="376"/>
      <c r="D475" s="376"/>
      <c r="E475" s="376"/>
      <c r="F475" s="376"/>
      <c r="G475" s="376"/>
      <c r="H475" s="376"/>
      <c r="I475" s="376"/>
      <c r="J475" s="376"/>
      <c r="K475" s="376"/>
      <c r="L475" s="376"/>
      <c r="M475" s="376"/>
      <c r="N475" s="376"/>
    </row>
    <row r="476" spans="1:14">
      <c r="A476" s="375" t="s">
        <v>495</v>
      </c>
      <c r="B476" s="376"/>
      <c r="C476" s="376"/>
      <c r="D476" s="376">
        <v>1047849.1</v>
      </c>
      <c r="E476" s="376">
        <v>2218688.44</v>
      </c>
      <c r="F476" s="376"/>
      <c r="G476" s="376"/>
      <c r="H476" s="376"/>
      <c r="I476" s="376"/>
      <c r="J476" s="376"/>
      <c r="K476" s="376"/>
      <c r="L476" s="376">
        <v>951769.56</v>
      </c>
      <c r="M476" s="376"/>
      <c r="N476" s="376">
        <v>4218307.0999999996</v>
      </c>
    </row>
    <row r="477" spans="1:14">
      <c r="A477" s="375" t="s">
        <v>518</v>
      </c>
      <c r="B477" s="376"/>
      <c r="C477" s="376"/>
      <c r="D477" s="376"/>
      <c r="E477" s="376"/>
      <c r="F477" s="376"/>
      <c r="G477" s="376"/>
      <c r="H477" s="376"/>
      <c r="I477" s="376"/>
      <c r="J477" s="376"/>
      <c r="K477" s="376"/>
      <c r="L477" s="376"/>
      <c r="M477" s="376"/>
      <c r="N477" s="376"/>
    </row>
    <row r="478" spans="1:14">
      <c r="A478" s="375" t="s">
        <v>521</v>
      </c>
      <c r="B478" s="376"/>
      <c r="C478" s="376"/>
      <c r="D478" s="376">
        <v>74581147.980000004</v>
      </c>
      <c r="E478" s="376"/>
      <c r="F478" s="376"/>
      <c r="G478" s="376"/>
      <c r="H478" s="376"/>
      <c r="I478" s="376"/>
      <c r="J478" s="376"/>
      <c r="K478" s="376"/>
      <c r="L478" s="376"/>
      <c r="M478" s="376"/>
      <c r="N478" s="376">
        <v>74581147.980000004</v>
      </c>
    </row>
    <row r="479" spans="1:14">
      <c r="A479" s="375" t="s">
        <v>526</v>
      </c>
      <c r="B479" s="376"/>
      <c r="C479" s="376"/>
      <c r="D479" s="376"/>
      <c r="E479" s="376"/>
      <c r="F479" s="376"/>
      <c r="G479" s="376"/>
      <c r="H479" s="376"/>
      <c r="I479" s="376"/>
      <c r="J479" s="376"/>
      <c r="K479" s="376"/>
      <c r="L479" s="376">
        <v>1962331</v>
      </c>
      <c r="M479" s="376"/>
      <c r="N479" s="376">
        <v>1962331</v>
      </c>
    </row>
    <row r="480" spans="1:14">
      <c r="A480" s="375" t="s">
        <v>484</v>
      </c>
      <c r="B480" s="376"/>
      <c r="C480" s="376"/>
      <c r="D480" s="376"/>
      <c r="E480" s="376"/>
      <c r="F480" s="376"/>
      <c r="G480" s="376"/>
      <c r="H480" s="376"/>
      <c r="I480" s="376"/>
      <c r="J480" s="376"/>
      <c r="K480" s="376"/>
      <c r="L480" s="376">
        <v>177549</v>
      </c>
      <c r="M480" s="376"/>
      <c r="N480" s="376">
        <v>177549</v>
      </c>
    </row>
    <row r="481" spans="1:14">
      <c r="A481" s="375" t="s">
        <v>498</v>
      </c>
      <c r="B481" s="376"/>
      <c r="C481" s="376"/>
      <c r="D481" s="376"/>
      <c r="E481" s="376"/>
      <c r="F481" s="376"/>
      <c r="G481" s="376"/>
      <c r="H481" s="376"/>
      <c r="I481" s="376"/>
      <c r="J481" s="376"/>
      <c r="K481" s="376"/>
      <c r="L481" s="376">
        <v>18000</v>
      </c>
      <c r="M481" s="376"/>
      <c r="N481" s="376">
        <v>18000</v>
      </c>
    </row>
    <row r="482" spans="1:14">
      <c r="A482" s="375" t="s">
        <v>499</v>
      </c>
      <c r="B482" s="376"/>
      <c r="C482" s="376"/>
      <c r="D482" s="376"/>
      <c r="E482" s="376"/>
      <c r="F482" s="376"/>
      <c r="G482" s="376"/>
      <c r="H482" s="376"/>
      <c r="I482" s="376"/>
      <c r="J482" s="376"/>
      <c r="K482" s="376"/>
      <c r="L482" s="376"/>
      <c r="M482" s="376"/>
      <c r="N482" s="376"/>
    </row>
    <row r="483" spans="1:14">
      <c r="A483" s="375" t="s">
        <v>485</v>
      </c>
      <c r="B483" s="376"/>
      <c r="C483" s="376"/>
      <c r="D483" s="376"/>
      <c r="E483" s="376"/>
      <c r="F483" s="376"/>
      <c r="G483" s="376"/>
      <c r="H483" s="376"/>
      <c r="I483" s="376"/>
      <c r="J483" s="376"/>
      <c r="K483" s="376"/>
      <c r="L483" s="376">
        <v>78338211.829999998</v>
      </c>
      <c r="M483" s="376"/>
      <c r="N483" s="376">
        <v>78338211.829999998</v>
      </c>
    </row>
    <row r="484" spans="1:14">
      <c r="A484" s="375" t="s">
        <v>486</v>
      </c>
      <c r="B484" s="376"/>
      <c r="C484" s="376"/>
      <c r="D484" s="376"/>
      <c r="E484" s="376"/>
      <c r="F484" s="376"/>
      <c r="G484" s="376"/>
      <c r="H484" s="376"/>
      <c r="I484" s="376"/>
      <c r="J484" s="376"/>
      <c r="K484" s="376"/>
      <c r="L484" s="376"/>
      <c r="M484" s="376"/>
      <c r="N484" s="376"/>
    </row>
    <row r="485" spans="1:14">
      <c r="A485" s="375" t="s">
        <v>487</v>
      </c>
      <c r="B485" s="376"/>
      <c r="C485" s="376"/>
      <c r="D485" s="376"/>
      <c r="E485" s="376"/>
      <c r="F485" s="376"/>
      <c r="G485" s="376"/>
      <c r="H485" s="376"/>
      <c r="I485" s="376"/>
      <c r="J485" s="376"/>
      <c r="K485" s="376"/>
      <c r="L485" s="376">
        <v>1795297</v>
      </c>
      <c r="M485" s="376"/>
      <c r="N485" s="376">
        <v>1795297</v>
      </c>
    </row>
    <row r="486" spans="1:14">
      <c r="A486" s="375" t="s">
        <v>488</v>
      </c>
      <c r="B486" s="376"/>
      <c r="C486" s="376"/>
      <c r="D486" s="376"/>
      <c r="E486" s="376"/>
      <c r="F486" s="376"/>
      <c r="G486" s="376"/>
      <c r="H486" s="376"/>
      <c r="I486" s="376"/>
      <c r="J486" s="376"/>
      <c r="K486" s="376"/>
      <c r="L486" s="376"/>
      <c r="M486" s="376"/>
      <c r="N486" s="376"/>
    </row>
    <row r="487" spans="1:14">
      <c r="A487" s="375" t="s">
        <v>522</v>
      </c>
      <c r="B487" s="376"/>
      <c r="C487" s="376"/>
      <c r="D487" s="376"/>
      <c r="E487" s="376"/>
      <c r="F487" s="376"/>
      <c r="G487" s="376"/>
      <c r="H487" s="376"/>
      <c r="I487" s="376"/>
      <c r="J487" s="376"/>
      <c r="K487" s="376"/>
      <c r="L487" s="376"/>
      <c r="M487" s="376"/>
      <c r="N487" s="376"/>
    </row>
    <row r="488" spans="1:14">
      <c r="A488" s="375" t="s">
        <v>527</v>
      </c>
      <c r="B488" s="376"/>
      <c r="C488" s="376"/>
      <c r="D488" s="376"/>
      <c r="E488" s="376"/>
      <c r="F488" s="376"/>
      <c r="G488" s="376"/>
      <c r="H488" s="376"/>
      <c r="I488" s="376"/>
      <c r="J488" s="376"/>
      <c r="K488" s="376"/>
      <c r="L488" s="376">
        <v>204545</v>
      </c>
      <c r="M488" s="376"/>
      <c r="N488" s="376">
        <v>204545</v>
      </c>
    </row>
    <row r="489" spans="1:14">
      <c r="A489" s="375" t="s">
        <v>523</v>
      </c>
      <c r="B489" s="376"/>
      <c r="C489" s="376"/>
      <c r="D489" s="376">
        <v>107360155.23999999</v>
      </c>
      <c r="E489" s="376"/>
      <c r="F489" s="376"/>
      <c r="G489" s="376"/>
      <c r="H489" s="376"/>
      <c r="I489" s="376"/>
      <c r="J489" s="376"/>
      <c r="K489" s="376"/>
      <c r="L489" s="376"/>
      <c r="M489" s="376"/>
      <c r="N489" s="376">
        <v>107360155.23999999</v>
      </c>
    </row>
    <row r="490" spans="1:14">
      <c r="A490" s="375" t="s">
        <v>1182</v>
      </c>
      <c r="B490" s="376"/>
      <c r="C490" s="376"/>
      <c r="D490" s="376">
        <v>92934798.819999993</v>
      </c>
      <c r="E490" s="376"/>
      <c r="F490" s="376"/>
      <c r="G490" s="376"/>
      <c r="H490" s="376"/>
      <c r="I490" s="376"/>
      <c r="J490" s="376"/>
      <c r="K490" s="376"/>
      <c r="L490" s="376"/>
      <c r="M490" s="376"/>
      <c r="N490" s="376">
        <v>92934798.819999993</v>
      </c>
    </row>
    <row r="491" spans="1:14">
      <c r="A491" s="375" t="s">
        <v>468</v>
      </c>
      <c r="B491" s="376"/>
      <c r="C491" s="376"/>
      <c r="D491" s="376"/>
      <c r="E491" s="376"/>
      <c r="F491" s="376"/>
      <c r="G491" s="376"/>
      <c r="H491" s="376"/>
      <c r="I491" s="376"/>
      <c r="J491" s="376"/>
      <c r="K491" s="376"/>
      <c r="L491" s="376"/>
      <c r="M491" s="376"/>
      <c r="N491" s="376"/>
    </row>
    <row r="492" spans="1:14">
      <c r="A492" s="375" t="s">
        <v>500</v>
      </c>
      <c r="B492" s="376"/>
      <c r="C492" s="376"/>
      <c r="D492" s="376"/>
      <c r="E492" s="376"/>
      <c r="F492" s="376"/>
      <c r="G492" s="376"/>
      <c r="H492" s="376"/>
      <c r="I492" s="376"/>
      <c r="J492" s="376"/>
      <c r="K492" s="376"/>
      <c r="L492" s="376"/>
      <c r="M492" s="376"/>
      <c r="N492" s="376"/>
    </row>
    <row r="493" spans="1:14">
      <c r="A493" s="375" t="s">
        <v>470</v>
      </c>
      <c r="B493" s="376"/>
      <c r="C493" s="376"/>
      <c r="D493" s="376"/>
      <c r="E493" s="376"/>
      <c r="F493" s="376"/>
      <c r="G493" s="376"/>
      <c r="H493" s="376"/>
      <c r="I493" s="376"/>
      <c r="J493" s="376"/>
      <c r="K493" s="376"/>
      <c r="L493" s="376">
        <v>1275814.3999999999</v>
      </c>
      <c r="M493" s="376"/>
      <c r="N493" s="376">
        <v>1275814.3999999999</v>
      </c>
    </row>
    <row r="494" spans="1:14">
      <c r="A494" s="375" t="s">
        <v>471</v>
      </c>
      <c r="B494" s="376"/>
      <c r="C494" s="376"/>
      <c r="D494" s="376"/>
      <c r="E494" s="376"/>
      <c r="F494" s="376"/>
      <c r="G494" s="376"/>
      <c r="H494" s="376"/>
      <c r="I494" s="376"/>
      <c r="J494" s="376"/>
      <c r="K494" s="376"/>
      <c r="L494" s="376"/>
      <c r="M494" s="376"/>
      <c r="N494" s="376"/>
    </row>
    <row r="495" spans="1:14">
      <c r="A495" s="375" t="s">
        <v>1183</v>
      </c>
      <c r="B495" s="376"/>
      <c r="C495" s="376"/>
      <c r="D495" s="376"/>
      <c r="E495" s="376"/>
      <c r="F495" s="376"/>
      <c r="G495" s="376"/>
      <c r="H495" s="376"/>
      <c r="I495" s="376"/>
      <c r="J495" s="376"/>
      <c r="K495" s="376"/>
      <c r="L495" s="376"/>
      <c r="M495" s="376"/>
      <c r="N495" s="376"/>
    </row>
    <row r="496" spans="1:14">
      <c r="A496" s="375" t="s">
        <v>1184</v>
      </c>
      <c r="B496" s="376"/>
      <c r="C496" s="376"/>
      <c r="D496" s="376"/>
      <c r="E496" s="376"/>
      <c r="F496" s="376"/>
      <c r="G496" s="376"/>
      <c r="H496" s="376"/>
      <c r="I496" s="376"/>
      <c r="J496" s="376"/>
      <c r="K496" s="376"/>
      <c r="L496" s="376"/>
      <c r="M496" s="376"/>
      <c r="N496" s="376"/>
    </row>
    <row r="497" spans="1:14">
      <c r="A497" s="375" t="s">
        <v>1185</v>
      </c>
      <c r="B497" s="376"/>
      <c r="C497" s="376"/>
      <c r="D497" s="376"/>
      <c r="E497" s="376"/>
      <c r="F497" s="376"/>
      <c r="G497" s="376"/>
      <c r="H497" s="376"/>
      <c r="I497" s="376"/>
      <c r="J497" s="376"/>
      <c r="K497" s="376"/>
      <c r="L497" s="376"/>
      <c r="M497" s="376"/>
      <c r="N497" s="376"/>
    </row>
    <row r="498" spans="1:14">
      <c r="A498" s="375" t="s">
        <v>489</v>
      </c>
      <c r="B498" s="376"/>
      <c r="C498" s="376"/>
      <c r="D498" s="376"/>
      <c r="E498" s="376"/>
      <c r="F498" s="376"/>
      <c r="G498" s="376"/>
      <c r="H498" s="376"/>
      <c r="I498" s="376"/>
      <c r="J498" s="376"/>
      <c r="K498" s="376"/>
      <c r="L498" s="376">
        <v>5406949.0999999996</v>
      </c>
      <c r="M498" s="376"/>
      <c r="N498" s="376">
        <v>5406949.0999999996</v>
      </c>
    </row>
    <row r="499" spans="1:14">
      <c r="A499" s="375" t="s">
        <v>1186</v>
      </c>
      <c r="B499" s="376"/>
      <c r="C499" s="376"/>
      <c r="D499" s="376"/>
      <c r="E499" s="376"/>
      <c r="F499" s="376"/>
      <c r="G499" s="376"/>
      <c r="H499" s="376"/>
      <c r="I499" s="376"/>
      <c r="J499" s="376"/>
      <c r="K499" s="376"/>
      <c r="L499" s="376"/>
      <c r="M499" s="376"/>
      <c r="N499" s="376"/>
    </row>
    <row r="500" spans="1:14">
      <c r="A500" s="375" t="s">
        <v>501</v>
      </c>
      <c r="B500" s="376"/>
      <c r="C500" s="376"/>
      <c r="D500" s="376"/>
      <c r="E500" s="376"/>
      <c r="F500" s="376"/>
      <c r="G500" s="376"/>
      <c r="H500" s="376"/>
      <c r="I500" s="376"/>
      <c r="J500" s="376"/>
      <c r="K500" s="376"/>
      <c r="L500" s="376"/>
      <c r="M500" s="376"/>
      <c r="N500" s="376"/>
    </row>
    <row r="501" spans="1:14">
      <c r="A501" s="375" t="s">
        <v>496</v>
      </c>
      <c r="B501" s="376"/>
      <c r="C501" s="376"/>
      <c r="D501" s="376"/>
      <c r="E501" s="376"/>
      <c r="F501" s="376"/>
      <c r="G501" s="376"/>
      <c r="H501" s="376"/>
      <c r="I501" s="376"/>
      <c r="J501" s="376"/>
      <c r="K501" s="376"/>
      <c r="L501" s="376">
        <v>1681330.92</v>
      </c>
      <c r="M501" s="376"/>
      <c r="N501" s="376">
        <v>1681330.92</v>
      </c>
    </row>
    <row r="502" spans="1:14">
      <c r="A502" s="375" t="s">
        <v>490</v>
      </c>
      <c r="B502" s="376"/>
      <c r="C502" s="376"/>
      <c r="D502" s="376"/>
      <c r="E502" s="376"/>
      <c r="F502" s="376"/>
      <c r="G502" s="376"/>
      <c r="H502" s="376"/>
      <c r="I502" s="376"/>
      <c r="J502" s="376"/>
      <c r="K502" s="376"/>
      <c r="L502" s="376">
        <v>199553.64</v>
      </c>
      <c r="M502" s="376"/>
      <c r="N502" s="376">
        <v>199553.64</v>
      </c>
    </row>
    <row r="503" spans="1:14">
      <c r="A503" s="375" t="s">
        <v>1187</v>
      </c>
      <c r="B503" s="376"/>
      <c r="C503" s="376"/>
      <c r="D503" s="376"/>
      <c r="E503" s="376"/>
      <c r="F503" s="376"/>
      <c r="G503" s="376"/>
      <c r="H503" s="376"/>
      <c r="I503" s="376"/>
      <c r="J503" s="376"/>
      <c r="K503" s="376"/>
      <c r="L503" s="376"/>
      <c r="M503" s="376"/>
      <c r="N503" s="376"/>
    </row>
    <row r="504" spans="1:14">
      <c r="A504" s="375" t="s">
        <v>491</v>
      </c>
      <c r="B504" s="376"/>
      <c r="C504" s="376"/>
      <c r="D504" s="376"/>
      <c r="E504" s="376"/>
      <c r="F504" s="376"/>
      <c r="G504" s="376"/>
      <c r="H504" s="376"/>
      <c r="I504" s="376"/>
      <c r="J504" s="376"/>
      <c r="K504" s="376"/>
      <c r="L504" s="376"/>
      <c r="M504" s="376"/>
      <c r="N504" s="376"/>
    </row>
    <row r="505" spans="1:14">
      <c r="A505" s="375" t="s">
        <v>1188</v>
      </c>
      <c r="B505" s="376"/>
      <c r="C505" s="376"/>
      <c r="D505" s="376"/>
      <c r="E505" s="376"/>
      <c r="F505" s="376"/>
      <c r="G505" s="376"/>
      <c r="H505" s="376"/>
      <c r="I505" s="376"/>
      <c r="J505" s="376"/>
      <c r="K505" s="376"/>
      <c r="L505" s="376"/>
      <c r="M505" s="376"/>
      <c r="N505" s="376"/>
    </row>
    <row r="506" spans="1:14">
      <c r="A506" s="375" t="s">
        <v>1189</v>
      </c>
      <c r="B506" s="376"/>
      <c r="C506" s="376"/>
      <c r="D506" s="376"/>
      <c r="E506" s="376"/>
      <c r="F506" s="376"/>
      <c r="G506" s="376"/>
      <c r="H506" s="376"/>
      <c r="I506" s="376"/>
      <c r="J506" s="376"/>
      <c r="K506" s="376"/>
      <c r="L506" s="376"/>
      <c r="M506" s="376"/>
      <c r="N506" s="376"/>
    </row>
    <row r="507" spans="1:14">
      <c r="A507" s="375" t="s">
        <v>1190</v>
      </c>
      <c r="B507" s="376"/>
      <c r="C507" s="376"/>
      <c r="D507" s="376"/>
      <c r="E507" s="376"/>
      <c r="F507" s="376"/>
      <c r="G507" s="376"/>
      <c r="H507" s="376"/>
      <c r="I507" s="376"/>
      <c r="J507" s="376"/>
      <c r="K507" s="376"/>
      <c r="L507" s="376"/>
      <c r="M507" s="376"/>
      <c r="N507" s="376"/>
    </row>
    <row r="508" spans="1:14">
      <c r="A508" s="375" t="s">
        <v>1191</v>
      </c>
      <c r="B508" s="376"/>
      <c r="C508" s="376"/>
      <c r="D508" s="376"/>
      <c r="E508" s="376"/>
      <c r="F508" s="376"/>
      <c r="G508" s="376"/>
      <c r="H508" s="376"/>
      <c r="I508" s="376"/>
      <c r="J508" s="376"/>
      <c r="K508" s="376"/>
      <c r="L508" s="376"/>
      <c r="M508" s="376"/>
      <c r="N508" s="376"/>
    </row>
    <row r="509" spans="1:14">
      <c r="A509" s="375" t="s">
        <v>502</v>
      </c>
      <c r="B509" s="376"/>
      <c r="C509" s="376"/>
      <c r="D509" s="376"/>
      <c r="E509" s="376"/>
      <c r="F509" s="376"/>
      <c r="G509" s="376"/>
      <c r="H509" s="376"/>
      <c r="I509" s="376"/>
      <c r="J509" s="376"/>
      <c r="K509" s="376"/>
      <c r="L509" s="376"/>
      <c r="M509" s="376"/>
      <c r="N509" s="376"/>
    </row>
    <row r="510" spans="1:14">
      <c r="A510" s="375" t="s">
        <v>503</v>
      </c>
      <c r="B510" s="376"/>
      <c r="C510" s="376"/>
      <c r="D510" s="376"/>
      <c r="E510" s="376"/>
      <c r="F510" s="376"/>
      <c r="G510" s="376"/>
      <c r="H510" s="376"/>
      <c r="I510" s="376"/>
      <c r="J510" s="376"/>
      <c r="K510" s="376"/>
      <c r="L510" s="376"/>
      <c r="M510" s="376"/>
      <c r="N510" s="376"/>
    </row>
    <row r="511" spans="1:14">
      <c r="A511" s="375" t="s">
        <v>504</v>
      </c>
      <c r="B511" s="376"/>
      <c r="C511" s="376"/>
      <c r="D511" s="376"/>
      <c r="E511" s="376"/>
      <c r="F511" s="376"/>
      <c r="G511" s="376"/>
      <c r="H511" s="376"/>
      <c r="I511" s="376"/>
      <c r="J511" s="376"/>
      <c r="K511" s="376"/>
      <c r="L511" s="376"/>
      <c r="M511" s="376"/>
      <c r="N511" s="376"/>
    </row>
    <row r="512" spans="1:14">
      <c r="A512" s="375" t="s">
        <v>505</v>
      </c>
      <c r="B512" s="376"/>
      <c r="C512" s="376"/>
      <c r="D512" s="376"/>
      <c r="E512" s="376"/>
      <c r="F512" s="376"/>
      <c r="G512" s="376"/>
      <c r="H512" s="376"/>
      <c r="I512" s="376"/>
      <c r="J512" s="376"/>
      <c r="K512" s="376"/>
      <c r="L512" s="376"/>
      <c r="M512" s="376"/>
      <c r="N512" s="376"/>
    </row>
    <row r="513" spans="1:14">
      <c r="A513" s="375" t="s">
        <v>506</v>
      </c>
      <c r="B513" s="376"/>
      <c r="C513" s="376"/>
      <c r="D513" s="376"/>
      <c r="E513" s="376"/>
      <c r="F513" s="376"/>
      <c r="G513" s="376"/>
      <c r="H513" s="376"/>
      <c r="I513" s="376"/>
      <c r="J513" s="376"/>
      <c r="K513" s="376"/>
      <c r="L513" s="376"/>
      <c r="M513" s="376"/>
      <c r="N513" s="376"/>
    </row>
    <row r="514" spans="1:14">
      <c r="A514" s="375" t="s">
        <v>507</v>
      </c>
      <c r="B514" s="376"/>
      <c r="C514" s="376"/>
      <c r="D514" s="376"/>
      <c r="E514" s="376"/>
      <c r="F514" s="376"/>
      <c r="G514" s="376"/>
      <c r="H514" s="376"/>
      <c r="I514" s="376"/>
      <c r="J514" s="376"/>
      <c r="K514" s="376"/>
      <c r="L514" s="376"/>
      <c r="M514" s="376"/>
      <c r="N514" s="376"/>
    </row>
    <row r="515" spans="1:14">
      <c r="A515" s="375" t="s">
        <v>472</v>
      </c>
      <c r="B515" s="376"/>
      <c r="C515" s="376"/>
      <c r="D515" s="376"/>
      <c r="E515" s="376"/>
      <c r="F515" s="376"/>
      <c r="G515" s="376"/>
      <c r="H515" s="376"/>
      <c r="I515" s="376"/>
      <c r="J515" s="376"/>
      <c r="K515" s="376"/>
      <c r="L515" s="376">
        <v>38000</v>
      </c>
      <c r="M515" s="376"/>
      <c r="N515" s="376">
        <v>38000</v>
      </c>
    </row>
    <row r="516" spans="1:14">
      <c r="A516" s="375" t="s">
        <v>473</v>
      </c>
      <c r="B516" s="376"/>
      <c r="C516" s="376"/>
      <c r="D516" s="376"/>
      <c r="E516" s="376"/>
      <c r="F516" s="376"/>
      <c r="G516" s="376"/>
      <c r="H516" s="376"/>
      <c r="I516" s="376"/>
      <c r="J516" s="376"/>
      <c r="K516" s="376"/>
      <c r="L516" s="376">
        <v>300000</v>
      </c>
      <c r="M516" s="376"/>
      <c r="N516" s="376">
        <v>300000</v>
      </c>
    </row>
    <row r="517" spans="1:14">
      <c r="A517" s="375" t="s">
        <v>1192</v>
      </c>
      <c r="B517" s="376"/>
      <c r="C517" s="376"/>
      <c r="D517" s="376"/>
      <c r="E517" s="376"/>
      <c r="F517" s="376"/>
      <c r="G517" s="376"/>
      <c r="H517" s="376"/>
      <c r="I517" s="376"/>
      <c r="J517" s="376"/>
      <c r="K517" s="376"/>
      <c r="L517" s="376"/>
      <c r="M517" s="376"/>
      <c r="N517" s="376"/>
    </row>
    <row r="518" spans="1:14">
      <c r="A518" s="375" t="s">
        <v>508</v>
      </c>
      <c r="B518" s="376">
        <v>0</v>
      </c>
      <c r="C518" s="376"/>
      <c r="D518" s="376"/>
      <c r="E518" s="376"/>
      <c r="F518" s="376">
        <v>0</v>
      </c>
      <c r="G518" s="376"/>
      <c r="H518" s="376"/>
      <c r="I518" s="376"/>
      <c r="J518" s="376"/>
      <c r="K518" s="376"/>
      <c r="L518" s="376">
        <v>7499.4</v>
      </c>
      <c r="M518" s="376"/>
      <c r="N518" s="376">
        <v>7499.4</v>
      </c>
    </row>
    <row r="519" spans="1:14">
      <c r="A519" s="375" t="s">
        <v>475</v>
      </c>
      <c r="B519" s="376"/>
      <c r="C519" s="376"/>
      <c r="D519" s="376"/>
      <c r="E519" s="376"/>
      <c r="F519" s="376"/>
      <c r="G519" s="376"/>
      <c r="H519" s="376"/>
      <c r="I519" s="376"/>
      <c r="J519" s="376"/>
      <c r="K519" s="376"/>
      <c r="L519" s="376"/>
      <c r="M519" s="376"/>
      <c r="N519" s="376"/>
    </row>
    <row r="520" spans="1:14">
      <c r="A520" s="375" t="s">
        <v>476</v>
      </c>
      <c r="B520" s="376"/>
      <c r="C520" s="376"/>
      <c r="D520" s="376"/>
      <c r="E520" s="376"/>
      <c r="F520" s="376"/>
      <c r="G520" s="376"/>
      <c r="H520" s="376"/>
      <c r="I520" s="376"/>
      <c r="J520" s="376"/>
      <c r="K520" s="376"/>
      <c r="L520" s="376"/>
      <c r="M520" s="376"/>
      <c r="N520" s="376"/>
    </row>
    <row r="521" spans="1:14">
      <c r="A521" s="375" t="s">
        <v>477</v>
      </c>
      <c r="B521" s="376"/>
      <c r="C521" s="376"/>
      <c r="D521" s="376"/>
      <c r="E521" s="376"/>
      <c r="F521" s="376"/>
      <c r="G521" s="376"/>
      <c r="H521" s="376"/>
      <c r="I521" s="376"/>
      <c r="J521" s="376"/>
      <c r="K521" s="376"/>
      <c r="L521" s="376"/>
      <c r="M521" s="376"/>
      <c r="N521" s="376"/>
    </row>
    <row r="522" spans="1:14">
      <c r="A522" s="375" t="s">
        <v>509</v>
      </c>
      <c r="B522" s="376"/>
      <c r="C522" s="376"/>
      <c r="D522" s="376"/>
      <c r="E522" s="376"/>
      <c r="F522" s="376"/>
      <c r="G522" s="376"/>
      <c r="H522" s="376"/>
      <c r="I522" s="376"/>
      <c r="J522" s="376"/>
      <c r="K522" s="376"/>
      <c r="L522" s="376"/>
      <c r="M522" s="376"/>
      <c r="N522" s="376"/>
    </row>
    <row r="523" spans="1:14">
      <c r="A523" s="375" t="s">
        <v>516</v>
      </c>
      <c r="B523" s="376"/>
      <c r="C523" s="376"/>
      <c r="D523" s="376"/>
      <c r="E523" s="376"/>
      <c r="F523" s="376"/>
      <c r="G523" s="376"/>
      <c r="H523" s="376"/>
      <c r="I523" s="376"/>
      <c r="J523" s="376"/>
      <c r="K523" s="376"/>
      <c r="L523" s="376"/>
      <c r="M523" s="376"/>
      <c r="N523" s="376"/>
    </row>
    <row r="524" spans="1:14">
      <c r="A524" s="375" t="s">
        <v>478</v>
      </c>
      <c r="B524" s="376"/>
      <c r="C524" s="376"/>
      <c r="D524" s="376"/>
      <c r="E524" s="376"/>
      <c r="F524" s="376"/>
      <c r="G524" s="376"/>
      <c r="H524" s="376"/>
      <c r="I524" s="376"/>
      <c r="J524" s="376"/>
      <c r="K524" s="376"/>
      <c r="L524" s="376"/>
      <c r="M524" s="376"/>
      <c r="N524" s="376"/>
    </row>
    <row r="525" spans="1:14">
      <c r="A525" s="375" t="s">
        <v>479</v>
      </c>
      <c r="B525" s="376"/>
      <c r="C525" s="376"/>
      <c r="D525" s="376"/>
      <c r="E525" s="376"/>
      <c r="F525" s="376"/>
      <c r="G525" s="376"/>
      <c r="H525" s="376"/>
      <c r="I525" s="376"/>
      <c r="J525" s="376"/>
      <c r="K525" s="376"/>
      <c r="L525" s="376">
        <v>116000</v>
      </c>
      <c r="M525" s="376"/>
      <c r="N525" s="376">
        <v>116000</v>
      </c>
    </row>
    <row r="526" spans="1:14">
      <c r="A526" s="375" t="s">
        <v>510</v>
      </c>
      <c r="B526" s="376"/>
      <c r="C526" s="376"/>
      <c r="D526" s="376"/>
      <c r="E526" s="376"/>
      <c r="F526" s="376"/>
      <c r="G526" s="376"/>
      <c r="H526" s="376"/>
      <c r="I526" s="376"/>
      <c r="J526" s="376"/>
      <c r="K526" s="376"/>
      <c r="L526" s="376"/>
      <c r="M526" s="376"/>
      <c r="N526" s="376"/>
    </row>
    <row r="527" spans="1:14">
      <c r="A527" s="375" t="s">
        <v>1193</v>
      </c>
      <c r="B527" s="376"/>
      <c r="C527" s="376"/>
      <c r="D527" s="376"/>
      <c r="E527" s="376"/>
      <c r="F527" s="376"/>
      <c r="G527" s="376"/>
      <c r="H527" s="376"/>
      <c r="I527" s="376"/>
      <c r="J527" s="376"/>
      <c r="K527" s="376"/>
      <c r="L527" s="376"/>
      <c r="M527" s="376"/>
      <c r="N527" s="376"/>
    </row>
    <row r="528" spans="1:14">
      <c r="A528" s="375" t="s">
        <v>525</v>
      </c>
      <c r="B528" s="376"/>
      <c r="C528" s="376"/>
      <c r="D528" s="376"/>
      <c r="E528" s="376"/>
      <c r="F528" s="376"/>
      <c r="G528" s="376"/>
      <c r="H528" s="376"/>
      <c r="I528" s="376"/>
      <c r="J528" s="376"/>
      <c r="K528" s="376"/>
      <c r="L528" s="376"/>
      <c r="M528" s="376"/>
      <c r="N528" s="376"/>
    </row>
    <row r="529" spans="1:25">
      <c r="A529" s="375" t="s">
        <v>492</v>
      </c>
      <c r="B529" s="376"/>
      <c r="C529" s="376"/>
      <c r="D529" s="376"/>
      <c r="E529" s="376"/>
      <c r="F529" s="376"/>
      <c r="G529" s="376"/>
      <c r="H529" s="376"/>
      <c r="I529" s="376"/>
      <c r="J529" s="376"/>
      <c r="K529" s="376"/>
      <c r="L529" s="376">
        <v>19758.28</v>
      </c>
      <c r="M529" s="376"/>
      <c r="N529" s="376">
        <v>19758.28</v>
      </c>
    </row>
    <row r="530" spans="1:25">
      <c r="A530" s="375" t="s">
        <v>493</v>
      </c>
      <c r="B530" s="376"/>
      <c r="C530" s="376"/>
      <c r="D530" s="376"/>
      <c r="E530" s="376"/>
      <c r="F530" s="376"/>
      <c r="G530" s="376"/>
      <c r="H530" s="376"/>
      <c r="I530" s="376"/>
      <c r="J530" s="376"/>
      <c r="K530" s="376"/>
      <c r="L530" s="376"/>
      <c r="M530" s="376"/>
      <c r="N530" s="376"/>
    </row>
    <row r="531" spans="1:25">
      <c r="A531" s="375" t="s">
        <v>511</v>
      </c>
      <c r="B531" s="376"/>
      <c r="C531" s="376"/>
      <c r="D531" s="376"/>
      <c r="E531" s="376"/>
      <c r="F531" s="376"/>
      <c r="G531" s="376"/>
      <c r="H531" s="376"/>
      <c r="I531" s="376"/>
      <c r="J531" s="376"/>
      <c r="K531" s="376"/>
      <c r="L531" s="376"/>
      <c r="M531" s="376"/>
      <c r="N531" s="376"/>
    </row>
    <row r="532" spans="1:25">
      <c r="A532" s="375" t="s">
        <v>1178</v>
      </c>
      <c r="B532" s="376">
        <v>2771194</v>
      </c>
      <c r="C532" s="376"/>
      <c r="D532" s="376">
        <v>495657931.34999996</v>
      </c>
      <c r="E532" s="376">
        <v>16109169.48</v>
      </c>
      <c r="F532" s="376">
        <v>0</v>
      </c>
      <c r="G532" s="376"/>
      <c r="H532" s="376"/>
      <c r="I532" s="376"/>
      <c r="J532" s="376"/>
      <c r="K532" s="376"/>
      <c r="L532" s="376">
        <v>114083594.48</v>
      </c>
      <c r="M532" s="376"/>
      <c r="N532" s="376">
        <v>628621889.30999982</v>
      </c>
    </row>
    <row r="534" spans="1:25">
      <c r="A534">
        <v>1</v>
      </c>
      <c r="B534">
        <v>2</v>
      </c>
      <c r="C534">
        <v>3</v>
      </c>
      <c r="D534">
        <v>4</v>
      </c>
      <c r="E534">
        <v>5</v>
      </c>
      <c r="F534">
        <v>6</v>
      </c>
      <c r="G534">
        <v>7</v>
      </c>
      <c r="H534">
        <v>8</v>
      </c>
      <c r="I534">
        <v>9</v>
      </c>
      <c r="J534">
        <v>10</v>
      </c>
      <c r="K534">
        <v>11</v>
      </c>
      <c r="L534">
        <v>12</v>
      </c>
      <c r="M534">
        <v>13</v>
      </c>
      <c r="N534">
        <v>14</v>
      </c>
      <c r="O534">
        <v>15</v>
      </c>
      <c r="P534">
        <v>16</v>
      </c>
      <c r="Q534">
        <v>17</v>
      </c>
      <c r="R534">
        <v>18</v>
      </c>
      <c r="S534">
        <v>19</v>
      </c>
    </row>
    <row r="535" spans="1:25" s="305" customFormat="1">
      <c r="A535" s="1671" t="s">
        <v>62</v>
      </c>
      <c r="B535" s="1671"/>
      <c r="C535" s="1671"/>
      <c r="D535" s="1671"/>
      <c r="E535" s="1671"/>
      <c r="F535" s="1671"/>
      <c r="G535" s="1671"/>
      <c r="H535" s="1671"/>
      <c r="I535" s="1671"/>
      <c r="J535" s="1671"/>
      <c r="K535" s="1671"/>
      <c r="L535" s="1671"/>
      <c r="M535" s="1671"/>
      <c r="N535" s="1671"/>
      <c r="O535" s="1671"/>
      <c r="P535" s="1671"/>
      <c r="Q535" s="1671"/>
      <c r="R535" s="1671"/>
      <c r="S535" s="1671"/>
      <c r="T535" s="1671"/>
      <c r="U535" s="1671"/>
      <c r="V535" s="1671"/>
      <c r="W535" s="1671"/>
      <c r="X535" s="1671"/>
      <c r="Y535" s="1671"/>
    </row>
    <row r="536" spans="1:25" s="308" customFormat="1">
      <c r="B536" s="309">
        <v>111100</v>
      </c>
      <c r="C536" s="315">
        <v>111200</v>
      </c>
      <c r="D536" s="310" t="s">
        <v>546</v>
      </c>
      <c r="E536" s="310" t="s">
        <v>552</v>
      </c>
      <c r="F536" s="310" t="s">
        <v>555</v>
      </c>
      <c r="G536" s="310" t="s">
        <v>690</v>
      </c>
      <c r="H536" s="310" t="s">
        <v>672</v>
      </c>
      <c r="I536" s="310" t="s">
        <v>674</v>
      </c>
      <c r="J536" s="310" t="s">
        <v>834</v>
      </c>
      <c r="K536" s="311" t="s">
        <v>590</v>
      </c>
      <c r="L536" s="312" t="s">
        <v>548</v>
      </c>
      <c r="M536" s="313" t="s">
        <v>732</v>
      </c>
      <c r="N536" s="314" t="s">
        <v>1178</v>
      </c>
      <c r="O536" s="309" t="s">
        <v>1209</v>
      </c>
      <c r="P536" s="315" t="s">
        <v>1212</v>
      </c>
      <c r="Q536" s="310" t="s">
        <v>1208</v>
      </c>
      <c r="R536" s="311" t="s">
        <v>1823</v>
      </c>
      <c r="S536" s="312" t="s">
        <v>1210</v>
      </c>
      <c r="T536" s="313" t="s">
        <v>1211</v>
      </c>
    </row>
    <row r="537" spans="1:25">
      <c r="A537" s="375" t="s">
        <v>512</v>
      </c>
      <c r="B537" s="376"/>
      <c r="C537" s="376"/>
      <c r="D537" s="376">
        <v>40254900</v>
      </c>
      <c r="E537" s="376"/>
      <c r="F537" s="376"/>
      <c r="G537" s="376"/>
      <c r="H537" s="376"/>
      <c r="I537" s="376"/>
      <c r="J537" s="376"/>
      <c r="K537" s="376"/>
      <c r="L537" s="376"/>
      <c r="M537" s="376"/>
      <c r="N537" s="376">
        <v>40254900</v>
      </c>
      <c r="O537">
        <f>B537</f>
        <v>0</v>
      </c>
      <c r="P537">
        <f>C537</f>
        <v>0</v>
      </c>
      <c r="Q537">
        <f>D537+E537+F537+G537+H537+I537+J537</f>
        <v>40254900</v>
      </c>
      <c r="R537">
        <f>K537</f>
        <v>0</v>
      </c>
      <c r="S537" s="376">
        <f>L537</f>
        <v>0</v>
      </c>
      <c r="T537" s="376">
        <f>M537</f>
        <v>0</v>
      </c>
    </row>
    <row r="538" spans="1:25">
      <c r="A538" s="375" t="s">
        <v>524</v>
      </c>
      <c r="B538" s="376"/>
      <c r="C538" s="376"/>
      <c r="D538" s="376"/>
      <c r="E538" s="376"/>
      <c r="F538" s="376"/>
      <c r="G538" s="376"/>
      <c r="H538" s="376"/>
      <c r="I538" s="376"/>
      <c r="J538" s="376"/>
      <c r="K538" s="376"/>
      <c r="L538" s="376"/>
      <c r="M538" s="376"/>
      <c r="N538" s="376"/>
      <c r="O538" s="376">
        <f>B538</f>
        <v>0</v>
      </c>
      <c r="P538">
        <f t="shared" ref="P538:P601" si="45">C538</f>
        <v>0</v>
      </c>
      <c r="Q538">
        <f t="shared" ref="Q538:Q568" si="46">D538+E538+F538+G538+H538+I538+J538</f>
        <v>0</v>
      </c>
      <c r="R538">
        <f t="shared" ref="R538:R601" si="47">K538</f>
        <v>0</v>
      </c>
      <c r="S538">
        <f t="shared" ref="S538:S601" si="48">L538</f>
        <v>0</v>
      </c>
      <c r="T538" s="376">
        <f t="shared" ref="T538:T601" si="49">M538</f>
        <v>0</v>
      </c>
    </row>
    <row r="539" spans="1:25">
      <c r="A539" s="375" t="s">
        <v>456</v>
      </c>
      <c r="B539" s="376"/>
      <c r="C539" s="376"/>
      <c r="D539" s="376"/>
      <c r="E539" s="376"/>
      <c r="F539" s="376"/>
      <c r="G539" s="376"/>
      <c r="H539" s="376"/>
      <c r="I539" s="376"/>
      <c r="J539" s="376"/>
      <c r="K539" s="376"/>
      <c r="L539" s="376">
        <v>11792.56</v>
      </c>
      <c r="M539" s="376"/>
      <c r="N539" s="376">
        <v>11792.56</v>
      </c>
      <c r="O539">
        <f t="shared" ref="O539:O601" si="50">B539</f>
        <v>0</v>
      </c>
      <c r="P539" s="376">
        <f>C539</f>
        <v>0</v>
      </c>
      <c r="Q539" s="376">
        <f>D539+E539+F539+G539+H539+I539+J539</f>
        <v>0</v>
      </c>
      <c r="R539">
        <f t="shared" si="47"/>
        <v>0</v>
      </c>
      <c r="S539" s="686">
        <f t="shared" si="48"/>
        <v>11792.56</v>
      </c>
      <c r="T539" s="376">
        <f t="shared" si="49"/>
        <v>0</v>
      </c>
    </row>
    <row r="540" spans="1:25">
      <c r="A540" s="375" t="s">
        <v>528</v>
      </c>
      <c r="B540" s="376"/>
      <c r="C540" s="376"/>
      <c r="D540" s="376"/>
      <c r="E540" s="376"/>
      <c r="F540" s="376"/>
      <c r="G540" s="376"/>
      <c r="H540" s="376"/>
      <c r="I540" s="376"/>
      <c r="J540" s="376"/>
      <c r="K540" s="376"/>
      <c r="L540" s="376"/>
      <c r="M540" s="376"/>
      <c r="N540" s="376"/>
      <c r="O540">
        <f t="shared" si="50"/>
        <v>0</v>
      </c>
      <c r="P540">
        <f t="shared" si="45"/>
        <v>0</v>
      </c>
      <c r="Q540">
        <f t="shared" si="46"/>
        <v>0</v>
      </c>
      <c r="R540" s="376">
        <f>K540</f>
        <v>0</v>
      </c>
      <c r="S540" s="686">
        <f t="shared" si="48"/>
        <v>0</v>
      </c>
      <c r="T540" s="376">
        <f t="shared" si="49"/>
        <v>0</v>
      </c>
    </row>
    <row r="541" spans="1:25">
      <c r="A541" s="375" t="s">
        <v>519</v>
      </c>
      <c r="B541" s="376"/>
      <c r="C541" s="376"/>
      <c r="D541" s="376">
        <v>9548877.9099999983</v>
      </c>
      <c r="E541" s="376"/>
      <c r="F541" s="376"/>
      <c r="G541" s="376"/>
      <c r="H541" s="376"/>
      <c r="I541" s="376"/>
      <c r="J541" s="376"/>
      <c r="K541" s="376"/>
      <c r="L541" s="376"/>
      <c r="M541" s="376"/>
      <c r="N541" s="376">
        <v>9548877.9099999983</v>
      </c>
      <c r="O541">
        <f t="shared" si="50"/>
        <v>0</v>
      </c>
      <c r="P541">
        <f t="shared" si="45"/>
        <v>0</v>
      </c>
      <c r="Q541">
        <f t="shared" si="46"/>
        <v>9548877.9099999983</v>
      </c>
      <c r="R541">
        <f t="shared" si="47"/>
        <v>0</v>
      </c>
      <c r="S541" s="686">
        <f t="shared" si="48"/>
        <v>0</v>
      </c>
      <c r="T541" s="376">
        <f t="shared" si="49"/>
        <v>0</v>
      </c>
    </row>
    <row r="542" spans="1:25">
      <c r="A542" s="375" t="s">
        <v>497</v>
      </c>
      <c r="B542" s="376"/>
      <c r="C542" s="376"/>
      <c r="D542" s="376"/>
      <c r="E542" s="376"/>
      <c r="F542" s="376"/>
      <c r="G542" s="376"/>
      <c r="H542" s="376"/>
      <c r="I542" s="376"/>
      <c r="J542" s="376"/>
      <c r="K542" s="376"/>
      <c r="L542" s="376">
        <v>3328161.11</v>
      </c>
      <c r="M542" s="376"/>
      <c r="N542" s="376">
        <v>3328161.11</v>
      </c>
      <c r="O542">
        <f t="shared" si="50"/>
        <v>0</v>
      </c>
      <c r="P542">
        <f t="shared" si="45"/>
        <v>0</v>
      </c>
      <c r="Q542">
        <f t="shared" si="46"/>
        <v>0</v>
      </c>
      <c r="R542">
        <f t="shared" si="47"/>
        <v>0</v>
      </c>
      <c r="S542" s="686">
        <f t="shared" si="48"/>
        <v>3328161.11</v>
      </c>
      <c r="T542" s="376">
        <f t="shared" si="49"/>
        <v>0</v>
      </c>
    </row>
    <row r="543" spans="1:25">
      <c r="A543" s="375" t="s">
        <v>513</v>
      </c>
      <c r="B543" s="376"/>
      <c r="C543" s="376"/>
      <c r="D543" s="376"/>
      <c r="E543" s="376"/>
      <c r="F543" s="376"/>
      <c r="G543" s="376"/>
      <c r="H543" s="376"/>
      <c r="I543" s="376"/>
      <c r="J543" s="376"/>
      <c r="K543" s="376"/>
      <c r="L543" s="376">
        <v>1197446.6600000001</v>
      </c>
      <c r="M543" s="376"/>
      <c r="N543" s="376">
        <v>1197446.6600000001</v>
      </c>
      <c r="O543">
        <f t="shared" si="50"/>
        <v>0</v>
      </c>
      <c r="P543">
        <f t="shared" si="45"/>
        <v>0</v>
      </c>
      <c r="Q543">
        <f t="shared" si="46"/>
        <v>0</v>
      </c>
      <c r="R543">
        <f t="shared" si="47"/>
        <v>0</v>
      </c>
      <c r="S543" s="686">
        <f t="shared" si="48"/>
        <v>1197446.6600000001</v>
      </c>
      <c r="T543" s="376">
        <f t="shared" si="49"/>
        <v>0</v>
      </c>
    </row>
    <row r="544" spans="1:25">
      <c r="A544" s="375" t="s">
        <v>514</v>
      </c>
      <c r="B544" s="376"/>
      <c r="C544" s="376"/>
      <c r="D544" s="376"/>
      <c r="E544" s="376"/>
      <c r="F544" s="376"/>
      <c r="G544" s="376"/>
      <c r="H544" s="376"/>
      <c r="I544" s="376"/>
      <c r="J544" s="376"/>
      <c r="K544" s="376"/>
      <c r="L544" s="376"/>
      <c r="M544" s="376"/>
      <c r="N544" s="376"/>
      <c r="O544">
        <f t="shared" si="50"/>
        <v>0</v>
      </c>
      <c r="P544">
        <f t="shared" si="45"/>
        <v>0</v>
      </c>
      <c r="Q544">
        <f t="shared" si="46"/>
        <v>0</v>
      </c>
      <c r="R544">
        <f t="shared" si="47"/>
        <v>0</v>
      </c>
      <c r="S544" s="686">
        <f t="shared" si="48"/>
        <v>0</v>
      </c>
      <c r="T544" s="376">
        <f t="shared" si="49"/>
        <v>0</v>
      </c>
    </row>
    <row r="545" spans="1:20">
      <c r="A545" s="375" t="s">
        <v>515</v>
      </c>
      <c r="B545" s="376"/>
      <c r="C545" s="376"/>
      <c r="D545" s="376"/>
      <c r="E545" s="376"/>
      <c r="F545" s="376"/>
      <c r="G545" s="376"/>
      <c r="H545" s="376"/>
      <c r="I545" s="376"/>
      <c r="J545" s="376"/>
      <c r="K545" s="376"/>
      <c r="L545" s="376"/>
      <c r="M545" s="376"/>
      <c r="N545" s="376"/>
      <c r="O545">
        <f t="shared" si="50"/>
        <v>0</v>
      </c>
      <c r="P545">
        <f t="shared" si="45"/>
        <v>0</v>
      </c>
      <c r="Q545">
        <f t="shared" si="46"/>
        <v>0</v>
      </c>
      <c r="R545">
        <f t="shared" si="47"/>
        <v>0</v>
      </c>
      <c r="S545" s="686">
        <f t="shared" si="48"/>
        <v>0</v>
      </c>
      <c r="T545" s="376">
        <f t="shared" si="49"/>
        <v>0</v>
      </c>
    </row>
    <row r="546" spans="1:20">
      <c r="A546" s="375" t="s">
        <v>520</v>
      </c>
      <c r="B546" s="376">
        <v>2771194</v>
      </c>
      <c r="C546" s="376"/>
      <c r="D546" s="376">
        <v>102864379.16999999</v>
      </c>
      <c r="E546" s="376"/>
      <c r="F546" s="376"/>
      <c r="G546" s="376"/>
      <c r="H546" s="376"/>
      <c r="I546" s="376"/>
      <c r="J546" s="376"/>
      <c r="K546" s="376"/>
      <c r="L546" s="376"/>
      <c r="M546" s="376"/>
      <c r="N546" s="376">
        <v>105635573.16999999</v>
      </c>
      <c r="O546">
        <f>B546</f>
        <v>2771194</v>
      </c>
      <c r="P546">
        <f t="shared" si="45"/>
        <v>0</v>
      </c>
      <c r="Q546">
        <f t="shared" si="46"/>
        <v>102864379.16999999</v>
      </c>
      <c r="R546">
        <f t="shared" si="47"/>
        <v>0</v>
      </c>
      <c r="S546" s="686">
        <f t="shared" si="48"/>
        <v>0</v>
      </c>
      <c r="T546" s="376">
        <f t="shared" si="49"/>
        <v>0</v>
      </c>
    </row>
    <row r="547" spans="1:20">
      <c r="A547" s="375" t="s">
        <v>480</v>
      </c>
      <c r="B547" s="376"/>
      <c r="C547" s="376"/>
      <c r="D547" s="376">
        <v>1490936.88</v>
      </c>
      <c r="E547" s="376"/>
      <c r="F547" s="376"/>
      <c r="G547" s="376"/>
      <c r="H547" s="376"/>
      <c r="I547" s="376"/>
      <c r="J547" s="376"/>
      <c r="K547" s="376"/>
      <c r="L547" s="376">
        <v>12587610.489999998</v>
      </c>
      <c r="M547" s="376"/>
      <c r="N547" s="376">
        <v>14078547.369999997</v>
      </c>
      <c r="O547">
        <f t="shared" si="50"/>
        <v>0</v>
      </c>
      <c r="P547">
        <f t="shared" si="45"/>
        <v>0</v>
      </c>
      <c r="Q547">
        <f t="shared" si="46"/>
        <v>1490936.88</v>
      </c>
      <c r="R547">
        <f t="shared" si="47"/>
        <v>0</v>
      </c>
      <c r="S547" s="686">
        <f t="shared" si="48"/>
        <v>12587610.489999998</v>
      </c>
      <c r="T547" s="376">
        <f t="shared" si="49"/>
        <v>0</v>
      </c>
    </row>
    <row r="548" spans="1:20">
      <c r="A548" s="375" t="s">
        <v>482</v>
      </c>
      <c r="B548" s="376"/>
      <c r="C548" s="376"/>
      <c r="D548" s="376">
        <v>65487852.000000007</v>
      </c>
      <c r="E548" s="376">
        <v>13890481.040000001</v>
      </c>
      <c r="F548" s="376"/>
      <c r="G548" s="376"/>
      <c r="H548" s="376"/>
      <c r="I548" s="376"/>
      <c r="J548" s="376"/>
      <c r="K548" s="376"/>
      <c r="L548" s="376"/>
      <c r="M548" s="376"/>
      <c r="N548" s="376">
        <v>79378333.040000007</v>
      </c>
      <c r="O548">
        <f t="shared" si="50"/>
        <v>0</v>
      </c>
      <c r="P548">
        <f t="shared" si="45"/>
        <v>0</v>
      </c>
      <c r="Q548">
        <f t="shared" si="46"/>
        <v>79378333.040000007</v>
      </c>
      <c r="R548">
        <f t="shared" si="47"/>
        <v>0</v>
      </c>
      <c r="S548" s="686">
        <f t="shared" si="48"/>
        <v>0</v>
      </c>
      <c r="T548" s="376">
        <f t="shared" si="49"/>
        <v>0</v>
      </c>
    </row>
    <row r="549" spans="1:20">
      <c r="A549" s="375" t="s">
        <v>517</v>
      </c>
      <c r="B549" s="376"/>
      <c r="C549" s="376"/>
      <c r="D549" s="376">
        <v>87034.25</v>
      </c>
      <c r="E549" s="376"/>
      <c r="F549" s="376"/>
      <c r="G549" s="376"/>
      <c r="H549" s="376"/>
      <c r="I549" s="376"/>
      <c r="J549" s="376"/>
      <c r="K549" s="376"/>
      <c r="L549" s="376">
        <v>4465974.5299999993</v>
      </c>
      <c r="M549" s="376"/>
      <c r="N549" s="376">
        <v>4553008.7799999993</v>
      </c>
      <c r="O549">
        <f t="shared" si="50"/>
        <v>0</v>
      </c>
      <c r="P549">
        <f t="shared" si="45"/>
        <v>0</v>
      </c>
      <c r="Q549">
        <f t="shared" si="46"/>
        <v>87034.25</v>
      </c>
      <c r="R549">
        <f t="shared" si="47"/>
        <v>0</v>
      </c>
      <c r="S549" s="686">
        <f t="shared" si="48"/>
        <v>4465974.5299999993</v>
      </c>
      <c r="T549" s="376">
        <f t="shared" si="49"/>
        <v>0</v>
      </c>
    </row>
    <row r="550" spans="1:20">
      <c r="A550" s="375" t="s">
        <v>483</v>
      </c>
      <c r="B550" s="376"/>
      <c r="C550" s="376"/>
      <c r="D550" s="376"/>
      <c r="E550" s="376"/>
      <c r="F550" s="376"/>
      <c r="G550" s="376"/>
      <c r="H550" s="376"/>
      <c r="I550" s="376"/>
      <c r="J550" s="376"/>
      <c r="K550" s="376"/>
      <c r="L550" s="376"/>
      <c r="M550" s="376"/>
      <c r="N550" s="376"/>
      <c r="O550">
        <f t="shared" si="50"/>
        <v>0</v>
      </c>
      <c r="P550">
        <f t="shared" si="45"/>
        <v>0</v>
      </c>
      <c r="Q550">
        <f t="shared" si="46"/>
        <v>0</v>
      </c>
      <c r="R550">
        <f t="shared" si="47"/>
        <v>0</v>
      </c>
      <c r="S550" s="686">
        <f t="shared" si="48"/>
        <v>0</v>
      </c>
      <c r="T550" s="376">
        <f t="shared" si="49"/>
        <v>0</v>
      </c>
    </row>
    <row r="551" spans="1:20">
      <c r="A551" s="375" t="s">
        <v>494</v>
      </c>
      <c r="B551" s="376"/>
      <c r="C551" s="376"/>
      <c r="D551" s="376"/>
      <c r="E551" s="376"/>
      <c r="F551" s="376"/>
      <c r="G551" s="376"/>
      <c r="H551" s="376"/>
      <c r="I551" s="376"/>
      <c r="J551" s="376"/>
      <c r="K551" s="376"/>
      <c r="L551" s="376"/>
      <c r="M551" s="376"/>
      <c r="N551" s="376"/>
      <c r="O551">
        <f t="shared" si="50"/>
        <v>0</v>
      </c>
      <c r="P551">
        <f t="shared" si="45"/>
        <v>0</v>
      </c>
      <c r="Q551">
        <f t="shared" si="46"/>
        <v>0</v>
      </c>
      <c r="R551">
        <f t="shared" si="47"/>
        <v>0</v>
      </c>
      <c r="S551" s="686">
        <f t="shared" si="48"/>
        <v>0</v>
      </c>
      <c r="T551" s="376">
        <f t="shared" si="49"/>
        <v>0</v>
      </c>
    </row>
    <row r="552" spans="1:20">
      <c r="A552" s="375" t="s">
        <v>495</v>
      </c>
      <c r="B552" s="376"/>
      <c r="C552" s="376"/>
      <c r="D552" s="376">
        <v>1047849.1</v>
      </c>
      <c r="E552" s="376">
        <v>2218688.44</v>
      </c>
      <c r="F552" s="376"/>
      <c r="G552" s="376"/>
      <c r="H552" s="376"/>
      <c r="I552" s="376"/>
      <c r="J552" s="376"/>
      <c r="K552" s="376"/>
      <c r="L552" s="376">
        <v>951769.56</v>
      </c>
      <c r="M552" s="376"/>
      <c r="N552" s="376">
        <v>4218307.0999999996</v>
      </c>
      <c r="O552">
        <f t="shared" si="50"/>
        <v>0</v>
      </c>
      <c r="P552">
        <f t="shared" si="45"/>
        <v>0</v>
      </c>
      <c r="Q552">
        <f t="shared" si="46"/>
        <v>3266537.54</v>
      </c>
      <c r="R552">
        <f t="shared" si="47"/>
        <v>0</v>
      </c>
      <c r="S552" s="686">
        <f t="shared" si="48"/>
        <v>951769.56</v>
      </c>
      <c r="T552" s="376">
        <f t="shared" si="49"/>
        <v>0</v>
      </c>
    </row>
    <row r="553" spans="1:20">
      <c r="A553" s="375" t="s">
        <v>518</v>
      </c>
      <c r="B553" s="376"/>
      <c r="C553" s="376"/>
      <c r="D553" s="376"/>
      <c r="E553" s="376"/>
      <c r="F553" s="376"/>
      <c r="G553" s="376"/>
      <c r="H553" s="376"/>
      <c r="I553" s="376"/>
      <c r="J553" s="376"/>
      <c r="K553" s="376"/>
      <c r="L553" s="376"/>
      <c r="M553" s="376"/>
      <c r="N553" s="376"/>
      <c r="O553">
        <f t="shared" si="50"/>
        <v>0</v>
      </c>
      <c r="P553">
        <f t="shared" si="45"/>
        <v>0</v>
      </c>
      <c r="Q553">
        <f t="shared" si="46"/>
        <v>0</v>
      </c>
      <c r="R553">
        <f t="shared" si="47"/>
        <v>0</v>
      </c>
      <c r="S553" s="686">
        <f t="shared" si="48"/>
        <v>0</v>
      </c>
      <c r="T553" s="376">
        <f t="shared" si="49"/>
        <v>0</v>
      </c>
    </row>
    <row r="554" spans="1:20">
      <c r="A554" s="375" t="s">
        <v>521</v>
      </c>
      <c r="B554" s="376"/>
      <c r="C554" s="376"/>
      <c r="D554" s="376">
        <v>74581147.980000004</v>
      </c>
      <c r="E554" s="376"/>
      <c r="F554" s="376"/>
      <c r="G554" s="376"/>
      <c r="H554" s="376"/>
      <c r="I554" s="376"/>
      <c r="J554" s="376"/>
      <c r="K554" s="376"/>
      <c r="L554" s="376"/>
      <c r="M554" s="376"/>
      <c r="N554" s="376">
        <v>74581147.980000004</v>
      </c>
      <c r="O554">
        <f t="shared" si="50"/>
        <v>0</v>
      </c>
      <c r="P554">
        <f t="shared" si="45"/>
        <v>0</v>
      </c>
      <c r="Q554">
        <f t="shared" si="46"/>
        <v>74581147.980000004</v>
      </c>
      <c r="R554">
        <f t="shared" si="47"/>
        <v>0</v>
      </c>
      <c r="S554" s="686">
        <f t="shared" si="48"/>
        <v>0</v>
      </c>
      <c r="T554" s="376">
        <f t="shared" si="49"/>
        <v>0</v>
      </c>
    </row>
    <row r="555" spans="1:20">
      <c r="A555" s="375" t="s">
        <v>526</v>
      </c>
      <c r="B555" s="376"/>
      <c r="C555" s="376"/>
      <c r="D555" s="376"/>
      <c r="E555" s="376"/>
      <c r="F555" s="376"/>
      <c r="G555" s="376"/>
      <c r="H555" s="376"/>
      <c r="I555" s="376"/>
      <c r="J555" s="376"/>
      <c r="K555" s="376"/>
      <c r="L555" s="376">
        <v>1962331</v>
      </c>
      <c r="M555" s="376"/>
      <c r="N555" s="376">
        <v>1962331</v>
      </c>
      <c r="O555">
        <f t="shared" si="50"/>
        <v>0</v>
      </c>
      <c r="P555">
        <f t="shared" si="45"/>
        <v>0</v>
      </c>
      <c r="Q555">
        <f t="shared" si="46"/>
        <v>0</v>
      </c>
      <c r="R555">
        <f t="shared" si="47"/>
        <v>0</v>
      </c>
      <c r="S555" s="686">
        <f t="shared" si="48"/>
        <v>1962331</v>
      </c>
      <c r="T555" s="376">
        <f t="shared" si="49"/>
        <v>0</v>
      </c>
    </row>
    <row r="556" spans="1:20">
      <c r="A556" s="375" t="s">
        <v>484</v>
      </c>
      <c r="B556" s="376"/>
      <c r="C556" s="376"/>
      <c r="D556" s="376"/>
      <c r="E556" s="376"/>
      <c r="F556" s="376"/>
      <c r="G556" s="376"/>
      <c r="H556" s="376"/>
      <c r="I556" s="376"/>
      <c r="J556" s="376"/>
      <c r="K556" s="376"/>
      <c r="L556" s="376">
        <v>177549</v>
      </c>
      <c r="M556" s="376"/>
      <c r="N556" s="376">
        <v>177549</v>
      </c>
      <c r="O556">
        <f t="shared" si="50"/>
        <v>0</v>
      </c>
      <c r="P556">
        <f t="shared" si="45"/>
        <v>0</v>
      </c>
      <c r="Q556">
        <f t="shared" si="46"/>
        <v>0</v>
      </c>
      <c r="R556">
        <f t="shared" si="47"/>
        <v>0</v>
      </c>
      <c r="S556" s="686">
        <f t="shared" si="48"/>
        <v>177549</v>
      </c>
      <c r="T556" s="376">
        <f t="shared" si="49"/>
        <v>0</v>
      </c>
    </row>
    <row r="557" spans="1:20">
      <c r="A557" s="375" t="s">
        <v>498</v>
      </c>
      <c r="B557" s="376"/>
      <c r="C557" s="376"/>
      <c r="D557" s="376"/>
      <c r="E557" s="376"/>
      <c r="F557" s="376"/>
      <c r="G557" s="376"/>
      <c r="H557" s="376"/>
      <c r="I557" s="376"/>
      <c r="J557" s="376"/>
      <c r="K557" s="376"/>
      <c r="L557" s="376">
        <v>18000</v>
      </c>
      <c r="M557" s="376"/>
      <c r="N557" s="376">
        <v>18000</v>
      </c>
      <c r="O557">
        <f t="shared" si="50"/>
        <v>0</v>
      </c>
      <c r="P557">
        <f t="shared" si="45"/>
        <v>0</v>
      </c>
      <c r="Q557">
        <f t="shared" si="46"/>
        <v>0</v>
      </c>
      <c r="R557">
        <f t="shared" si="47"/>
        <v>0</v>
      </c>
      <c r="S557" s="686">
        <f t="shared" si="48"/>
        <v>18000</v>
      </c>
      <c r="T557" s="376">
        <f t="shared" si="49"/>
        <v>0</v>
      </c>
    </row>
    <row r="558" spans="1:20">
      <c r="A558" s="375" t="s">
        <v>499</v>
      </c>
      <c r="B558" s="376"/>
      <c r="C558" s="376"/>
      <c r="D558" s="376"/>
      <c r="E558" s="376"/>
      <c r="F558" s="376"/>
      <c r="G558" s="376"/>
      <c r="H558" s="376"/>
      <c r="I558" s="376"/>
      <c r="J558" s="376"/>
      <c r="K558" s="376"/>
      <c r="L558" s="376"/>
      <c r="M558" s="376"/>
      <c r="N558" s="376"/>
      <c r="O558">
        <f t="shared" si="50"/>
        <v>0</v>
      </c>
      <c r="P558">
        <f t="shared" si="45"/>
        <v>0</v>
      </c>
      <c r="Q558">
        <f t="shared" si="46"/>
        <v>0</v>
      </c>
      <c r="R558">
        <f t="shared" si="47"/>
        <v>0</v>
      </c>
      <c r="S558" s="686">
        <f t="shared" si="48"/>
        <v>0</v>
      </c>
      <c r="T558" s="376">
        <f t="shared" si="49"/>
        <v>0</v>
      </c>
    </row>
    <row r="559" spans="1:20">
      <c r="A559" s="375" t="s">
        <v>485</v>
      </c>
      <c r="B559" s="376"/>
      <c r="C559" s="376"/>
      <c r="D559" s="376"/>
      <c r="E559" s="376"/>
      <c r="F559" s="376"/>
      <c r="G559" s="376"/>
      <c r="H559" s="376"/>
      <c r="I559" s="376"/>
      <c r="J559" s="376"/>
      <c r="K559" s="376"/>
      <c r="L559" s="376">
        <v>78338211.829999998</v>
      </c>
      <c r="M559" s="376"/>
      <c r="N559" s="376">
        <v>78338211.829999998</v>
      </c>
      <c r="O559">
        <f t="shared" si="50"/>
        <v>0</v>
      </c>
      <c r="P559">
        <f t="shared" si="45"/>
        <v>0</v>
      </c>
      <c r="Q559">
        <f t="shared" si="46"/>
        <v>0</v>
      </c>
      <c r="R559">
        <f t="shared" si="47"/>
        <v>0</v>
      </c>
      <c r="S559" s="686">
        <f t="shared" si="48"/>
        <v>78338211.829999998</v>
      </c>
      <c r="T559" s="376">
        <f t="shared" si="49"/>
        <v>0</v>
      </c>
    </row>
    <row r="560" spans="1:20">
      <c r="A560" s="375" t="s">
        <v>486</v>
      </c>
      <c r="B560" s="376"/>
      <c r="C560" s="376"/>
      <c r="D560" s="376"/>
      <c r="E560" s="376"/>
      <c r="F560" s="376"/>
      <c r="G560" s="376"/>
      <c r="H560" s="376"/>
      <c r="I560" s="376"/>
      <c r="J560" s="376"/>
      <c r="K560" s="376"/>
      <c r="L560" s="376"/>
      <c r="M560" s="376"/>
      <c r="N560" s="376"/>
      <c r="O560">
        <f t="shared" si="50"/>
        <v>0</v>
      </c>
      <c r="P560">
        <f t="shared" si="45"/>
        <v>0</v>
      </c>
      <c r="Q560">
        <f t="shared" si="46"/>
        <v>0</v>
      </c>
      <c r="R560">
        <f t="shared" si="47"/>
        <v>0</v>
      </c>
      <c r="S560" s="686">
        <f t="shared" si="48"/>
        <v>0</v>
      </c>
      <c r="T560" s="376">
        <f t="shared" si="49"/>
        <v>0</v>
      </c>
    </row>
    <row r="561" spans="1:20">
      <c r="A561" s="375" t="s">
        <v>487</v>
      </c>
      <c r="B561" s="376"/>
      <c r="C561" s="376"/>
      <c r="D561" s="376"/>
      <c r="E561" s="376"/>
      <c r="F561" s="376"/>
      <c r="G561" s="376"/>
      <c r="H561" s="376"/>
      <c r="I561" s="376"/>
      <c r="J561" s="376"/>
      <c r="K561" s="376"/>
      <c r="L561" s="376">
        <v>1795297</v>
      </c>
      <c r="M561" s="376"/>
      <c r="N561" s="376">
        <v>1795297</v>
      </c>
      <c r="O561">
        <f t="shared" si="50"/>
        <v>0</v>
      </c>
      <c r="P561">
        <f t="shared" si="45"/>
        <v>0</v>
      </c>
      <c r="Q561">
        <f t="shared" si="46"/>
        <v>0</v>
      </c>
      <c r="R561">
        <f t="shared" si="47"/>
        <v>0</v>
      </c>
      <c r="S561" s="686">
        <f t="shared" si="48"/>
        <v>1795297</v>
      </c>
      <c r="T561" s="376">
        <f t="shared" si="49"/>
        <v>0</v>
      </c>
    </row>
    <row r="562" spans="1:20">
      <c r="A562" s="375" t="s">
        <v>488</v>
      </c>
      <c r="B562" s="376"/>
      <c r="C562" s="376"/>
      <c r="D562" s="376"/>
      <c r="E562" s="376"/>
      <c r="F562" s="376"/>
      <c r="G562" s="376"/>
      <c r="H562" s="376"/>
      <c r="I562" s="376"/>
      <c r="J562" s="376"/>
      <c r="K562" s="376"/>
      <c r="L562" s="376"/>
      <c r="M562" s="376"/>
      <c r="N562" s="376"/>
      <c r="O562">
        <f t="shared" si="50"/>
        <v>0</v>
      </c>
      <c r="P562">
        <f t="shared" si="45"/>
        <v>0</v>
      </c>
      <c r="Q562">
        <f t="shared" si="46"/>
        <v>0</v>
      </c>
      <c r="R562">
        <f t="shared" si="47"/>
        <v>0</v>
      </c>
      <c r="S562" s="686">
        <f t="shared" si="48"/>
        <v>0</v>
      </c>
      <c r="T562" s="376">
        <f t="shared" si="49"/>
        <v>0</v>
      </c>
    </row>
    <row r="563" spans="1:20">
      <c r="A563" s="375" t="s">
        <v>522</v>
      </c>
      <c r="B563" s="376"/>
      <c r="C563" s="376"/>
      <c r="D563" s="376"/>
      <c r="E563" s="376"/>
      <c r="F563" s="376"/>
      <c r="G563" s="376"/>
      <c r="H563" s="376"/>
      <c r="I563" s="376"/>
      <c r="J563" s="376"/>
      <c r="K563" s="376"/>
      <c r="L563" s="376"/>
      <c r="M563" s="376"/>
      <c r="N563" s="376"/>
      <c r="O563">
        <f t="shared" si="50"/>
        <v>0</v>
      </c>
      <c r="P563">
        <f t="shared" si="45"/>
        <v>0</v>
      </c>
      <c r="Q563">
        <f t="shared" si="46"/>
        <v>0</v>
      </c>
      <c r="R563">
        <f t="shared" si="47"/>
        <v>0</v>
      </c>
      <c r="S563" s="686">
        <f t="shared" si="48"/>
        <v>0</v>
      </c>
      <c r="T563" s="376">
        <f t="shared" si="49"/>
        <v>0</v>
      </c>
    </row>
    <row r="564" spans="1:20">
      <c r="A564" s="375" t="s">
        <v>527</v>
      </c>
      <c r="B564" s="376"/>
      <c r="C564" s="376"/>
      <c r="D564" s="376"/>
      <c r="E564" s="376"/>
      <c r="F564" s="376"/>
      <c r="G564" s="376"/>
      <c r="H564" s="376"/>
      <c r="I564" s="376"/>
      <c r="J564" s="376"/>
      <c r="K564" s="376"/>
      <c r="L564" s="376">
        <v>204545</v>
      </c>
      <c r="M564" s="376"/>
      <c r="N564" s="376">
        <v>204545</v>
      </c>
      <c r="O564">
        <f t="shared" si="50"/>
        <v>0</v>
      </c>
      <c r="P564">
        <f t="shared" si="45"/>
        <v>0</v>
      </c>
      <c r="Q564">
        <f t="shared" si="46"/>
        <v>0</v>
      </c>
      <c r="R564">
        <f t="shared" si="47"/>
        <v>0</v>
      </c>
      <c r="S564" s="686">
        <f t="shared" si="48"/>
        <v>204545</v>
      </c>
      <c r="T564" s="376">
        <f t="shared" si="49"/>
        <v>0</v>
      </c>
    </row>
    <row r="565" spans="1:20">
      <c r="A565" s="375" t="s">
        <v>523</v>
      </c>
      <c r="B565" s="376"/>
      <c r="C565" s="376"/>
      <c r="D565" s="376">
        <v>107360155.23999999</v>
      </c>
      <c r="E565" s="376"/>
      <c r="F565" s="376"/>
      <c r="G565" s="376"/>
      <c r="H565" s="376"/>
      <c r="I565" s="376"/>
      <c r="J565" s="376"/>
      <c r="K565" s="376"/>
      <c r="L565" s="376"/>
      <c r="M565" s="376"/>
      <c r="N565" s="376">
        <v>107360155.23999999</v>
      </c>
      <c r="O565">
        <f t="shared" si="50"/>
        <v>0</v>
      </c>
      <c r="P565">
        <f t="shared" si="45"/>
        <v>0</v>
      </c>
      <c r="Q565">
        <f t="shared" si="46"/>
        <v>107360155.23999999</v>
      </c>
      <c r="R565">
        <f t="shared" si="47"/>
        <v>0</v>
      </c>
      <c r="S565" s="686">
        <f t="shared" si="48"/>
        <v>0</v>
      </c>
      <c r="T565" s="376">
        <f t="shared" si="49"/>
        <v>0</v>
      </c>
    </row>
    <row r="566" spans="1:20">
      <c r="A566" s="375" t="s">
        <v>1182</v>
      </c>
      <c r="B566" s="376"/>
      <c r="C566" s="376"/>
      <c r="D566" s="376">
        <v>92934798.819999993</v>
      </c>
      <c r="E566" s="376"/>
      <c r="F566" s="376"/>
      <c r="G566" s="376"/>
      <c r="H566" s="376"/>
      <c r="I566" s="376"/>
      <c r="J566" s="376"/>
      <c r="K566" s="376"/>
      <c r="L566" s="376"/>
      <c r="M566" s="376"/>
      <c r="N566" s="376">
        <v>92934798.819999993</v>
      </c>
      <c r="O566">
        <f t="shared" si="50"/>
        <v>0</v>
      </c>
      <c r="P566">
        <f t="shared" si="45"/>
        <v>0</v>
      </c>
      <c r="Q566">
        <f t="shared" si="46"/>
        <v>92934798.819999993</v>
      </c>
      <c r="R566">
        <f t="shared" si="47"/>
        <v>0</v>
      </c>
      <c r="S566" s="686">
        <f t="shared" si="48"/>
        <v>0</v>
      </c>
      <c r="T566" s="376">
        <f t="shared" si="49"/>
        <v>0</v>
      </c>
    </row>
    <row r="567" spans="1:20">
      <c r="A567" s="375" t="s">
        <v>468</v>
      </c>
      <c r="B567" s="376"/>
      <c r="C567" s="376"/>
      <c r="D567" s="376"/>
      <c r="E567" s="376"/>
      <c r="F567" s="376"/>
      <c r="G567" s="376"/>
      <c r="H567" s="376"/>
      <c r="I567" s="376"/>
      <c r="J567" s="376"/>
      <c r="K567" s="376"/>
      <c r="L567" s="376"/>
      <c r="M567" s="376"/>
      <c r="N567" s="376"/>
      <c r="O567">
        <f t="shared" si="50"/>
        <v>0</v>
      </c>
      <c r="P567">
        <f t="shared" si="45"/>
        <v>0</v>
      </c>
      <c r="Q567">
        <f t="shared" si="46"/>
        <v>0</v>
      </c>
      <c r="R567">
        <f t="shared" si="47"/>
        <v>0</v>
      </c>
      <c r="S567" s="686">
        <f t="shared" si="48"/>
        <v>0</v>
      </c>
      <c r="T567" s="376">
        <f t="shared" si="49"/>
        <v>0</v>
      </c>
    </row>
    <row r="568" spans="1:20">
      <c r="A568" s="375" t="s">
        <v>500</v>
      </c>
      <c r="B568" s="376"/>
      <c r="C568" s="376"/>
      <c r="D568" s="376"/>
      <c r="E568" s="376"/>
      <c r="F568" s="376"/>
      <c r="G568" s="376"/>
      <c r="H568" s="376"/>
      <c r="I568" s="376"/>
      <c r="J568" s="376"/>
      <c r="K568" s="376"/>
      <c r="L568" s="376"/>
      <c r="M568" s="376"/>
      <c r="N568" s="376"/>
      <c r="O568">
        <f t="shared" si="50"/>
        <v>0</v>
      </c>
      <c r="P568">
        <f t="shared" si="45"/>
        <v>0</v>
      </c>
      <c r="Q568">
        <f t="shared" si="46"/>
        <v>0</v>
      </c>
      <c r="R568">
        <f t="shared" si="47"/>
        <v>0</v>
      </c>
      <c r="S568" s="686">
        <f t="shared" si="48"/>
        <v>0</v>
      </c>
      <c r="T568" s="376">
        <f t="shared" si="49"/>
        <v>0</v>
      </c>
    </row>
    <row r="569" spans="1:20">
      <c r="A569" s="375" t="s">
        <v>470</v>
      </c>
      <c r="B569" s="376"/>
      <c r="C569" s="376"/>
      <c r="D569" s="376"/>
      <c r="E569" s="376"/>
      <c r="F569" s="376"/>
      <c r="G569" s="376"/>
      <c r="H569" s="376"/>
      <c r="I569" s="376"/>
      <c r="J569" s="376"/>
      <c r="K569" s="376"/>
      <c r="L569" s="376">
        <v>1275814.3999999999</v>
      </c>
      <c r="M569" s="376"/>
      <c r="N569" s="376">
        <v>1275814.3999999999</v>
      </c>
      <c r="O569">
        <f t="shared" si="50"/>
        <v>0</v>
      </c>
      <c r="P569">
        <f t="shared" si="45"/>
        <v>0</v>
      </c>
      <c r="Q569">
        <f t="shared" ref="Q569:Q600" si="51">D569+E569+F569+G569+H569+I569+J569</f>
        <v>0</v>
      </c>
      <c r="R569">
        <f t="shared" si="47"/>
        <v>0</v>
      </c>
      <c r="S569" s="686">
        <f t="shared" si="48"/>
        <v>1275814.3999999999</v>
      </c>
      <c r="T569" s="376">
        <f t="shared" si="49"/>
        <v>0</v>
      </c>
    </row>
    <row r="570" spans="1:20">
      <c r="A570" s="375" t="s">
        <v>471</v>
      </c>
      <c r="B570" s="376"/>
      <c r="C570" s="376"/>
      <c r="D570" s="376"/>
      <c r="E570" s="376"/>
      <c r="F570" s="376"/>
      <c r="G570" s="376"/>
      <c r="H570" s="376"/>
      <c r="I570" s="376"/>
      <c r="J570" s="376"/>
      <c r="K570" s="376"/>
      <c r="L570" s="376"/>
      <c r="M570" s="376"/>
      <c r="N570" s="376"/>
      <c r="O570">
        <f t="shared" si="50"/>
        <v>0</v>
      </c>
      <c r="P570">
        <f t="shared" si="45"/>
        <v>0</v>
      </c>
      <c r="Q570">
        <f t="shared" si="51"/>
        <v>0</v>
      </c>
      <c r="R570">
        <f t="shared" si="47"/>
        <v>0</v>
      </c>
      <c r="S570" s="686">
        <f t="shared" si="48"/>
        <v>0</v>
      </c>
      <c r="T570" s="376">
        <f t="shared" si="49"/>
        <v>0</v>
      </c>
    </row>
    <row r="571" spans="1:20">
      <c r="A571" s="375" t="s">
        <v>1183</v>
      </c>
      <c r="B571" s="376"/>
      <c r="C571" s="376"/>
      <c r="D571" s="376"/>
      <c r="E571" s="376"/>
      <c r="F571" s="376"/>
      <c r="G571" s="376"/>
      <c r="H571" s="376"/>
      <c r="I571" s="376"/>
      <c r="J571" s="376"/>
      <c r="K571" s="376"/>
      <c r="L571" s="376"/>
      <c r="M571" s="376"/>
      <c r="N571" s="376"/>
      <c r="O571">
        <f t="shared" si="50"/>
        <v>0</v>
      </c>
      <c r="P571">
        <f t="shared" si="45"/>
        <v>0</v>
      </c>
      <c r="Q571">
        <f t="shared" si="51"/>
        <v>0</v>
      </c>
      <c r="R571">
        <f t="shared" si="47"/>
        <v>0</v>
      </c>
      <c r="S571" s="686">
        <f t="shared" si="48"/>
        <v>0</v>
      </c>
      <c r="T571" s="376">
        <f t="shared" si="49"/>
        <v>0</v>
      </c>
    </row>
    <row r="572" spans="1:20">
      <c r="A572" s="375" t="s">
        <v>1184</v>
      </c>
      <c r="B572" s="376"/>
      <c r="C572" s="376"/>
      <c r="D572" s="376"/>
      <c r="E572" s="376"/>
      <c r="F572" s="376"/>
      <c r="G572" s="376"/>
      <c r="H572" s="376"/>
      <c r="I572" s="376"/>
      <c r="J572" s="376"/>
      <c r="K572" s="376"/>
      <c r="L572" s="376"/>
      <c r="M572" s="376"/>
      <c r="N572" s="376"/>
      <c r="O572">
        <f t="shared" si="50"/>
        <v>0</v>
      </c>
      <c r="P572">
        <f t="shared" si="45"/>
        <v>0</v>
      </c>
      <c r="Q572">
        <f t="shared" si="51"/>
        <v>0</v>
      </c>
      <c r="R572">
        <f t="shared" si="47"/>
        <v>0</v>
      </c>
      <c r="S572" s="686">
        <f t="shared" si="48"/>
        <v>0</v>
      </c>
      <c r="T572" s="376">
        <f t="shared" si="49"/>
        <v>0</v>
      </c>
    </row>
    <row r="573" spans="1:20">
      <c r="A573" s="375" t="s">
        <v>1185</v>
      </c>
      <c r="B573" s="376"/>
      <c r="C573" s="376"/>
      <c r="D573" s="376"/>
      <c r="E573" s="376"/>
      <c r="F573" s="376"/>
      <c r="G573" s="376"/>
      <c r="H573" s="376"/>
      <c r="I573" s="376"/>
      <c r="J573" s="376"/>
      <c r="K573" s="376"/>
      <c r="L573" s="376"/>
      <c r="M573" s="376"/>
      <c r="N573" s="376"/>
      <c r="O573">
        <f t="shared" si="50"/>
        <v>0</v>
      </c>
      <c r="P573">
        <f t="shared" si="45"/>
        <v>0</v>
      </c>
      <c r="Q573">
        <f t="shared" si="51"/>
        <v>0</v>
      </c>
      <c r="R573">
        <f t="shared" si="47"/>
        <v>0</v>
      </c>
      <c r="S573" s="686">
        <f t="shared" si="48"/>
        <v>0</v>
      </c>
      <c r="T573" s="376">
        <f t="shared" si="49"/>
        <v>0</v>
      </c>
    </row>
    <row r="574" spans="1:20">
      <c r="A574" s="375" t="s">
        <v>489</v>
      </c>
      <c r="B574" s="376"/>
      <c r="C574" s="376"/>
      <c r="D574" s="376"/>
      <c r="E574" s="376"/>
      <c r="F574" s="376"/>
      <c r="G574" s="376"/>
      <c r="H574" s="376"/>
      <c r="I574" s="376"/>
      <c r="J574" s="376"/>
      <c r="K574" s="376"/>
      <c r="L574" s="376">
        <v>5406949.0999999996</v>
      </c>
      <c r="M574" s="376"/>
      <c r="N574" s="376">
        <v>5406949.0999999996</v>
      </c>
      <c r="O574">
        <f t="shared" si="50"/>
        <v>0</v>
      </c>
      <c r="P574">
        <f t="shared" si="45"/>
        <v>0</v>
      </c>
      <c r="Q574">
        <f t="shared" si="51"/>
        <v>0</v>
      </c>
      <c r="R574">
        <f t="shared" si="47"/>
        <v>0</v>
      </c>
      <c r="S574" s="686">
        <f t="shared" si="48"/>
        <v>5406949.0999999996</v>
      </c>
      <c r="T574" s="376">
        <f t="shared" si="49"/>
        <v>0</v>
      </c>
    </row>
    <row r="575" spans="1:20">
      <c r="A575" s="375" t="s">
        <v>1186</v>
      </c>
      <c r="B575" s="376"/>
      <c r="C575" s="376"/>
      <c r="D575" s="376"/>
      <c r="E575" s="376"/>
      <c r="F575" s="376"/>
      <c r="G575" s="376"/>
      <c r="H575" s="376"/>
      <c r="I575" s="376"/>
      <c r="J575" s="376"/>
      <c r="K575" s="376"/>
      <c r="L575" s="376"/>
      <c r="M575" s="376"/>
      <c r="N575" s="376"/>
      <c r="O575">
        <f t="shared" si="50"/>
        <v>0</v>
      </c>
      <c r="P575">
        <f t="shared" si="45"/>
        <v>0</v>
      </c>
      <c r="Q575">
        <f t="shared" si="51"/>
        <v>0</v>
      </c>
      <c r="R575">
        <f t="shared" si="47"/>
        <v>0</v>
      </c>
      <c r="S575" s="686">
        <f t="shared" si="48"/>
        <v>0</v>
      </c>
      <c r="T575" s="376">
        <f t="shared" si="49"/>
        <v>0</v>
      </c>
    </row>
    <row r="576" spans="1:20">
      <c r="A576" s="375" t="s">
        <v>501</v>
      </c>
      <c r="B576" s="376"/>
      <c r="C576" s="376"/>
      <c r="D576" s="376"/>
      <c r="E576" s="376"/>
      <c r="F576" s="376"/>
      <c r="G576" s="376"/>
      <c r="H576" s="376"/>
      <c r="I576" s="376"/>
      <c r="J576" s="376"/>
      <c r="K576" s="376"/>
      <c r="L576" s="376"/>
      <c r="M576" s="376"/>
      <c r="N576" s="376"/>
      <c r="O576">
        <f t="shared" si="50"/>
        <v>0</v>
      </c>
      <c r="P576">
        <f t="shared" si="45"/>
        <v>0</v>
      </c>
      <c r="Q576">
        <f t="shared" si="51"/>
        <v>0</v>
      </c>
      <c r="R576">
        <f t="shared" si="47"/>
        <v>0</v>
      </c>
      <c r="S576" s="686">
        <f t="shared" si="48"/>
        <v>0</v>
      </c>
      <c r="T576" s="376">
        <f t="shared" si="49"/>
        <v>0</v>
      </c>
    </row>
    <row r="577" spans="1:20">
      <c r="A577" s="375" t="s">
        <v>496</v>
      </c>
      <c r="B577" s="376"/>
      <c r="C577" s="376"/>
      <c r="D577" s="376"/>
      <c r="E577" s="376"/>
      <c r="F577" s="376"/>
      <c r="G577" s="376"/>
      <c r="H577" s="376"/>
      <c r="I577" s="376"/>
      <c r="J577" s="376"/>
      <c r="K577" s="376"/>
      <c r="L577" s="376">
        <v>1681330.92</v>
      </c>
      <c r="M577" s="376"/>
      <c r="N577" s="376">
        <v>1681330.92</v>
      </c>
      <c r="O577">
        <f t="shared" si="50"/>
        <v>0</v>
      </c>
      <c r="P577">
        <f t="shared" si="45"/>
        <v>0</v>
      </c>
      <c r="Q577">
        <f t="shared" si="51"/>
        <v>0</v>
      </c>
      <c r="R577">
        <f t="shared" si="47"/>
        <v>0</v>
      </c>
      <c r="S577" s="686">
        <f t="shared" si="48"/>
        <v>1681330.92</v>
      </c>
      <c r="T577" s="376">
        <f t="shared" si="49"/>
        <v>0</v>
      </c>
    </row>
    <row r="578" spans="1:20">
      <c r="A578" s="375" t="s">
        <v>490</v>
      </c>
      <c r="B578" s="376"/>
      <c r="C578" s="376"/>
      <c r="D578" s="376"/>
      <c r="E578" s="376"/>
      <c r="F578" s="376"/>
      <c r="G578" s="376"/>
      <c r="H578" s="376"/>
      <c r="I578" s="376"/>
      <c r="J578" s="376"/>
      <c r="K578" s="376"/>
      <c r="L578" s="376">
        <v>199553.64</v>
      </c>
      <c r="M578" s="376"/>
      <c r="N578" s="376">
        <v>199553.64</v>
      </c>
      <c r="O578">
        <f t="shared" si="50"/>
        <v>0</v>
      </c>
      <c r="P578">
        <f t="shared" si="45"/>
        <v>0</v>
      </c>
      <c r="Q578">
        <f t="shared" si="51"/>
        <v>0</v>
      </c>
      <c r="R578">
        <f t="shared" si="47"/>
        <v>0</v>
      </c>
      <c r="S578" s="686">
        <f t="shared" si="48"/>
        <v>199553.64</v>
      </c>
      <c r="T578" s="376">
        <f t="shared" si="49"/>
        <v>0</v>
      </c>
    </row>
    <row r="579" spans="1:20">
      <c r="A579" s="375" t="s">
        <v>1187</v>
      </c>
      <c r="B579" s="376"/>
      <c r="C579" s="376"/>
      <c r="D579" s="376"/>
      <c r="E579" s="376"/>
      <c r="F579" s="376"/>
      <c r="G579" s="376"/>
      <c r="H579" s="376"/>
      <c r="I579" s="376"/>
      <c r="J579" s="376"/>
      <c r="K579" s="376"/>
      <c r="L579" s="376"/>
      <c r="M579" s="376"/>
      <c r="N579" s="376"/>
      <c r="O579">
        <f t="shared" si="50"/>
        <v>0</v>
      </c>
      <c r="P579">
        <f t="shared" si="45"/>
        <v>0</v>
      </c>
      <c r="Q579">
        <f t="shared" si="51"/>
        <v>0</v>
      </c>
      <c r="R579">
        <f t="shared" si="47"/>
        <v>0</v>
      </c>
      <c r="S579" s="686">
        <f t="shared" si="48"/>
        <v>0</v>
      </c>
      <c r="T579" s="376">
        <f t="shared" si="49"/>
        <v>0</v>
      </c>
    </row>
    <row r="580" spans="1:20">
      <c r="A580" s="375" t="s">
        <v>491</v>
      </c>
      <c r="B580" s="376"/>
      <c r="C580" s="376"/>
      <c r="D580" s="376"/>
      <c r="E580" s="376"/>
      <c r="F580" s="376"/>
      <c r="G580" s="376"/>
      <c r="H580" s="376"/>
      <c r="I580" s="376"/>
      <c r="J580" s="376"/>
      <c r="K580" s="376"/>
      <c r="L580" s="376"/>
      <c r="M580" s="376"/>
      <c r="N580" s="376"/>
      <c r="O580">
        <f t="shared" si="50"/>
        <v>0</v>
      </c>
      <c r="P580">
        <f t="shared" si="45"/>
        <v>0</v>
      </c>
      <c r="Q580">
        <f t="shared" si="51"/>
        <v>0</v>
      </c>
      <c r="R580">
        <f t="shared" si="47"/>
        <v>0</v>
      </c>
      <c r="S580" s="686">
        <f t="shared" si="48"/>
        <v>0</v>
      </c>
      <c r="T580" s="376">
        <f t="shared" si="49"/>
        <v>0</v>
      </c>
    </row>
    <row r="581" spans="1:20">
      <c r="A581" s="375" t="s">
        <v>1188</v>
      </c>
      <c r="B581" s="376"/>
      <c r="C581" s="376"/>
      <c r="D581" s="376"/>
      <c r="E581" s="376"/>
      <c r="F581" s="376"/>
      <c r="G581" s="376"/>
      <c r="H581" s="376"/>
      <c r="I581" s="376"/>
      <c r="J581" s="376"/>
      <c r="K581" s="376"/>
      <c r="L581" s="376"/>
      <c r="M581" s="376"/>
      <c r="N581" s="376"/>
      <c r="O581">
        <f t="shared" si="50"/>
        <v>0</v>
      </c>
      <c r="P581">
        <f t="shared" si="45"/>
        <v>0</v>
      </c>
      <c r="Q581">
        <f t="shared" si="51"/>
        <v>0</v>
      </c>
      <c r="R581">
        <f t="shared" si="47"/>
        <v>0</v>
      </c>
      <c r="S581" s="686">
        <f t="shared" si="48"/>
        <v>0</v>
      </c>
      <c r="T581" s="376">
        <f t="shared" si="49"/>
        <v>0</v>
      </c>
    </row>
    <row r="582" spans="1:20">
      <c r="A582" s="375" t="s">
        <v>1189</v>
      </c>
      <c r="B582" s="376"/>
      <c r="C582" s="376"/>
      <c r="D582" s="376"/>
      <c r="E582" s="376"/>
      <c r="F582" s="376"/>
      <c r="G582" s="376"/>
      <c r="H582" s="376"/>
      <c r="I582" s="376"/>
      <c r="J582" s="376"/>
      <c r="K582" s="376"/>
      <c r="L582" s="376"/>
      <c r="M582" s="376"/>
      <c r="N582" s="376"/>
      <c r="O582">
        <f t="shared" si="50"/>
        <v>0</v>
      </c>
      <c r="P582">
        <f t="shared" si="45"/>
        <v>0</v>
      </c>
      <c r="Q582">
        <f t="shared" si="51"/>
        <v>0</v>
      </c>
      <c r="R582">
        <f t="shared" si="47"/>
        <v>0</v>
      </c>
      <c r="S582" s="686">
        <f t="shared" si="48"/>
        <v>0</v>
      </c>
      <c r="T582" s="376">
        <f t="shared" si="49"/>
        <v>0</v>
      </c>
    </row>
    <row r="583" spans="1:20">
      <c r="A583" s="375" t="s">
        <v>1190</v>
      </c>
      <c r="B583" s="376"/>
      <c r="C583" s="376"/>
      <c r="D583" s="376"/>
      <c r="E583" s="376"/>
      <c r="F583" s="376"/>
      <c r="G583" s="376"/>
      <c r="H583" s="376"/>
      <c r="I583" s="376"/>
      <c r="J583" s="376"/>
      <c r="K583" s="376"/>
      <c r="L583" s="376"/>
      <c r="M583" s="376"/>
      <c r="N583" s="376"/>
      <c r="O583">
        <f t="shared" si="50"/>
        <v>0</v>
      </c>
      <c r="P583">
        <f t="shared" si="45"/>
        <v>0</v>
      </c>
      <c r="Q583">
        <f t="shared" si="51"/>
        <v>0</v>
      </c>
      <c r="R583">
        <f t="shared" si="47"/>
        <v>0</v>
      </c>
      <c r="S583" s="686">
        <f t="shared" si="48"/>
        <v>0</v>
      </c>
      <c r="T583" s="376">
        <f t="shared" si="49"/>
        <v>0</v>
      </c>
    </row>
    <row r="584" spans="1:20">
      <c r="A584" s="375" t="s">
        <v>1191</v>
      </c>
      <c r="B584" s="376"/>
      <c r="C584" s="376"/>
      <c r="D584" s="376"/>
      <c r="E584" s="376"/>
      <c r="F584" s="376"/>
      <c r="G584" s="376"/>
      <c r="H584" s="376"/>
      <c r="I584" s="376"/>
      <c r="J584" s="376"/>
      <c r="K584" s="376"/>
      <c r="L584" s="376"/>
      <c r="M584" s="376"/>
      <c r="N584" s="376"/>
      <c r="O584">
        <f t="shared" si="50"/>
        <v>0</v>
      </c>
      <c r="P584">
        <f t="shared" si="45"/>
        <v>0</v>
      </c>
      <c r="Q584">
        <f t="shared" si="51"/>
        <v>0</v>
      </c>
      <c r="R584">
        <f t="shared" si="47"/>
        <v>0</v>
      </c>
      <c r="S584" s="686">
        <f t="shared" si="48"/>
        <v>0</v>
      </c>
      <c r="T584" s="376">
        <f t="shared" si="49"/>
        <v>0</v>
      </c>
    </row>
    <row r="585" spans="1:20">
      <c r="A585" s="375" t="s">
        <v>502</v>
      </c>
      <c r="B585" s="376"/>
      <c r="C585" s="376"/>
      <c r="D585" s="376"/>
      <c r="E585" s="376"/>
      <c r="F585" s="376"/>
      <c r="G585" s="376"/>
      <c r="H585" s="376"/>
      <c r="I585" s="376"/>
      <c r="J585" s="376"/>
      <c r="K585" s="376"/>
      <c r="L585" s="376"/>
      <c r="M585" s="376"/>
      <c r="N585" s="376"/>
      <c r="O585">
        <f t="shared" si="50"/>
        <v>0</v>
      </c>
      <c r="P585">
        <f t="shared" si="45"/>
        <v>0</v>
      </c>
      <c r="Q585">
        <f t="shared" si="51"/>
        <v>0</v>
      </c>
      <c r="R585">
        <f t="shared" si="47"/>
        <v>0</v>
      </c>
      <c r="S585" s="686">
        <f t="shared" si="48"/>
        <v>0</v>
      </c>
      <c r="T585" s="376">
        <f t="shared" si="49"/>
        <v>0</v>
      </c>
    </row>
    <row r="586" spans="1:20">
      <c r="A586" s="375" t="s">
        <v>503</v>
      </c>
      <c r="B586" s="376"/>
      <c r="C586" s="376"/>
      <c r="D586" s="376"/>
      <c r="E586" s="376"/>
      <c r="F586" s="376"/>
      <c r="G586" s="376"/>
      <c r="H586" s="376"/>
      <c r="I586" s="376"/>
      <c r="J586" s="376"/>
      <c r="K586" s="376"/>
      <c r="L586" s="376"/>
      <c r="M586" s="376"/>
      <c r="N586" s="376"/>
      <c r="O586">
        <f t="shared" si="50"/>
        <v>0</v>
      </c>
      <c r="P586">
        <f t="shared" si="45"/>
        <v>0</v>
      </c>
      <c r="Q586">
        <f t="shared" si="51"/>
        <v>0</v>
      </c>
      <c r="R586">
        <f t="shared" si="47"/>
        <v>0</v>
      </c>
      <c r="S586" s="686">
        <f t="shared" si="48"/>
        <v>0</v>
      </c>
      <c r="T586" s="376">
        <f t="shared" si="49"/>
        <v>0</v>
      </c>
    </row>
    <row r="587" spans="1:20">
      <c r="A587" s="375" t="s">
        <v>504</v>
      </c>
      <c r="B587" s="376"/>
      <c r="C587" s="376"/>
      <c r="D587" s="376"/>
      <c r="E587" s="376"/>
      <c r="F587" s="376"/>
      <c r="G587" s="376"/>
      <c r="H587" s="376"/>
      <c r="I587" s="376"/>
      <c r="J587" s="376"/>
      <c r="K587" s="376"/>
      <c r="L587" s="376"/>
      <c r="M587" s="376"/>
      <c r="N587" s="376"/>
      <c r="O587">
        <f t="shared" si="50"/>
        <v>0</v>
      </c>
      <c r="P587">
        <f t="shared" si="45"/>
        <v>0</v>
      </c>
      <c r="Q587">
        <f t="shared" si="51"/>
        <v>0</v>
      </c>
      <c r="R587">
        <f t="shared" si="47"/>
        <v>0</v>
      </c>
      <c r="S587" s="686">
        <f t="shared" si="48"/>
        <v>0</v>
      </c>
      <c r="T587" s="376">
        <f t="shared" si="49"/>
        <v>0</v>
      </c>
    </row>
    <row r="588" spans="1:20">
      <c r="A588" s="375" t="s">
        <v>505</v>
      </c>
      <c r="B588" s="376"/>
      <c r="C588" s="376"/>
      <c r="D588" s="376"/>
      <c r="E588" s="376"/>
      <c r="F588" s="376"/>
      <c r="G588" s="376"/>
      <c r="H588" s="376"/>
      <c r="I588" s="376"/>
      <c r="J588" s="376"/>
      <c r="K588" s="376"/>
      <c r="L588" s="376"/>
      <c r="M588" s="376"/>
      <c r="N588" s="376"/>
      <c r="O588">
        <f t="shared" si="50"/>
        <v>0</v>
      </c>
      <c r="P588">
        <f t="shared" si="45"/>
        <v>0</v>
      </c>
      <c r="Q588">
        <f t="shared" si="51"/>
        <v>0</v>
      </c>
      <c r="R588">
        <f t="shared" si="47"/>
        <v>0</v>
      </c>
      <c r="S588" s="686">
        <f t="shared" si="48"/>
        <v>0</v>
      </c>
      <c r="T588" s="376">
        <f t="shared" si="49"/>
        <v>0</v>
      </c>
    </row>
    <row r="589" spans="1:20">
      <c r="A589" s="375" t="s">
        <v>506</v>
      </c>
      <c r="B589" s="376"/>
      <c r="C589" s="376"/>
      <c r="D589" s="376"/>
      <c r="E589" s="376"/>
      <c r="F589" s="376"/>
      <c r="G589" s="376"/>
      <c r="H589" s="376"/>
      <c r="I589" s="376"/>
      <c r="J589" s="376"/>
      <c r="K589" s="376"/>
      <c r="L589" s="376"/>
      <c r="M589" s="376"/>
      <c r="N589" s="376"/>
      <c r="O589">
        <f t="shared" si="50"/>
        <v>0</v>
      </c>
      <c r="P589">
        <f t="shared" si="45"/>
        <v>0</v>
      </c>
      <c r="Q589">
        <f t="shared" si="51"/>
        <v>0</v>
      </c>
      <c r="R589">
        <f t="shared" si="47"/>
        <v>0</v>
      </c>
      <c r="S589" s="686">
        <f t="shared" si="48"/>
        <v>0</v>
      </c>
      <c r="T589" s="376">
        <f t="shared" si="49"/>
        <v>0</v>
      </c>
    </row>
    <row r="590" spans="1:20">
      <c r="A590" s="375" t="s">
        <v>507</v>
      </c>
      <c r="B590" s="376"/>
      <c r="C590" s="376"/>
      <c r="D590" s="376"/>
      <c r="E590" s="376"/>
      <c r="F590" s="376"/>
      <c r="G590" s="376"/>
      <c r="H590" s="376"/>
      <c r="I590" s="376"/>
      <c r="J590" s="376"/>
      <c r="K590" s="376"/>
      <c r="L590" s="376"/>
      <c r="M590" s="376"/>
      <c r="N590" s="376"/>
      <c r="O590">
        <f t="shared" si="50"/>
        <v>0</v>
      </c>
      <c r="P590">
        <f t="shared" si="45"/>
        <v>0</v>
      </c>
      <c r="Q590">
        <f t="shared" si="51"/>
        <v>0</v>
      </c>
      <c r="R590">
        <f t="shared" si="47"/>
        <v>0</v>
      </c>
      <c r="S590" s="686">
        <f t="shared" si="48"/>
        <v>0</v>
      </c>
      <c r="T590" s="376">
        <f t="shared" si="49"/>
        <v>0</v>
      </c>
    </row>
    <row r="591" spans="1:20">
      <c r="A591" s="375" t="s">
        <v>472</v>
      </c>
      <c r="B591" s="376"/>
      <c r="C591" s="376"/>
      <c r="D591" s="376"/>
      <c r="E591" s="376"/>
      <c r="F591" s="376"/>
      <c r="G591" s="376"/>
      <c r="H591" s="376"/>
      <c r="I591" s="376"/>
      <c r="J591" s="376"/>
      <c r="K591" s="376"/>
      <c r="L591" s="376">
        <v>38000</v>
      </c>
      <c r="M591" s="376"/>
      <c r="N591" s="376">
        <v>38000</v>
      </c>
      <c r="O591">
        <f t="shared" si="50"/>
        <v>0</v>
      </c>
      <c r="P591">
        <f t="shared" si="45"/>
        <v>0</v>
      </c>
      <c r="Q591">
        <f t="shared" si="51"/>
        <v>0</v>
      </c>
      <c r="R591">
        <f t="shared" si="47"/>
        <v>0</v>
      </c>
      <c r="S591" s="686">
        <f t="shared" si="48"/>
        <v>38000</v>
      </c>
      <c r="T591" s="376">
        <f t="shared" si="49"/>
        <v>0</v>
      </c>
    </row>
    <row r="592" spans="1:20">
      <c r="A592" s="375" t="s">
        <v>473</v>
      </c>
      <c r="B592" s="376"/>
      <c r="C592" s="376"/>
      <c r="D592" s="376"/>
      <c r="E592" s="376"/>
      <c r="F592" s="376"/>
      <c r="G592" s="376"/>
      <c r="H592" s="376"/>
      <c r="I592" s="376"/>
      <c r="J592" s="376"/>
      <c r="K592" s="376"/>
      <c r="L592" s="376">
        <v>300000</v>
      </c>
      <c r="M592" s="376"/>
      <c r="N592" s="376">
        <v>300000</v>
      </c>
      <c r="O592">
        <f t="shared" si="50"/>
        <v>0</v>
      </c>
      <c r="P592">
        <f t="shared" si="45"/>
        <v>0</v>
      </c>
      <c r="Q592">
        <f t="shared" si="51"/>
        <v>0</v>
      </c>
      <c r="R592">
        <f t="shared" si="47"/>
        <v>0</v>
      </c>
      <c r="S592" s="686">
        <f t="shared" si="48"/>
        <v>300000</v>
      </c>
      <c r="T592" s="376">
        <f t="shared" si="49"/>
        <v>0</v>
      </c>
    </row>
    <row r="593" spans="1:20">
      <c r="A593" s="375" t="s">
        <v>1192</v>
      </c>
      <c r="B593" s="376"/>
      <c r="C593" s="376"/>
      <c r="D593" s="376"/>
      <c r="E593" s="376"/>
      <c r="F593" s="376"/>
      <c r="G593" s="376"/>
      <c r="H593" s="376"/>
      <c r="I593" s="376"/>
      <c r="J593" s="376"/>
      <c r="K593" s="376"/>
      <c r="L593" s="376"/>
      <c r="M593" s="376"/>
      <c r="N593" s="376"/>
      <c r="O593">
        <f t="shared" si="50"/>
        <v>0</v>
      </c>
      <c r="P593">
        <f t="shared" si="45"/>
        <v>0</v>
      </c>
      <c r="Q593">
        <f t="shared" si="51"/>
        <v>0</v>
      </c>
      <c r="R593">
        <f t="shared" si="47"/>
        <v>0</v>
      </c>
      <c r="S593" s="686">
        <f t="shared" si="48"/>
        <v>0</v>
      </c>
      <c r="T593" s="376">
        <f t="shared" si="49"/>
        <v>0</v>
      </c>
    </row>
    <row r="594" spans="1:20">
      <c r="A594" s="375" t="s">
        <v>508</v>
      </c>
      <c r="B594" s="376">
        <v>0</v>
      </c>
      <c r="C594" s="376"/>
      <c r="D594" s="376"/>
      <c r="E594" s="376"/>
      <c r="F594" s="376">
        <v>0</v>
      </c>
      <c r="G594" s="376"/>
      <c r="H594" s="376"/>
      <c r="I594" s="376"/>
      <c r="J594" s="376"/>
      <c r="K594" s="376"/>
      <c r="L594" s="376">
        <v>7499.4</v>
      </c>
      <c r="M594" s="376"/>
      <c r="N594" s="376">
        <v>7499.4</v>
      </c>
      <c r="O594">
        <f t="shared" si="50"/>
        <v>0</v>
      </c>
      <c r="P594">
        <f t="shared" si="45"/>
        <v>0</v>
      </c>
      <c r="Q594">
        <f t="shared" si="51"/>
        <v>0</v>
      </c>
      <c r="R594">
        <f t="shared" si="47"/>
        <v>0</v>
      </c>
      <c r="S594" s="686">
        <f t="shared" si="48"/>
        <v>7499.4</v>
      </c>
      <c r="T594" s="376">
        <f t="shared" si="49"/>
        <v>0</v>
      </c>
    </row>
    <row r="595" spans="1:20">
      <c r="A595" s="375" t="s">
        <v>475</v>
      </c>
      <c r="B595" s="376"/>
      <c r="C595" s="376"/>
      <c r="D595" s="376"/>
      <c r="E595" s="376"/>
      <c r="F595" s="376"/>
      <c r="G595" s="376"/>
      <c r="H595" s="376"/>
      <c r="I595" s="376"/>
      <c r="J595" s="376"/>
      <c r="K595" s="376"/>
      <c r="L595" s="376"/>
      <c r="M595" s="376"/>
      <c r="N595" s="376"/>
      <c r="O595">
        <f t="shared" si="50"/>
        <v>0</v>
      </c>
      <c r="P595">
        <f t="shared" si="45"/>
        <v>0</v>
      </c>
      <c r="Q595">
        <f t="shared" si="51"/>
        <v>0</v>
      </c>
      <c r="R595">
        <f t="shared" si="47"/>
        <v>0</v>
      </c>
      <c r="S595" s="686">
        <f t="shared" si="48"/>
        <v>0</v>
      </c>
      <c r="T595" s="376">
        <f t="shared" si="49"/>
        <v>0</v>
      </c>
    </row>
    <row r="596" spans="1:20">
      <c r="A596" s="375" t="s">
        <v>476</v>
      </c>
      <c r="B596" s="376"/>
      <c r="C596" s="376"/>
      <c r="D596" s="376"/>
      <c r="E596" s="376"/>
      <c r="F596" s="376"/>
      <c r="G596" s="376"/>
      <c r="H596" s="376"/>
      <c r="I596" s="376"/>
      <c r="J596" s="376"/>
      <c r="K596" s="376"/>
      <c r="L596" s="376"/>
      <c r="M596" s="376"/>
      <c r="N596" s="376"/>
      <c r="O596">
        <f t="shared" si="50"/>
        <v>0</v>
      </c>
      <c r="P596">
        <f t="shared" si="45"/>
        <v>0</v>
      </c>
      <c r="Q596">
        <f t="shared" si="51"/>
        <v>0</v>
      </c>
      <c r="R596">
        <f t="shared" si="47"/>
        <v>0</v>
      </c>
      <c r="S596" s="686">
        <f t="shared" si="48"/>
        <v>0</v>
      </c>
      <c r="T596" s="376">
        <f t="shared" si="49"/>
        <v>0</v>
      </c>
    </row>
    <row r="597" spans="1:20">
      <c r="A597" s="375" t="s">
        <v>477</v>
      </c>
      <c r="B597" s="376"/>
      <c r="C597" s="376"/>
      <c r="D597" s="376"/>
      <c r="E597" s="376"/>
      <c r="F597" s="376"/>
      <c r="G597" s="376"/>
      <c r="H597" s="376"/>
      <c r="I597" s="376"/>
      <c r="J597" s="376"/>
      <c r="K597" s="376"/>
      <c r="L597" s="376"/>
      <c r="M597" s="376"/>
      <c r="N597" s="376"/>
      <c r="O597">
        <f t="shared" si="50"/>
        <v>0</v>
      </c>
      <c r="P597">
        <f t="shared" si="45"/>
        <v>0</v>
      </c>
      <c r="Q597">
        <f t="shared" si="51"/>
        <v>0</v>
      </c>
      <c r="R597">
        <f t="shared" si="47"/>
        <v>0</v>
      </c>
      <c r="S597" s="686">
        <f t="shared" si="48"/>
        <v>0</v>
      </c>
      <c r="T597" s="376">
        <f t="shared" si="49"/>
        <v>0</v>
      </c>
    </row>
    <row r="598" spans="1:20">
      <c r="A598" s="375" t="s">
        <v>509</v>
      </c>
      <c r="B598" s="376"/>
      <c r="C598" s="376"/>
      <c r="D598" s="376"/>
      <c r="E598" s="376"/>
      <c r="F598" s="376"/>
      <c r="G598" s="376"/>
      <c r="H598" s="376"/>
      <c r="I598" s="376"/>
      <c r="J598" s="376"/>
      <c r="K598" s="376"/>
      <c r="L598" s="376"/>
      <c r="M598" s="376"/>
      <c r="N598" s="376"/>
      <c r="O598">
        <f t="shared" si="50"/>
        <v>0</v>
      </c>
      <c r="P598">
        <f t="shared" si="45"/>
        <v>0</v>
      </c>
      <c r="Q598">
        <f t="shared" si="51"/>
        <v>0</v>
      </c>
      <c r="R598">
        <f t="shared" si="47"/>
        <v>0</v>
      </c>
      <c r="S598" s="686">
        <f t="shared" si="48"/>
        <v>0</v>
      </c>
      <c r="T598" s="376">
        <f t="shared" si="49"/>
        <v>0</v>
      </c>
    </row>
    <row r="599" spans="1:20">
      <c r="A599" s="375" t="s">
        <v>516</v>
      </c>
      <c r="B599" s="376"/>
      <c r="C599" s="376"/>
      <c r="D599" s="376"/>
      <c r="E599" s="376"/>
      <c r="F599" s="376"/>
      <c r="G599" s="376"/>
      <c r="H599" s="376"/>
      <c r="I599" s="376"/>
      <c r="J599" s="376"/>
      <c r="K599" s="376"/>
      <c r="L599" s="376"/>
      <c r="M599" s="376"/>
      <c r="N599" s="376"/>
      <c r="O599">
        <f t="shared" si="50"/>
        <v>0</v>
      </c>
      <c r="P599">
        <f t="shared" si="45"/>
        <v>0</v>
      </c>
      <c r="Q599">
        <f t="shared" si="51"/>
        <v>0</v>
      </c>
      <c r="R599">
        <f t="shared" si="47"/>
        <v>0</v>
      </c>
      <c r="S599" s="686">
        <f t="shared" si="48"/>
        <v>0</v>
      </c>
      <c r="T599" s="376">
        <f t="shared" si="49"/>
        <v>0</v>
      </c>
    </row>
    <row r="600" spans="1:20">
      <c r="A600" s="375" t="s">
        <v>478</v>
      </c>
      <c r="B600" s="376"/>
      <c r="C600" s="376"/>
      <c r="D600" s="376"/>
      <c r="E600" s="376"/>
      <c r="F600" s="376"/>
      <c r="G600" s="376"/>
      <c r="H600" s="376"/>
      <c r="I600" s="376"/>
      <c r="J600" s="376"/>
      <c r="K600" s="376"/>
      <c r="L600" s="376"/>
      <c r="M600" s="376"/>
      <c r="N600" s="376"/>
      <c r="O600">
        <f t="shared" si="50"/>
        <v>0</v>
      </c>
      <c r="P600">
        <f t="shared" si="45"/>
        <v>0</v>
      </c>
      <c r="Q600">
        <f t="shared" si="51"/>
        <v>0</v>
      </c>
      <c r="R600">
        <f t="shared" si="47"/>
        <v>0</v>
      </c>
      <c r="S600" s="686">
        <f t="shared" si="48"/>
        <v>0</v>
      </c>
      <c r="T600" s="376">
        <f t="shared" si="49"/>
        <v>0</v>
      </c>
    </row>
    <row r="601" spans="1:20">
      <c r="A601" s="375" t="s">
        <v>479</v>
      </c>
      <c r="B601" s="376"/>
      <c r="C601" s="376"/>
      <c r="D601" s="376"/>
      <c r="E601" s="376"/>
      <c r="F601" s="376"/>
      <c r="G601" s="376"/>
      <c r="H601" s="376"/>
      <c r="I601" s="376"/>
      <c r="J601" s="376"/>
      <c r="K601" s="376"/>
      <c r="L601" s="376">
        <v>116000</v>
      </c>
      <c r="M601" s="376"/>
      <c r="N601" s="376">
        <v>116000</v>
      </c>
      <c r="O601">
        <f t="shared" si="50"/>
        <v>0</v>
      </c>
      <c r="P601">
        <f t="shared" si="45"/>
        <v>0</v>
      </c>
      <c r="Q601">
        <f t="shared" ref="Q601:Q607" si="52">D601+E601+F601+G601+H601+I601+J601</f>
        <v>0</v>
      </c>
      <c r="R601">
        <f t="shared" si="47"/>
        <v>0</v>
      </c>
      <c r="S601" s="686">
        <f t="shared" si="48"/>
        <v>116000</v>
      </c>
      <c r="T601" s="376">
        <f t="shared" si="49"/>
        <v>0</v>
      </c>
    </row>
    <row r="602" spans="1:20">
      <c r="A602" s="375" t="s">
        <v>510</v>
      </c>
      <c r="B602" s="376"/>
      <c r="C602" s="376"/>
      <c r="D602" s="376"/>
      <c r="E602" s="376"/>
      <c r="F602" s="376"/>
      <c r="G602" s="376"/>
      <c r="H602" s="376"/>
      <c r="I602" s="376"/>
      <c r="J602" s="376"/>
      <c r="K602" s="376"/>
      <c r="L602" s="376"/>
      <c r="M602" s="376"/>
      <c r="N602" s="376"/>
      <c r="O602">
        <f t="shared" ref="O602:O607" si="53">B602</f>
        <v>0</v>
      </c>
      <c r="P602">
        <f t="shared" ref="P602:P607" si="54">C602</f>
        <v>0</v>
      </c>
      <c r="Q602">
        <f t="shared" si="52"/>
        <v>0</v>
      </c>
      <c r="R602">
        <f t="shared" ref="R602:S607" si="55">K602</f>
        <v>0</v>
      </c>
      <c r="S602" s="686">
        <f t="shared" si="55"/>
        <v>0</v>
      </c>
      <c r="T602" s="376">
        <f t="shared" ref="T602:T607" si="56">M602</f>
        <v>0</v>
      </c>
    </row>
    <row r="603" spans="1:20">
      <c r="A603" s="375" t="s">
        <v>1193</v>
      </c>
      <c r="B603" s="376"/>
      <c r="C603" s="376"/>
      <c r="D603" s="376"/>
      <c r="E603" s="376"/>
      <c r="F603" s="376"/>
      <c r="G603" s="376"/>
      <c r="H603" s="376"/>
      <c r="I603" s="376"/>
      <c r="J603" s="376"/>
      <c r="K603" s="376"/>
      <c r="L603" s="376"/>
      <c r="M603" s="376"/>
      <c r="N603" s="376"/>
      <c r="O603">
        <f t="shared" si="53"/>
        <v>0</v>
      </c>
      <c r="P603">
        <f t="shared" si="54"/>
        <v>0</v>
      </c>
      <c r="Q603">
        <f t="shared" si="52"/>
        <v>0</v>
      </c>
      <c r="R603">
        <f t="shared" si="55"/>
        <v>0</v>
      </c>
      <c r="S603" s="686">
        <f t="shared" si="55"/>
        <v>0</v>
      </c>
      <c r="T603" s="376">
        <f t="shared" si="56"/>
        <v>0</v>
      </c>
    </row>
    <row r="604" spans="1:20">
      <c r="A604" s="375" t="s">
        <v>525</v>
      </c>
      <c r="B604" s="376"/>
      <c r="C604" s="376"/>
      <c r="D604" s="376"/>
      <c r="E604" s="376"/>
      <c r="F604" s="376"/>
      <c r="G604" s="376"/>
      <c r="H604" s="376"/>
      <c r="I604" s="376"/>
      <c r="J604" s="376"/>
      <c r="K604" s="376"/>
      <c r="L604" s="376"/>
      <c r="M604" s="376"/>
      <c r="N604" s="376"/>
      <c r="O604">
        <f t="shared" si="53"/>
        <v>0</v>
      </c>
      <c r="P604">
        <f t="shared" si="54"/>
        <v>0</v>
      </c>
      <c r="Q604">
        <f t="shared" si="52"/>
        <v>0</v>
      </c>
      <c r="R604">
        <f t="shared" si="55"/>
        <v>0</v>
      </c>
      <c r="S604" s="686">
        <f t="shared" si="55"/>
        <v>0</v>
      </c>
      <c r="T604" s="376">
        <f t="shared" si="56"/>
        <v>0</v>
      </c>
    </row>
    <row r="605" spans="1:20">
      <c r="A605" s="375" t="s">
        <v>492</v>
      </c>
      <c r="B605" s="376"/>
      <c r="C605" s="376"/>
      <c r="D605" s="376"/>
      <c r="E605" s="376"/>
      <c r="F605" s="376"/>
      <c r="G605" s="376"/>
      <c r="H605" s="376"/>
      <c r="I605" s="376"/>
      <c r="J605" s="376"/>
      <c r="K605" s="376"/>
      <c r="L605" s="376">
        <v>19758.28</v>
      </c>
      <c r="M605" s="376"/>
      <c r="N605" s="376">
        <v>19758.28</v>
      </c>
      <c r="O605">
        <f t="shared" si="53"/>
        <v>0</v>
      </c>
      <c r="P605">
        <f t="shared" si="54"/>
        <v>0</v>
      </c>
      <c r="Q605">
        <f t="shared" si="52"/>
        <v>0</v>
      </c>
      <c r="R605">
        <f t="shared" si="55"/>
        <v>0</v>
      </c>
      <c r="S605" s="686">
        <f t="shared" si="55"/>
        <v>19758.28</v>
      </c>
      <c r="T605" s="376">
        <f t="shared" si="56"/>
        <v>0</v>
      </c>
    </row>
    <row r="606" spans="1:20">
      <c r="A606" s="375" t="s">
        <v>493</v>
      </c>
      <c r="B606" s="376"/>
      <c r="C606" s="376"/>
      <c r="D606" s="376"/>
      <c r="E606" s="376"/>
      <c r="F606" s="376"/>
      <c r="G606" s="376"/>
      <c r="H606" s="376"/>
      <c r="I606" s="376"/>
      <c r="J606" s="376"/>
      <c r="K606" s="376"/>
      <c r="L606" s="376"/>
      <c r="M606" s="376"/>
      <c r="N606" s="376"/>
      <c r="O606">
        <f t="shared" si="53"/>
        <v>0</v>
      </c>
      <c r="P606">
        <f t="shared" si="54"/>
        <v>0</v>
      </c>
      <c r="Q606">
        <f t="shared" si="52"/>
        <v>0</v>
      </c>
      <c r="R606">
        <f t="shared" si="55"/>
        <v>0</v>
      </c>
      <c r="S606" s="686">
        <f t="shared" si="55"/>
        <v>0</v>
      </c>
      <c r="T606" s="376">
        <f t="shared" si="56"/>
        <v>0</v>
      </c>
    </row>
    <row r="607" spans="1:20">
      <c r="A607" s="375" t="s">
        <v>511</v>
      </c>
      <c r="B607" s="376"/>
      <c r="C607" s="376"/>
      <c r="D607" s="376"/>
      <c r="E607" s="376"/>
      <c r="F607" s="376"/>
      <c r="G607" s="376"/>
      <c r="H607" s="376"/>
      <c r="I607" s="376"/>
      <c r="J607" s="376"/>
      <c r="K607" s="376"/>
      <c r="L607" s="376"/>
      <c r="M607" s="376"/>
      <c r="N607" s="376"/>
      <c r="O607">
        <f t="shared" si="53"/>
        <v>0</v>
      </c>
      <c r="P607">
        <f t="shared" si="54"/>
        <v>0</v>
      </c>
      <c r="Q607">
        <f t="shared" si="52"/>
        <v>0</v>
      </c>
      <c r="R607">
        <f t="shared" si="55"/>
        <v>0</v>
      </c>
      <c r="S607" s="686">
        <f t="shared" si="55"/>
        <v>0</v>
      </c>
      <c r="T607" s="376">
        <f t="shared" si="56"/>
        <v>0</v>
      </c>
    </row>
    <row r="608" spans="1:20" s="306" customFormat="1">
      <c r="A608" s="306" t="s">
        <v>1178</v>
      </c>
      <c r="B608" s="751">
        <f>SUM(B537:B607)</f>
        <v>2771194</v>
      </c>
      <c r="C608" s="751">
        <f t="shared" ref="C608:T608" si="57">SUM(C537:C607)</f>
        <v>0</v>
      </c>
      <c r="D608" s="751">
        <f t="shared" si="57"/>
        <v>495657931.34999996</v>
      </c>
      <c r="E608" s="751">
        <f t="shared" si="57"/>
        <v>16109169.48</v>
      </c>
      <c r="F608" s="751">
        <f t="shared" si="57"/>
        <v>0</v>
      </c>
      <c r="G608" s="751">
        <f t="shared" si="57"/>
        <v>0</v>
      </c>
      <c r="H608" s="751">
        <f t="shared" si="57"/>
        <v>0</v>
      </c>
      <c r="I608" s="751">
        <f t="shared" si="57"/>
        <v>0</v>
      </c>
      <c r="J608" s="751">
        <f t="shared" si="57"/>
        <v>0</v>
      </c>
      <c r="K608" s="751">
        <f t="shared" si="57"/>
        <v>0</v>
      </c>
      <c r="L608" s="751">
        <f t="shared" si="57"/>
        <v>114083594.48</v>
      </c>
      <c r="M608" s="751">
        <f t="shared" si="57"/>
        <v>0</v>
      </c>
      <c r="N608" s="751">
        <f t="shared" si="57"/>
        <v>628621889.30999982</v>
      </c>
      <c r="O608" s="751">
        <f t="shared" si="57"/>
        <v>2771194</v>
      </c>
      <c r="P608" s="751">
        <f t="shared" si="57"/>
        <v>0</v>
      </c>
      <c r="Q608" s="751">
        <f t="shared" si="57"/>
        <v>511767100.82999998</v>
      </c>
      <c r="R608" s="751">
        <f t="shared" si="57"/>
        <v>0</v>
      </c>
      <c r="S608" s="751">
        <f t="shared" si="57"/>
        <v>114083594.48</v>
      </c>
      <c r="T608" s="751">
        <f t="shared" si="57"/>
        <v>0</v>
      </c>
    </row>
  </sheetData>
  <mergeCells count="4">
    <mergeCell ref="A77:Y77"/>
    <mergeCell ref="A230:Y230"/>
    <mergeCell ref="A382:Y382"/>
    <mergeCell ref="A535:Y535"/>
  </mergeCells>
  <pageMargins left="0.7" right="0.7" top="0.75" bottom="0.75" header="0.3" footer="0.3"/>
  <pageSetup paperSize="9" orientation="portrait"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48"/>
  <sheetViews>
    <sheetView showGridLines="0" view="pageBreakPreview" topLeftCell="A10" zoomScale="90" zoomScaleNormal="85" zoomScaleSheetLayoutView="90" workbookViewId="0">
      <selection activeCell="I12" sqref="I12"/>
    </sheetView>
  </sheetViews>
  <sheetFormatPr baseColWidth="10" defaultColWidth="11.44140625" defaultRowHeight="13.2"/>
  <cols>
    <col min="1" max="1" width="4.6640625" style="419" customWidth="1"/>
    <col min="2" max="2" width="3.6640625" style="419" customWidth="1"/>
    <col min="3" max="5" width="4" style="419" customWidth="1"/>
    <col min="6" max="6" width="27.6640625" style="419" customWidth="1"/>
    <col min="7" max="7" width="13.109375" style="419" customWidth="1"/>
    <col min="8" max="10" width="16.44140625" style="419" customWidth="1"/>
    <col min="11" max="12" width="10.33203125" style="419" customWidth="1"/>
    <col min="13" max="13" width="15.6640625" style="419" customWidth="1"/>
    <col min="14" max="14" width="17.6640625" style="419" customWidth="1"/>
    <col min="15" max="17" width="15.6640625" style="419" customWidth="1"/>
    <col min="18" max="18" width="10.6640625" style="419" customWidth="1"/>
    <col min="19" max="19" width="10.44140625" style="419" customWidth="1"/>
    <col min="20" max="20" width="11.33203125" style="419" customWidth="1"/>
    <col min="21" max="21" width="10.5546875" style="419" customWidth="1"/>
    <col min="22" max="22" width="3.6640625" style="419" customWidth="1"/>
    <col min="23" max="16384" width="11.44140625" style="419"/>
  </cols>
  <sheetData>
    <row r="1" spans="1:21" ht="25.35" customHeight="1">
      <c r="A1" s="1614" t="s">
        <v>258</v>
      </c>
      <c r="B1" s="1615"/>
      <c r="C1" s="1615"/>
      <c r="D1" s="1615"/>
      <c r="E1" s="1615"/>
      <c r="F1" s="1615"/>
      <c r="G1" s="1615"/>
      <c r="H1" s="1615"/>
      <c r="I1" s="1615"/>
      <c r="J1" s="1615"/>
      <c r="K1" s="1615"/>
      <c r="L1" s="1615"/>
      <c r="M1" s="1615"/>
      <c r="N1" s="1615"/>
      <c r="O1" s="1615"/>
      <c r="P1" s="1615"/>
      <c r="Q1" s="1615"/>
      <c r="R1" s="1615"/>
      <c r="S1" s="1615"/>
      <c r="T1" s="1615"/>
      <c r="U1" s="1616"/>
    </row>
    <row r="2" spans="1:21" ht="25.35" customHeight="1">
      <c r="A2" s="1617" t="s">
        <v>1828</v>
      </c>
      <c r="B2" s="1618"/>
      <c r="C2" s="1618"/>
      <c r="D2" s="1618"/>
      <c r="E2" s="1618"/>
      <c r="F2" s="1618"/>
      <c r="G2" s="1618"/>
      <c r="H2" s="1618"/>
      <c r="I2" s="1618"/>
      <c r="J2" s="1618"/>
      <c r="K2" s="1618"/>
      <c r="L2" s="1618"/>
      <c r="M2" s="1618"/>
      <c r="N2" s="1618"/>
      <c r="O2" s="1618"/>
      <c r="P2" s="1618"/>
      <c r="Q2" s="1618"/>
      <c r="R2" s="1618"/>
      <c r="S2" s="1618"/>
      <c r="T2" s="1618"/>
      <c r="U2" s="1619"/>
    </row>
    <row r="3" spans="1:21" ht="6" customHeight="1">
      <c r="A3" s="439"/>
      <c r="B3" s="511"/>
      <c r="C3" s="511"/>
      <c r="D3" s="511"/>
      <c r="E3" s="511"/>
      <c r="F3" s="511"/>
      <c r="G3" s="511"/>
      <c r="H3" s="511"/>
      <c r="I3" s="511"/>
      <c r="J3" s="511"/>
      <c r="K3" s="511"/>
      <c r="L3" s="511"/>
      <c r="M3" s="511"/>
      <c r="N3" s="511"/>
      <c r="O3" s="511"/>
      <c r="P3" s="511"/>
      <c r="Q3" s="511"/>
      <c r="R3" s="511"/>
      <c r="S3" s="511"/>
      <c r="T3" s="511"/>
      <c r="U3" s="437"/>
    </row>
    <row r="4" spans="1:21" ht="20.100000000000001" customHeight="1">
      <c r="A4" s="1321" t="s">
        <v>457</v>
      </c>
      <c r="B4" s="1322"/>
      <c r="C4" s="1322"/>
      <c r="D4" s="1322"/>
      <c r="E4" s="1322"/>
      <c r="F4" s="1322"/>
      <c r="G4" s="1322"/>
      <c r="H4" s="1322"/>
      <c r="I4" s="1322"/>
      <c r="J4" s="1322"/>
      <c r="K4" s="1322"/>
      <c r="L4" s="1322"/>
      <c r="M4" s="1322"/>
      <c r="N4" s="1322"/>
      <c r="O4" s="1322"/>
      <c r="P4" s="1322"/>
      <c r="Q4" s="1322"/>
      <c r="R4" s="1322"/>
      <c r="S4" s="1322"/>
      <c r="T4" s="1322"/>
      <c r="U4" s="1323"/>
    </row>
    <row r="5" spans="1:21" ht="20.100000000000001" customHeight="1">
      <c r="A5" s="1620" t="s">
        <v>458</v>
      </c>
      <c r="B5" s="1621"/>
      <c r="C5" s="1621"/>
      <c r="D5" s="1621"/>
      <c r="E5" s="1621"/>
      <c r="F5" s="1621"/>
      <c r="G5" s="1621"/>
      <c r="H5" s="1621"/>
      <c r="I5" s="1621"/>
      <c r="J5" s="1621"/>
      <c r="K5" s="1621"/>
      <c r="L5" s="1621"/>
      <c r="M5" s="1621"/>
      <c r="N5" s="1621"/>
      <c r="O5" s="1621"/>
      <c r="P5" s="1621"/>
      <c r="Q5" s="1621"/>
      <c r="R5" s="1621"/>
      <c r="S5" s="1621"/>
      <c r="T5" s="1621"/>
      <c r="U5" s="1622"/>
    </row>
    <row r="6" spans="1:21" ht="15" customHeight="1">
      <c r="A6" s="1623" t="s">
        <v>211</v>
      </c>
      <c r="B6" s="1626" t="s">
        <v>274</v>
      </c>
      <c r="C6" s="1627"/>
      <c r="D6" s="1627"/>
      <c r="E6" s="1628"/>
      <c r="F6" s="1635" t="s">
        <v>250</v>
      </c>
      <c r="G6" s="1635" t="s">
        <v>251</v>
      </c>
      <c r="H6" s="518" t="s">
        <v>7</v>
      </c>
      <c r="I6" s="518"/>
      <c r="J6" s="518"/>
      <c r="K6" s="518"/>
      <c r="L6" s="518"/>
      <c r="M6" s="518"/>
      <c r="N6" s="518"/>
      <c r="O6" s="518"/>
      <c r="P6" s="518"/>
      <c r="Q6" s="518"/>
      <c r="R6" s="518"/>
      <c r="S6" s="518"/>
      <c r="T6" s="518"/>
      <c r="U6" s="504"/>
    </row>
    <row r="7" spans="1:21" ht="15" customHeight="1">
      <c r="A7" s="1624"/>
      <c r="B7" s="1629"/>
      <c r="C7" s="1630"/>
      <c r="D7" s="1630"/>
      <c r="E7" s="1631"/>
      <c r="F7" s="1636"/>
      <c r="G7" s="1636"/>
      <c r="H7" s="1608" t="s">
        <v>310</v>
      </c>
      <c r="I7" s="1609"/>
      <c r="J7" s="1610"/>
      <c r="K7" s="1608" t="s">
        <v>13</v>
      </c>
      <c r="L7" s="1610"/>
      <c r="M7" s="1608" t="s">
        <v>311</v>
      </c>
      <c r="N7" s="1609"/>
      <c r="O7" s="1609"/>
      <c r="P7" s="1609"/>
      <c r="Q7" s="1610"/>
      <c r="R7" s="1611" t="s">
        <v>13</v>
      </c>
      <c r="S7" s="1612"/>
      <c r="T7" s="1612"/>
      <c r="U7" s="1613"/>
    </row>
    <row r="8" spans="1:21" ht="40.950000000000003" customHeight="1">
      <c r="A8" s="1625"/>
      <c r="B8" s="1632"/>
      <c r="C8" s="1633"/>
      <c r="D8" s="1633"/>
      <c r="E8" s="1634"/>
      <c r="F8" s="1637"/>
      <c r="G8" s="1637"/>
      <c r="H8" s="435" t="s">
        <v>107</v>
      </c>
      <c r="I8" s="435" t="s">
        <v>318</v>
      </c>
      <c r="J8" s="435" t="s">
        <v>300</v>
      </c>
      <c r="K8" s="436" t="s">
        <v>220</v>
      </c>
      <c r="L8" s="436" t="s">
        <v>221</v>
      </c>
      <c r="M8" s="435" t="s">
        <v>103</v>
      </c>
      <c r="N8" s="435" t="s">
        <v>198</v>
      </c>
      <c r="O8" s="435" t="s">
        <v>104</v>
      </c>
      <c r="P8" s="435" t="s">
        <v>105</v>
      </c>
      <c r="Q8" s="435" t="s">
        <v>106</v>
      </c>
      <c r="R8" s="434" t="s">
        <v>222</v>
      </c>
      <c r="S8" s="434" t="s">
        <v>223</v>
      </c>
      <c r="T8" s="434" t="s">
        <v>224</v>
      </c>
      <c r="U8" s="434" t="s">
        <v>324</v>
      </c>
    </row>
    <row r="9" spans="1:21" s="418" customFormat="1" ht="15" customHeight="1">
      <c r="A9" s="283">
        <v>5</v>
      </c>
      <c r="B9" s="1599"/>
      <c r="C9" s="1600"/>
      <c r="D9" s="1600"/>
      <c r="E9" s="1601"/>
      <c r="F9" s="433"/>
      <c r="G9" s="433"/>
      <c r="H9" s="432"/>
      <c r="I9" s="432"/>
      <c r="J9" s="432"/>
      <c r="K9" s="430"/>
      <c r="L9" s="430"/>
      <c r="M9" s="431"/>
      <c r="N9" s="431"/>
      <c r="O9" s="431"/>
      <c r="P9" s="431"/>
      <c r="Q9" s="431"/>
      <c r="R9" s="430"/>
      <c r="S9" s="430"/>
      <c r="T9" s="430"/>
      <c r="U9" s="430"/>
    </row>
    <row r="10" spans="1:21" s="418" customFormat="1" ht="36">
      <c r="A10" s="275"/>
      <c r="B10" s="1593" t="s">
        <v>513</v>
      </c>
      <c r="C10" s="1594"/>
      <c r="D10" s="1594"/>
      <c r="E10" s="1595"/>
      <c r="F10" s="433" t="s">
        <v>1299</v>
      </c>
      <c r="G10" s="433" t="s">
        <v>412</v>
      </c>
      <c r="H10" s="849">
        <v>0</v>
      </c>
      <c r="I10" s="849">
        <v>0</v>
      </c>
      <c r="J10" s="849">
        <v>0</v>
      </c>
      <c r="K10" s="849">
        <v>0</v>
      </c>
      <c r="L10" s="849">
        <v>0</v>
      </c>
      <c r="M10" s="850">
        <v>0</v>
      </c>
      <c r="N10" s="642">
        <v>2329711.6</v>
      </c>
      <c r="O10" s="850">
        <v>0</v>
      </c>
      <c r="P10" s="850">
        <v>0</v>
      </c>
      <c r="Q10" s="850">
        <v>0</v>
      </c>
      <c r="R10" s="850">
        <v>0</v>
      </c>
      <c r="S10" s="850">
        <v>0</v>
      </c>
      <c r="T10" s="850">
        <v>0</v>
      </c>
      <c r="U10" s="850">
        <v>0</v>
      </c>
    </row>
    <row r="11" spans="1:21" s="418" customFormat="1" ht="12">
      <c r="A11" s="275"/>
      <c r="B11" s="1672"/>
      <c r="C11" s="1673"/>
      <c r="D11" s="1673"/>
      <c r="E11" s="1674"/>
      <c r="F11" s="433"/>
      <c r="G11" s="851"/>
      <c r="H11" s="852"/>
      <c r="I11" s="853"/>
      <c r="J11" s="853"/>
      <c r="K11" s="849"/>
      <c r="L11" s="643"/>
      <c r="M11" s="642"/>
      <c r="N11" s="642"/>
      <c r="O11" s="850"/>
      <c r="P11" s="850"/>
      <c r="Q11" s="850"/>
      <c r="R11" s="643"/>
      <c r="S11" s="643"/>
      <c r="T11" s="643"/>
      <c r="U11" s="643"/>
    </row>
    <row r="12" spans="1:21" s="418" customFormat="1" ht="12">
      <c r="A12" s="275"/>
      <c r="B12" s="1593"/>
      <c r="C12" s="1594"/>
      <c r="D12" s="1594"/>
      <c r="E12" s="1595"/>
      <c r="F12" s="433"/>
      <c r="G12" s="433"/>
      <c r="H12" s="852"/>
      <c r="I12" s="849"/>
      <c r="J12" s="849"/>
      <c r="K12" s="849"/>
      <c r="L12" s="849"/>
      <c r="M12" s="642"/>
      <c r="N12" s="642"/>
      <c r="O12" s="850"/>
      <c r="P12" s="850"/>
      <c r="Q12" s="850"/>
      <c r="R12" s="850"/>
      <c r="S12" s="850"/>
      <c r="T12" s="850"/>
      <c r="U12" s="850"/>
    </row>
    <row r="13" spans="1:21" s="418" customFormat="1" ht="11.4">
      <c r="A13" s="282"/>
      <c r="B13" s="1672"/>
      <c r="C13" s="1673"/>
      <c r="D13" s="1673"/>
      <c r="E13" s="1674"/>
      <c r="F13" s="854"/>
      <c r="G13" s="748"/>
      <c r="H13" s="855"/>
      <c r="I13" s="853"/>
      <c r="J13" s="853"/>
      <c r="K13" s="643"/>
      <c r="L13" s="643"/>
      <c r="M13" s="642"/>
      <c r="N13" s="642"/>
      <c r="O13" s="642"/>
      <c r="P13" s="642"/>
      <c r="Q13" s="642"/>
      <c r="R13" s="643"/>
      <c r="S13" s="643"/>
      <c r="T13" s="643"/>
      <c r="U13" s="643"/>
    </row>
    <row r="14" spans="1:21" s="418" customFormat="1">
      <c r="A14" s="282"/>
      <c r="B14" s="1672"/>
      <c r="C14" s="1673"/>
      <c r="D14" s="1673"/>
      <c r="E14" s="1674"/>
      <c r="F14" s="854"/>
      <c r="G14" s="856"/>
      <c r="H14" s="855"/>
      <c r="I14" s="853"/>
      <c r="J14" s="853"/>
      <c r="K14" s="643"/>
      <c r="L14" s="643"/>
      <c r="M14" s="642"/>
      <c r="N14" s="642"/>
      <c r="O14" s="642"/>
      <c r="P14" s="642"/>
      <c r="Q14" s="642"/>
      <c r="R14" s="643"/>
      <c r="S14" s="643"/>
      <c r="T14" s="643"/>
      <c r="U14" s="643"/>
    </row>
    <row r="15" spans="1:21" s="418" customFormat="1">
      <c r="A15" s="282"/>
      <c r="B15" s="1672"/>
      <c r="C15" s="1673"/>
      <c r="D15" s="1673"/>
      <c r="E15" s="1674"/>
      <c r="F15" s="854"/>
      <c r="G15" s="856"/>
      <c r="H15" s="855"/>
      <c r="I15" s="853"/>
      <c r="J15" s="853"/>
      <c r="K15" s="643"/>
      <c r="L15" s="643"/>
      <c r="M15" s="642"/>
      <c r="N15" s="642"/>
      <c r="O15" s="642"/>
      <c r="P15" s="642"/>
      <c r="Q15" s="642"/>
      <c r="R15" s="643"/>
      <c r="S15" s="643"/>
      <c r="T15" s="643"/>
      <c r="U15" s="643"/>
    </row>
    <row r="16" spans="1:21" s="418" customFormat="1">
      <c r="A16" s="282"/>
      <c r="B16" s="1672"/>
      <c r="C16" s="1673"/>
      <c r="D16" s="1673"/>
      <c r="E16" s="1674"/>
      <c r="F16" s="854"/>
      <c r="G16" s="856"/>
      <c r="H16" s="855"/>
      <c r="I16" s="853"/>
      <c r="J16" s="853"/>
      <c r="K16" s="643"/>
      <c r="L16" s="643"/>
      <c r="M16" s="642"/>
      <c r="N16" s="642"/>
      <c r="O16" s="642"/>
      <c r="P16" s="642"/>
      <c r="Q16" s="642"/>
      <c r="R16" s="643"/>
      <c r="S16" s="643"/>
      <c r="T16" s="643"/>
      <c r="U16" s="643"/>
    </row>
    <row r="17" spans="1:21" s="418" customFormat="1">
      <c r="A17" s="282"/>
      <c r="B17" s="1672"/>
      <c r="C17" s="1673"/>
      <c r="D17" s="1673"/>
      <c r="E17" s="1674"/>
      <c r="F17" s="854"/>
      <c r="G17" s="856"/>
      <c r="H17" s="855"/>
      <c r="I17" s="853"/>
      <c r="J17" s="853"/>
      <c r="K17" s="643"/>
      <c r="L17" s="643"/>
      <c r="M17" s="642"/>
      <c r="N17" s="642"/>
      <c r="O17" s="642"/>
      <c r="P17" s="642"/>
      <c r="Q17" s="642"/>
      <c r="R17" s="643"/>
      <c r="S17" s="643"/>
      <c r="T17" s="643"/>
      <c r="U17" s="643"/>
    </row>
    <row r="18" spans="1:21" s="418" customFormat="1" ht="11.4">
      <c r="A18" s="282"/>
      <c r="B18" s="1672"/>
      <c r="C18" s="1673"/>
      <c r="D18" s="1673"/>
      <c r="E18" s="1674"/>
      <c r="F18" s="854"/>
      <c r="G18" s="748"/>
      <c r="H18" s="855"/>
      <c r="I18" s="853"/>
      <c r="J18" s="853"/>
      <c r="K18" s="643"/>
      <c r="L18" s="643"/>
      <c r="M18" s="642"/>
      <c r="N18" s="642"/>
      <c r="O18" s="642"/>
      <c r="P18" s="642"/>
      <c r="Q18" s="642"/>
      <c r="R18" s="643"/>
      <c r="S18" s="643"/>
      <c r="T18" s="643"/>
      <c r="U18" s="643"/>
    </row>
    <row r="19" spans="1:21" s="418" customFormat="1">
      <c r="A19" s="282"/>
      <c r="B19" s="1672"/>
      <c r="C19" s="1673"/>
      <c r="D19" s="1673"/>
      <c r="E19" s="1674"/>
      <c r="F19" s="854"/>
      <c r="G19" s="856"/>
      <c r="H19" s="855"/>
      <c r="I19" s="853"/>
      <c r="J19" s="853"/>
      <c r="K19" s="643"/>
      <c r="L19" s="643"/>
      <c r="M19" s="642"/>
      <c r="N19" s="642"/>
      <c r="O19" s="642"/>
      <c r="P19" s="642"/>
      <c r="Q19" s="642"/>
      <c r="R19" s="643"/>
      <c r="S19" s="643"/>
      <c r="T19" s="643"/>
      <c r="U19" s="643"/>
    </row>
    <row r="20" spans="1:21" s="418" customFormat="1">
      <c r="A20" s="282"/>
      <c r="B20" s="1672"/>
      <c r="C20" s="1673"/>
      <c r="D20" s="1673"/>
      <c r="E20" s="1674"/>
      <c r="F20" s="854"/>
      <c r="G20" s="856"/>
      <c r="H20" s="855"/>
      <c r="I20" s="853"/>
      <c r="J20" s="853"/>
      <c r="K20" s="643"/>
      <c r="L20" s="643"/>
      <c r="M20" s="642"/>
      <c r="N20" s="642"/>
      <c r="O20" s="642"/>
      <c r="P20" s="642"/>
      <c r="Q20" s="642"/>
      <c r="R20" s="643"/>
      <c r="S20" s="643"/>
      <c r="T20" s="643"/>
      <c r="U20" s="643"/>
    </row>
    <row r="21" spans="1:21" s="418" customFormat="1">
      <c r="A21" s="282"/>
      <c r="B21" s="1672"/>
      <c r="C21" s="1673"/>
      <c r="D21" s="1673"/>
      <c r="E21" s="1674"/>
      <c r="F21" s="854"/>
      <c r="G21" s="856"/>
      <c r="H21" s="855"/>
      <c r="I21" s="853"/>
      <c r="J21" s="853"/>
      <c r="K21" s="643"/>
      <c r="L21" s="643"/>
      <c r="M21" s="642"/>
      <c r="N21" s="642"/>
      <c r="O21" s="642"/>
      <c r="P21" s="642"/>
      <c r="Q21" s="642"/>
      <c r="R21" s="643"/>
      <c r="S21" s="643"/>
      <c r="T21" s="643"/>
      <c r="U21" s="643"/>
    </row>
    <row r="22" spans="1:21" s="418" customFormat="1">
      <c r="A22" s="282"/>
      <c r="B22" s="1672"/>
      <c r="C22" s="1673"/>
      <c r="D22" s="1673"/>
      <c r="E22" s="1674"/>
      <c r="F22" s="854"/>
      <c r="G22" s="856"/>
      <c r="H22" s="855"/>
      <c r="I22" s="853"/>
      <c r="J22" s="853"/>
      <c r="K22" s="643"/>
      <c r="L22" s="643"/>
      <c r="M22" s="642"/>
      <c r="N22" s="642"/>
      <c r="O22" s="642"/>
      <c r="P22" s="642"/>
      <c r="Q22" s="642"/>
      <c r="R22" s="643"/>
      <c r="S22" s="643"/>
      <c r="T22" s="643"/>
      <c r="U22" s="643"/>
    </row>
    <row r="23" spans="1:21" s="418" customFormat="1">
      <c r="A23" s="282"/>
      <c r="B23" s="1672"/>
      <c r="C23" s="1673"/>
      <c r="D23" s="1673"/>
      <c r="E23" s="1674"/>
      <c r="F23" s="854"/>
      <c r="G23" s="856"/>
      <c r="H23" s="855"/>
      <c r="I23" s="853"/>
      <c r="J23" s="853"/>
      <c r="K23" s="643"/>
      <c r="L23" s="643"/>
      <c r="M23" s="642"/>
      <c r="N23" s="642"/>
      <c r="O23" s="642"/>
      <c r="P23" s="642"/>
      <c r="Q23" s="642"/>
      <c r="R23" s="643"/>
      <c r="S23" s="643"/>
      <c r="T23" s="643"/>
      <c r="U23" s="643"/>
    </row>
    <row r="24" spans="1:21" s="418" customFormat="1">
      <c r="A24" s="282"/>
      <c r="B24" s="1656"/>
      <c r="C24" s="1657"/>
      <c r="D24" s="1657"/>
      <c r="E24" s="1658"/>
      <c r="F24" s="285"/>
      <c r="G24" s="286"/>
      <c r="H24" s="483"/>
      <c r="I24" s="506"/>
      <c r="J24" s="506"/>
      <c r="K24" s="493"/>
      <c r="L24" s="493"/>
      <c r="M24" s="512"/>
      <c r="N24" s="512"/>
      <c r="O24" s="512"/>
      <c r="P24" s="512"/>
      <c r="Q24" s="512"/>
      <c r="R24" s="493"/>
      <c r="S24" s="493"/>
      <c r="T24" s="493"/>
      <c r="U24" s="493"/>
    </row>
    <row r="25" spans="1:21" s="418" customFormat="1">
      <c r="A25" s="282"/>
      <c r="B25" s="1656"/>
      <c r="C25" s="1657"/>
      <c r="D25" s="1657"/>
      <c r="E25" s="1658"/>
      <c r="F25" s="285"/>
      <c r="G25" s="286"/>
      <c r="H25" s="483"/>
      <c r="I25" s="506"/>
      <c r="J25" s="506"/>
      <c r="K25" s="493"/>
      <c r="L25" s="493"/>
      <c r="M25" s="512"/>
      <c r="N25" s="512"/>
      <c r="O25" s="512"/>
      <c r="P25" s="512"/>
      <c r="Q25" s="512"/>
      <c r="R25" s="493"/>
      <c r="S25" s="493"/>
      <c r="T25" s="493"/>
      <c r="U25" s="493"/>
    </row>
    <row r="26" spans="1:21" s="418" customFormat="1">
      <c r="A26" s="275"/>
      <c r="B26" s="276"/>
      <c r="C26" s="709"/>
      <c r="D26" s="709"/>
      <c r="E26" s="710"/>
      <c r="F26" s="279"/>
      <c r="G26" s="279"/>
      <c r="H26" s="483"/>
      <c r="I26" s="506"/>
      <c r="J26" s="506"/>
      <c r="K26" s="493"/>
      <c r="L26" s="493"/>
      <c r="M26" s="512"/>
      <c r="N26" s="512"/>
      <c r="O26" s="512"/>
      <c r="P26" s="512"/>
      <c r="Q26" s="512"/>
      <c r="R26" s="493"/>
      <c r="S26" s="493"/>
      <c r="T26" s="493"/>
      <c r="U26" s="493"/>
    </row>
    <row r="27" spans="1:21" s="418" customFormat="1" ht="11.4">
      <c r="A27" s="280"/>
      <c r="B27" s="1672"/>
      <c r="C27" s="1673"/>
      <c r="D27" s="1673"/>
      <c r="E27" s="1674"/>
      <c r="F27" s="281"/>
      <c r="G27" s="282"/>
      <c r="H27" s="483"/>
      <c r="I27" s="506"/>
      <c r="J27" s="506"/>
      <c r="K27" s="493"/>
      <c r="L27" s="493"/>
      <c r="M27" s="512"/>
      <c r="N27" s="512"/>
      <c r="O27" s="512"/>
      <c r="P27" s="512"/>
      <c r="Q27" s="512"/>
      <c r="R27" s="493"/>
      <c r="S27" s="493"/>
      <c r="T27" s="493"/>
      <c r="U27" s="493"/>
    </row>
    <row r="28" spans="1:21" s="418" customFormat="1" ht="11.4">
      <c r="A28" s="280"/>
      <c r="B28" s="1672"/>
      <c r="C28" s="1673"/>
      <c r="D28" s="1673"/>
      <c r="E28" s="1674"/>
      <c r="F28" s="281"/>
      <c r="G28" s="282"/>
      <c r="H28" s="483"/>
      <c r="I28" s="506"/>
      <c r="J28" s="506"/>
      <c r="K28" s="493"/>
      <c r="L28" s="493"/>
      <c r="M28" s="512"/>
      <c r="N28" s="512"/>
      <c r="O28" s="512"/>
      <c r="P28" s="512"/>
      <c r="Q28" s="512"/>
      <c r="R28" s="493"/>
      <c r="S28" s="493"/>
      <c r="T28" s="493"/>
      <c r="U28" s="493"/>
    </row>
    <row r="29" spans="1:21" s="418" customFormat="1" ht="11.4">
      <c r="A29" s="280"/>
      <c r="B29" s="1672"/>
      <c r="C29" s="1673"/>
      <c r="D29" s="1673"/>
      <c r="E29" s="1674"/>
      <c r="F29" s="281"/>
      <c r="G29" s="282"/>
      <c r="H29" s="483"/>
      <c r="I29" s="506"/>
      <c r="J29" s="506"/>
      <c r="K29" s="493"/>
      <c r="L29" s="493"/>
      <c r="M29" s="512"/>
      <c r="N29" s="512"/>
      <c r="O29" s="512"/>
      <c r="P29" s="512"/>
      <c r="Q29" s="512"/>
      <c r="R29" s="493"/>
      <c r="S29" s="493"/>
      <c r="T29" s="493"/>
      <c r="U29" s="493"/>
    </row>
    <row r="30" spans="1:21" s="418" customFormat="1" ht="11.4">
      <c r="A30" s="280"/>
      <c r="B30" s="1672"/>
      <c r="C30" s="1673"/>
      <c r="D30" s="1673"/>
      <c r="E30" s="1674"/>
      <c r="F30" s="281"/>
      <c r="G30" s="282"/>
      <c r="H30" s="483"/>
      <c r="I30" s="506"/>
      <c r="J30" s="506"/>
      <c r="K30" s="493"/>
      <c r="L30" s="493"/>
      <c r="M30" s="512"/>
      <c r="N30" s="512"/>
      <c r="O30" s="512"/>
      <c r="P30" s="512"/>
      <c r="Q30" s="512"/>
      <c r="R30" s="493"/>
      <c r="S30" s="493"/>
      <c r="T30" s="493"/>
      <c r="U30" s="493"/>
    </row>
    <row r="31" spans="1:21" s="418" customFormat="1" ht="11.4">
      <c r="A31" s="280"/>
      <c r="B31" s="1672"/>
      <c r="C31" s="1673"/>
      <c r="D31" s="1673"/>
      <c r="E31" s="1674"/>
      <c r="F31" s="281"/>
      <c r="G31" s="282"/>
      <c r="H31" s="483"/>
      <c r="I31" s="506"/>
      <c r="J31" s="506"/>
      <c r="K31" s="493"/>
      <c r="L31" s="493"/>
      <c r="M31" s="512"/>
      <c r="N31" s="512"/>
      <c r="O31" s="512"/>
      <c r="P31" s="512"/>
      <c r="Q31" s="512"/>
      <c r="R31" s="493"/>
      <c r="S31" s="493"/>
      <c r="T31" s="493"/>
      <c r="U31" s="493"/>
    </row>
    <row r="32" spans="1:21" s="418" customFormat="1" ht="15" customHeight="1">
      <c r="A32" s="693"/>
      <c r="B32" s="1581"/>
      <c r="C32" s="1582"/>
      <c r="D32" s="1582"/>
      <c r="E32" s="1583"/>
      <c r="F32" s="694"/>
      <c r="G32" s="694"/>
      <c r="H32" s="526"/>
      <c r="I32" s="522"/>
      <c r="J32" s="522"/>
      <c r="K32" s="493"/>
      <c r="L32" s="493"/>
      <c r="M32" s="512"/>
      <c r="N32" s="512"/>
      <c r="O32" s="512"/>
      <c r="P32" s="512"/>
      <c r="Q32" s="512"/>
      <c r="R32" s="493"/>
      <c r="S32" s="493"/>
      <c r="T32" s="493"/>
      <c r="U32" s="493"/>
    </row>
    <row r="33" spans="1:27" s="418" customFormat="1" ht="15" customHeight="1">
      <c r="A33" s="693"/>
      <c r="B33" s="1581"/>
      <c r="C33" s="1582"/>
      <c r="D33" s="1582"/>
      <c r="E33" s="1583"/>
      <c r="F33" s="694"/>
      <c r="G33" s="694"/>
      <c r="H33" s="526"/>
      <c r="I33" s="522"/>
      <c r="J33" s="522"/>
      <c r="K33" s="493"/>
      <c r="L33" s="493"/>
      <c r="M33" s="512"/>
      <c r="N33" s="512"/>
      <c r="O33" s="500"/>
      <c r="P33" s="500"/>
      <c r="Q33" s="500"/>
      <c r="R33" s="500"/>
      <c r="S33" s="500"/>
      <c r="T33" s="500"/>
      <c r="U33" s="500"/>
    </row>
    <row r="34" spans="1:27" s="418" customFormat="1" ht="15" customHeight="1">
      <c r="A34" s="693"/>
      <c r="B34" s="1581"/>
      <c r="C34" s="1582"/>
      <c r="D34" s="1582"/>
      <c r="E34" s="1583"/>
      <c r="F34" s="695" t="s">
        <v>51</v>
      </c>
      <c r="G34" s="694"/>
      <c r="H34" s="526"/>
      <c r="I34" s="522"/>
      <c r="J34" s="522"/>
      <c r="K34" s="484"/>
      <c r="L34" s="484"/>
      <c r="M34" s="500">
        <f>SUM(M10:M31)</f>
        <v>0</v>
      </c>
      <c r="N34" s="499">
        <f t="shared" ref="N34:Q34" si="0">SUM(N10:N31)</f>
        <v>2329711.6</v>
      </c>
      <c r="O34" s="500">
        <f t="shared" si="0"/>
        <v>0</v>
      </c>
      <c r="P34" s="500">
        <f t="shared" si="0"/>
        <v>0</v>
      </c>
      <c r="Q34" s="500">
        <f t="shared" si="0"/>
        <v>0</v>
      </c>
      <c r="R34" s="500"/>
      <c r="S34" s="500"/>
      <c r="T34" s="500"/>
      <c r="U34" s="500"/>
    </row>
    <row r="35" spans="1:27" s="515" customFormat="1" ht="15" customHeight="1">
      <c r="A35" s="696"/>
      <c r="B35" s="1584"/>
      <c r="C35" s="1585"/>
      <c r="D35" s="1585"/>
      <c r="E35" s="1586"/>
      <c r="F35" s="696"/>
      <c r="G35" s="697"/>
      <c r="H35" s="496"/>
      <c r="I35" s="508"/>
      <c r="J35" s="508"/>
      <c r="K35" s="489"/>
      <c r="L35" s="489"/>
      <c r="M35" s="482"/>
      <c r="N35" s="482"/>
      <c r="O35" s="482"/>
      <c r="P35" s="482"/>
      <c r="Q35" s="482"/>
      <c r="R35" s="517"/>
      <c r="S35" s="517"/>
      <c r="T35" s="696"/>
      <c r="U35" s="502"/>
      <c r="V35" s="689"/>
      <c r="W35" s="689"/>
      <c r="X35" s="689"/>
      <c r="Y35" s="689"/>
      <c r="Z35" s="689"/>
      <c r="AA35" s="689"/>
    </row>
    <row r="36" spans="1:27" s="418" customFormat="1" ht="28.5" customHeight="1">
      <c r="A36" s="1678" t="s">
        <v>288</v>
      </c>
      <c r="B36" s="1679"/>
      <c r="C36" s="1679"/>
      <c r="D36" s="1679"/>
      <c r="E36" s="1679"/>
      <c r="F36" s="1679"/>
      <c r="G36" s="1679"/>
      <c r="H36" s="1679"/>
      <c r="I36" s="1679"/>
      <c r="J36" s="1679"/>
      <c r="K36" s="1679"/>
      <c r="L36" s="1679"/>
      <c r="M36" s="1679"/>
      <c r="N36" s="1679"/>
      <c r="O36" s="1679"/>
      <c r="P36" s="1679"/>
      <c r="Q36" s="1679"/>
      <c r="R36" s="1679"/>
      <c r="S36" s="1679"/>
      <c r="T36" s="1679"/>
      <c r="U36" s="1680"/>
      <c r="V36" s="690"/>
      <c r="W36" s="689"/>
      <c r="X36" s="689"/>
      <c r="Y36" s="689"/>
      <c r="Z36" s="689"/>
      <c r="AA36" s="689"/>
    </row>
    <row r="37" spans="1:27" s="418" customFormat="1" ht="15" customHeight="1">
      <c r="A37" s="1566"/>
      <c r="B37" s="1642"/>
      <c r="C37" s="1642"/>
      <c r="D37" s="1642"/>
      <c r="E37" s="1642"/>
      <c r="F37" s="1642"/>
      <c r="G37" s="1642"/>
      <c r="H37" s="1642"/>
      <c r="I37" s="1642"/>
      <c r="J37" s="1642"/>
      <c r="K37" s="1642"/>
      <c r="L37" s="1642"/>
      <c r="M37" s="1642"/>
      <c r="N37" s="1642"/>
      <c r="O37" s="1642"/>
      <c r="P37" s="1642"/>
      <c r="Q37" s="1642"/>
      <c r="R37" s="1642"/>
      <c r="S37" s="1642"/>
      <c r="T37" s="1642"/>
      <c r="U37" s="1643"/>
      <c r="V37" s="690"/>
      <c r="W37" s="689"/>
      <c r="X37" s="689"/>
      <c r="Y37" s="689"/>
      <c r="Z37" s="689"/>
      <c r="AA37" s="689"/>
    </row>
    <row r="38" spans="1:27" s="418" customFormat="1" ht="15" customHeight="1">
      <c r="A38" s="1644"/>
      <c r="B38" s="1642"/>
      <c r="C38" s="1642"/>
      <c r="D38" s="1642"/>
      <c r="E38" s="1642"/>
      <c r="F38" s="1642"/>
      <c r="G38" s="1642"/>
      <c r="H38" s="1642"/>
      <c r="I38" s="1642"/>
      <c r="J38" s="1642"/>
      <c r="K38" s="1642"/>
      <c r="L38" s="1642"/>
      <c r="M38" s="1642"/>
      <c r="N38" s="1642"/>
      <c r="O38" s="1642"/>
      <c r="P38" s="1642"/>
      <c r="Q38" s="1642"/>
      <c r="R38" s="1642"/>
      <c r="S38" s="1642"/>
      <c r="T38" s="1642"/>
      <c r="U38" s="1643"/>
    </row>
    <row r="39" spans="1:27" s="418" customFormat="1" ht="15" customHeight="1">
      <c r="A39" s="1644"/>
      <c r="B39" s="1642"/>
      <c r="C39" s="1642"/>
      <c r="D39" s="1642"/>
      <c r="E39" s="1642"/>
      <c r="F39" s="1642"/>
      <c r="G39" s="1642"/>
      <c r="H39" s="1642"/>
      <c r="I39" s="1642"/>
      <c r="J39" s="1642"/>
      <c r="K39" s="1642"/>
      <c r="L39" s="1642"/>
      <c r="M39" s="1642"/>
      <c r="N39" s="1642"/>
      <c r="O39" s="1642"/>
      <c r="P39" s="1642"/>
      <c r="Q39" s="1642"/>
      <c r="R39" s="1642"/>
      <c r="S39" s="1642"/>
      <c r="T39" s="1642"/>
      <c r="U39" s="1643"/>
    </row>
    <row r="40" spans="1:27" s="418" customFormat="1" ht="15" customHeight="1">
      <c r="A40" s="1644"/>
      <c r="B40" s="1642"/>
      <c r="C40" s="1642"/>
      <c r="D40" s="1642"/>
      <c r="E40" s="1642"/>
      <c r="F40" s="1642"/>
      <c r="G40" s="1642"/>
      <c r="H40" s="1642"/>
      <c r="I40" s="1642"/>
      <c r="J40" s="1642"/>
      <c r="K40" s="1642"/>
      <c r="L40" s="1642"/>
      <c r="M40" s="1642"/>
      <c r="N40" s="1642"/>
      <c r="O40" s="1642"/>
      <c r="P40" s="1642"/>
      <c r="Q40" s="1642"/>
      <c r="R40" s="1642"/>
      <c r="S40" s="1642"/>
      <c r="T40" s="1642"/>
      <c r="U40" s="1643"/>
    </row>
    <row r="41" spans="1:27" s="418" customFormat="1" ht="15" customHeight="1">
      <c r="A41" s="1675"/>
      <c r="B41" s="1676"/>
      <c r="C41" s="1676"/>
      <c r="D41" s="1676"/>
      <c r="E41" s="1676"/>
      <c r="F41" s="1676"/>
      <c r="G41" s="1676"/>
      <c r="H41" s="1676"/>
      <c r="I41" s="1676"/>
      <c r="J41" s="1676"/>
      <c r="K41" s="1676"/>
      <c r="L41" s="1676"/>
      <c r="M41" s="1676"/>
      <c r="N41" s="1676"/>
      <c r="O41" s="1676"/>
      <c r="P41" s="1676"/>
      <c r="Q41" s="1676"/>
      <c r="R41" s="1676"/>
      <c r="S41" s="1676"/>
      <c r="T41" s="1676"/>
      <c r="U41" s="1677"/>
    </row>
    <row r="42" spans="1:27">
      <c r="A42" s="427"/>
      <c r="B42" s="428"/>
      <c r="C42" s="427"/>
      <c r="D42" s="427"/>
      <c r="F42" s="427"/>
    </row>
    <row r="43" spans="1:27">
      <c r="B43" s="575"/>
      <c r="C43" s="576"/>
      <c r="D43" s="576"/>
      <c r="N43" s="577"/>
      <c r="O43" s="577"/>
    </row>
    <row r="44" spans="1:27">
      <c r="B44" s="578"/>
      <c r="C44" s="578"/>
      <c r="D44" s="578"/>
      <c r="N44" s="579"/>
      <c r="O44" s="579"/>
    </row>
    <row r="148" spans="21:21">
      <c r="U148" s="419" t="s">
        <v>1413</v>
      </c>
    </row>
  </sheetData>
  <mergeCells count="40">
    <mergeCell ref="A37:U41"/>
    <mergeCell ref="B25:E25"/>
    <mergeCell ref="B27:E27"/>
    <mergeCell ref="B28:E28"/>
    <mergeCell ref="B29:E29"/>
    <mergeCell ref="B30:E30"/>
    <mergeCell ref="B31:E31"/>
    <mergeCell ref="B32:E32"/>
    <mergeCell ref="B33:E33"/>
    <mergeCell ref="B34:E34"/>
    <mergeCell ref="B35:E35"/>
    <mergeCell ref="A36:U36"/>
    <mergeCell ref="B24:E24"/>
    <mergeCell ref="B13:E13"/>
    <mergeCell ref="B14:E14"/>
    <mergeCell ref="B15:E15"/>
    <mergeCell ref="B16:E16"/>
    <mergeCell ref="B17:E17"/>
    <mergeCell ref="B18:E18"/>
    <mergeCell ref="B19:E19"/>
    <mergeCell ref="B20:E20"/>
    <mergeCell ref="B21:E21"/>
    <mergeCell ref="B22:E22"/>
    <mergeCell ref="B23:E23"/>
    <mergeCell ref="B12:E12"/>
    <mergeCell ref="A1:U1"/>
    <mergeCell ref="A2:U2"/>
    <mergeCell ref="A4:U4"/>
    <mergeCell ref="A5:U5"/>
    <mergeCell ref="A6:A8"/>
    <mergeCell ref="B6:E8"/>
    <mergeCell ref="F6:F8"/>
    <mergeCell ref="G6:G8"/>
    <mergeCell ref="H7:J7"/>
    <mergeCell ref="K7:L7"/>
    <mergeCell ref="M7:Q7"/>
    <mergeCell ref="R7:U7"/>
    <mergeCell ref="B9:E9"/>
    <mergeCell ref="B10:E10"/>
    <mergeCell ref="B11:E11"/>
  </mergeCells>
  <printOptions horizontalCentered="1"/>
  <pageMargins left="0.62992125984251968" right="1.0236220472440944" top="1.1417322834645669" bottom="0.74803149606299213" header="0.31496062992125984" footer="0.31496062992125984"/>
  <pageSetup scale="47" fitToHeight="0" orientation="landscape" r:id="rId1"/>
  <headerFooter scaleWithDoc="0">
    <oddHeader>&amp;L&amp;G&amp;R&amp;G</oddHeader>
    <oddFooter>&amp;R&amp;G</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48"/>
  <sheetViews>
    <sheetView showGridLines="0" view="pageBreakPreview" topLeftCell="A4" zoomScale="90" zoomScaleNormal="85" zoomScaleSheetLayoutView="90" workbookViewId="0">
      <selection activeCell="J19" sqref="J19"/>
    </sheetView>
  </sheetViews>
  <sheetFormatPr baseColWidth="10" defaultColWidth="11.44140625" defaultRowHeight="13.2"/>
  <cols>
    <col min="1" max="1" width="4.6640625" style="419" customWidth="1"/>
    <col min="2" max="2" width="3.6640625" style="419" customWidth="1"/>
    <col min="3" max="5" width="4" style="419" customWidth="1"/>
    <col min="6" max="6" width="27.6640625" style="419" customWidth="1"/>
    <col min="7" max="7" width="13.109375" style="419" customWidth="1"/>
    <col min="8" max="10" width="16.44140625" style="419" customWidth="1"/>
    <col min="11" max="12" width="10.33203125" style="419" customWidth="1"/>
    <col min="13" max="13" width="15.6640625" style="419" customWidth="1"/>
    <col min="14" max="14" width="17.6640625" style="419" customWidth="1"/>
    <col min="15" max="17" width="15.6640625" style="419" customWidth="1"/>
    <col min="18" max="18" width="10.6640625" style="419" customWidth="1"/>
    <col min="19" max="19" width="10.44140625" style="419" customWidth="1"/>
    <col min="20" max="20" width="11.33203125" style="419" customWidth="1"/>
    <col min="21" max="21" width="10.5546875" style="419" customWidth="1"/>
    <col min="22" max="22" width="3.6640625" style="419" customWidth="1"/>
    <col min="23" max="16384" width="11.44140625" style="419"/>
  </cols>
  <sheetData>
    <row r="1" spans="1:21" ht="25.35" customHeight="1">
      <c r="A1" s="1614" t="s">
        <v>258</v>
      </c>
      <c r="B1" s="1615"/>
      <c r="C1" s="1615"/>
      <c r="D1" s="1615"/>
      <c r="E1" s="1615"/>
      <c r="F1" s="1615"/>
      <c r="G1" s="1615"/>
      <c r="H1" s="1615"/>
      <c r="I1" s="1615"/>
      <c r="J1" s="1615"/>
      <c r="K1" s="1615"/>
      <c r="L1" s="1615"/>
      <c r="M1" s="1615"/>
      <c r="N1" s="1615"/>
      <c r="O1" s="1615"/>
      <c r="P1" s="1615"/>
      <c r="Q1" s="1615"/>
      <c r="R1" s="1615"/>
      <c r="S1" s="1615"/>
      <c r="T1" s="1615"/>
      <c r="U1" s="1616"/>
    </row>
    <row r="2" spans="1:21" ht="25.35" customHeight="1">
      <c r="A2" s="1617" t="s">
        <v>1691</v>
      </c>
      <c r="B2" s="1618"/>
      <c r="C2" s="1618"/>
      <c r="D2" s="1618"/>
      <c r="E2" s="1618"/>
      <c r="F2" s="1618"/>
      <c r="G2" s="1618"/>
      <c r="H2" s="1618"/>
      <c r="I2" s="1618"/>
      <c r="J2" s="1618"/>
      <c r="K2" s="1618"/>
      <c r="L2" s="1618"/>
      <c r="M2" s="1618"/>
      <c r="N2" s="1618"/>
      <c r="O2" s="1618"/>
      <c r="P2" s="1618"/>
      <c r="Q2" s="1618"/>
      <c r="R2" s="1618"/>
      <c r="S2" s="1618"/>
      <c r="T2" s="1618"/>
      <c r="U2" s="1619"/>
    </row>
    <row r="3" spans="1:21" ht="6" customHeight="1">
      <c r="A3" s="439"/>
      <c r="B3" s="511"/>
      <c r="C3" s="511"/>
      <c r="D3" s="511"/>
      <c r="E3" s="511"/>
      <c r="F3" s="511"/>
      <c r="G3" s="511"/>
      <c r="H3" s="511"/>
      <c r="I3" s="511"/>
      <c r="J3" s="511"/>
      <c r="K3" s="511"/>
      <c r="L3" s="511"/>
      <c r="M3" s="511"/>
      <c r="N3" s="511"/>
      <c r="O3" s="511"/>
      <c r="P3" s="511"/>
      <c r="Q3" s="511"/>
      <c r="R3" s="511"/>
      <c r="S3" s="511"/>
      <c r="T3" s="511"/>
      <c r="U3" s="437"/>
    </row>
    <row r="4" spans="1:21" ht="20.100000000000001" customHeight="1">
      <c r="A4" s="1321" t="s">
        <v>457</v>
      </c>
      <c r="B4" s="1322"/>
      <c r="C4" s="1322"/>
      <c r="D4" s="1322"/>
      <c r="E4" s="1322"/>
      <c r="F4" s="1322"/>
      <c r="G4" s="1322"/>
      <c r="H4" s="1322"/>
      <c r="I4" s="1322"/>
      <c r="J4" s="1322"/>
      <c r="K4" s="1322"/>
      <c r="L4" s="1322"/>
      <c r="M4" s="1322"/>
      <c r="N4" s="1322"/>
      <c r="O4" s="1322"/>
      <c r="P4" s="1322"/>
      <c r="Q4" s="1322"/>
      <c r="R4" s="1322"/>
      <c r="S4" s="1322"/>
      <c r="T4" s="1322"/>
      <c r="U4" s="1323"/>
    </row>
    <row r="5" spans="1:21" ht="20.100000000000001" customHeight="1">
      <c r="A5" s="1620" t="s">
        <v>458</v>
      </c>
      <c r="B5" s="1621"/>
      <c r="C5" s="1621"/>
      <c r="D5" s="1621"/>
      <c r="E5" s="1621"/>
      <c r="F5" s="1621"/>
      <c r="G5" s="1621"/>
      <c r="H5" s="1621"/>
      <c r="I5" s="1621"/>
      <c r="J5" s="1621"/>
      <c r="K5" s="1621"/>
      <c r="L5" s="1621"/>
      <c r="M5" s="1621"/>
      <c r="N5" s="1621"/>
      <c r="O5" s="1621"/>
      <c r="P5" s="1621"/>
      <c r="Q5" s="1621"/>
      <c r="R5" s="1621"/>
      <c r="S5" s="1621"/>
      <c r="T5" s="1621"/>
      <c r="U5" s="1622"/>
    </row>
    <row r="6" spans="1:21" ht="15" customHeight="1">
      <c r="A6" s="1623" t="s">
        <v>211</v>
      </c>
      <c r="B6" s="1626" t="s">
        <v>274</v>
      </c>
      <c r="C6" s="1627"/>
      <c r="D6" s="1627"/>
      <c r="E6" s="1628"/>
      <c r="F6" s="1635" t="s">
        <v>250</v>
      </c>
      <c r="G6" s="1635" t="s">
        <v>251</v>
      </c>
      <c r="H6" s="518" t="s">
        <v>7</v>
      </c>
      <c r="I6" s="518"/>
      <c r="J6" s="518"/>
      <c r="K6" s="518"/>
      <c r="L6" s="518"/>
      <c r="M6" s="518"/>
      <c r="N6" s="518"/>
      <c r="O6" s="518"/>
      <c r="P6" s="518"/>
      <c r="Q6" s="518"/>
      <c r="R6" s="518"/>
      <c r="S6" s="518"/>
      <c r="T6" s="518"/>
      <c r="U6" s="504"/>
    </row>
    <row r="7" spans="1:21" ht="15" customHeight="1">
      <c r="A7" s="1624"/>
      <c r="B7" s="1629"/>
      <c r="C7" s="1630"/>
      <c r="D7" s="1630"/>
      <c r="E7" s="1631"/>
      <c r="F7" s="1636"/>
      <c r="G7" s="1636"/>
      <c r="H7" s="1608" t="s">
        <v>310</v>
      </c>
      <c r="I7" s="1609"/>
      <c r="J7" s="1610"/>
      <c r="K7" s="1608" t="s">
        <v>13</v>
      </c>
      <c r="L7" s="1610"/>
      <c r="M7" s="1608" t="s">
        <v>311</v>
      </c>
      <c r="N7" s="1609"/>
      <c r="O7" s="1609"/>
      <c r="P7" s="1609"/>
      <c r="Q7" s="1610"/>
      <c r="R7" s="1611" t="s">
        <v>13</v>
      </c>
      <c r="S7" s="1612"/>
      <c r="T7" s="1612"/>
      <c r="U7" s="1613"/>
    </row>
    <row r="8" spans="1:21" ht="40.950000000000003" customHeight="1">
      <c r="A8" s="1625"/>
      <c r="B8" s="1632"/>
      <c r="C8" s="1633"/>
      <c r="D8" s="1633"/>
      <c r="E8" s="1634"/>
      <c r="F8" s="1637"/>
      <c r="G8" s="1637"/>
      <c r="H8" s="435" t="s">
        <v>107</v>
      </c>
      <c r="I8" s="435" t="s">
        <v>318</v>
      </c>
      <c r="J8" s="435" t="s">
        <v>300</v>
      </c>
      <c r="K8" s="436" t="s">
        <v>220</v>
      </c>
      <c r="L8" s="436" t="s">
        <v>221</v>
      </c>
      <c r="M8" s="435" t="s">
        <v>103</v>
      </c>
      <c r="N8" s="435" t="s">
        <v>198</v>
      </c>
      <c r="O8" s="435" t="s">
        <v>104</v>
      </c>
      <c r="P8" s="435" t="s">
        <v>105</v>
      </c>
      <c r="Q8" s="435" t="s">
        <v>106</v>
      </c>
      <c r="R8" s="434" t="s">
        <v>222</v>
      </c>
      <c r="S8" s="434" t="s">
        <v>223</v>
      </c>
      <c r="T8" s="434" t="s">
        <v>224</v>
      </c>
      <c r="U8" s="434" t="s">
        <v>324</v>
      </c>
    </row>
    <row r="9" spans="1:21" s="418" customFormat="1" ht="15" customHeight="1">
      <c r="A9" s="283">
        <v>2</v>
      </c>
      <c r="B9" s="1668"/>
      <c r="C9" s="1669"/>
      <c r="D9" s="1669"/>
      <c r="E9" s="1670"/>
      <c r="F9" s="284" t="s">
        <v>1230</v>
      </c>
      <c r="G9" s="284"/>
      <c r="H9" s="513"/>
      <c r="I9" s="513"/>
      <c r="J9" s="513"/>
      <c r="K9" s="292"/>
      <c r="L9" s="292"/>
      <c r="M9" s="507"/>
      <c r="N9" s="507"/>
      <c r="O9" s="507"/>
      <c r="P9" s="507"/>
      <c r="Q9" s="507"/>
      <c r="R9" s="292"/>
      <c r="S9" s="292"/>
      <c r="T9" s="292"/>
      <c r="U9" s="292"/>
    </row>
    <row r="10" spans="1:21" s="418" customFormat="1" ht="24">
      <c r="A10" s="288"/>
      <c r="B10" s="1578" t="s">
        <v>486</v>
      </c>
      <c r="C10" s="1579"/>
      <c r="D10" s="1579"/>
      <c r="E10" s="1580"/>
      <c r="F10" s="289" t="s">
        <v>1684</v>
      </c>
      <c r="G10" s="289" t="s">
        <v>412</v>
      </c>
      <c r="H10" s="503">
        <v>0</v>
      </c>
      <c r="I10" s="503">
        <v>0</v>
      </c>
      <c r="J10" s="503">
        <v>0</v>
      </c>
      <c r="K10" s="503">
        <v>0</v>
      </c>
      <c r="L10" s="503">
        <v>0</v>
      </c>
      <c r="M10" s="512">
        <v>26759695</v>
      </c>
      <c r="N10" s="512">
        <v>26759695</v>
      </c>
      <c r="O10" s="500">
        <v>0</v>
      </c>
      <c r="P10" s="500">
        <v>0</v>
      </c>
      <c r="Q10" s="500">
        <v>0</v>
      </c>
      <c r="R10" s="500">
        <v>0</v>
      </c>
      <c r="S10" s="500">
        <v>0</v>
      </c>
      <c r="T10" s="500">
        <v>0</v>
      </c>
      <c r="U10" s="500">
        <v>0</v>
      </c>
    </row>
    <row r="11" spans="1:21" s="418" customFormat="1" ht="12">
      <c r="A11" s="283">
        <v>3</v>
      </c>
      <c r="B11" s="1581"/>
      <c r="C11" s="1582"/>
      <c r="D11" s="1582"/>
      <c r="E11" s="1583"/>
      <c r="F11" s="284" t="s">
        <v>1685</v>
      </c>
      <c r="G11" s="291"/>
      <c r="H11" s="530"/>
      <c r="I11" s="506"/>
      <c r="J11" s="506"/>
      <c r="K11" s="503"/>
      <c r="L11" s="493"/>
      <c r="M11" s="512"/>
      <c r="N11" s="512"/>
      <c r="O11" s="500"/>
      <c r="P11" s="500"/>
      <c r="Q11" s="500"/>
      <c r="R11" s="493"/>
      <c r="S11" s="493"/>
      <c r="T11" s="493"/>
      <c r="U11" s="493"/>
    </row>
    <row r="12" spans="1:21" s="418" customFormat="1" ht="24">
      <c r="A12" s="288"/>
      <c r="B12" s="1578" t="s">
        <v>495</v>
      </c>
      <c r="C12" s="1579"/>
      <c r="D12" s="1579"/>
      <c r="E12" s="1580"/>
      <c r="F12" s="289" t="s">
        <v>1686</v>
      </c>
      <c r="G12" s="289" t="s">
        <v>412</v>
      </c>
      <c r="H12" s="530">
        <v>1</v>
      </c>
      <c r="I12" s="503">
        <v>0</v>
      </c>
      <c r="J12" s="503">
        <v>0</v>
      </c>
      <c r="K12" s="503">
        <v>0</v>
      </c>
      <c r="L12" s="503">
        <v>0</v>
      </c>
      <c r="M12" s="512">
        <v>66245887</v>
      </c>
      <c r="N12" s="512">
        <v>66245887</v>
      </c>
      <c r="O12" s="500">
        <v>0</v>
      </c>
      <c r="P12" s="500">
        <v>0</v>
      </c>
      <c r="Q12" s="500">
        <v>0</v>
      </c>
      <c r="R12" s="500">
        <v>0</v>
      </c>
      <c r="S12" s="500">
        <v>0</v>
      </c>
      <c r="T12" s="500">
        <v>0</v>
      </c>
      <c r="U12" s="500">
        <v>0</v>
      </c>
    </row>
    <row r="13" spans="1:21" s="418" customFormat="1" ht="11.4">
      <c r="A13" s="282"/>
      <c r="B13" s="1656"/>
      <c r="C13" s="1657"/>
      <c r="D13" s="1657"/>
      <c r="E13" s="1658"/>
      <c r="F13" s="285"/>
      <c r="G13" s="404"/>
      <c r="H13" s="483"/>
      <c r="I13" s="506"/>
      <c r="J13" s="506"/>
      <c r="K13" s="493"/>
      <c r="L13" s="493"/>
      <c r="M13" s="512"/>
      <c r="N13" s="512"/>
      <c r="O13" s="512"/>
      <c r="P13" s="512"/>
      <c r="Q13" s="512"/>
      <c r="R13" s="493"/>
      <c r="S13" s="493"/>
      <c r="T13" s="493"/>
      <c r="U13" s="493"/>
    </row>
    <row r="14" spans="1:21" s="418" customFormat="1">
      <c r="A14" s="282"/>
      <c r="B14" s="1656"/>
      <c r="C14" s="1657"/>
      <c r="D14" s="1657"/>
      <c r="E14" s="1658"/>
      <c r="F14" s="285"/>
      <c r="G14" s="286"/>
      <c r="H14" s="483"/>
      <c r="I14" s="506"/>
      <c r="J14" s="506"/>
      <c r="K14" s="493"/>
      <c r="L14" s="493"/>
      <c r="M14" s="512"/>
      <c r="N14" s="512"/>
      <c r="O14" s="512"/>
      <c r="P14" s="512"/>
      <c r="Q14" s="512"/>
      <c r="R14" s="493"/>
      <c r="S14" s="493"/>
      <c r="T14" s="493"/>
      <c r="U14" s="493"/>
    </row>
    <row r="15" spans="1:21" s="418" customFormat="1">
      <c r="A15" s="282"/>
      <c r="B15" s="1656"/>
      <c r="C15" s="1657"/>
      <c r="D15" s="1657"/>
      <c r="E15" s="1658"/>
      <c r="F15" s="285"/>
      <c r="G15" s="286"/>
      <c r="H15" s="483"/>
      <c r="I15" s="506"/>
      <c r="J15" s="506"/>
      <c r="K15" s="493"/>
      <c r="L15" s="493"/>
      <c r="M15" s="512"/>
      <c r="N15" s="512"/>
      <c r="O15" s="512"/>
      <c r="P15" s="512"/>
      <c r="Q15" s="512"/>
      <c r="R15" s="493"/>
      <c r="S15" s="493"/>
      <c r="T15" s="493"/>
      <c r="U15" s="493"/>
    </row>
    <row r="16" spans="1:21" s="418" customFormat="1">
      <c r="A16" s="282"/>
      <c r="B16" s="1656"/>
      <c r="C16" s="1657"/>
      <c r="D16" s="1657"/>
      <c r="E16" s="1658"/>
      <c r="F16" s="285"/>
      <c r="G16" s="286"/>
      <c r="H16" s="483"/>
      <c r="I16" s="506"/>
      <c r="J16" s="506"/>
      <c r="K16" s="493"/>
      <c r="L16" s="493"/>
      <c r="M16" s="512"/>
      <c r="N16" s="512"/>
      <c r="O16" s="512"/>
      <c r="P16" s="512"/>
      <c r="Q16" s="512"/>
      <c r="R16" s="493"/>
      <c r="S16" s="493"/>
      <c r="T16" s="493"/>
      <c r="U16" s="493"/>
    </row>
    <row r="17" spans="1:21" s="418" customFormat="1">
      <c r="A17" s="282"/>
      <c r="B17" s="1656"/>
      <c r="C17" s="1657"/>
      <c r="D17" s="1657"/>
      <c r="E17" s="1658"/>
      <c r="F17" s="285"/>
      <c r="G17" s="286"/>
      <c r="H17" s="483"/>
      <c r="I17" s="506"/>
      <c r="J17" s="506"/>
      <c r="K17" s="493"/>
      <c r="L17" s="493"/>
      <c r="M17" s="512"/>
      <c r="N17" s="512"/>
      <c r="O17" s="512"/>
      <c r="P17" s="512"/>
      <c r="Q17" s="512"/>
      <c r="R17" s="493"/>
      <c r="S17" s="493"/>
      <c r="T17" s="493"/>
      <c r="U17" s="493"/>
    </row>
    <row r="18" spans="1:21" s="418" customFormat="1" ht="11.4">
      <c r="A18" s="282"/>
      <c r="B18" s="1656"/>
      <c r="C18" s="1657"/>
      <c r="D18" s="1657"/>
      <c r="E18" s="1658"/>
      <c r="F18" s="285"/>
      <c r="G18" s="404"/>
      <c r="H18" s="483"/>
      <c r="I18" s="506"/>
      <c r="J18" s="506"/>
      <c r="K18" s="493"/>
      <c r="L18" s="493"/>
      <c r="M18" s="512"/>
      <c r="N18" s="512"/>
      <c r="O18" s="512"/>
      <c r="P18" s="512"/>
      <c r="Q18" s="512"/>
      <c r="R18" s="493"/>
      <c r="S18" s="493"/>
      <c r="T18" s="493"/>
      <c r="U18" s="493"/>
    </row>
    <row r="19" spans="1:21" s="418" customFormat="1">
      <c r="A19" s="282"/>
      <c r="B19" s="1656"/>
      <c r="C19" s="1657"/>
      <c r="D19" s="1657"/>
      <c r="E19" s="1658"/>
      <c r="F19" s="285"/>
      <c r="G19" s="286"/>
      <c r="H19" s="483"/>
      <c r="I19" s="506"/>
      <c r="J19" s="506"/>
      <c r="K19" s="493"/>
      <c r="L19" s="493"/>
      <c r="M19" s="512"/>
      <c r="N19" s="512"/>
      <c r="O19" s="512"/>
      <c r="P19" s="512"/>
      <c r="Q19" s="512"/>
      <c r="R19" s="493"/>
      <c r="S19" s="493"/>
      <c r="T19" s="493"/>
      <c r="U19" s="493"/>
    </row>
    <row r="20" spans="1:21" s="418" customFormat="1">
      <c r="A20" s="282"/>
      <c r="B20" s="1656"/>
      <c r="C20" s="1657"/>
      <c r="D20" s="1657"/>
      <c r="E20" s="1658"/>
      <c r="F20" s="285"/>
      <c r="G20" s="286"/>
      <c r="H20" s="483"/>
      <c r="I20" s="506"/>
      <c r="J20" s="506"/>
      <c r="K20" s="493"/>
      <c r="L20" s="493"/>
      <c r="M20" s="512"/>
      <c r="N20" s="512"/>
      <c r="O20" s="512"/>
      <c r="P20" s="512"/>
      <c r="Q20" s="512"/>
      <c r="R20" s="493"/>
      <c r="S20" s="493"/>
      <c r="T20" s="493"/>
      <c r="U20" s="493"/>
    </row>
    <row r="21" spans="1:21" s="418" customFormat="1">
      <c r="A21" s="282"/>
      <c r="B21" s="1656"/>
      <c r="C21" s="1657"/>
      <c r="D21" s="1657"/>
      <c r="E21" s="1658"/>
      <c r="F21" s="285"/>
      <c r="G21" s="286"/>
      <c r="H21" s="483"/>
      <c r="I21" s="506"/>
      <c r="J21" s="506"/>
      <c r="K21" s="493"/>
      <c r="L21" s="493"/>
      <c r="M21" s="512"/>
      <c r="N21" s="512"/>
      <c r="O21" s="512"/>
      <c r="P21" s="512"/>
      <c r="Q21" s="512"/>
      <c r="R21" s="493"/>
      <c r="S21" s="493"/>
      <c r="T21" s="493"/>
      <c r="U21" s="493"/>
    </row>
    <row r="22" spans="1:21" s="418" customFormat="1">
      <c r="A22" s="282"/>
      <c r="B22" s="1656"/>
      <c r="C22" s="1657"/>
      <c r="D22" s="1657"/>
      <c r="E22" s="1658"/>
      <c r="F22" s="285"/>
      <c r="G22" s="286"/>
      <c r="H22" s="483"/>
      <c r="I22" s="506"/>
      <c r="J22" s="506"/>
      <c r="K22" s="493"/>
      <c r="L22" s="493"/>
      <c r="M22" s="512"/>
      <c r="N22" s="512"/>
      <c r="O22" s="512"/>
      <c r="P22" s="512"/>
      <c r="Q22" s="512"/>
      <c r="R22" s="493"/>
      <c r="S22" s="493"/>
      <c r="T22" s="493"/>
      <c r="U22" s="493"/>
    </row>
    <row r="23" spans="1:21" s="418" customFormat="1">
      <c r="A23" s="282"/>
      <c r="B23" s="1656"/>
      <c r="C23" s="1657"/>
      <c r="D23" s="1657"/>
      <c r="E23" s="1658"/>
      <c r="F23" s="285"/>
      <c r="G23" s="286"/>
      <c r="H23" s="483"/>
      <c r="I23" s="506"/>
      <c r="J23" s="506"/>
      <c r="K23" s="493"/>
      <c r="L23" s="493"/>
      <c r="M23" s="512"/>
      <c r="N23" s="512"/>
      <c r="O23" s="512"/>
      <c r="P23" s="512"/>
      <c r="Q23" s="512"/>
      <c r="R23" s="493"/>
      <c r="S23" s="493"/>
      <c r="T23" s="493"/>
      <c r="U23" s="493"/>
    </row>
    <row r="24" spans="1:21" s="418" customFormat="1">
      <c r="A24" s="282"/>
      <c r="B24" s="1656"/>
      <c r="C24" s="1657"/>
      <c r="D24" s="1657"/>
      <c r="E24" s="1658"/>
      <c r="F24" s="285"/>
      <c r="G24" s="286"/>
      <c r="H24" s="483"/>
      <c r="I24" s="506"/>
      <c r="J24" s="506"/>
      <c r="K24" s="493"/>
      <c r="L24" s="493"/>
      <c r="M24" s="512"/>
      <c r="N24" s="512"/>
      <c r="O24" s="512"/>
      <c r="P24" s="512"/>
      <c r="Q24" s="512"/>
      <c r="R24" s="493"/>
      <c r="S24" s="493"/>
      <c r="T24" s="493"/>
      <c r="U24" s="493"/>
    </row>
    <row r="25" spans="1:21" s="418" customFormat="1">
      <c r="A25" s="282"/>
      <c r="B25" s="1656"/>
      <c r="C25" s="1657"/>
      <c r="D25" s="1657"/>
      <c r="E25" s="1658"/>
      <c r="F25" s="285"/>
      <c r="G25" s="286"/>
      <c r="H25" s="483"/>
      <c r="I25" s="506"/>
      <c r="J25" s="506"/>
      <c r="K25" s="493"/>
      <c r="L25" s="493"/>
      <c r="M25" s="512"/>
      <c r="N25" s="512"/>
      <c r="O25" s="512"/>
      <c r="P25" s="512"/>
      <c r="Q25" s="512"/>
      <c r="R25" s="493"/>
      <c r="S25" s="493"/>
      <c r="T25" s="493"/>
      <c r="U25" s="493"/>
    </row>
    <row r="26" spans="1:21" s="418" customFormat="1">
      <c r="A26" s="275"/>
      <c r="B26" s="276"/>
      <c r="C26" s="277"/>
      <c r="D26" s="277"/>
      <c r="E26" s="278"/>
      <c r="F26" s="279"/>
      <c r="G26" s="279"/>
      <c r="H26" s="483"/>
      <c r="I26" s="506"/>
      <c r="J26" s="506"/>
      <c r="K26" s="493"/>
      <c r="L26" s="493"/>
      <c r="M26" s="512"/>
      <c r="N26" s="512"/>
      <c r="O26" s="512"/>
      <c r="P26" s="512"/>
      <c r="Q26" s="512"/>
      <c r="R26" s="493"/>
      <c r="S26" s="493"/>
      <c r="T26" s="493"/>
      <c r="U26" s="493"/>
    </row>
    <row r="27" spans="1:21" s="418" customFormat="1" ht="11.4">
      <c r="A27" s="280"/>
      <c r="B27" s="1672"/>
      <c r="C27" s="1673"/>
      <c r="D27" s="1673"/>
      <c r="E27" s="1674"/>
      <c r="F27" s="281"/>
      <c r="G27" s="282"/>
      <c r="H27" s="483"/>
      <c r="I27" s="506"/>
      <c r="J27" s="506"/>
      <c r="K27" s="493"/>
      <c r="L27" s="493"/>
      <c r="M27" s="512"/>
      <c r="N27" s="512"/>
      <c r="O27" s="512"/>
      <c r="P27" s="512"/>
      <c r="Q27" s="512"/>
      <c r="R27" s="493"/>
      <c r="S27" s="493"/>
      <c r="T27" s="493"/>
      <c r="U27" s="493"/>
    </row>
    <row r="28" spans="1:21" s="418" customFormat="1" ht="11.4">
      <c r="A28" s="280"/>
      <c r="B28" s="1672"/>
      <c r="C28" s="1673"/>
      <c r="D28" s="1673"/>
      <c r="E28" s="1674"/>
      <c r="F28" s="281"/>
      <c r="G28" s="282"/>
      <c r="H28" s="483"/>
      <c r="I28" s="506"/>
      <c r="J28" s="506"/>
      <c r="K28" s="493"/>
      <c r="L28" s="493"/>
      <c r="M28" s="512"/>
      <c r="N28" s="512"/>
      <c r="O28" s="512"/>
      <c r="P28" s="512"/>
      <c r="Q28" s="512"/>
      <c r="R28" s="493"/>
      <c r="S28" s="493"/>
      <c r="T28" s="493"/>
      <c r="U28" s="493"/>
    </row>
    <row r="29" spans="1:21" s="418" customFormat="1" ht="11.4">
      <c r="A29" s="280"/>
      <c r="B29" s="1672"/>
      <c r="C29" s="1673"/>
      <c r="D29" s="1673"/>
      <c r="E29" s="1674"/>
      <c r="F29" s="281"/>
      <c r="G29" s="282"/>
      <c r="H29" s="483"/>
      <c r="I29" s="506"/>
      <c r="J29" s="506"/>
      <c r="K29" s="493"/>
      <c r="L29" s="493"/>
      <c r="M29" s="512"/>
      <c r="N29" s="512"/>
      <c r="O29" s="512"/>
      <c r="P29" s="512"/>
      <c r="Q29" s="512"/>
      <c r="R29" s="493"/>
      <c r="S29" s="493"/>
      <c r="T29" s="493"/>
      <c r="U29" s="493"/>
    </row>
    <row r="30" spans="1:21" s="418" customFormat="1" ht="11.4">
      <c r="A30" s="280"/>
      <c r="B30" s="1672"/>
      <c r="C30" s="1673"/>
      <c r="D30" s="1673"/>
      <c r="E30" s="1674"/>
      <c r="F30" s="281"/>
      <c r="G30" s="282"/>
      <c r="H30" s="483"/>
      <c r="I30" s="506"/>
      <c r="J30" s="506"/>
      <c r="K30" s="493"/>
      <c r="L30" s="493"/>
      <c r="M30" s="512"/>
      <c r="N30" s="512"/>
      <c r="O30" s="512"/>
      <c r="P30" s="512"/>
      <c r="Q30" s="512"/>
      <c r="R30" s="493"/>
      <c r="S30" s="493"/>
      <c r="T30" s="493"/>
      <c r="U30" s="493"/>
    </row>
    <row r="31" spans="1:21" s="418" customFormat="1" ht="11.4">
      <c r="A31" s="280"/>
      <c r="B31" s="1672"/>
      <c r="C31" s="1673"/>
      <c r="D31" s="1673"/>
      <c r="E31" s="1674"/>
      <c r="F31" s="281"/>
      <c r="G31" s="282"/>
      <c r="H31" s="483"/>
      <c r="I31" s="506"/>
      <c r="J31" s="506"/>
      <c r="K31" s="493"/>
      <c r="L31" s="493"/>
      <c r="M31" s="512"/>
      <c r="N31" s="512"/>
      <c r="O31" s="512"/>
      <c r="P31" s="512"/>
      <c r="Q31" s="512"/>
      <c r="R31" s="493"/>
      <c r="S31" s="493"/>
      <c r="T31" s="493"/>
      <c r="U31" s="493"/>
    </row>
    <row r="32" spans="1:21" s="418" customFormat="1" ht="15" customHeight="1">
      <c r="A32" s="290"/>
      <c r="B32" s="1581"/>
      <c r="C32" s="1582"/>
      <c r="D32" s="1582"/>
      <c r="E32" s="1583"/>
      <c r="F32" s="293"/>
      <c r="G32" s="293"/>
      <c r="H32" s="526"/>
      <c r="I32" s="522"/>
      <c r="J32" s="522"/>
      <c r="K32" s="493"/>
      <c r="L32" s="493"/>
      <c r="M32" s="512"/>
      <c r="N32" s="512"/>
      <c r="O32" s="512"/>
      <c r="P32" s="512"/>
      <c r="Q32" s="512"/>
      <c r="R32" s="493"/>
      <c r="S32" s="493"/>
      <c r="T32" s="493"/>
      <c r="U32" s="493"/>
    </row>
    <row r="33" spans="1:27" s="418" customFormat="1" ht="15" customHeight="1">
      <c r="A33" s="290"/>
      <c r="B33" s="1581"/>
      <c r="C33" s="1582"/>
      <c r="D33" s="1582"/>
      <c r="E33" s="1583"/>
      <c r="F33" s="293"/>
      <c r="G33" s="293"/>
      <c r="H33" s="526"/>
      <c r="I33" s="522"/>
      <c r="J33" s="522"/>
      <c r="K33" s="493"/>
      <c r="L33" s="493"/>
      <c r="M33" s="512"/>
      <c r="N33" s="512"/>
      <c r="O33" s="512"/>
      <c r="P33" s="512"/>
      <c r="Q33" s="512"/>
      <c r="R33" s="493"/>
      <c r="S33" s="493"/>
      <c r="T33" s="493"/>
      <c r="U33" s="493"/>
    </row>
    <row r="34" spans="1:27" s="418" customFormat="1" ht="15" customHeight="1">
      <c r="A34" s="290"/>
      <c r="B34" s="1581"/>
      <c r="C34" s="1582"/>
      <c r="D34" s="1582"/>
      <c r="E34" s="1583"/>
      <c r="F34" s="529" t="s">
        <v>51</v>
      </c>
      <c r="G34" s="293"/>
      <c r="H34" s="526"/>
      <c r="I34" s="522"/>
      <c r="J34" s="522"/>
      <c r="K34" s="484"/>
      <c r="L34" s="484"/>
      <c r="M34" s="499">
        <v>93005582</v>
      </c>
      <c r="N34" s="499">
        <v>93005582</v>
      </c>
      <c r="O34" s="832">
        <v>0</v>
      </c>
      <c r="P34" s="832">
        <v>0</v>
      </c>
      <c r="Q34" s="832">
        <v>0</v>
      </c>
      <c r="R34" s="519"/>
      <c r="S34" s="519"/>
      <c r="T34" s="290"/>
      <c r="U34" s="524"/>
    </row>
    <row r="35" spans="1:27" s="515" customFormat="1" ht="15" customHeight="1">
      <c r="A35" s="520"/>
      <c r="B35" s="1584"/>
      <c r="C35" s="1585"/>
      <c r="D35" s="1585"/>
      <c r="E35" s="1586"/>
      <c r="F35" s="520"/>
      <c r="G35" s="497"/>
      <c r="H35" s="496"/>
      <c r="I35" s="508"/>
      <c r="J35" s="508"/>
      <c r="K35" s="489"/>
      <c r="L35" s="489"/>
      <c r="M35" s="482"/>
      <c r="N35" s="482"/>
      <c r="O35" s="482"/>
      <c r="P35" s="482"/>
      <c r="Q35" s="482"/>
      <c r="R35" s="517"/>
      <c r="S35" s="517"/>
      <c r="T35" s="520"/>
      <c r="U35" s="502"/>
      <c r="V35" s="429"/>
      <c r="W35" s="429"/>
      <c r="X35" s="429"/>
      <c r="Y35" s="429"/>
      <c r="Z35" s="429"/>
      <c r="AA35" s="429"/>
    </row>
    <row r="36" spans="1:27" s="418" customFormat="1" ht="28.5" customHeight="1">
      <c r="A36" s="1678" t="s">
        <v>288</v>
      </c>
      <c r="B36" s="1679"/>
      <c r="C36" s="1679"/>
      <c r="D36" s="1679"/>
      <c r="E36" s="1679"/>
      <c r="F36" s="1679"/>
      <c r="G36" s="1679"/>
      <c r="H36" s="1679"/>
      <c r="I36" s="1679"/>
      <c r="J36" s="1679"/>
      <c r="K36" s="1679"/>
      <c r="L36" s="1679"/>
      <c r="M36" s="1679"/>
      <c r="N36" s="1679"/>
      <c r="O36" s="1679"/>
      <c r="P36" s="1679"/>
      <c r="Q36" s="1679"/>
      <c r="R36" s="1679"/>
      <c r="S36" s="1679"/>
      <c r="T36" s="1679"/>
      <c r="U36" s="1680"/>
      <c r="V36" s="527"/>
      <c r="W36" s="429"/>
      <c r="X36" s="429"/>
      <c r="Y36" s="429"/>
      <c r="Z36" s="429"/>
      <c r="AA36" s="429"/>
    </row>
    <row r="37" spans="1:27" s="418" customFormat="1" ht="15" customHeight="1">
      <c r="A37" s="1566" t="s">
        <v>1687</v>
      </c>
      <c r="B37" s="1642"/>
      <c r="C37" s="1642"/>
      <c r="D37" s="1642"/>
      <c r="E37" s="1642"/>
      <c r="F37" s="1642"/>
      <c r="G37" s="1642"/>
      <c r="H37" s="1642"/>
      <c r="I37" s="1642"/>
      <c r="J37" s="1642"/>
      <c r="K37" s="1642"/>
      <c r="L37" s="1642"/>
      <c r="M37" s="1642"/>
      <c r="N37" s="1642"/>
      <c r="O37" s="1642"/>
      <c r="P37" s="1642"/>
      <c r="Q37" s="1642"/>
      <c r="R37" s="1642"/>
      <c r="S37" s="1642"/>
      <c r="T37" s="1642"/>
      <c r="U37" s="1643"/>
      <c r="V37" s="527"/>
      <c r="W37" s="429"/>
      <c r="X37" s="429"/>
      <c r="Y37" s="429"/>
      <c r="Z37" s="429"/>
      <c r="AA37" s="429"/>
    </row>
    <row r="38" spans="1:27" s="418" customFormat="1" ht="15" customHeight="1">
      <c r="A38" s="1644"/>
      <c r="B38" s="1642"/>
      <c r="C38" s="1642"/>
      <c r="D38" s="1642"/>
      <c r="E38" s="1642"/>
      <c r="F38" s="1642"/>
      <c r="G38" s="1642"/>
      <c r="H38" s="1642"/>
      <c r="I38" s="1642"/>
      <c r="J38" s="1642"/>
      <c r="K38" s="1642"/>
      <c r="L38" s="1642"/>
      <c r="M38" s="1642"/>
      <c r="N38" s="1642"/>
      <c r="O38" s="1642"/>
      <c r="P38" s="1642"/>
      <c r="Q38" s="1642"/>
      <c r="R38" s="1642"/>
      <c r="S38" s="1642"/>
      <c r="T38" s="1642"/>
      <c r="U38" s="1643"/>
    </row>
    <row r="39" spans="1:27" s="418" customFormat="1" ht="15" customHeight="1">
      <c r="A39" s="1644"/>
      <c r="B39" s="1642"/>
      <c r="C39" s="1642"/>
      <c r="D39" s="1642"/>
      <c r="E39" s="1642"/>
      <c r="F39" s="1642"/>
      <c r="G39" s="1642"/>
      <c r="H39" s="1642"/>
      <c r="I39" s="1642"/>
      <c r="J39" s="1642"/>
      <c r="K39" s="1642"/>
      <c r="L39" s="1642"/>
      <c r="M39" s="1642"/>
      <c r="N39" s="1642"/>
      <c r="O39" s="1642"/>
      <c r="P39" s="1642"/>
      <c r="Q39" s="1642"/>
      <c r="R39" s="1642"/>
      <c r="S39" s="1642"/>
      <c r="T39" s="1642"/>
      <c r="U39" s="1643"/>
    </row>
    <row r="40" spans="1:27" s="418" customFormat="1" ht="15" customHeight="1">
      <c r="A40" s="1644"/>
      <c r="B40" s="1642"/>
      <c r="C40" s="1642"/>
      <c r="D40" s="1642"/>
      <c r="E40" s="1642"/>
      <c r="F40" s="1642"/>
      <c r="G40" s="1642"/>
      <c r="H40" s="1642"/>
      <c r="I40" s="1642"/>
      <c r="J40" s="1642"/>
      <c r="K40" s="1642"/>
      <c r="L40" s="1642"/>
      <c r="M40" s="1642"/>
      <c r="N40" s="1642"/>
      <c r="O40" s="1642"/>
      <c r="P40" s="1642"/>
      <c r="Q40" s="1642"/>
      <c r="R40" s="1642"/>
      <c r="S40" s="1642"/>
      <c r="T40" s="1642"/>
      <c r="U40" s="1643"/>
    </row>
    <row r="41" spans="1:27" s="418" customFormat="1" ht="15" customHeight="1">
      <c r="A41" s="1675"/>
      <c r="B41" s="1676"/>
      <c r="C41" s="1676"/>
      <c r="D41" s="1676"/>
      <c r="E41" s="1676"/>
      <c r="F41" s="1676"/>
      <c r="G41" s="1676"/>
      <c r="H41" s="1676"/>
      <c r="I41" s="1676"/>
      <c r="J41" s="1676"/>
      <c r="K41" s="1676"/>
      <c r="L41" s="1676"/>
      <c r="M41" s="1676"/>
      <c r="N41" s="1676"/>
      <c r="O41" s="1676"/>
      <c r="P41" s="1676"/>
      <c r="Q41" s="1676"/>
      <c r="R41" s="1676"/>
      <c r="S41" s="1676"/>
      <c r="T41" s="1676"/>
      <c r="U41" s="1677"/>
    </row>
    <row r="42" spans="1:27">
      <c r="A42" s="427"/>
      <c r="B42" s="428"/>
      <c r="C42" s="427"/>
      <c r="D42" s="427"/>
      <c r="F42" s="427"/>
    </row>
    <row r="43" spans="1:27">
      <c r="B43" s="575"/>
      <c r="C43" s="576"/>
      <c r="D43" s="576"/>
      <c r="N43" s="577"/>
      <c r="O43" s="577"/>
    </row>
    <row r="44" spans="1:27">
      <c r="B44" s="578"/>
      <c r="C44" s="578"/>
      <c r="D44" s="578"/>
      <c r="N44" s="579"/>
      <c r="O44" s="579"/>
    </row>
    <row r="148" spans="21:21">
      <c r="U148" s="419" t="s">
        <v>1413</v>
      </c>
    </row>
  </sheetData>
  <mergeCells count="40">
    <mergeCell ref="B12:E12"/>
    <mergeCell ref="A1:U1"/>
    <mergeCell ref="A2:U2"/>
    <mergeCell ref="A4:U4"/>
    <mergeCell ref="A5:U5"/>
    <mergeCell ref="A6:A8"/>
    <mergeCell ref="B6:E8"/>
    <mergeCell ref="F6:F8"/>
    <mergeCell ref="G6:G8"/>
    <mergeCell ref="H7:J7"/>
    <mergeCell ref="K7:L7"/>
    <mergeCell ref="M7:Q7"/>
    <mergeCell ref="R7:U7"/>
    <mergeCell ref="B9:E9"/>
    <mergeCell ref="B10:E10"/>
    <mergeCell ref="B11:E11"/>
    <mergeCell ref="B24:E24"/>
    <mergeCell ref="B13:E13"/>
    <mergeCell ref="B14:E14"/>
    <mergeCell ref="B15:E15"/>
    <mergeCell ref="B16:E16"/>
    <mergeCell ref="B17:E17"/>
    <mergeCell ref="B18:E18"/>
    <mergeCell ref="B19:E19"/>
    <mergeCell ref="B20:E20"/>
    <mergeCell ref="B21:E21"/>
    <mergeCell ref="B22:E22"/>
    <mergeCell ref="B23:E23"/>
    <mergeCell ref="A37:U41"/>
    <mergeCell ref="B25:E25"/>
    <mergeCell ref="B27:E27"/>
    <mergeCell ref="B28:E28"/>
    <mergeCell ref="B29:E29"/>
    <mergeCell ref="B30:E30"/>
    <mergeCell ref="B31:E31"/>
    <mergeCell ref="B32:E32"/>
    <mergeCell ref="B33:E33"/>
    <mergeCell ref="B34:E34"/>
    <mergeCell ref="B35:E35"/>
    <mergeCell ref="A36:U36"/>
  </mergeCells>
  <printOptions horizontalCentered="1"/>
  <pageMargins left="0.62992125984251968" right="1.0236220472440944" top="1.1417322834645669" bottom="0.74803149606299213" header="0.31496062992125984" footer="0.31496062992125984"/>
  <pageSetup scale="47" fitToHeight="0" orientation="landscape" r:id="rId1"/>
  <headerFooter scaleWithDoc="0">
    <oddHeader>&amp;L&amp;G&amp;R&amp;G</oddHeader>
    <oddFooter>&amp;R&amp;G</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7"/>
  <sheetViews>
    <sheetView showGridLines="0" view="pageBreakPreview" zoomScale="90" zoomScaleNormal="85" zoomScaleSheetLayoutView="90" workbookViewId="0">
      <selection activeCell="A30" sqref="A30:U34"/>
    </sheetView>
  </sheetViews>
  <sheetFormatPr baseColWidth="10" defaultColWidth="11.44140625" defaultRowHeight="13.2"/>
  <cols>
    <col min="1" max="1" width="4.6640625" style="39" customWidth="1"/>
    <col min="2" max="2" width="3.6640625" style="39" customWidth="1"/>
    <col min="3" max="5" width="4" style="39" customWidth="1"/>
    <col min="6" max="6" width="27.6640625" style="39" customWidth="1"/>
    <col min="7" max="7" width="9.33203125" style="39" customWidth="1"/>
    <col min="8" max="10" width="16.44140625" style="39" customWidth="1"/>
    <col min="11" max="12" width="10.33203125" style="39" customWidth="1"/>
    <col min="13" max="13" width="15.6640625" style="39" customWidth="1"/>
    <col min="14" max="14" width="17.6640625" style="39" customWidth="1"/>
    <col min="15" max="17" width="15.6640625" style="39" customWidth="1"/>
    <col min="18" max="18" width="10.6640625" style="39" customWidth="1"/>
    <col min="19" max="19" width="10.44140625" style="39" customWidth="1"/>
    <col min="20" max="20" width="11.33203125" style="39" customWidth="1"/>
    <col min="21" max="21" width="11.6640625" style="39" customWidth="1"/>
    <col min="22" max="22" width="3.6640625" style="39" customWidth="1"/>
    <col min="23" max="16384" width="11.44140625" style="39"/>
  </cols>
  <sheetData>
    <row r="1" spans="1:21" ht="47.25" customHeight="1">
      <c r="A1" s="1714" t="s">
        <v>249</v>
      </c>
      <c r="B1" s="1715"/>
      <c r="C1" s="1715"/>
      <c r="D1" s="1715"/>
      <c r="E1" s="1715"/>
      <c r="F1" s="1715"/>
      <c r="G1" s="1715"/>
      <c r="H1" s="1715"/>
      <c r="I1" s="1715"/>
      <c r="J1" s="1715"/>
      <c r="K1" s="1715"/>
      <c r="L1" s="1715"/>
      <c r="M1" s="1715"/>
      <c r="N1" s="1715"/>
      <c r="O1" s="1715"/>
      <c r="P1" s="1715"/>
      <c r="Q1" s="1715"/>
      <c r="R1" s="1715"/>
      <c r="S1" s="1715"/>
      <c r="T1" s="1715"/>
      <c r="U1" s="1716"/>
    </row>
    <row r="2" spans="1:21" ht="6" customHeight="1">
      <c r="A2" s="131"/>
      <c r="B2" s="132"/>
      <c r="C2" s="132"/>
      <c r="D2" s="132"/>
      <c r="E2" s="132"/>
      <c r="F2" s="132"/>
      <c r="G2" s="132"/>
      <c r="H2" s="132"/>
      <c r="I2" s="132"/>
      <c r="J2" s="132"/>
      <c r="K2" s="132"/>
      <c r="L2" s="132"/>
      <c r="M2" s="132"/>
      <c r="N2" s="132"/>
      <c r="O2" s="132"/>
      <c r="P2" s="132"/>
      <c r="Q2" s="132"/>
      <c r="R2" s="132"/>
      <c r="S2" s="132"/>
      <c r="T2" s="132"/>
      <c r="U2" s="133"/>
    </row>
    <row r="3" spans="1:21" ht="20.100000000000001" customHeight="1">
      <c r="A3" s="1321" t="s">
        <v>457</v>
      </c>
      <c r="B3" s="1322"/>
      <c r="C3" s="1322"/>
      <c r="D3" s="1322"/>
      <c r="E3" s="1322"/>
      <c r="F3" s="1322"/>
      <c r="G3" s="1322"/>
      <c r="H3" s="1322"/>
      <c r="I3" s="1322"/>
      <c r="J3" s="1322"/>
      <c r="K3" s="1322"/>
      <c r="L3" s="1322"/>
      <c r="M3" s="1322"/>
      <c r="N3" s="1322"/>
      <c r="O3" s="1322"/>
      <c r="P3" s="1322"/>
      <c r="Q3" s="1322"/>
      <c r="R3" s="1322"/>
      <c r="S3" s="1322"/>
      <c r="T3" s="1322"/>
      <c r="U3" s="1323"/>
    </row>
    <row r="4" spans="1:21" ht="20.100000000000001" customHeight="1">
      <c r="A4" s="1717" t="s">
        <v>458</v>
      </c>
      <c r="B4" s="1718"/>
      <c r="C4" s="1718"/>
      <c r="D4" s="1718"/>
      <c r="E4" s="1718"/>
      <c r="F4" s="1718"/>
      <c r="G4" s="1718"/>
      <c r="H4" s="1718"/>
      <c r="I4" s="1718"/>
      <c r="J4" s="1718"/>
      <c r="K4" s="1718"/>
      <c r="L4" s="1718"/>
      <c r="M4" s="1718"/>
      <c r="N4" s="1718"/>
      <c r="O4" s="1718"/>
      <c r="P4" s="1718"/>
      <c r="Q4" s="1718"/>
      <c r="R4" s="1718"/>
      <c r="S4" s="1718"/>
      <c r="T4" s="1718"/>
      <c r="U4" s="1719"/>
    </row>
    <row r="5" spans="1:21" ht="15" customHeight="1">
      <c r="A5" s="1720" t="s">
        <v>102</v>
      </c>
      <c r="B5" s="1693" t="s">
        <v>273</v>
      </c>
      <c r="C5" s="1694"/>
      <c r="D5" s="1694"/>
      <c r="E5" s="1695"/>
      <c r="F5" s="1705" t="s">
        <v>259</v>
      </c>
      <c r="G5" s="1705" t="s">
        <v>260</v>
      </c>
      <c r="H5" s="134" t="s">
        <v>7</v>
      </c>
      <c r="I5" s="134"/>
      <c r="J5" s="134"/>
      <c r="K5" s="134"/>
      <c r="L5" s="134"/>
      <c r="M5" s="134"/>
      <c r="N5" s="134"/>
      <c r="O5" s="134"/>
      <c r="P5" s="134"/>
      <c r="Q5" s="134"/>
      <c r="R5" s="134"/>
      <c r="S5" s="134"/>
      <c r="T5" s="134"/>
      <c r="U5" s="135"/>
    </row>
    <row r="6" spans="1:21" ht="15" customHeight="1">
      <c r="A6" s="1721"/>
      <c r="B6" s="1696"/>
      <c r="C6" s="1697"/>
      <c r="D6" s="1697"/>
      <c r="E6" s="1698"/>
      <c r="F6" s="1706"/>
      <c r="G6" s="1706"/>
      <c r="H6" s="1708" t="s">
        <v>320</v>
      </c>
      <c r="I6" s="1709"/>
      <c r="J6" s="1710"/>
      <c r="K6" s="1708" t="s">
        <v>13</v>
      </c>
      <c r="L6" s="1710"/>
      <c r="M6" s="1708" t="s">
        <v>311</v>
      </c>
      <c r="N6" s="1709"/>
      <c r="O6" s="1709"/>
      <c r="P6" s="1709"/>
      <c r="Q6" s="1710"/>
      <c r="R6" s="1711" t="s">
        <v>13</v>
      </c>
      <c r="S6" s="1712"/>
      <c r="T6" s="1712"/>
      <c r="U6" s="1713"/>
    </row>
    <row r="7" spans="1:21" ht="40.950000000000003" customHeight="1">
      <c r="A7" s="1722"/>
      <c r="B7" s="1699"/>
      <c r="C7" s="1700"/>
      <c r="D7" s="1700"/>
      <c r="E7" s="1701"/>
      <c r="F7" s="1707"/>
      <c r="G7" s="1707"/>
      <c r="H7" s="136" t="s">
        <v>132</v>
      </c>
      <c r="I7" s="136" t="s">
        <v>319</v>
      </c>
      <c r="J7" s="136" t="s">
        <v>302</v>
      </c>
      <c r="K7" s="137" t="s">
        <v>261</v>
      </c>
      <c r="L7" s="137" t="s">
        <v>262</v>
      </c>
      <c r="M7" s="136" t="s">
        <v>263</v>
      </c>
      <c r="N7" s="136" t="s">
        <v>264</v>
      </c>
      <c r="O7" s="136" t="s">
        <v>265</v>
      </c>
      <c r="P7" s="136" t="s">
        <v>266</v>
      </c>
      <c r="Q7" s="136" t="s">
        <v>267</v>
      </c>
      <c r="R7" s="138" t="s">
        <v>269</v>
      </c>
      <c r="S7" s="138" t="s">
        <v>270</v>
      </c>
      <c r="T7" s="138" t="s">
        <v>271</v>
      </c>
      <c r="U7" s="138" t="s">
        <v>272</v>
      </c>
    </row>
    <row r="8" spans="1:21" s="40" customFormat="1" ht="15" customHeight="1">
      <c r="A8" s="139"/>
      <c r="B8" s="1702"/>
      <c r="C8" s="1703"/>
      <c r="D8" s="1703"/>
      <c r="E8" s="1704"/>
      <c r="F8" s="140"/>
      <c r="G8" s="140"/>
      <c r="H8" s="141"/>
      <c r="I8" s="141"/>
      <c r="J8" s="141"/>
      <c r="K8" s="142"/>
      <c r="L8" s="142"/>
      <c r="M8" s="143"/>
      <c r="N8" s="143"/>
      <c r="O8" s="143"/>
      <c r="P8" s="143"/>
      <c r="Q8" s="143"/>
      <c r="R8" s="142"/>
      <c r="S8" s="142"/>
      <c r="T8" s="142"/>
      <c r="U8" s="142"/>
    </row>
    <row r="9" spans="1:21" s="40" customFormat="1" ht="15" customHeight="1">
      <c r="A9" s="144"/>
      <c r="B9" s="1681"/>
      <c r="C9" s="1682"/>
      <c r="D9" s="1682"/>
      <c r="E9" s="1683"/>
      <c r="F9" s="145"/>
      <c r="G9" s="145"/>
      <c r="H9" s="146"/>
      <c r="I9" s="147"/>
      <c r="J9" s="147"/>
      <c r="K9" s="148"/>
      <c r="L9" s="148"/>
      <c r="M9" s="149"/>
      <c r="N9" s="149"/>
      <c r="O9" s="149"/>
      <c r="P9" s="149"/>
      <c r="Q9" s="149"/>
      <c r="R9" s="148"/>
      <c r="S9" s="148"/>
      <c r="T9" s="148"/>
      <c r="U9" s="148"/>
    </row>
    <row r="10" spans="1:21" s="40" customFormat="1" ht="15" customHeight="1">
      <c r="A10" s="144"/>
      <c r="B10" s="1681"/>
      <c r="C10" s="1682"/>
      <c r="D10" s="1682"/>
      <c r="E10" s="1683"/>
      <c r="F10" s="145"/>
      <c r="G10" s="145"/>
      <c r="H10" s="146"/>
      <c r="I10" s="150"/>
      <c r="J10" s="150"/>
      <c r="K10" s="151"/>
      <c r="L10" s="151"/>
      <c r="M10" s="152"/>
      <c r="N10" s="152"/>
      <c r="O10" s="152"/>
      <c r="P10" s="149"/>
      <c r="Q10" s="149"/>
      <c r="R10" s="153"/>
      <c r="S10" s="153"/>
      <c r="T10" s="151"/>
      <c r="U10" s="151"/>
    </row>
    <row r="11" spans="1:21" s="40" customFormat="1" ht="15" customHeight="1">
      <c r="A11" s="144"/>
      <c r="B11" s="1681"/>
      <c r="C11" s="1682"/>
      <c r="D11" s="1682"/>
      <c r="E11" s="1683"/>
      <c r="F11" s="154"/>
      <c r="G11" s="145"/>
      <c r="H11" s="155"/>
      <c r="I11" s="155"/>
      <c r="J11" s="155"/>
      <c r="K11" s="148"/>
      <c r="L11" s="148"/>
      <c r="M11" s="156"/>
      <c r="N11" s="156"/>
      <c r="O11" s="156"/>
      <c r="P11" s="156"/>
      <c r="Q11" s="156"/>
      <c r="R11" s="148"/>
      <c r="S11" s="148"/>
      <c r="T11" s="148"/>
      <c r="U11" s="148"/>
    </row>
    <row r="12" spans="1:21" s="40" customFormat="1" ht="15" customHeight="1">
      <c r="A12" s="144"/>
      <c r="B12" s="1681"/>
      <c r="C12" s="1682"/>
      <c r="D12" s="1682"/>
      <c r="E12" s="1683"/>
      <c r="F12" s="157"/>
      <c r="G12" s="157"/>
      <c r="H12" s="155"/>
      <c r="I12" s="155"/>
      <c r="J12" s="155"/>
      <c r="K12" s="158"/>
      <c r="L12" s="158"/>
      <c r="M12" s="156"/>
      <c r="N12" s="156"/>
      <c r="O12" s="156"/>
      <c r="P12" s="156"/>
      <c r="Q12" s="156"/>
      <c r="R12" s="159"/>
      <c r="S12" s="159"/>
      <c r="T12" s="159"/>
      <c r="U12" s="159"/>
    </row>
    <row r="13" spans="1:21" s="40" customFormat="1" ht="15" customHeight="1">
      <c r="A13" s="144"/>
      <c r="B13" s="1681"/>
      <c r="C13" s="1682"/>
      <c r="D13" s="1682"/>
      <c r="E13" s="1683"/>
      <c r="F13" s="145"/>
      <c r="G13" s="145"/>
      <c r="H13" s="160"/>
      <c r="I13" s="150"/>
      <c r="J13" s="150"/>
      <c r="K13" s="148"/>
      <c r="L13" s="148"/>
      <c r="M13" s="149"/>
      <c r="N13" s="149"/>
      <c r="O13" s="149"/>
      <c r="P13" s="149"/>
      <c r="Q13" s="149"/>
      <c r="R13" s="148"/>
      <c r="S13" s="148"/>
      <c r="T13" s="148"/>
      <c r="U13" s="148"/>
    </row>
    <row r="14" spans="1:21" s="40" customFormat="1" ht="15" customHeight="1">
      <c r="A14" s="144"/>
      <c r="B14" s="1681"/>
      <c r="C14" s="1682"/>
      <c r="D14" s="1682"/>
      <c r="E14" s="1683"/>
      <c r="F14" s="145"/>
      <c r="G14" s="145"/>
      <c r="H14" s="160"/>
      <c r="I14" s="150"/>
      <c r="J14" s="150"/>
      <c r="K14" s="151"/>
      <c r="L14" s="151"/>
      <c r="M14" s="149"/>
      <c r="N14" s="149"/>
      <c r="O14" s="149"/>
      <c r="P14" s="149"/>
      <c r="Q14" s="149"/>
      <c r="R14" s="153"/>
      <c r="S14" s="153"/>
      <c r="T14" s="144"/>
      <c r="U14" s="151"/>
    </row>
    <row r="15" spans="1:21" s="40" customFormat="1" ht="15" customHeight="1">
      <c r="A15" s="144"/>
      <c r="B15" s="1681"/>
      <c r="C15" s="1682"/>
      <c r="D15" s="1682"/>
      <c r="E15" s="1683"/>
      <c r="F15" s="145"/>
      <c r="G15" s="145"/>
      <c r="H15" s="160"/>
      <c r="I15" s="150"/>
      <c r="J15" s="150"/>
      <c r="K15" s="148"/>
      <c r="L15" s="148"/>
      <c r="M15" s="149"/>
      <c r="N15" s="149"/>
      <c r="O15" s="149"/>
      <c r="P15" s="149"/>
      <c r="Q15" s="149"/>
      <c r="R15" s="148"/>
      <c r="S15" s="148"/>
      <c r="T15" s="148"/>
      <c r="U15" s="148"/>
    </row>
    <row r="16" spans="1:21" s="40" customFormat="1" ht="15" customHeight="1">
      <c r="A16" s="144"/>
      <c r="B16" s="1681"/>
      <c r="C16" s="1682"/>
      <c r="D16" s="1682"/>
      <c r="E16" s="1683"/>
      <c r="F16" s="145"/>
      <c r="G16" s="145"/>
      <c r="H16" s="160"/>
      <c r="I16" s="150"/>
      <c r="J16" s="150"/>
      <c r="K16" s="151"/>
      <c r="L16" s="151"/>
      <c r="M16" s="149"/>
      <c r="N16" s="149"/>
      <c r="O16" s="149"/>
      <c r="P16" s="149"/>
      <c r="Q16" s="149"/>
      <c r="R16" s="153"/>
      <c r="S16" s="153"/>
      <c r="T16" s="144"/>
      <c r="U16" s="151"/>
    </row>
    <row r="17" spans="1:27" s="40" customFormat="1" ht="15" customHeight="1">
      <c r="A17" s="144"/>
      <c r="B17" s="1681"/>
      <c r="C17" s="1682"/>
      <c r="D17" s="1682"/>
      <c r="E17" s="1683"/>
      <c r="F17" s="145"/>
      <c r="G17" s="145"/>
      <c r="H17" s="160"/>
      <c r="I17" s="150"/>
      <c r="J17" s="150"/>
      <c r="K17" s="148"/>
      <c r="L17" s="148"/>
      <c r="M17" s="149"/>
      <c r="N17" s="149"/>
      <c r="O17" s="149"/>
      <c r="P17" s="149"/>
      <c r="Q17" s="149"/>
      <c r="R17" s="148"/>
      <c r="S17" s="148"/>
      <c r="T17" s="148"/>
      <c r="U17" s="148"/>
    </row>
    <row r="18" spans="1:27" s="40" customFormat="1" ht="15" customHeight="1">
      <c r="A18" s="144"/>
      <c r="B18" s="1681"/>
      <c r="C18" s="1682"/>
      <c r="D18" s="1682"/>
      <c r="E18" s="1683"/>
      <c r="F18" s="145"/>
      <c r="G18" s="145"/>
      <c r="H18" s="160"/>
      <c r="I18" s="150"/>
      <c r="J18" s="150"/>
      <c r="K18" s="151"/>
      <c r="L18" s="151"/>
      <c r="M18" s="149"/>
      <c r="N18" s="149"/>
      <c r="O18" s="149"/>
      <c r="P18" s="149"/>
      <c r="Q18" s="149"/>
      <c r="R18" s="153"/>
      <c r="S18" s="153"/>
      <c r="T18" s="144"/>
      <c r="U18" s="151"/>
    </row>
    <row r="19" spans="1:27" s="40" customFormat="1" ht="15" customHeight="1">
      <c r="A19" s="144"/>
      <c r="B19" s="1681"/>
      <c r="C19" s="1682"/>
      <c r="D19" s="1682"/>
      <c r="E19" s="1683"/>
      <c r="F19" s="145"/>
      <c r="G19" s="145"/>
      <c r="H19" s="160"/>
      <c r="I19" s="150"/>
      <c r="J19" s="150"/>
      <c r="K19" s="148"/>
      <c r="L19" s="148"/>
      <c r="M19" s="149"/>
      <c r="N19" s="149"/>
      <c r="O19" s="149"/>
      <c r="P19" s="149"/>
      <c r="Q19" s="149"/>
      <c r="R19" s="148"/>
      <c r="S19" s="148"/>
      <c r="T19" s="148"/>
      <c r="U19" s="148"/>
    </row>
    <row r="20" spans="1:27" s="40" customFormat="1" ht="15" customHeight="1">
      <c r="A20" s="144"/>
      <c r="B20" s="1681"/>
      <c r="C20" s="1682"/>
      <c r="D20" s="1682"/>
      <c r="E20" s="1683"/>
      <c r="F20" s="145"/>
      <c r="G20" s="145"/>
      <c r="H20" s="160"/>
      <c r="I20" s="150"/>
      <c r="J20" s="150"/>
      <c r="K20" s="151"/>
      <c r="L20" s="151"/>
      <c r="M20" s="149"/>
      <c r="N20" s="149"/>
      <c r="O20" s="149"/>
      <c r="P20" s="149"/>
      <c r="Q20" s="149"/>
      <c r="R20" s="153"/>
      <c r="S20" s="153"/>
      <c r="T20" s="144"/>
      <c r="U20" s="151"/>
    </row>
    <row r="21" spans="1:27" s="40" customFormat="1" ht="15" customHeight="1">
      <c r="A21" s="144"/>
      <c r="B21" s="1681"/>
      <c r="C21" s="1682"/>
      <c r="D21" s="1682"/>
      <c r="E21" s="1683"/>
      <c r="F21" s="145"/>
      <c r="G21" s="145"/>
      <c r="H21" s="160"/>
      <c r="I21" s="150"/>
      <c r="J21" s="150"/>
      <c r="K21" s="148"/>
      <c r="L21" s="148"/>
      <c r="M21" s="149"/>
      <c r="N21" s="149"/>
      <c r="O21" s="149"/>
      <c r="P21" s="149"/>
      <c r="Q21" s="149"/>
      <c r="R21" s="148"/>
      <c r="S21" s="148"/>
      <c r="T21" s="148"/>
      <c r="U21" s="148"/>
    </row>
    <row r="22" spans="1:27" s="40" customFormat="1" ht="15" customHeight="1">
      <c r="A22" s="144"/>
      <c r="B22" s="1681"/>
      <c r="C22" s="1682"/>
      <c r="D22" s="1682"/>
      <c r="E22" s="1683"/>
      <c r="F22" s="145"/>
      <c r="G22" s="145"/>
      <c r="H22" s="160"/>
      <c r="I22" s="150"/>
      <c r="J22" s="150"/>
      <c r="K22" s="151"/>
      <c r="L22" s="151"/>
      <c r="M22" s="149"/>
      <c r="N22" s="149"/>
      <c r="O22" s="149"/>
      <c r="P22" s="149"/>
      <c r="Q22" s="149"/>
      <c r="R22" s="153"/>
      <c r="S22" s="153"/>
      <c r="T22" s="144"/>
      <c r="U22" s="151"/>
    </row>
    <row r="23" spans="1:27" s="40" customFormat="1" ht="15" customHeight="1">
      <c r="A23" s="144"/>
      <c r="B23" s="1681"/>
      <c r="C23" s="1682"/>
      <c r="D23" s="1682"/>
      <c r="E23" s="1683"/>
      <c r="F23" s="145"/>
      <c r="G23" s="145"/>
      <c r="H23" s="160"/>
      <c r="I23" s="150"/>
      <c r="J23" s="150"/>
      <c r="K23" s="148"/>
      <c r="L23" s="148"/>
      <c r="M23" s="149"/>
      <c r="N23" s="149"/>
      <c r="O23" s="149"/>
      <c r="P23" s="149"/>
      <c r="Q23" s="149"/>
      <c r="R23" s="148"/>
      <c r="S23" s="148"/>
      <c r="T23" s="148"/>
      <c r="U23" s="148"/>
    </row>
    <row r="24" spans="1:27" s="40" customFormat="1" ht="15" customHeight="1">
      <c r="A24" s="144"/>
      <c r="B24" s="1681"/>
      <c r="C24" s="1682"/>
      <c r="D24" s="1682"/>
      <c r="E24" s="1683"/>
      <c r="F24" s="145"/>
      <c r="G24" s="145"/>
      <c r="H24" s="160"/>
      <c r="I24" s="150"/>
      <c r="J24" s="150"/>
      <c r="K24" s="151"/>
      <c r="L24" s="151"/>
      <c r="M24" s="149"/>
      <c r="N24" s="149"/>
      <c r="O24" s="149"/>
      <c r="P24" s="149"/>
      <c r="Q24" s="149"/>
      <c r="R24" s="153"/>
      <c r="S24" s="153"/>
      <c r="T24" s="144"/>
      <c r="U24" s="151"/>
    </row>
    <row r="25" spans="1:27" s="40" customFormat="1" ht="15" customHeight="1">
      <c r="A25" s="144"/>
      <c r="B25" s="1681"/>
      <c r="C25" s="1682"/>
      <c r="D25" s="1682"/>
      <c r="E25" s="1683"/>
      <c r="F25" s="145"/>
      <c r="G25" s="145"/>
      <c r="H25" s="160"/>
      <c r="I25" s="150"/>
      <c r="J25" s="150"/>
      <c r="K25" s="148"/>
      <c r="L25" s="148"/>
      <c r="M25" s="149"/>
      <c r="N25" s="149"/>
      <c r="O25" s="149"/>
      <c r="P25" s="149"/>
      <c r="Q25" s="149"/>
      <c r="R25" s="148"/>
      <c r="S25" s="148"/>
      <c r="T25" s="148"/>
      <c r="U25" s="148"/>
    </row>
    <row r="26" spans="1:27" s="40" customFormat="1" ht="15" customHeight="1">
      <c r="A26" s="144"/>
      <c r="B26" s="1681"/>
      <c r="C26" s="1682"/>
      <c r="D26" s="1682"/>
      <c r="E26" s="1683"/>
      <c r="F26" s="145"/>
      <c r="G26" s="145"/>
      <c r="H26" s="160"/>
      <c r="I26" s="150"/>
      <c r="J26" s="150"/>
      <c r="K26" s="148"/>
      <c r="L26" s="148"/>
      <c r="M26" s="149"/>
      <c r="N26" s="149"/>
      <c r="O26" s="149"/>
      <c r="P26" s="149"/>
      <c r="Q26" s="149"/>
      <c r="R26" s="148"/>
      <c r="S26" s="148"/>
      <c r="T26" s="148"/>
      <c r="U26" s="148"/>
    </row>
    <row r="27" spans="1:27" s="40" customFormat="1" ht="15" customHeight="1">
      <c r="A27" s="144"/>
      <c r="B27" s="1681"/>
      <c r="C27" s="1682"/>
      <c r="D27" s="1682"/>
      <c r="E27" s="1683"/>
      <c r="F27" s="161" t="s">
        <v>268</v>
      </c>
      <c r="G27" s="145"/>
      <c r="H27" s="160"/>
      <c r="I27" s="150"/>
      <c r="J27" s="150"/>
      <c r="K27" s="162"/>
      <c r="L27" s="162"/>
      <c r="M27" s="163"/>
      <c r="N27" s="163"/>
      <c r="O27" s="163"/>
      <c r="P27" s="163"/>
      <c r="Q27" s="163"/>
      <c r="R27" s="153"/>
      <c r="S27" s="153"/>
      <c r="T27" s="144"/>
      <c r="U27" s="151"/>
    </row>
    <row r="28" spans="1:27" s="41" customFormat="1" ht="15" customHeight="1">
      <c r="A28" s="164"/>
      <c r="B28" s="1684"/>
      <c r="C28" s="1685"/>
      <c r="D28" s="1685"/>
      <c r="E28" s="1686"/>
      <c r="F28" s="164"/>
      <c r="G28" s="165"/>
      <c r="H28" s="166"/>
      <c r="I28" s="167"/>
      <c r="J28" s="167"/>
      <c r="K28" s="168"/>
      <c r="L28" s="168"/>
      <c r="M28" s="169"/>
      <c r="N28" s="169"/>
      <c r="O28" s="169"/>
      <c r="P28" s="169"/>
      <c r="Q28" s="169"/>
      <c r="R28" s="170"/>
      <c r="S28" s="170"/>
      <c r="T28" s="164"/>
      <c r="U28" s="171"/>
      <c r="V28" s="50"/>
      <c r="W28" s="50"/>
      <c r="X28" s="50"/>
      <c r="Y28" s="50"/>
      <c r="Z28" s="50"/>
      <c r="AA28" s="50"/>
    </row>
    <row r="29" spans="1:27" s="40" customFormat="1" ht="28.5" customHeight="1">
      <c r="A29" s="1678" t="s">
        <v>289</v>
      </c>
      <c r="B29" s="1679"/>
      <c r="C29" s="1679"/>
      <c r="D29" s="1679"/>
      <c r="E29" s="1679"/>
      <c r="F29" s="1679"/>
      <c r="G29" s="1679"/>
      <c r="H29" s="1679"/>
      <c r="I29" s="1679"/>
      <c r="J29" s="1679"/>
      <c r="K29" s="1679"/>
      <c r="L29" s="1679"/>
      <c r="M29" s="1679"/>
      <c r="N29" s="1679"/>
      <c r="O29" s="1679"/>
      <c r="P29" s="1679"/>
      <c r="Q29" s="1679"/>
      <c r="R29" s="1679"/>
      <c r="S29" s="1679"/>
      <c r="T29" s="1679"/>
      <c r="U29" s="1680"/>
      <c r="V29" s="51"/>
      <c r="W29" s="50"/>
      <c r="X29" s="50"/>
      <c r="Y29" s="50"/>
      <c r="Z29" s="50"/>
      <c r="AA29" s="50"/>
    </row>
    <row r="30" spans="1:27" s="40" customFormat="1" ht="15" customHeight="1">
      <c r="A30" s="1687"/>
      <c r="B30" s="1688"/>
      <c r="C30" s="1688"/>
      <c r="D30" s="1688"/>
      <c r="E30" s="1688"/>
      <c r="F30" s="1688"/>
      <c r="G30" s="1688"/>
      <c r="H30" s="1688"/>
      <c r="I30" s="1688"/>
      <c r="J30" s="1688"/>
      <c r="K30" s="1688"/>
      <c r="L30" s="1688"/>
      <c r="M30" s="1688"/>
      <c r="N30" s="1688"/>
      <c r="O30" s="1688"/>
      <c r="P30" s="1688"/>
      <c r="Q30" s="1688"/>
      <c r="R30" s="1688"/>
      <c r="S30" s="1688"/>
      <c r="T30" s="1688"/>
      <c r="U30" s="1689"/>
      <c r="V30" s="51"/>
      <c r="W30" s="50"/>
      <c r="X30" s="50"/>
      <c r="Y30" s="50"/>
      <c r="Z30" s="50"/>
      <c r="AA30" s="50"/>
    </row>
    <row r="31" spans="1:27" s="40" customFormat="1" ht="15" customHeight="1">
      <c r="A31" s="1687"/>
      <c r="B31" s="1688"/>
      <c r="C31" s="1688"/>
      <c r="D31" s="1688"/>
      <c r="E31" s="1688"/>
      <c r="F31" s="1688"/>
      <c r="G31" s="1688"/>
      <c r="H31" s="1688"/>
      <c r="I31" s="1688"/>
      <c r="J31" s="1688"/>
      <c r="K31" s="1688"/>
      <c r="L31" s="1688"/>
      <c r="M31" s="1688"/>
      <c r="N31" s="1688"/>
      <c r="O31" s="1688"/>
      <c r="P31" s="1688"/>
      <c r="Q31" s="1688"/>
      <c r="R31" s="1688"/>
      <c r="S31" s="1688"/>
      <c r="T31" s="1688"/>
      <c r="U31" s="1689"/>
    </row>
    <row r="32" spans="1:27" s="40" customFormat="1" ht="15" customHeight="1">
      <c r="A32" s="1687"/>
      <c r="B32" s="1688"/>
      <c r="C32" s="1688"/>
      <c r="D32" s="1688"/>
      <c r="E32" s="1688"/>
      <c r="F32" s="1688"/>
      <c r="G32" s="1688"/>
      <c r="H32" s="1688"/>
      <c r="I32" s="1688"/>
      <c r="J32" s="1688"/>
      <c r="K32" s="1688"/>
      <c r="L32" s="1688"/>
      <c r="M32" s="1688"/>
      <c r="N32" s="1688"/>
      <c r="O32" s="1688"/>
      <c r="P32" s="1688"/>
      <c r="Q32" s="1688"/>
      <c r="R32" s="1688"/>
      <c r="S32" s="1688"/>
      <c r="T32" s="1688"/>
      <c r="U32" s="1689"/>
    </row>
    <row r="33" spans="1:21" s="40" customFormat="1" ht="15" customHeight="1">
      <c r="A33" s="1687"/>
      <c r="B33" s="1688"/>
      <c r="C33" s="1688"/>
      <c r="D33" s="1688"/>
      <c r="E33" s="1688"/>
      <c r="F33" s="1688"/>
      <c r="G33" s="1688"/>
      <c r="H33" s="1688"/>
      <c r="I33" s="1688"/>
      <c r="J33" s="1688"/>
      <c r="K33" s="1688"/>
      <c r="L33" s="1688"/>
      <c r="M33" s="1688"/>
      <c r="N33" s="1688"/>
      <c r="O33" s="1688"/>
      <c r="P33" s="1688"/>
      <c r="Q33" s="1688"/>
      <c r="R33" s="1688"/>
      <c r="S33" s="1688"/>
      <c r="T33" s="1688"/>
      <c r="U33" s="1689"/>
    </row>
    <row r="34" spans="1:21" s="40" customFormat="1" ht="15" customHeight="1">
      <c r="A34" s="1690"/>
      <c r="B34" s="1691"/>
      <c r="C34" s="1691"/>
      <c r="D34" s="1691"/>
      <c r="E34" s="1691"/>
      <c r="F34" s="1691"/>
      <c r="G34" s="1691"/>
      <c r="H34" s="1691"/>
      <c r="I34" s="1691"/>
      <c r="J34" s="1691"/>
      <c r="K34" s="1691"/>
      <c r="L34" s="1691"/>
      <c r="M34" s="1691"/>
      <c r="N34" s="1691"/>
      <c r="O34" s="1691"/>
      <c r="P34" s="1691"/>
      <c r="Q34" s="1691"/>
      <c r="R34" s="1691"/>
      <c r="S34" s="1691"/>
      <c r="T34" s="1691"/>
      <c r="U34" s="1692"/>
    </row>
    <row r="35" spans="1:21">
      <c r="A35" s="42"/>
      <c r="B35" s="43"/>
      <c r="C35" s="42"/>
      <c r="D35" s="42"/>
      <c r="F35" s="42"/>
    </row>
    <row r="36" spans="1:21">
      <c r="B36" s="44"/>
      <c r="C36" s="45"/>
      <c r="D36" s="45"/>
      <c r="N36" s="46"/>
      <c r="O36" s="46"/>
    </row>
    <row r="37" spans="1:21">
      <c r="B37" s="47"/>
      <c r="C37" s="47"/>
      <c r="D37" s="47"/>
      <c r="N37" s="48"/>
      <c r="O37" s="48"/>
    </row>
  </sheetData>
  <mergeCells count="34">
    <mergeCell ref="B16:E16"/>
    <mergeCell ref="B17:E17"/>
    <mergeCell ref="B18:E18"/>
    <mergeCell ref="B19:E19"/>
    <mergeCell ref="A1:U1"/>
    <mergeCell ref="A3:U3"/>
    <mergeCell ref="A4:U4"/>
    <mergeCell ref="A5:A7"/>
    <mergeCell ref="F5:F7"/>
    <mergeCell ref="A30:U34"/>
    <mergeCell ref="B5:E7"/>
    <mergeCell ref="B8:E8"/>
    <mergeCell ref="B9:E9"/>
    <mergeCell ref="B10:E10"/>
    <mergeCell ref="B11:E11"/>
    <mergeCell ref="B12:E12"/>
    <mergeCell ref="B13:E13"/>
    <mergeCell ref="B14:E14"/>
    <mergeCell ref="B15:E15"/>
    <mergeCell ref="G5:G7"/>
    <mergeCell ref="H6:J6"/>
    <mergeCell ref="K6:L6"/>
    <mergeCell ref="M6:Q6"/>
    <mergeCell ref="R6:U6"/>
    <mergeCell ref="A29:U29"/>
    <mergeCell ref="B26:E26"/>
    <mergeCell ref="B27:E27"/>
    <mergeCell ref="B28:E28"/>
    <mergeCell ref="B20:E20"/>
    <mergeCell ref="B21:E21"/>
    <mergeCell ref="B22:E22"/>
    <mergeCell ref="B23:E23"/>
    <mergeCell ref="B24:E24"/>
    <mergeCell ref="B25:E25"/>
  </mergeCells>
  <printOptions horizontalCentered="1"/>
  <pageMargins left="0.39370078740157483" right="0.39370078740157483" top="1.3779527559055118" bottom="0.86614173228346458" header="0.39370078740157483" footer="0.59055118110236227"/>
  <pageSetup scale="52" fitToHeight="0" orientation="landscape" r:id="rId1"/>
  <headerFooter scaleWithDoc="0">
    <oddHeader>&amp;L&amp;G&amp;R&amp;G</oddHeader>
    <oddFooter>&amp;R&amp;G</oddFoot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O39"/>
  <sheetViews>
    <sheetView showGridLines="0" view="pageBreakPreview" zoomScale="115" zoomScaleNormal="100" zoomScaleSheetLayoutView="115" workbookViewId="0">
      <selection activeCell="H17" sqref="H17"/>
    </sheetView>
  </sheetViews>
  <sheetFormatPr baseColWidth="10" defaultColWidth="11.44140625" defaultRowHeight="13.2"/>
  <cols>
    <col min="1" max="2" width="3.6640625" style="1" customWidth="1"/>
    <col min="3" max="3" width="4" style="1" customWidth="1"/>
    <col min="4" max="4" width="4.44140625" style="1" customWidth="1"/>
    <col min="5" max="5" width="10.6640625" style="1" customWidth="1"/>
    <col min="6" max="6" width="31.33203125" style="1" customWidth="1"/>
    <col min="7" max="7" width="7.5546875" style="1" customWidth="1"/>
    <col min="8" max="8" width="9.6640625" style="1" customWidth="1"/>
    <col min="9" max="9" width="12.6640625" style="1" customWidth="1"/>
    <col min="10" max="10" width="11.33203125" style="1" customWidth="1"/>
    <col min="11" max="15" width="12.6640625" style="1" customWidth="1"/>
    <col min="16" max="16" width="2.5546875" style="1" customWidth="1"/>
    <col min="17" max="16384" width="11.44140625" style="1"/>
  </cols>
  <sheetData>
    <row r="1" spans="1:15" ht="20.25" customHeight="1">
      <c r="A1" s="1726" t="s">
        <v>276</v>
      </c>
      <c r="B1" s="1727"/>
      <c r="C1" s="1727"/>
      <c r="D1" s="1727"/>
      <c r="E1" s="1727"/>
      <c r="F1" s="1727"/>
      <c r="G1" s="1727"/>
      <c r="H1" s="1727"/>
      <c r="I1" s="1727"/>
      <c r="J1" s="1727"/>
      <c r="K1" s="1727"/>
      <c r="L1" s="1727"/>
      <c r="M1" s="1727"/>
      <c r="N1" s="1727"/>
      <c r="O1" s="1728"/>
    </row>
    <row r="2" spans="1:15" ht="12.75" customHeight="1">
      <c r="A2" s="1729"/>
      <c r="B2" s="1730"/>
      <c r="C2" s="1730"/>
      <c r="D2" s="1730"/>
      <c r="E2" s="1730"/>
      <c r="F2" s="1730"/>
      <c r="G2" s="1730"/>
      <c r="H2" s="1730"/>
      <c r="I2" s="1730"/>
      <c r="J2" s="1730"/>
      <c r="K2" s="1730"/>
      <c r="L2" s="1730"/>
      <c r="M2" s="1730"/>
      <c r="N2" s="1730"/>
      <c r="O2" s="1731"/>
    </row>
    <row r="3" spans="1:15" s="8" customFormat="1" ht="8.1" customHeight="1">
      <c r="A3" s="172"/>
      <c r="B3" s="172"/>
      <c r="C3" s="172"/>
      <c r="D3" s="172"/>
      <c r="E3" s="172"/>
      <c r="F3" s="172"/>
      <c r="G3" s="172"/>
      <c r="H3" s="172"/>
      <c r="I3" s="172"/>
      <c r="J3" s="172"/>
      <c r="K3" s="172"/>
      <c r="L3" s="172"/>
      <c r="M3" s="172"/>
      <c r="N3" s="172"/>
      <c r="O3" s="95"/>
    </row>
    <row r="4" spans="1:15" s="8" customFormat="1" ht="20.100000000000001" customHeight="1">
      <c r="A4" s="1723" t="s">
        <v>457</v>
      </c>
      <c r="B4" s="1724"/>
      <c r="C4" s="1724"/>
      <c r="D4" s="1724"/>
      <c r="E4" s="1724"/>
      <c r="F4" s="1724"/>
      <c r="G4" s="1724"/>
      <c r="H4" s="1724"/>
      <c r="I4" s="1724"/>
      <c r="J4" s="1724"/>
      <c r="K4" s="1724"/>
      <c r="L4" s="1724"/>
      <c r="M4" s="1724"/>
      <c r="N4" s="1724"/>
      <c r="O4" s="1725"/>
    </row>
    <row r="5" spans="1:15" s="8" customFormat="1" ht="19.350000000000001" customHeight="1">
      <c r="A5" s="1723" t="s">
        <v>458</v>
      </c>
      <c r="B5" s="1724"/>
      <c r="C5" s="1724"/>
      <c r="D5" s="1724"/>
      <c r="E5" s="1724"/>
      <c r="F5" s="1724"/>
      <c r="G5" s="1724"/>
      <c r="H5" s="1724"/>
      <c r="I5" s="1724"/>
      <c r="J5" s="1724"/>
      <c r="K5" s="1724"/>
      <c r="L5" s="1724"/>
      <c r="M5" s="1724"/>
      <c r="N5" s="1724"/>
      <c r="O5" s="1725"/>
    </row>
    <row r="6" spans="1:15" ht="21.75" customHeight="1">
      <c r="A6" s="1735" t="s">
        <v>273</v>
      </c>
      <c r="B6" s="1736"/>
      <c r="C6" s="1736"/>
      <c r="D6" s="1737"/>
      <c r="E6" s="1732" t="s">
        <v>209</v>
      </c>
      <c r="F6" s="1732" t="s">
        <v>277</v>
      </c>
      <c r="G6" s="1732" t="s">
        <v>278</v>
      </c>
      <c r="H6" s="1735" t="s">
        <v>84</v>
      </c>
      <c r="I6" s="1736"/>
      <c r="J6" s="1736"/>
      <c r="K6" s="1736"/>
      <c r="L6" s="1736"/>
      <c r="M6" s="1736"/>
      <c r="N6" s="1736"/>
      <c r="O6" s="1737"/>
    </row>
    <row r="7" spans="1:15" ht="15" customHeight="1">
      <c r="A7" s="1742"/>
      <c r="B7" s="1743"/>
      <c r="C7" s="1743"/>
      <c r="D7" s="1744"/>
      <c r="E7" s="1741"/>
      <c r="F7" s="1733"/>
      <c r="G7" s="1733"/>
      <c r="H7" s="1738" t="s">
        <v>83</v>
      </c>
      <c r="I7" s="1739"/>
      <c r="J7" s="1740"/>
      <c r="K7" s="1738" t="s">
        <v>82</v>
      </c>
      <c r="L7" s="1739"/>
      <c r="M7" s="1739"/>
      <c r="N7" s="1739"/>
      <c r="O7" s="1740"/>
    </row>
    <row r="8" spans="1:15" ht="22.2" customHeight="1">
      <c r="A8" s="1745"/>
      <c r="B8" s="1746"/>
      <c r="C8" s="1746"/>
      <c r="D8" s="1747"/>
      <c r="E8" s="1734"/>
      <c r="F8" s="1734"/>
      <c r="G8" s="1734"/>
      <c r="H8" s="173" t="s">
        <v>132</v>
      </c>
      <c r="I8" s="173" t="s">
        <v>304</v>
      </c>
      <c r="J8" s="173" t="s">
        <v>303</v>
      </c>
      <c r="K8" s="124" t="s">
        <v>133</v>
      </c>
      <c r="L8" s="173" t="s">
        <v>275</v>
      </c>
      <c r="M8" s="124" t="s">
        <v>48</v>
      </c>
      <c r="N8" s="124" t="s">
        <v>134</v>
      </c>
      <c r="O8" s="124" t="s">
        <v>135</v>
      </c>
    </row>
    <row r="9" spans="1:15">
      <c r="A9" s="1753"/>
      <c r="B9" s="1754"/>
      <c r="C9" s="1754"/>
      <c r="D9" s="1755"/>
      <c r="E9" s="174"/>
      <c r="F9" s="175"/>
      <c r="G9" s="66"/>
      <c r="H9" s="176"/>
      <c r="I9" s="176"/>
      <c r="J9" s="176"/>
      <c r="K9" s="177"/>
      <c r="L9" s="177"/>
      <c r="M9" s="177"/>
      <c r="N9" s="177"/>
      <c r="O9" s="177"/>
    </row>
    <row r="10" spans="1:15" ht="13.5" customHeight="1">
      <c r="A10" s="1756"/>
      <c r="B10" s="1757"/>
      <c r="C10" s="1757"/>
      <c r="D10" s="1758"/>
      <c r="E10" s="178"/>
      <c r="F10" s="179"/>
      <c r="G10" s="180"/>
      <c r="H10" s="181"/>
      <c r="I10" s="182"/>
      <c r="J10" s="182"/>
      <c r="K10" s="183"/>
      <c r="L10" s="183"/>
      <c r="M10" s="183"/>
      <c r="N10" s="183"/>
      <c r="O10" s="183"/>
    </row>
    <row r="11" spans="1:15" ht="13.5" customHeight="1">
      <c r="A11" s="1759"/>
      <c r="B11" s="1760"/>
      <c r="C11" s="1760"/>
      <c r="D11" s="1761"/>
      <c r="E11" s="184"/>
      <c r="F11" s="175"/>
      <c r="G11" s="180"/>
      <c r="H11" s="181"/>
      <c r="I11" s="182"/>
      <c r="J11" s="182"/>
      <c r="K11" s="183"/>
      <c r="L11" s="183"/>
      <c r="M11" s="183"/>
      <c r="N11" s="183"/>
      <c r="O11" s="183"/>
    </row>
    <row r="12" spans="1:15">
      <c r="A12" s="1762"/>
      <c r="B12" s="1763"/>
      <c r="C12" s="1763"/>
      <c r="D12" s="1764"/>
      <c r="E12" s="185"/>
      <c r="F12" s="175"/>
      <c r="G12" s="180"/>
      <c r="H12" s="181"/>
      <c r="I12" s="182"/>
      <c r="J12" s="182"/>
      <c r="K12" s="183"/>
      <c r="L12" s="183"/>
      <c r="M12" s="183"/>
      <c r="N12" s="183"/>
      <c r="O12" s="183"/>
    </row>
    <row r="13" spans="1:15" ht="13.5" customHeight="1">
      <c r="A13" s="1762"/>
      <c r="B13" s="1763"/>
      <c r="C13" s="1763"/>
      <c r="D13" s="1764"/>
      <c r="E13" s="178"/>
      <c r="F13" s="179"/>
      <c r="G13" s="66"/>
      <c r="H13" s="176"/>
      <c r="I13" s="186"/>
      <c r="J13" s="186"/>
      <c r="K13" s="183"/>
      <c r="L13" s="183"/>
      <c r="M13" s="183"/>
      <c r="N13" s="183"/>
      <c r="O13" s="183"/>
    </row>
    <row r="14" spans="1:15">
      <c r="A14" s="1762"/>
      <c r="B14" s="1763"/>
      <c r="C14" s="1763"/>
      <c r="D14" s="1764"/>
      <c r="E14" s="178"/>
      <c r="F14" s="187"/>
      <c r="G14" s="188"/>
      <c r="H14" s="189"/>
      <c r="I14" s="186"/>
      <c r="J14" s="186"/>
      <c r="K14" s="183"/>
      <c r="L14" s="183"/>
      <c r="M14" s="183"/>
      <c r="N14" s="183"/>
      <c r="O14" s="183"/>
    </row>
    <row r="15" spans="1:15">
      <c r="A15" s="1765"/>
      <c r="B15" s="1766"/>
      <c r="C15" s="1766"/>
      <c r="D15" s="1767"/>
      <c r="E15" s="178"/>
      <c r="F15" s="190"/>
      <c r="G15" s="191"/>
      <c r="H15" s="189"/>
      <c r="I15" s="186"/>
      <c r="J15" s="186"/>
      <c r="K15" s="183"/>
      <c r="L15" s="183"/>
      <c r="M15" s="183"/>
      <c r="N15" s="183"/>
      <c r="O15" s="183"/>
    </row>
    <row r="16" spans="1:15">
      <c r="A16" s="1765"/>
      <c r="B16" s="1766"/>
      <c r="C16" s="1766"/>
      <c r="D16" s="1767"/>
      <c r="E16" s="185"/>
      <c r="F16" s="192"/>
      <c r="G16" s="188"/>
      <c r="H16" s="189"/>
      <c r="I16" s="186"/>
      <c r="J16" s="186"/>
      <c r="K16" s="183"/>
      <c r="L16" s="183"/>
      <c r="M16" s="183"/>
      <c r="N16" s="183"/>
      <c r="O16" s="183"/>
    </row>
    <row r="17" spans="1:15">
      <c r="A17" s="1765"/>
      <c r="B17" s="1766"/>
      <c r="C17" s="1766"/>
      <c r="D17" s="1767"/>
      <c r="E17" s="185"/>
      <c r="F17" s="192"/>
      <c r="G17" s="188"/>
      <c r="H17" s="189"/>
      <c r="I17" s="186"/>
      <c r="J17" s="186"/>
      <c r="K17" s="183"/>
      <c r="L17" s="183"/>
      <c r="M17" s="183"/>
      <c r="N17" s="183"/>
      <c r="O17" s="183"/>
    </row>
    <row r="18" spans="1:15">
      <c r="A18" s="1765"/>
      <c r="B18" s="1766"/>
      <c r="C18" s="1766"/>
      <c r="D18" s="1767"/>
      <c r="E18" s="185"/>
      <c r="F18" s="192"/>
      <c r="G18" s="188"/>
      <c r="H18" s="189"/>
      <c r="I18" s="186"/>
      <c r="J18" s="186"/>
      <c r="K18" s="183"/>
      <c r="L18" s="183"/>
      <c r="M18" s="183"/>
      <c r="N18" s="183"/>
      <c r="O18" s="183"/>
    </row>
    <row r="19" spans="1:15">
      <c r="A19" s="1765"/>
      <c r="B19" s="1766"/>
      <c r="C19" s="1766"/>
      <c r="D19" s="1767"/>
      <c r="E19" s="185"/>
      <c r="F19" s="192"/>
      <c r="G19" s="188"/>
      <c r="H19" s="189"/>
      <c r="I19" s="186"/>
      <c r="J19" s="186"/>
      <c r="K19" s="183"/>
      <c r="L19" s="183"/>
      <c r="M19" s="183"/>
      <c r="N19" s="183"/>
      <c r="O19" s="183"/>
    </row>
    <row r="20" spans="1:15">
      <c r="A20" s="1765"/>
      <c r="B20" s="1766"/>
      <c r="C20" s="1766"/>
      <c r="D20" s="1767"/>
      <c r="E20" s="185"/>
      <c r="F20" s="192"/>
      <c r="G20" s="188"/>
      <c r="H20" s="189"/>
      <c r="I20" s="186"/>
      <c r="J20" s="186"/>
      <c r="K20" s="183"/>
      <c r="L20" s="183"/>
      <c r="M20" s="183"/>
      <c r="N20" s="183"/>
      <c r="O20" s="183"/>
    </row>
    <row r="21" spans="1:15">
      <c r="A21" s="1765"/>
      <c r="B21" s="1766"/>
      <c r="C21" s="1766"/>
      <c r="D21" s="1767"/>
      <c r="E21" s="185"/>
      <c r="F21" s="192"/>
      <c r="G21" s="188"/>
      <c r="H21" s="189"/>
      <c r="I21" s="186"/>
      <c r="J21" s="186"/>
      <c r="K21" s="183"/>
      <c r="L21" s="183"/>
      <c r="M21" s="183"/>
      <c r="N21" s="183"/>
      <c r="O21" s="183"/>
    </row>
    <row r="22" spans="1:15">
      <c r="A22" s="1765"/>
      <c r="B22" s="1766"/>
      <c r="C22" s="1766"/>
      <c r="D22" s="1767"/>
      <c r="E22" s="185"/>
      <c r="F22" s="192"/>
      <c r="G22" s="188"/>
      <c r="H22" s="189"/>
      <c r="I22" s="186"/>
      <c r="J22" s="186"/>
      <c r="K22" s="183"/>
      <c r="L22" s="183"/>
      <c r="M22" s="183"/>
      <c r="N22" s="183"/>
      <c r="O22" s="183"/>
    </row>
    <row r="23" spans="1:15">
      <c r="A23" s="1765"/>
      <c r="B23" s="1766"/>
      <c r="C23" s="1766"/>
      <c r="D23" s="1767"/>
      <c r="E23" s="185"/>
      <c r="F23" s="192"/>
      <c r="G23" s="188"/>
      <c r="H23" s="189"/>
      <c r="I23" s="186"/>
      <c r="J23" s="186"/>
      <c r="K23" s="183"/>
      <c r="L23" s="183"/>
      <c r="M23" s="183"/>
      <c r="N23" s="183"/>
      <c r="O23" s="183"/>
    </row>
    <row r="24" spans="1:15">
      <c r="A24" s="1765"/>
      <c r="B24" s="1766"/>
      <c r="C24" s="1766"/>
      <c r="D24" s="1767"/>
      <c r="E24" s="185"/>
      <c r="F24" s="192"/>
      <c r="G24" s="188"/>
      <c r="H24" s="189"/>
      <c r="I24" s="186"/>
      <c r="J24" s="186"/>
      <c r="K24" s="183"/>
      <c r="L24" s="183"/>
      <c r="M24" s="183"/>
      <c r="N24" s="183"/>
      <c r="O24" s="183"/>
    </row>
    <row r="25" spans="1:15">
      <c r="A25" s="1765"/>
      <c r="B25" s="1766"/>
      <c r="C25" s="1766"/>
      <c r="D25" s="1767"/>
      <c r="E25" s="185"/>
      <c r="F25" s="192"/>
      <c r="G25" s="188"/>
      <c r="H25" s="189"/>
      <c r="I25" s="186"/>
      <c r="J25" s="186"/>
      <c r="K25" s="183"/>
      <c r="L25" s="183"/>
      <c r="M25" s="183"/>
      <c r="N25" s="183"/>
      <c r="O25" s="183"/>
    </row>
    <row r="26" spans="1:15">
      <c r="A26" s="1765"/>
      <c r="B26" s="1766"/>
      <c r="C26" s="1766"/>
      <c r="D26" s="1767"/>
      <c r="E26" s="185"/>
      <c r="F26" s="192"/>
      <c r="G26" s="188"/>
      <c r="H26" s="189"/>
      <c r="I26" s="186"/>
      <c r="J26" s="186"/>
      <c r="K26" s="183"/>
      <c r="L26" s="183"/>
      <c r="M26" s="183"/>
      <c r="N26" s="183"/>
      <c r="O26" s="183"/>
    </row>
    <row r="27" spans="1:15">
      <c r="A27" s="1765"/>
      <c r="B27" s="1766"/>
      <c r="C27" s="1766"/>
      <c r="D27" s="1767"/>
      <c r="E27" s="185"/>
      <c r="F27" s="192"/>
      <c r="G27" s="188"/>
      <c r="H27" s="189"/>
      <c r="I27" s="186"/>
      <c r="J27" s="186"/>
      <c r="K27" s="183"/>
      <c r="L27" s="183"/>
      <c r="M27" s="183"/>
      <c r="N27" s="183"/>
      <c r="O27" s="183"/>
    </row>
    <row r="28" spans="1:15">
      <c r="A28" s="1765"/>
      <c r="B28" s="1766"/>
      <c r="C28" s="1766"/>
      <c r="D28" s="1767"/>
      <c r="E28" s="185"/>
      <c r="F28" s="192"/>
      <c r="G28" s="188"/>
      <c r="H28" s="189"/>
      <c r="I28" s="186"/>
      <c r="J28" s="186"/>
      <c r="K28" s="183"/>
      <c r="L28" s="183"/>
      <c r="M28" s="183"/>
      <c r="N28" s="183"/>
      <c r="O28" s="183"/>
    </row>
    <row r="29" spans="1:15">
      <c r="A29" s="1765"/>
      <c r="B29" s="1766"/>
      <c r="C29" s="1766"/>
      <c r="D29" s="1767"/>
      <c r="E29" s="185"/>
      <c r="F29" s="192"/>
      <c r="G29" s="188"/>
      <c r="H29" s="189"/>
      <c r="I29" s="186"/>
      <c r="J29" s="186"/>
      <c r="K29" s="183"/>
      <c r="L29" s="183"/>
      <c r="M29" s="183"/>
      <c r="N29" s="183"/>
      <c r="O29" s="183"/>
    </row>
    <row r="30" spans="1:15">
      <c r="A30" s="1765"/>
      <c r="B30" s="1766"/>
      <c r="C30" s="1766"/>
      <c r="D30" s="1767"/>
      <c r="E30" s="185"/>
      <c r="F30" s="192"/>
      <c r="G30" s="188"/>
      <c r="H30" s="189"/>
      <c r="I30" s="186"/>
      <c r="J30" s="186"/>
      <c r="K30" s="183"/>
      <c r="L30" s="183"/>
      <c r="M30" s="183"/>
      <c r="N30" s="183"/>
      <c r="O30" s="183"/>
    </row>
    <row r="31" spans="1:15">
      <c r="A31" s="1765"/>
      <c r="B31" s="1766"/>
      <c r="C31" s="1766"/>
      <c r="D31" s="1767"/>
      <c r="E31" s="185"/>
      <c r="F31" s="192"/>
      <c r="G31" s="188"/>
      <c r="H31" s="189"/>
      <c r="I31" s="186"/>
      <c r="J31" s="186"/>
      <c r="K31" s="183"/>
      <c r="L31" s="183"/>
      <c r="M31" s="183"/>
      <c r="N31" s="183"/>
      <c r="O31" s="183"/>
    </row>
    <row r="32" spans="1:15">
      <c r="A32" s="1765"/>
      <c r="B32" s="1766"/>
      <c r="C32" s="1766"/>
      <c r="D32" s="1767"/>
      <c r="E32" s="185"/>
      <c r="F32" s="192"/>
      <c r="G32" s="188"/>
      <c r="H32" s="189"/>
      <c r="I32" s="186"/>
      <c r="J32" s="186"/>
      <c r="K32" s="183"/>
      <c r="L32" s="183"/>
      <c r="M32" s="183"/>
      <c r="N32" s="183"/>
      <c r="O32" s="183"/>
    </row>
    <row r="33" spans="1:15">
      <c r="A33" s="1765"/>
      <c r="B33" s="1766"/>
      <c r="C33" s="1766"/>
      <c r="D33" s="1767"/>
      <c r="E33" s="185"/>
      <c r="F33" s="192"/>
      <c r="G33" s="188"/>
      <c r="H33" s="189"/>
      <c r="I33" s="186"/>
      <c r="J33" s="186"/>
      <c r="K33" s="183"/>
      <c r="L33" s="183"/>
      <c r="M33" s="183"/>
      <c r="N33" s="183"/>
      <c r="O33" s="183"/>
    </row>
    <row r="34" spans="1:15">
      <c r="A34" s="1765"/>
      <c r="B34" s="1766"/>
      <c r="C34" s="1766"/>
      <c r="D34" s="1767"/>
      <c r="E34" s="185"/>
      <c r="F34" s="193" t="s">
        <v>108</v>
      </c>
      <c r="G34" s="188"/>
      <c r="H34" s="189"/>
      <c r="I34" s="186"/>
      <c r="J34" s="186"/>
      <c r="K34" s="194"/>
      <c r="L34" s="194"/>
      <c r="M34" s="194"/>
      <c r="N34" s="194"/>
      <c r="O34" s="194"/>
    </row>
    <row r="35" spans="1:15">
      <c r="A35" s="1768"/>
      <c r="B35" s="1769"/>
      <c r="C35" s="1769"/>
      <c r="D35" s="1770"/>
      <c r="E35" s="195"/>
      <c r="F35" s="196"/>
      <c r="G35" s="196"/>
      <c r="H35" s="196"/>
      <c r="I35" s="197"/>
      <c r="J35" s="197"/>
      <c r="K35" s="197"/>
      <c r="L35" s="197"/>
      <c r="M35" s="197"/>
      <c r="N35" s="198"/>
      <c r="O35" s="198"/>
    </row>
    <row r="36" spans="1:15">
      <c r="D36" s="1752"/>
      <c r="E36" s="1752"/>
      <c r="F36" s="1752"/>
      <c r="G36" s="1752"/>
      <c r="H36" s="1751"/>
      <c r="I36" s="1751"/>
      <c r="J36" s="1751"/>
      <c r="K36" s="1750"/>
      <c r="L36" s="1750"/>
      <c r="M36" s="1750"/>
      <c r="N36" s="1750"/>
      <c r="O36" s="1750"/>
    </row>
    <row r="38" spans="1:15">
      <c r="A38" s="34"/>
      <c r="B38" s="35"/>
      <c r="C38" s="4"/>
      <c r="D38" s="36"/>
      <c r="E38" s="36"/>
      <c r="F38" s="35"/>
      <c r="G38" s="35"/>
      <c r="H38" s="35"/>
      <c r="I38" s="36"/>
      <c r="J38" s="1748"/>
      <c r="K38" s="1748"/>
      <c r="L38" s="1748"/>
      <c r="M38" s="1748"/>
      <c r="N38" s="1748"/>
      <c r="O38" s="37"/>
    </row>
    <row r="39" spans="1:15">
      <c r="B39" s="1749"/>
      <c r="C39" s="1749"/>
      <c r="D39" s="1749"/>
      <c r="E39" s="1749"/>
      <c r="F39" s="1749"/>
      <c r="G39" s="35"/>
      <c r="H39" s="35"/>
      <c r="I39" s="35"/>
      <c r="J39" s="1749"/>
      <c r="K39" s="1749"/>
      <c r="L39" s="1749"/>
      <c r="M39" s="1749"/>
      <c r="N39" s="1749"/>
      <c r="O39" s="38"/>
    </row>
  </sheetData>
  <mergeCells count="43">
    <mergeCell ref="A35:D35"/>
    <mergeCell ref="A29:D29"/>
    <mergeCell ref="A30:D30"/>
    <mergeCell ref="A31:D31"/>
    <mergeCell ref="A32:D32"/>
    <mergeCell ref="A33:D33"/>
    <mergeCell ref="A34:D34"/>
    <mergeCell ref="A24:D24"/>
    <mergeCell ref="A25:D25"/>
    <mergeCell ref="A26:D26"/>
    <mergeCell ref="A27:D27"/>
    <mergeCell ref="A28:D28"/>
    <mergeCell ref="A19:D19"/>
    <mergeCell ref="A20:D20"/>
    <mergeCell ref="A21:D21"/>
    <mergeCell ref="A22:D22"/>
    <mergeCell ref="A23:D23"/>
    <mergeCell ref="A14:D14"/>
    <mergeCell ref="A15:D15"/>
    <mergeCell ref="A16:D16"/>
    <mergeCell ref="A17:D17"/>
    <mergeCell ref="A18:D18"/>
    <mergeCell ref="A9:D9"/>
    <mergeCell ref="A10:D10"/>
    <mergeCell ref="A11:D11"/>
    <mergeCell ref="A12:D12"/>
    <mergeCell ref="A13:D13"/>
    <mergeCell ref="J38:N38"/>
    <mergeCell ref="B39:F39"/>
    <mergeCell ref="J39:N39"/>
    <mergeCell ref="K36:O36"/>
    <mergeCell ref="H36:J36"/>
    <mergeCell ref="D36:G36"/>
    <mergeCell ref="A5:O5"/>
    <mergeCell ref="A1:O2"/>
    <mergeCell ref="F6:F8"/>
    <mergeCell ref="G6:G8"/>
    <mergeCell ref="H6:O6"/>
    <mergeCell ref="H7:J7"/>
    <mergeCell ref="K7:O7"/>
    <mergeCell ref="E6:E8"/>
    <mergeCell ref="A4:O4"/>
    <mergeCell ref="A6:D8"/>
  </mergeCells>
  <printOptions horizontalCentered="1"/>
  <pageMargins left="0.39370078740157483" right="0.39370078740157483" top="1.3779527559055118" bottom="0.86614173228346458" header="0.39370078740157483" footer="0.59055118110236227"/>
  <pageSetup scale="81" fitToHeight="0" orientation="landscape" r:id="rId1"/>
  <headerFooter scaleWithDoc="0">
    <oddHeader>&amp;L&amp;G&amp;R&amp;G</oddHeader>
    <oddFooter>&amp;R&amp;G</oddFoot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G61"/>
  <sheetViews>
    <sheetView showGridLines="0" view="pageBreakPreview" zoomScale="70" zoomScaleNormal="70" zoomScaleSheetLayoutView="70" zoomScalePageLayoutView="130" workbookViewId="0">
      <selection activeCell="L31" sqref="L31"/>
    </sheetView>
  </sheetViews>
  <sheetFormatPr baseColWidth="10" defaultColWidth="11.44140625" defaultRowHeight="13.8"/>
  <cols>
    <col min="1" max="1" width="16.33203125" style="33" customWidth="1"/>
    <col min="2" max="2" width="43" style="33" customWidth="1"/>
    <col min="3" max="3" width="15.33203125" style="33" customWidth="1"/>
    <col min="4" max="6" width="20.6640625" style="33" customWidth="1"/>
    <col min="7" max="7" width="49.33203125" style="33" customWidth="1"/>
    <col min="8" max="8" width="2.44140625" style="33" customWidth="1"/>
    <col min="9" max="16384" width="11.44140625" style="33"/>
  </cols>
  <sheetData>
    <row r="1" spans="1:7" s="32" customFormat="1" ht="25.2" customHeight="1">
      <c r="A1" s="1771" t="s">
        <v>77</v>
      </c>
      <c r="B1" s="1771"/>
      <c r="C1" s="1771"/>
      <c r="D1" s="1771"/>
      <c r="E1" s="1771"/>
      <c r="F1" s="1771"/>
      <c r="G1" s="1771"/>
    </row>
    <row r="2" spans="1:7" s="8" customFormat="1" ht="8.1" customHeight="1">
      <c r="A2" s="582"/>
      <c r="B2" s="199"/>
      <c r="C2" s="199"/>
      <c r="D2" s="199"/>
      <c r="E2" s="199"/>
      <c r="F2" s="199"/>
      <c r="G2" s="583"/>
    </row>
    <row r="3" spans="1:7" s="8" customFormat="1" ht="17.25" customHeight="1">
      <c r="A3" s="1321" t="s">
        <v>457</v>
      </c>
      <c r="B3" s="1322"/>
      <c r="C3" s="1322"/>
      <c r="D3" s="1322"/>
      <c r="E3" s="1322"/>
      <c r="F3" s="1322"/>
      <c r="G3" s="1323"/>
    </row>
    <row r="4" spans="1:7" s="8" customFormat="1" ht="17.25" customHeight="1">
      <c r="A4" s="1321" t="s">
        <v>466</v>
      </c>
      <c r="B4" s="1322"/>
      <c r="C4" s="1322"/>
      <c r="D4" s="1322"/>
      <c r="E4" s="1322"/>
      <c r="F4" s="1322"/>
      <c r="G4" s="1323"/>
    </row>
    <row r="5" spans="1:7" s="32" customFormat="1" ht="5.0999999999999996" customHeight="1">
      <c r="A5" s="584"/>
      <c r="B5" s="200"/>
      <c r="C5" s="200"/>
      <c r="D5" s="200"/>
      <c r="E5" s="200"/>
      <c r="F5" s="200"/>
      <c r="G5" s="585"/>
    </row>
    <row r="6" spans="1:7" ht="32.1" customHeight="1">
      <c r="A6" s="1772" t="s">
        <v>136</v>
      </c>
      <c r="B6" s="1772" t="s">
        <v>137</v>
      </c>
      <c r="C6" s="1773" t="s">
        <v>138</v>
      </c>
      <c r="D6" s="1775" t="s">
        <v>78</v>
      </c>
      <c r="E6" s="1776"/>
      <c r="F6" s="1776"/>
      <c r="G6" s="1773" t="s">
        <v>141</v>
      </c>
    </row>
    <row r="7" spans="1:7" ht="25.5" customHeight="1">
      <c r="A7" s="1772"/>
      <c r="B7" s="1772"/>
      <c r="C7" s="1774"/>
      <c r="D7" s="201" t="s">
        <v>139</v>
      </c>
      <c r="E7" s="201" t="s">
        <v>279</v>
      </c>
      <c r="F7" s="202" t="s">
        <v>140</v>
      </c>
      <c r="G7" s="1774"/>
    </row>
    <row r="8" spans="1:7" ht="45.75" customHeight="1">
      <c r="A8" s="203" t="s">
        <v>889</v>
      </c>
      <c r="B8" s="204" t="s">
        <v>1446</v>
      </c>
      <c r="C8" s="410">
        <v>0</v>
      </c>
      <c r="D8" s="205">
        <v>4500000</v>
      </c>
      <c r="E8" s="330">
        <v>4500000</v>
      </c>
      <c r="F8" s="325">
        <v>0</v>
      </c>
      <c r="G8" s="206" t="s">
        <v>1425</v>
      </c>
    </row>
    <row r="9" spans="1:7" ht="36">
      <c r="A9" s="203" t="s">
        <v>891</v>
      </c>
      <c r="B9" s="204" t="s">
        <v>1447</v>
      </c>
      <c r="C9" s="410">
        <v>0</v>
      </c>
      <c r="D9" s="205">
        <v>383150</v>
      </c>
      <c r="E9" s="205">
        <v>383150</v>
      </c>
      <c r="F9" s="325">
        <v>0</v>
      </c>
      <c r="G9" s="210" t="s">
        <v>1425</v>
      </c>
    </row>
    <row r="10" spans="1:7">
      <c r="A10" s="203" t="s">
        <v>588</v>
      </c>
      <c r="B10" s="204" t="s">
        <v>1434</v>
      </c>
      <c r="C10" s="410">
        <v>0</v>
      </c>
      <c r="D10" s="205">
        <v>18000000</v>
      </c>
      <c r="E10" s="330">
        <v>18000000</v>
      </c>
      <c r="F10" s="325">
        <v>0</v>
      </c>
      <c r="G10" s="210" t="s">
        <v>1425</v>
      </c>
    </row>
    <row r="11" spans="1:7" ht="36">
      <c r="A11" s="203" t="s">
        <v>887</v>
      </c>
      <c r="B11" s="204" t="s">
        <v>1445</v>
      </c>
      <c r="C11" s="410">
        <v>0</v>
      </c>
      <c r="D11" s="205">
        <v>3000000</v>
      </c>
      <c r="E11" s="330">
        <v>1000000</v>
      </c>
      <c r="F11" s="325">
        <v>0</v>
      </c>
      <c r="G11" s="210" t="s">
        <v>1425</v>
      </c>
    </row>
    <row r="12" spans="1:7" ht="36">
      <c r="A12" s="203" t="s">
        <v>864</v>
      </c>
      <c r="B12" s="204" t="s">
        <v>1443</v>
      </c>
      <c r="C12" s="410">
        <v>0</v>
      </c>
      <c r="D12" s="205">
        <v>5000000</v>
      </c>
      <c r="E12" s="205">
        <v>2222220</v>
      </c>
      <c r="F12" s="325">
        <v>0</v>
      </c>
      <c r="G12" s="210" t="s">
        <v>1425</v>
      </c>
    </row>
    <row r="13" spans="1:7" ht="36">
      <c r="A13" s="203" t="s">
        <v>894</v>
      </c>
      <c r="B13" s="204" t="s">
        <v>1448</v>
      </c>
      <c r="C13" s="410">
        <v>0</v>
      </c>
      <c r="D13" s="205">
        <v>360000</v>
      </c>
      <c r="E13" s="205">
        <v>360000</v>
      </c>
      <c r="F13" s="325">
        <v>0</v>
      </c>
      <c r="G13" s="210" t="s">
        <v>1425</v>
      </c>
    </row>
    <row r="14" spans="1:7" ht="24">
      <c r="A14" s="203" t="s">
        <v>1033</v>
      </c>
      <c r="B14" s="204" t="s">
        <v>1452</v>
      </c>
      <c r="C14" s="410">
        <v>0</v>
      </c>
      <c r="D14" s="205">
        <v>1450000</v>
      </c>
      <c r="E14" s="330">
        <v>1450000</v>
      </c>
      <c r="F14" s="325">
        <v>0</v>
      </c>
      <c r="G14" s="210" t="s">
        <v>1425</v>
      </c>
    </row>
    <row r="15" spans="1:7" ht="24">
      <c r="A15" s="203" t="s">
        <v>637</v>
      </c>
      <c r="B15" s="204" t="s">
        <v>1438</v>
      </c>
      <c r="C15" s="410">
        <v>0</v>
      </c>
      <c r="D15" s="205">
        <v>20000000</v>
      </c>
      <c r="E15" s="205">
        <v>20000000</v>
      </c>
      <c r="F15" s="325">
        <v>0</v>
      </c>
      <c r="G15" s="210" t="s">
        <v>1425</v>
      </c>
    </row>
    <row r="16" spans="1:7" ht="36">
      <c r="A16" s="203" t="s">
        <v>724</v>
      </c>
      <c r="B16" s="204" t="s">
        <v>1439</v>
      </c>
      <c r="C16" s="410">
        <v>0</v>
      </c>
      <c r="D16" s="205">
        <v>6932629</v>
      </c>
      <c r="E16" s="330">
        <v>6932629</v>
      </c>
      <c r="F16" s="325">
        <v>0</v>
      </c>
      <c r="G16" s="210" t="s">
        <v>1425</v>
      </c>
    </row>
    <row r="17" spans="1:7" ht="24">
      <c r="A17" s="203" t="s">
        <v>824</v>
      </c>
      <c r="B17" s="204" t="s">
        <v>1429</v>
      </c>
      <c r="C17" s="410">
        <v>0</v>
      </c>
      <c r="D17" s="205">
        <v>28918</v>
      </c>
      <c r="E17" s="205">
        <v>28918</v>
      </c>
      <c r="F17" s="325">
        <v>0</v>
      </c>
      <c r="G17" s="210" t="s">
        <v>1425</v>
      </c>
    </row>
    <row r="18" spans="1:7" ht="28.5" customHeight="1">
      <c r="A18" s="203" t="s">
        <v>826</v>
      </c>
      <c r="B18" s="204" t="s">
        <v>1441</v>
      </c>
      <c r="C18" s="410">
        <v>0</v>
      </c>
      <c r="D18" s="205">
        <v>4200000</v>
      </c>
      <c r="E18" s="205">
        <v>4200000</v>
      </c>
      <c r="F18" s="325">
        <v>0</v>
      </c>
      <c r="G18" s="210" t="s">
        <v>1425</v>
      </c>
    </row>
    <row r="19" spans="1:7" ht="36">
      <c r="A19" s="203" t="s">
        <v>828</v>
      </c>
      <c r="B19" s="204" t="s">
        <v>1442</v>
      </c>
      <c r="C19" s="410">
        <v>0</v>
      </c>
      <c r="D19" s="205">
        <v>266000</v>
      </c>
      <c r="E19" s="205">
        <v>266000</v>
      </c>
      <c r="F19" s="325">
        <v>0</v>
      </c>
      <c r="G19" s="210" t="s">
        <v>1425</v>
      </c>
    </row>
    <row r="20" spans="1:7" ht="24">
      <c r="A20" s="203" t="s">
        <v>862</v>
      </c>
      <c r="B20" s="204" t="s">
        <v>1428</v>
      </c>
      <c r="C20" s="410">
        <v>0</v>
      </c>
      <c r="D20" s="205">
        <v>52431</v>
      </c>
      <c r="E20" s="205">
        <v>52431</v>
      </c>
      <c r="F20" s="325">
        <v>0</v>
      </c>
      <c r="G20" s="210" t="s">
        <v>1425</v>
      </c>
    </row>
    <row r="21" spans="1:7" ht="24">
      <c r="A21" s="203" t="s">
        <v>866</v>
      </c>
      <c r="B21" s="204" t="s">
        <v>1427</v>
      </c>
      <c r="C21" s="410">
        <v>0</v>
      </c>
      <c r="D21" s="205">
        <v>5202000</v>
      </c>
      <c r="E21" s="205">
        <v>2338445.34</v>
      </c>
      <c r="F21" s="325">
        <v>0</v>
      </c>
      <c r="G21" s="210" t="s">
        <v>1425</v>
      </c>
    </row>
    <row r="22" spans="1:7" ht="48">
      <c r="A22" s="203" t="s">
        <v>868</v>
      </c>
      <c r="B22" s="204" t="s">
        <v>1444</v>
      </c>
      <c r="C22" s="410">
        <v>0</v>
      </c>
      <c r="D22" s="205">
        <v>9146569</v>
      </c>
      <c r="E22" s="330">
        <v>4146569</v>
      </c>
      <c r="F22" s="325">
        <v>0</v>
      </c>
      <c r="G22" s="210" t="s">
        <v>1425</v>
      </c>
    </row>
    <row r="23" spans="1:7" ht="36">
      <c r="A23" s="203" t="s">
        <v>1078</v>
      </c>
      <c r="B23" s="204" t="s">
        <v>1453</v>
      </c>
      <c r="C23" s="410">
        <v>0</v>
      </c>
      <c r="D23" s="205">
        <v>1460500</v>
      </c>
      <c r="E23" s="330">
        <v>1460500</v>
      </c>
      <c r="F23" s="325">
        <v>0</v>
      </c>
      <c r="G23" s="210" t="s">
        <v>1425</v>
      </c>
    </row>
    <row r="24" spans="1:7" ht="36">
      <c r="A24" s="203" t="s">
        <v>998</v>
      </c>
      <c r="B24" s="204" t="s">
        <v>1451</v>
      </c>
      <c r="C24" s="410">
        <v>0</v>
      </c>
      <c r="D24" s="205">
        <v>3540000</v>
      </c>
      <c r="E24" s="330">
        <v>3540000</v>
      </c>
      <c r="F24" s="325">
        <v>0</v>
      </c>
      <c r="G24" s="210" t="s">
        <v>1425</v>
      </c>
    </row>
    <row r="25" spans="1:7">
      <c r="A25" s="203" t="s">
        <v>1162</v>
      </c>
      <c r="B25" s="204" t="s">
        <v>1426</v>
      </c>
      <c r="C25" s="410">
        <v>0</v>
      </c>
      <c r="D25" s="205">
        <v>500000</v>
      </c>
      <c r="E25" s="205">
        <v>500000</v>
      </c>
      <c r="F25" s="325">
        <v>0</v>
      </c>
      <c r="G25" s="210" t="s">
        <v>1425</v>
      </c>
    </row>
    <row r="26" spans="1:7" ht="24">
      <c r="A26" s="203" t="s">
        <v>553</v>
      </c>
      <c r="B26" s="204" t="s">
        <v>1456</v>
      </c>
      <c r="C26" s="410">
        <v>0</v>
      </c>
      <c r="D26" s="205">
        <v>50000</v>
      </c>
      <c r="E26" s="330">
        <v>50000</v>
      </c>
      <c r="F26" s="325">
        <v>0</v>
      </c>
      <c r="G26" s="210" t="s">
        <v>1425</v>
      </c>
    </row>
    <row r="27" spans="1:7" ht="36">
      <c r="A27" s="203" t="s">
        <v>1125</v>
      </c>
      <c r="B27" s="204" t="s">
        <v>1455</v>
      </c>
      <c r="C27" s="410">
        <v>0</v>
      </c>
      <c r="D27" s="205">
        <v>695000</v>
      </c>
      <c r="E27" s="205">
        <v>695000</v>
      </c>
      <c r="F27" s="325">
        <v>0</v>
      </c>
      <c r="G27" s="210" t="s">
        <v>1425</v>
      </c>
    </row>
    <row r="28" spans="1:7" ht="48">
      <c r="A28" s="203" t="s">
        <v>971</v>
      </c>
      <c r="B28" s="204" t="s">
        <v>1450</v>
      </c>
      <c r="C28" s="410">
        <v>0</v>
      </c>
      <c r="D28" s="205">
        <v>3250000</v>
      </c>
      <c r="E28" s="330">
        <v>3250000</v>
      </c>
      <c r="F28" s="325">
        <v>0</v>
      </c>
      <c r="G28" s="210" t="s">
        <v>1425</v>
      </c>
    </row>
    <row r="29" spans="1:7" ht="48">
      <c r="A29" s="203" t="s">
        <v>944</v>
      </c>
      <c r="B29" s="204" t="s">
        <v>1449</v>
      </c>
      <c r="C29" s="410">
        <v>0</v>
      </c>
      <c r="D29" s="205">
        <v>2611400</v>
      </c>
      <c r="E29" s="330">
        <v>2611400</v>
      </c>
      <c r="F29" s="325">
        <v>0</v>
      </c>
      <c r="G29" s="210" t="s">
        <v>1425</v>
      </c>
    </row>
    <row r="30" spans="1:7" ht="48">
      <c r="A30" s="203" t="s">
        <v>799</v>
      </c>
      <c r="B30" s="204" t="s">
        <v>1440</v>
      </c>
      <c r="C30" s="410">
        <v>0</v>
      </c>
      <c r="D30" s="205">
        <v>841000</v>
      </c>
      <c r="E30" s="205">
        <v>230000</v>
      </c>
      <c r="F30" s="325">
        <v>0</v>
      </c>
      <c r="G30" s="210" t="s">
        <v>1425</v>
      </c>
    </row>
    <row r="31" spans="1:7" ht="48">
      <c r="A31" s="203" t="s">
        <v>1145</v>
      </c>
      <c r="B31" s="204" t="s">
        <v>1454</v>
      </c>
      <c r="C31" s="410">
        <v>0</v>
      </c>
      <c r="D31" s="205">
        <v>2626400</v>
      </c>
      <c r="E31" s="205">
        <v>2626400</v>
      </c>
      <c r="F31" s="325">
        <v>0</v>
      </c>
      <c r="G31" s="210" t="s">
        <v>1425</v>
      </c>
    </row>
    <row r="32" spans="1:7">
      <c r="A32" s="203" t="s">
        <v>597</v>
      </c>
      <c r="B32" s="204" t="s">
        <v>1435</v>
      </c>
      <c r="C32" s="410">
        <v>0</v>
      </c>
      <c r="D32" s="205">
        <v>81000</v>
      </c>
      <c r="E32" s="205">
        <v>81000</v>
      </c>
      <c r="F32" s="325">
        <v>0</v>
      </c>
      <c r="G32" s="210" t="s">
        <v>1425</v>
      </c>
    </row>
    <row r="33" spans="1:7" ht="24">
      <c r="A33" s="203" t="s">
        <v>601</v>
      </c>
      <c r="B33" s="204" t="s">
        <v>1436</v>
      </c>
      <c r="C33" s="410">
        <v>0</v>
      </c>
      <c r="D33" s="205">
        <v>164000</v>
      </c>
      <c r="E33" s="205">
        <v>164000</v>
      </c>
      <c r="F33" s="325">
        <v>0</v>
      </c>
      <c r="G33" s="210" t="s">
        <v>1425</v>
      </c>
    </row>
    <row r="34" spans="1:7" ht="24">
      <c r="A34" s="203" t="s">
        <v>599</v>
      </c>
      <c r="B34" s="204" t="s">
        <v>1437</v>
      </c>
      <c r="C34" s="410">
        <v>0</v>
      </c>
      <c r="D34" s="205">
        <v>800000</v>
      </c>
      <c r="E34" s="330">
        <v>800000</v>
      </c>
      <c r="F34" s="325">
        <v>0</v>
      </c>
      <c r="G34" s="210" t="s">
        <v>1425</v>
      </c>
    </row>
    <row r="35" spans="1:7" ht="48">
      <c r="A35" s="203" t="s">
        <v>1103</v>
      </c>
      <c r="B35" s="204" t="s">
        <v>1457</v>
      </c>
      <c r="C35" s="410">
        <v>0</v>
      </c>
      <c r="D35" s="205">
        <v>1270035</v>
      </c>
      <c r="E35" s="205">
        <v>1270035</v>
      </c>
      <c r="F35" s="325">
        <v>0</v>
      </c>
      <c r="G35" s="210" t="s">
        <v>1425</v>
      </c>
    </row>
    <row r="36" spans="1:7" ht="24">
      <c r="A36" s="203" t="s">
        <v>941</v>
      </c>
      <c r="B36" s="204" t="s">
        <v>1458</v>
      </c>
      <c r="C36" s="410">
        <v>0</v>
      </c>
      <c r="D36" s="330">
        <v>0</v>
      </c>
      <c r="E36" s="205">
        <v>64899.68</v>
      </c>
      <c r="F36" s="325">
        <v>0</v>
      </c>
      <c r="G36" s="210" t="s">
        <v>1425</v>
      </c>
    </row>
    <row r="37" spans="1:7">
      <c r="A37" s="203" t="s">
        <v>698</v>
      </c>
      <c r="B37" s="204" t="s">
        <v>1459</v>
      </c>
      <c r="C37" s="410">
        <v>0</v>
      </c>
      <c r="D37" s="205">
        <v>90024788</v>
      </c>
      <c r="E37" s="205">
        <v>90024788</v>
      </c>
      <c r="F37" s="325">
        <v>0</v>
      </c>
      <c r="G37" s="210" t="s">
        <v>1415</v>
      </c>
    </row>
    <row r="38" spans="1:7" ht="24">
      <c r="A38" s="203" t="s">
        <v>733</v>
      </c>
      <c r="B38" s="204" t="s">
        <v>1460</v>
      </c>
      <c r="C38" s="410">
        <v>0</v>
      </c>
      <c r="D38" s="205">
        <v>66245887</v>
      </c>
      <c r="E38" s="205">
        <v>66245887</v>
      </c>
      <c r="F38" s="325">
        <v>0</v>
      </c>
      <c r="G38" s="210" t="s">
        <v>1415</v>
      </c>
    </row>
    <row r="39" spans="1:7">
      <c r="A39" s="203" t="s">
        <v>730</v>
      </c>
      <c r="B39" s="204" t="s">
        <v>1424</v>
      </c>
      <c r="C39" s="410">
        <v>0</v>
      </c>
      <c r="D39" s="205">
        <v>5454356</v>
      </c>
      <c r="E39" s="205">
        <v>5454356</v>
      </c>
      <c r="F39" s="325">
        <v>0</v>
      </c>
      <c r="G39" s="210" t="s">
        <v>1415</v>
      </c>
    </row>
    <row r="40" spans="1:7">
      <c r="A40" s="203" t="s">
        <v>702</v>
      </c>
      <c r="B40" s="204" t="s">
        <v>1423</v>
      </c>
      <c r="C40" s="410">
        <v>0</v>
      </c>
      <c r="D40" s="205">
        <v>10597068</v>
      </c>
      <c r="E40" s="205">
        <v>10597068</v>
      </c>
      <c r="F40" s="325">
        <v>0</v>
      </c>
      <c r="G40" s="210" t="s">
        <v>1415</v>
      </c>
    </row>
    <row r="41" spans="1:7">
      <c r="A41" s="203" t="s">
        <v>704</v>
      </c>
      <c r="B41" s="204" t="s">
        <v>1461</v>
      </c>
      <c r="C41" s="410">
        <v>0</v>
      </c>
      <c r="D41" s="205">
        <v>4500000</v>
      </c>
      <c r="E41" s="205">
        <v>4500000</v>
      </c>
      <c r="F41" s="325">
        <v>0</v>
      </c>
      <c r="G41" s="210" t="s">
        <v>1415</v>
      </c>
    </row>
    <row r="42" spans="1:7">
      <c r="A42" s="203" t="s">
        <v>706</v>
      </c>
      <c r="B42" s="204" t="s">
        <v>1422</v>
      </c>
      <c r="C42" s="410">
        <v>0</v>
      </c>
      <c r="D42" s="205">
        <v>25468233</v>
      </c>
      <c r="E42" s="205">
        <v>25468233</v>
      </c>
      <c r="F42" s="325">
        <v>0</v>
      </c>
      <c r="G42" s="210" t="s">
        <v>1415</v>
      </c>
    </row>
    <row r="43" spans="1:7" ht="24">
      <c r="A43" s="203" t="s">
        <v>992</v>
      </c>
      <c r="B43" s="204" t="s">
        <v>1462</v>
      </c>
      <c r="C43" s="410">
        <v>0</v>
      </c>
      <c r="D43" s="205">
        <v>15634798</v>
      </c>
      <c r="E43" s="330">
        <v>0</v>
      </c>
      <c r="F43" s="325">
        <v>0</v>
      </c>
      <c r="G43" s="210" t="s">
        <v>1415</v>
      </c>
    </row>
    <row r="44" spans="1:7" ht="24">
      <c r="A44" s="203" t="s">
        <v>1064</v>
      </c>
      <c r="B44" s="204" t="s">
        <v>1463</v>
      </c>
      <c r="C44" s="410">
        <v>0</v>
      </c>
      <c r="D44" s="205">
        <v>27839808</v>
      </c>
      <c r="E44" s="205">
        <v>27839808</v>
      </c>
      <c r="F44" s="325">
        <v>0</v>
      </c>
      <c r="G44" s="210" t="s">
        <v>1415</v>
      </c>
    </row>
    <row r="45" spans="1:7">
      <c r="A45" s="203" t="s">
        <v>691</v>
      </c>
      <c r="B45" s="204" t="s">
        <v>1464</v>
      </c>
      <c r="C45" s="410">
        <v>0</v>
      </c>
      <c r="D45" s="205">
        <v>11902500</v>
      </c>
      <c r="E45" s="205">
        <v>11902500</v>
      </c>
      <c r="F45" s="325">
        <v>0</v>
      </c>
      <c r="G45" s="210" t="s">
        <v>1415</v>
      </c>
    </row>
    <row r="46" spans="1:7">
      <c r="A46" s="203" t="s">
        <v>693</v>
      </c>
      <c r="B46" s="204" t="s">
        <v>1421</v>
      </c>
      <c r="C46" s="410">
        <v>0</v>
      </c>
      <c r="D46" s="205">
        <v>17259637</v>
      </c>
      <c r="E46" s="205">
        <v>17259637</v>
      </c>
      <c r="F46" s="325">
        <v>0</v>
      </c>
      <c r="G46" s="210" t="s">
        <v>1415</v>
      </c>
    </row>
    <row r="47" spans="1:7">
      <c r="A47" s="203" t="s">
        <v>696</v>
      </c>
      <c r="B47" s="204" t="s">
        <v>1420</v>
      </c>
      <c r="C47" s="410">
        <v>0</v>
      </c>
      <c r="D47" s="205">
        <v>3900000</v>
      </c>
      <c r="E47" s="205">
        <v>3900000</v>
      </c>
      <c r="F47" s="325">
        <v>0</v>
      </c>
      <c r="G47" s="210" t="s">
        <v>1415</v>
      </c>
    </row>
    <row r="48" spans="1:7" ht="24">
      <c r="A48" s="203" t="s">
        <v>1049</v>
      </c>
      <c r="B48" s="204" t="s">
        <v>1465</v>
      </c>
      <c r="C48" s="410">
        <v>0</v>
      </c>
      <c r="D48" s="205">
        <v>2500000</v>
      </c>
      <c r="E48" s="330">
        <v>0</v>
      </c>
      <c r="F48" s="325">
        <v>0</v>
      </c>
      <c r="G48" s="210" t="s">
        <v>1415</v>
      </c>
    </row>
    <row r="49" spans="1:7" ht="24">
      <c r="A49" s="203" t="s">
        <v>1051</v>
      </c>
      <c r="B49" s="204" t="s">
        <v>1466</v>
      </c>
      <c r="C49" s="410">
        <v>0</v>
      </c>
      <c r="D49" s="205">
        <v>3519000</v>
      </c>
      <c r="E49" s="330">
        <v>0</v>
      </c>
      <c r="F49" s="325">
        <v>0</v>
      </c>
      <c r="G49" s="210" t="s">
        <v>1415</v>
      </c>
    </row>
    <row r="50" spans="1:7">
      <c r="A50" s="203" t="s">
        <v>1053</v>
      </c>
      <c r="B50" s="204" t="s">
        <v>1467</v>
      </c>
      <c r="C50" s="410">
        <v>0</v>
      </c>
      <c r="D50" s="205">
        <v>19053901</v>
      </c>
      <c r="E50" s="330">
        <v>0</v>
      </c>
      <c r="F50" s="325">
        <v>0</v>
      </c>
      <c r="G50" s="210" t="s">
        <v>1415</v>
      </c>
    </row>
    <row r="51" spans="1:7" ht="24">
      <c r="A51" s="203" t="s">
        <v>1037</v>
      </c>
      <c r="B51" s="204" t="s">
        <v>1468</v>
      </c>
      <c r="C51" s="410">
        <v>0</v>
      </c>
      <c r="D51" s="205">
        <v>20731415</v>
      </c>
      <c r="E51" s="205">
        <v>20731415</v>
      </c>
      <c r="F51" s="325">
        <v>0</v>
      </c>
      <c r="G51" s="210" t="s">
        <v>1415</v>
      </c>
    </row>
    <row r="52" spans="1:7">
      <c r="A52" s="203" t="s">
        <v>873</v>
      </c>
      <c r="B52" s="204" t="s">
        <v>1419</v>
      </c>
      <c r="C52" s="410">
        <v>0</v>
      </c>
      <c r="D52" s="205">
        <v>40000000</v>
      </c>
      <c r="E52" s="205">
        <v>40000000</v>
      </c>
      <c r="F52" s="325">
        <v>0</v>
      </c>
      <c r="G52" s="210" t="s">
        <v>1415</v>
      </c>
    </row>
    <row r="53" spans="1:7" ht="24">
      <c r="A53" s="203" t="s">
        <v>832</v>
      </c>
      <c r="B53" s="204" t="s">
        <v>1469</v>
      </c>
      <c r="C53" s="410">
        <v>0</v>
      </c>
      <c r="D53" s="205">
        <v>34084051</v>
      </c>
      <c r="E53" s="205">
        <v>34084051</v>
      </c>
      <c r="F53" s="325">
        <v>0</v>
      </c>
      <c r="G53" s="210" t="s">
        <v>1415</v>
      </c>
    </row>
    <row r="54" spans="1:7">
      <c r="A54" s="203" t="s">
        <v>841</v>
      </c>
      <c r="B54" s="204" t="s">
        <v>1418</v>
      </c>
      <c r="C54" s="410">
        <v>0</v>
      </c>
      <c r="D54" s="205">
        <v>2021641</v>
      </c>
      <c r="E54" s="205">
        <v>2021641</v>
      </c>
      <c r="F54" s="325">
        <v>0</v>
      </c>
      <c r="G54" s="210" t="s">
        <v>1415</v>
      </c>
    </row>
    <row r="55" spans="1:7">
      <c r="A55" s="203" t="s">
        <v>843</v>
      </c>
      <c r="B55" s="204" t="s">
        <v>1470</v>
      </c>
      <c r="C55" s="410">
        <v>0</v>
      </c>
      <c r="D55" s="205">
        <v>27777842</v>
      </c>
      <c r="E55" s="205">
        <v>27777842</v>
      </c>
      <c r="F55" s="325">
        <v>0</v>
      </c>
      <c r="G55" s="210" t="s">
        <v>1415</v>
      </c>
    </row>
    <row r="56" spans="1:7">
      <c r="A56" s="203" t="s">
        <v>845</v>
      </c>
      <c r="B56" s="204" t="s">
        <v>1417</v>
      </c>
      <c r="C56" s="410">
        <v>0</v>
      </c>
      <c r="D56" s="205">
        <v>18826889</v>
      </c>
      <c r="E56" s="205">
        <v>18826889</v>
      </c>
      <c r="F56" s="325">
        <v>0</v>
      </c>
      <c r="G56" s="210" t="s">
        <v>1415</v>
      </c>
    </row>
    <row r="57" spans="1:7" ht="24">
      <c r="A57" s="203" t="s">
        <v>847</v>
      </c>
      <c r="B57" s="204" t="s">
        <v>1416</v>
      </c>
      <c r="C57" s="410">
        <v>0</v>
      </c>
      <c r="D57" s="205">
        <v>25000000</v>
      </c>
      <c r="E57" s="205">
        <v>25000000</v>
      </c>
      <c r="F57" s="325">
        <v>0</v>
      </c>
      <c r="G57" s="210" t="s">
        <v>1415</v>
      </c>
    </row>
    <row r="58" spans="1:7" ht="15" customHeight="1">
      <c r="A58" s="207"/>
      <c r="B58" s="207"/>
      <c r="C58" s="207"/>
      <c r="D58" s="208"/>
      <c r="E58" s="209"/>
      <c r="F58" s="209"/>
      <c r="G58" s="210"/>
    </row>
    <row r="59" spans="1:7" ht="15" customHeight="1">
      <c r="A59" s="207"/>
      <c r="B59" s="207"/>
      <c r="C59" s="207"/>
      <c r="D59" s="208"/>
      <c r="E59" s="209"/>
      <c r="F59" s="209"/>
      <c r="G59" s="210"/>
    </row>
    <row r="60" spans="1:7" ht="15" customHeight="1">
      <c r="A60" s="207"/>
      <c r="B60" s="211" t="s">
        <v>95</v>
      </c>
      <c r="C60" s="212"/>
      <c r="D60" s="213">
        <v>568752846</v>
      </c>
      <c r="E60" s="213">
        <v>514857712.01999998</v>
      </c>
      <c r="F60" s="326">
        <v>0</v>
      </c>
      <c r="G60" s="214"/>
    </row>
    <row r="61" spans="1:7" ht="15" customHeight="1"/>
  </sheetData>
  <mergeCells count="8">
    <mergeCell ref="A1:G1"/>
    <mergeCell ref="A6:A7"/>
    <mergeCell ref="B6:B7"/>
    <mergeCell ref="C6:C7"/>
    <mergeCell ref="D6:F6"/>
    <mergeCell ref="G6:G7"/>
    <mergeCell ref="A3:G3"/>
    <mergeCell ref="A4:G4"/>
  </mergeCells>
  <printOptions horizontalCentered="1"/>
  <pageMargins left="0.62992125984251968" right="1.0236220472440944" top="1.1417322834645669" bottom="0.74803149606299213" header="0.31496062992125984" footer="0.31496062992125984"/>
  <pageSetup scale="65" fitToHeight="0" orientation="landscape" r:id="rId1"/>
  <headerFooter scaleWithDoc="0">
    <oddHeader>&amp;L&amp;G&amp;R&amp;G</oddHeader>
    <oddFooter>&amp;R&amp;G</oddFooter>
  </headerFooter>
  <rowBreaks count="2" manualBreakCount="2">
    <brk id="17" max="16383" man="1"/>
    <brk id="34" max="16383"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M19"/>
  <sheetViews>
    <sheetView showGridLines="0" view="pageBreakPreview" zoomScale="57" zoomScaleNormal="55" zoomScaleSheetLayoutView="57" workbookViewId="0">
      <selection activeCell="A13" sqref="A13:M13"/>
    </sheetView>
  </sheetViews>
  <sheetFormatPr baseColWidth="10" defaultColWidth="8.6640625" defaultRowHeight="13.2"/>
  <cols>
    <col min="1" max="1" width="26" style="29" customWidth="1"/>
    <col min="2" max="2" width="35" style="29" customWidth="1"/>
    <col min="3" max="3" width="25.33203125" style="29" customWidth="1"/>
    <col min="4" max="4" width="19" style="30" customWidth="1"/>
    <col min="5" max="5" width="23" style="30" customWidth="1"/>
    <col min="6" max="10" width="17.6640625" style="30" customWidth="1"/>
    <col min="11" max="13" width="17.6640625" style="29" customWidth="1"/>
    <col min="14" max="14" width="3.33203125" style="29" customWidth="1"/>
    <col min="15" max="16384" width="8.6640625" style="29"/>
  </cols>
  <sheetData>
    <row r="1" spans="1:13" ht="35.1" customHeight="1">
      <c r="A1" s="1777" t="s">
        <v>80</v>
      </c>
      <c r="B1" s="1777"/>
      <c r="C1" s="1777"/>
      <c r="D1" s="1777"/>
      <c r="E1" s="1777"/>
      <c r="F1" s="1777"/>
      <c r="G1" s="1777"/>
      <c r="H1" s="1777"/>
      <c r="I1" s="1777"/>
      <c r="J1" s="1777"/>
      <c r="K1" s="1777"/>
      <c r="L1" s="1777"/>
      <c r="M1" s="1777"/>
    </row>
    <row r="2" spans="1:13" ht="7.5" customHeight="1">
      <c r="A2" s="215"/>
      <c r="B2" s="215"/>
      <c r="C2" s="215"/>
      <c r="D2" s="216"/>
      <c r="E2" s="216"/>
      <c r="F2" s="216"/>
      <c r="G2" s="216"/>
      <c r="H2" s="216"/>
      <c r="I2" s="216"/>
      <c r="J2" s="216"/>
      <c r="K2" s="216"/>
      <c r="L2" s="216"/>
      <c r="M2" s="217"/>
    </row>
    <row r="3" spans="1:13" s="8" customFormat="1" ht="17.25" customHeight="1">
      <c r="A3" s="1778" t="s">
        <v>457</v>
      </c>
      <c r="B3" s="1779"/>
      <c r="C3" s="1779"/>
      <c r="D3" s="1779"/>
      <c r="E3" s="1779"/>
      <c r="F3" s="1779"/>
      <c r="G3" s="1779"/>
      <c r="H3" s="1779"/>
      <c r="I3" s="1779"/>
      <c r="J3" s="1779"/>
      <c r="K3" s="1779"/>
      <c r="L3" s="1779"/>
      <c r="M3" s="1780"/>
    </row>
    <row r="4" spans="1:13" s="8" customFormat="1" ht="17.25" customHeight="1">
      <c r="A4" s="1778" t="s">
        <v>458</v>
      </c>
      <c r="B4" s="1779"/>
      <c r="C4" s="1779"/>
      <c r="D4" s="1779"/>
      <c r="E4" s="1779"/>
      <c r="F4" s="1779"/>
      <c r="G4" s="1779"/>
      <c r="H4" s="1779"/>
      <c r="I4" s="1779"/>
      <c r="J4" s="1779"/>
      <c r="K4" s="1779"/>
      <c r="L4" s="1779"/>
      <c r="M4" s="1780"/>
    </row>
    <row r="5" spans="1:13" s="8" customFormat="1" ht="7.95" customHeight="1">
      <c r="A5" s="218"/>
      <c r="B5" s="218"/>
      <c r="C5" s="218"/>
      <c r="D5" s="218"/>
      <c r="E5" s="218"/>
      <c r="F5" s="218"/>
      <c r="G5" s="218"/>
      <c r="H5" s="218"/>
      <c r="I5" s="218"/>
      <c r="J5" s="218"/>
      <c r="K5" s="218"/>
      <c r="L5" s="218"/>
      <c r="M5" s="219"/>
    </row>
    <row r="6" spans="1:13" s="8" customFormat="1" ht="17.25" customHeight="1">
      <c r="A6" s="1781" t="s">
        <v>467</v>
      </c>
      <c r="B6" s="1782"/>
      <c r="C6" s="1782"/>
      <c r="D6" s="1782"/>
      <c r="E6" s="1782"/>
      <c r="F6" s="1782"/>
      <c r="G6" s="1782"/>
      <c r="H6" s="1782"/>
      <c r="I6" s="1782"/>
      <c r="J6" s="1782"/>
      <c r="K6" s="1782"/>
      <c r="L6" s="1782"/>
      <c r="M6" s="1783"/>
    </row>
    <row r="7" spans="1:13" ht="6.75" customHeight="1">
      <c r="A7" s="220"/>
      <c r="B7" s="220"/>
      <c r="C7" s="220"/>
      <c r="D7" s="220"/>
      <c r="E7" s="220"/>
      <c r="F7" s="220"/>
      <c r="G7" s="220"/>
      <c r="H7" s="220"/>
      <c r="I7" s="220"/>
      <c r="J7" s="220"/>
      <c r="K7" s="216"/>
      <c r="L7" s="216"/>
      <c r="M7" s="217"/>
    </row>
    <row r="8" spans="1:13" ht="47.25" customHeight="1">
      <c r="A8" s="221" t="s">
        <v>109</v>
      </c>
      <c r="B8" s="221" t="s">
        <v>110</v>
      </c>
      <c r="C8" s="221" t="s">
        <v>111</v>
      </c>
      <c r="D8" s="221" t="s">
        <v>112</v>
      </c>
      <c r="E8" s="221" t="s">
        <v>113</v>
      </c>
      <c r="F8" s="221" t="s">
        <v>201</v>
      </c>
      <c r="G8" s="221" t="s">
        <v>202</v>
      </c>
      <c r="H8" s="221" t="s">
        <v>203</v>
      </c>
      <c r="I8" s="221" t="s">
        <v>204</v>
      </c>
      <c r="J8" s="221" t="s">
        <v>205</v>
      </c>
      <c r="K8" s="221" t="s">
        <v>206</v>
      </c>
      <c r="L8" s="221" t="s">
        <v>207</v>
      </c>
      <c r="M8" s="221" t="s">
        <v>208</v>
      </c>
    </row>
    <row r="9" spans="1:13" ht="83.85" customHeight="1">
      <c r="A9" s="222"/>
      <c r="B9" s="222"/>
      <c r="C9" s="222"/>
      <c r="D9" s="223"/>
      <c r="E9" s="223"/>
      <c r="F9" s="223"/>
      <c r="G9" s="224"/>
      <c r="H9" s="224"/>
      <c r="I9" s="223"/>
      <c r="J9" s="224"/>
      <c r="K9" s="224"/>
      <c r="L9" s="224"/>
      <c r="M9" s="224"/>
    </row>
    <row r="10" spans="1:13" ht="83.85" customHeight="1">
      <c r="A10" s="222"/>
      <c r="B10" s="222"/>
      <c r="C10" s="222"/>
      <c r="D10" s="223"/>
      <c r="E10" s="223"/>
      <c r="F10" s="223"/>
      <c r="G10" s="224"/>
      <c r="H10" s="224"/>
      <c r="I10" s="223"/>
      <c r="J10" s="224"/>
      <c r="K10" s="224"/>
      <c r="L10" s="224"/>
      <c r="M10" s="224"/>
    </row>
    <row r="11" spans="1:13" ht="83.85" customHeight="1">
      <c r="A11" s="222"/>
      <c r="B11" s="222"/>
      <c r="C11" s="222"/>
      <c r="D11" s="223"/>
      <c r="E11" s="834"/>
      <c r="F11" s="223"/>
      <c r="G11" s="224"/>
      <c r="H11" s="224"/>
      <c r="I11" s="223"/>
      <c r="J11" s="224"/>
      <c r="K11" s="224"/>
      <c r="L11" s="224"/>
      <c r="M11" s="224"/>
    </row>
    <row r="12" spans="1:13" ht="83.85" customHeight="1">
      <c r="A12" s="222"/>
      <c r="B12" s="222"/>
      <c r="C12" s="222"/>
      <c r="D12" s="223"/>
      <c r="E12" s="223"/>
      <c r="F12" s="223"/>
      <c r="G12" s="224"/>
      <c r="H12" s="224"/>
      <c r="I12" s="223"/>
      <c r="J12" s="224"/>
      <c r="K12" s="224"/>
      <c r="L12" s="224"/>
      <c r="M12" s="224"/>
    </row>
    <row r="13" spans="1:13" ht="24.75" customHeight="1">
      <c r="A13" s="1784" t="s">
        <v>1848</v>
      </c>
      <c r="B13" s="1784"/>
      <c r="C13" s="1784"/>
      <c r="D13" s="1784"/>
      <c r="E13" s="1784"/>
      <c r="F13" s="1784"/>
      <c r="G13" s="1784"/>
      <c r="H13" s="1784"/>
      <c r="I13" s="1784"/>
      <c r="J13" s="1784"/>
      <c r="K13" s="1784"/>
      <c r="L13" s="1784"/>
      <c r="M13" s="1784"/>
    </row>
    <row r="14" spans="1:13" ht="13.8">
      <c r="A14" s="31"/>
      <c r="B14" s="31"/>
      <c r="C14" s="31"/>
    </row>
    <row r="15" spans="1:13" ht="13.8">
      <c r="A15" s="31"/>
      <c r="B15" s="31"/>
      <c r="C15" s="31"/>
    </row>
    <row r="16" spans="1:13" ht="13.8">
      <c r="A16" s="31"/>
      <c r="B16" s="31"/>
      <c r="C16" s="31"/>
    </row>
    <row r="17" spans="1:11" ht="13.8">
      <c r="A17" s="31"/>
      <c r="B17" s="31"/>
      <c r="C17" s="31"/>
    </row>
    <row r="18" spans="1:11" s="30" customFormat="1" ht="13.8">
      <c r="A18" s="31"/>
      <c r="B18" s="31"/>
      <c r="C18" s="31"/>
      <c r="K18" s="29"/>
    </row>
    <row r="19" spans="1:11" s="30" customFormat="1" ht="13.8">
      <c r="A19" s="31"/>
      <c r="B19" s="31"/>
      <c r="C19" s="31"/>
      <c r="K19" s="29"/>
    </row>
  </sheetData>
  <mergeCells count="5">
    <mergeCell ref="A1:M1"/>
    <mergeCell ref="A3:M3"/>
    <mergeCell ref="A4:M4"/>
    <mergeCell ref="A6:M6"/>
    <mergeCell ref="A13:M13"/>
  </mergeCells>
  <phoneticPr fontId="0" type="noConversion"/>
  <conditionalFormatting sqref="A6:C6 A4:C4">
    <cfRule type="cellIs" dxfId="22" priority="1" stopIfTrue="1" operator="equal">
      <formula>"VAYA A LA HOJA INICIO Y SELECIONE EL PERIODO CORRESPONDIENTE A ESTE INFORME"</formula>
    </cfRule>
  </conditionalFormatting>
  <printOptions horizontalCentered="1"/>
  <pageMargins left="0.39370078740157483" right="1.1811023622047243" top="1.1811023622047243" bottom="0.86614173228346458" header="0.39370078740157483" footer="0.59055118110236215"/>
  <pageSetup scale="45" fitToHeight="0" orientation="landscape" r:id="rId1"/>
  <headerFooter scaleWithDoc="0">
    <oddHeader>&amp;L&amp;G&amp;R&amp;G</oddHead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3:U661"/>
  <sheetViews>
    <sheetView topLeftCell="B3" workbookViewId="0">
      <pane ySplit="2" topLeftCell="A594" activePane="bottomLeft" state="frozen"/>
      <selection activeCell="B3" sqref="B3"/>
      <selection pane="bottomLeft" activeCell="B4" sqref="B4:B654"/>
    </sheetView>
  </sheetViews>
  <sheetFormatPr baseColWidth="10" defaultColWidth="11.44140625" defaultRowHeight="13.2"/>
  <cols>
    <col min="1" max="1" width="36.6640625" style="322" hidden="1" customWidth="1"/>
    <col min="2" max="2" width="12.44140625" bestFit="1" customWidth="1"/>
    <col min="3" max="5" width="0" style="322" hidden="1" customWidth="1"/>
    <col min="6" max="6" width="11.44140625" style="322"/>
    <col min="7" max="7" width="11.44140625" style="322" customWidth="1"/>
    <col min="8" max="8" width="11.44140625" style="322"/>
    <col min="9" max="9" width="11.44140625" style="322" customWidth="1"/>
    <col min="10" max="10" width="11.44140625" style="322"/>
    <col min="11" max="11" width="11.44140625" style="322" customWidth="1"/>
    <col min="12" max="13" width="16.5546875" style="669" bestFit="1" customWidth="1"/>
    <col min="14" max="14" width="20" style="669" customWidth="1"/>
    <col min="15" max="15" width="21.88671875" style="669" bestFit="1" customWidth="1"/>
    <col min="16" max="16" width="17.33203125" style="669" bestFit="1" customWidth="1"/>
    <col min="17" max="17" width="14.88671875" style="669" bestFit="1" customWidth="1"/>
    <col min="18" max="18" width="16.5546875" style="669" bestFit="1" customWidth="1"/>
    <col min="19" max="19" width="17" style="669" customWidth="1"/>
    <col min="20" max="20" width="14.88671875" style="322" bestFit="1" customWidth="1"/>
    <col min="21" max="21" width="17.5546875" style="322" bestFit="1" customWidth="1"/>
    <col min="22" max="16384" width="11.44140625" style="322"/>
  </cols>
  <sheetData>
    <row r="3" spans="1:20">
      <c r="A3" s="322" t="s">
        <v>529</v>
      </c>
    </row>
    <row r="4" spans="1:20" ht="22.5" customHeight="1">
      <c r="A4" s="676" t="s">
        <v>530</v>
      </c>
      <c r="B4" s="331" t="s">
        <v>1310</v>
      </c>
      <c r="C4" s="332" t="s">
        <v>531</v>
      </c>
      <c r="D4" s="332" t="s">
        <v>532</v>
      </c>
      <c r="E4" s="332" t="s">
        <v>533</v>
      </c>
      <c r="F4" s="332" t="s">
        <v>1315</v>
      </c>
      <c r="G4" s="332" t="s">
        <v>535</v>
      </c>
      <c r="H4" s="332" t="s">
        <v>536</v>
      </c>
      <c r="I4" s="332" t="s">
        <v>94</v>
      </c>
      <c r="J4" s="332" t="s">
        <v>537</v>
      </c>
      <c r="K4" s="332" t="s">
        <v>1316</v>
      </c>
      <c r="L4" s="677" t="s">
        <v>538</v>
      </c>
      <c r="M4" s="677" t="s">
        <v>12</v>
      </c>
      <c r="N4" s="677" t="s">
        <v>539</v>
      </c>
      <c r="O4" s="677" t="s">
        <v>540</v>
      </c>
      <c r="P4" s="677" t="s">
        <v>1311</v>
      </c>
      <c r="Q4" s="677" t="s">
        <v>62</v>
      </c>
      <c r="R4" s="677" t="s">
        <v>542</v>
      </c>
      <c r="S4" s="677" t="s">
        <v>543</v>
      </c>
      <c r="T4" s="677" t="s">
        <v>544</v>
      </c>
    </row>
    <row r="5" spans="1:20">
      <c r="A5" s="676" t="s">
        <v>547</v>
      </c>
      <c r="B5" s="334" t="s">
        <v>524</v>
      </c>
      <c r="C5" s="343">
        <v>124003</v>
      </c>
      <c r="D5" s="343" t="s">
        <v>326</v>
      </c>
      <c r="E5" s="343" t="s">
        <v>548</v>
      </c>
      <c r="F5" s="343">
        <v>2141</v>
      </c>
      <c r="G5" s="343">
        <v>1</v>
      </c>
      <c r="H5" s="343">
        <v>1</v>
      </c>
      <c r="I5" s="343" t="s">
        <v>1317</v>
      </c>
      <c r="J5" s="343"/>
      <c r="K5" s="343">
        <v>2</v>
      </c>
      <c r="L5" s="671">
        <v>250000</v>
      </c>
      <c r="M5" s="671">
        <v>250000</v>
      </c>
      <c r="N5" s="671"/>
      <c r="O5" s="671">
        <v>250000</v>
      </c>
      <c r="P5" s="671">
        <v>0</v>
      </c>
      <c r="Q5" s="671"/>
      <c r="R5" s="671">
        <f t="shared" ref="R5:R68" si="0">M5-N5</f>
        <v>250000</v>
      </c>
      <c r="S5" s="671">
        <f t="shared" ref="S5:S68" si="1">N5-P5</f>
        <v>0</v>
      </c>
      <c r="T5" s="675">
        <f t="shared" ref="T5:T68" si="2">P5-Q5</f>
        <v>0</v>
      </c>
    </row>
    <row r="6" spans="1:20">
      <c r="A6" s="676" t="s">
        <v>549</v>
      </c>
      <c r="B6" s="334" t="s">
        <v>524</v>
      </c>
      <c r="C6" s="343">
        <v>124003</v>
      </c>
      <c r="D6" s="343" t="s">
        <v>326</v>
      </c>
      <c r="E6" s="343" t="s">
        <v>548</v>
      </c>
      <c r="F6" s="343">
        <v>2311</v>
      </c>
      <c r="G6" s="343">
        <v>1</v>
      </c>
      <c r="H6" s="343">
        <v>1</v>
      </c>
      <c r="I6" s="343" t="s">
        <v>1317</v>
      </c>
      <c r="J6" s="343"/>
      <c r="K6" s="343">
        <v>2</v>
      </c>
      <c r="L6" s="671">
        <v>700000</v>
      </c>
      <c r="M6" s="671">
        <v>700000</v>
      </c>
      <c r="N6" s="671"/>
      <c r="O6" s="671">
        <v>280000</v>
      </c>
      <c r="P6" s="671">
        <v>0</v>
      </c>
      <c r="Q6" s="671"/>
      <c r="R6" s="671">
        <f t="shared" si="0"/>
        <v>700000</v>
      </c>
      <c r="S6" s="671">
        <f t="shared" si="1"/>
        <v>0</v>
      </c>
      <c r="T6" s="675">
        <f t="shared" si="2"/>
        <v>0</v>
      </c>
    </row>
    <row r="7" spans="1:20">
      <c r="A7" s="676" t="s">
        <v>551</v>
      </c>
      <c r="B7" s="334" t="s">
        <v>456</v>
      </c>
      <c r="C7" s="343">
        <v>124004</v>
      </c>
      <c r="D7" s="343" t="s">
        <v>330</v>
      </c>
      <c r="E7" s="343" t="s">
        <v>552</v>
      </c>
      <c r="F7" s="343">
        <v>5211</v>
      </c>
      <c r="G7" s="343">
        <v>2</v>
      </c>
      <c r="H7" s="343">
        <v>1</v>
      </c>
      <c r="I7" s="343" t="s">
        <v>1317</v>
      </c>
      <c r="J7" s="343" t="s">
        <v>553</v>
      </c>
      <c r="K7" s="343">
        <v>5</v>
      </c>
      <c r="L7" s="671">
        <v>50000</v>
      </c>
      <c r="M7" s="671">
        <v>0</v>
      </c>
      <c r="N7" s="671"/>
      <c r="O7" s="671">
        <v>0</v>
      </c>
      <c r="P7" s="671">
        <v>0</v>
      </c>
      <c r="Q7" s="671"/>
      <c r="R7" s="671">
        <f t="shared" si="0"/>
        <v>0</v>
      </c>
      <c r="S7" s="671">
        <f t="shared" si="1"/>
        <v>0</v>
      </c>
      <c r="T7" s="675">
        <f t="shared" si="2"/>
        <v>0</v>
      </c>
    </row>
    <row r="8" spans="1:20">
      <c r="A8" s="676" t="s">
        <v>554</v>
      </c>
      <c r="B8" s="334" t="s">
        <v>456</v>
      </c>
      <c r="C8" s="343">
        <v>124004</v>
      </c>
      <c r="D8" s="343" t="s">
        <v>330</v>
      </c>
      <c r="E8" s="343" t="s">
        <v>555</v>
      </c>
      <c r="F8" s="343">
        <v>4419</v>
      </c>
      <c r="G8" s="343">
        <v>1</v>
      </c>
      <c r="H8" s="343">
        <v>1</v>
      </c>
      <c r="I8" s="343" t="s">
        <v>1317</v>
      </c>
      <c r="J8" s="343"/>
      <c r="K8" s="343">
        <v>4</v>
      </c>
      <c r="L8" s="671">
        <v>400000</v>
      </c>
      <c r="M8" s="671">
        <v>0</v>
      </c>
      <c r="N8" s="671"/>
      <c r="O8" s="671">
        <v>0</v>
      </c>
      <c r="P8" s="671">
        <v>0</v>
      </c>
      <c r="Q8" s="671"/>
      <c r="R8" s="671">
        <f t="shared" si="0"/>
        <v>0</v>
      </c>
      <c r="S8" s="671">
        <f t="shared" si="1"/>
        <v>0</v>
      </c>
      <c r="T8" s="675">
        <f t="shared" si="2"/>
        <v>0</v>
      </c>
    </row>
    <row r="9" spans="1:20">
      <c r="A9" s="676" t="s">
        <v>556</v>
      </c>
      <c r="B9" s="334" t="s">
        <v>456</v>
      </c>
      <c r="C9" s="343">
        <v>124004</v>
      </c>
      <c r="D9" s="343" t="s">
        <v>330</v>
      </c>
      <c r="E9" s="343" t="s">
        <v>548</v>
      </c>
      <c r="F9" s="343">
        <v>2111</v>
      </c>
      <c r="G9" s="343">
        <v>1</v>
      </c>
      <c r="H9" s="343">
        <v>1</v>
      </c>
      <c r="I9" s="343" t="s">
        <v>1317</v>
      </c>
      <c r="J9" s="343"/>
      <c r="K9" s="343">
        <v>2</v>
      </c>
      <c r="L9" s="671">
        <v>40000</v>
      </c>
      <c r="M9" s="671">
        <v>40000</v>
      </c>
      <c r="N9" s="671">
        <v>12818</v>
      </c>
      <c r="O9" s="671">
        <v>40000</v>
      </c>
      <c r="P9" s="671">
        <v>11792.56</v>
      </c>
      <c r="Q9" s="671">
        <v>11792.56</v>
      </c>
      <c r="R9" s="671">
        <f t="shared" si="0"/>
        <v>27182</v>
      </c>
      <c r="S9" s="671">
        <f t="shared" si="1"/>
        <v>1025.4400000000005</v>
      </c>
      <c r="T9" s="675">
        <f t="shared" si="2"/>
        <v>0</v>
      </c>
    </row>
    <row r="10" spans="1:20">
      <c r="A10" s="676" t="s">
        <v>557</v>
      </c>
      <c r="B10" s="334" t="s">
        <v>456</v>
      </c>
      <c r="C10" s="343">
        <v>124004</v>
      </c>
      <c r="D10" s="343" t="s">
        <v>330</v>
      </c>
      <c r="E10" s="343" t="s">
        <v>548</v>
      </c>
      <c r="F10" s="343">
        <v>2211</v>
      </c>
      <c r="G10" s="343">
        <v>1</v>
      </c>
      <c r="H10" s="343">
        <v>1</v>
      </c>
      <c r="I10" s="343" t="s">
        <v>1317</v>
      </c>
      <c r="J10" s="343"/>
      <c r="K10" s="343">
        <v>2</v>
      </c>
      <c r="L10" s="671">
        <v>50000</v>
      </c>
      <c r="M10" s="671">
        <v>50000</v>
      </c>
      <c r="N10" s="671">
        <v>50000</v>
      </c>
      <c r="O10" s="671">
        <v>20000</v>
      </c>
      <c r="P10" s="671">
        <v>0</v>
      </c>
      <c r="Q10" s="671"/>
      <c r="R10" s="671">
        <f t="shared" si="0"/>
        <v>0</v>
      </c>
      <c r="S10" s="671">
        <f t="shared" si="1"/>
        <v>50000</v>
      </c>
      <c r="T10" s="675">
        <f t="shared" si="2"/>
        <v>0</v>
      </c>
    </row>
    <row r="11" spans="1:20">
      <c r="A11" s="676" t="s">
        <v>749</v>
      </c>
      <c r="B11" s="334" t="s">
        <v>521</v>
      </c>
      <c r="C11" s="343">
        <v>221104</v>
      </c>
      <c r="D11" s="343" t="s">
        <v>450</v>
      </c>
      <c r="E11" s="343" t="s">
        <v>546</v>
      </c>
      <c r="F11" s="343">
        <v>1411</v>
      </c>
      <c r="G11" s="343">
        <v>2</v>
      </c>
      <c r="H11" s="343">
        <v>2</v>
      </c>
      <c r="I11" s="343" t="s">
        <v>1318</v>
      </c>
      <c r="J11" s="343"/>
      <c r="K11" s="343">
        <v>1</v>
      </c>
      <c r="L11" s="671">
        <v>1660438</v>
      </c>
      <c r="M11" s="671">
        <v>1660438</v>
      </c>
      <c r="N11" s="671">
        <f>P11</f>
        <v>900804.7</v>
      </c>
      <c r="O11" s="671">
        <v>900809</v>
      </c>
      <c r="P11" s="671">
        <v>900804.7</v>
      </c>
      <c r="Q11" s="671">
        <v>751650.2</v>
      </c>
      <c r="R11" s="671">
        <f t="shared" si="0"/>
        <v>759633.3</v>
      </c>
      <c r="S11" s="671">
        <f t="shared" si="1"/>
        <v>0</v>
      </c>
      <c r="T11" s="675">
        <f t="shared" si="2"/>
        <v>149154.5</v>
      </c>
    </row>
    <row r="12" spans="1:20">
      <c r="A12" s="676" t="s">
        <v>746</v>
      </c>
      <c r="B12" s="334" t="s">
        <v>521</v>
      </c>
      <c r="C12" s="343">
        <v>221104</v>
      </c>
      <c r="D12" s="343" t="s">
        <v>450</v>
      </c>
      <c r="E12" s="343" t="s">
        <v>546</v>
      </c>
      <c r="F12" s="343">
        <v>1411</v>
      </c>
      <c r="G12" s="343">
        <v>1</v>
      </c>
      <c r="H12" s="343">
        <v>2</v>
      </c>
      <c r="I12" s="343" t="s">
        <v>1318</v>
      </c>
      <c r="J12" s="343"/>
      <c r="K12" s="343">
        <v>1</v>
      </c>
      <c r="L12" s="671">
        <v>2490657</v>
      </c>
      <c r="M12" s="671">
        <v>2490657</v>
      </c>
      <c r="N12" s="671">
        <f>P12</f>
        <v>1419071.14</v>
      </c>
      <c r="O12" s="671">
        <v>1500212.18</v>
      </c>
      <c r="P12" s="671">
        <v>1419071.14</v>
      </c>
      <c r="Q12" s="671">
        <v>1127475.7900000003</v>
      </c>
      <c r="R12" s="671">
        <f t="shared" si="0"/>
        <v>1071585.8600000001</v>
      </c>
      <c r="S12" s="671">
        <f t="shared" si="1"/>
        <v>0</v>
      </c>
      <c r="T12" s="675">
        <f t="shared" si="2"/>
        <v>291595.34999999963</v>
      </c>
    </row>
    <row r="13" spans="1:20">
      <c r="A13" s="676" t="s">
        <v>559</v>
      </c>
      <c r="B13" s="334" t="s">
        <v>456</v>
      </c>
      <c r="C13" s="343">
        <v>124004</v>
      </c>
      <c r="D13" s="343" t="s">
        <v>330</v>
      </c>
      <c r="E13" s="343" t="s">
        <v>548</v>
      </c>
      <c r="F13" s="343">
        <v>3291</v>
      </c>
      <c r="G13" s="343">
        <v>1</v>
      </c>
      <c r="H13" s="343">
        <v>1</v>
      </c>
      <c r="I13" s="343" t="s">
        <v>1317</v>
      </c>
      <c r="J13" s="343"/>
      <c r="K13" s="343">
        <v>3</v>
      </c>
      <c r="L13" s="671">
        <v>40000</v>
      </c>
      <c r="M13" s="671">
        <v>0</v>
      </c>
      <c r="N13" s="671"/>
      <c r="O13" s="671">
        <v>0</v>
      </c>
      <c r="P13" s="671">
        <v>0</v>
      </c>
      <c r="Q13" s="671"/>
      <c r="R13" s="671">
        <f t="shared" si="0"/>
        <v>0</v>
      </c>
      <c r="S13" s="671">
        <f t="shared" si="1"/>
        <v>0</v>
      </c>
      <c r="T13" s="675">
        <f t="shared" si="2"/>
        <v>0</v>
      </c>
    </row>
    <row r="14" spans="1:20">
      <c r="A14" s="676" t="s">
        <v>560</v>
      </c>
      <c r="B14" s="334" t="s">
        <v>456</v>
      </c>
      <c r="C14" s="343">
        <v>124004</v>
      </c>
      <c r="D14" s="343" t="s">
        <v>330</v>
      </c>
      <c r="E14" s="343" t="s">
        <v>548</v>
      </c>
      <c r="F14" s="343">
        <v>3581</v>
      </c>
      <c r="G14" s="343">
        <v>1</v>
      </c>
      <c r="H14" s="343">
        <v>1</v>
      </c>
      <c r="I14" s="343" t="s">
        <v>1317</v>
      </c>
      <c r="J14" s="343"/>
      <c r="K14" s="343">
        <v>3</v>
      </c>
      <c r="L14" s="671">
        <v>0</v>
      </c>
      <c r="M14" s="671">
        <v>73000</v>
      </c>
      <c r="N14" s="671"/>
      <c r="O14" s="671">
        <v>13000</v>
      </c>
      <c r="P14" s="671">
        <v>0</v>
      </c>
      <c r="Q14" s="671"/>
      <c r="R14" s="671">
        <f t="shared" si="0"/>
        <v>73000</v>
      </c>
      <c r="S14" s="671">
        <f t="shared" si="1"/>
        <v>0</v>
      </c>
      <c r="T14" s="675">
        <f t="shared" si="2"/>
        <v>0</v>
      </c>
    </row>
    <row r="15" spans="1:20">
      <c r="A15" s="676" t="s">
        <v>561</v>
      </c>
      <c r="B15" s="334" t="s">
        <v>456</v>
      </c>
      <c r="C15" s="343">
        <v>124004</v>
      </c>
      <c r="D15" s="343" t="s">
        <v>330</v>
      </c>
      <c r="E15" s="343" t="s">
        <v>548</v>
      </c>
      <c r="F15" s="343">
        <v>3661</v>
      </c>
      <c r="G15" s="343">
        <v>1</v>
      </c>
      <c r="H15" s="343">
        <v>1</v>
      </c>
      <c r="I15" s="343" t="s">
        <v>1317</v>
      </c>
      <c r="J15" s="343"/>
      <c r="K15" s="343">
        <v>3</v>
      </c>
      <c r="L15" s="671">
        <v>40000</v>
      </c>
      <c r="M15" s="671">
        <v>0</v>
      </c>
      <c r="N15" s="671"/>
      <c r="O15" s="671">
        <v>0</v>
      </c>
      <c r="P15" s="671">
        <v>0</v>
      </c>
      <c r="Q15" s="671"/>
      <c r="R15" s="671">
        <f t="shared" si="0"/>
        <v>0</v>
      </c>
      <c r="S15" s="671">
        <f t="shared" si="1"/>
        <v>0</v>
      </c>
      <c r="T15" s="675">
        <f t="shared" si="2"/>
        <v>0</v>
      </c>
    </row>
    <row r="16" spans="1:20">
      <c r="A16" s="676" t="s">
        <v>562</v>
      </c>
      <c r="B16" s="334" t="s">
        <v>456</v>
      </c>
      <c r="C16" s="343">
        <v>124004</v>
      </c>
      <c r="D16" s="343" t="s">
        <v>330</v>
      </c>
      <c r="E16" s="343" t="s">
        <v>548</v>
      </c>
      <c r="F16" s="343">
        <v>3821</v>
      </c>
      <c r="G16" s="343">
        <v>1</v>
      </c>
      <c r="H16" s="343">
        <v>1</v>
      </c>
      <c r="I16" s="343" t="s">
        <v>1317</v>
      </c>
      <c r="J16" s="343"/>
      <c r="K16" s="343">
        <v>3</v>
      </c>
      <c r="L16" s="671">
        <v>100000</v>
      </c>
      <c r="M16" s="671">
        <v>27000</v>
      </c>
      <c r="N16" s="671"/>
      <c r="O16" s="671">
        <v>0</v>
      </c>
      <c r="P16" s="671">
        <v>0</v>
      </c>
      <c r="Q16" s="671"/>
      <c r="R16" s="671">
        <f t="shared" si="0"/>
        <v>27000</v>
      </c>
      <c r="S16" s="671">
        <f t="shared" si="1"/>
        <v>0</v>
      </c>
      <c r="T16" s="675">
        <f t="shared" si="2"/>
        <v>0</v>
      </c>
    </row>
    <row r="17" spans="1:20">
      <c r="A17" s="676" t="s">
        <v>563</v>
      </c>
      <c r="B17" s="334" t="s">
        <v>528</v>
      </c>
      <c r="C17" s="343">
        <v>131001</v>
      </c>
      <c r="D17" s="343" t="s">
        <v>445</v>
      </c>
      <c r="E17" s="343" t="s">
        <v>548</v>
      </c>
      <c r="F17" s="343">
        <v>2152</v>
      </c>
      <c r="G17" s="343">
        <v>1</v>
      </c>
      <c r="H17" s="343">
        <v>1</v>
      </c>
      <c r="I17" s="343" t="s">
        <v>1317</v>
      </c>
      <c r="J17" s="343"/>
      <c r="K17" s="343">
        <v>2</v>
      </c>
      <c r="L17" s="671">
        <v>1500000</v>
      </c>
      <c r="M17" s="671">
        <v>1500000</v>
      </c>
      <c r="N17" s="671"/>
      <c r="O17" s="671">
        <v>1250000</v>
      </c>
      <c r="P17" s="671">
        <v>0</v>
      </c>
      <c r="Q17" s="671"/>
      <c r="R17" s="671">
        <f t="shared" si="0"/>
        <v>1500000</v>
      </c>
      <c r="S17" s="671">
        <f t="shared" si="1"/>
        <v>0</v>
      </c>
      <c r="T17" s="675">
        <f t="shared" si="2"/>
        <v>0</v>
      </c>
    </row>
    <row r="18" spans="1:20">
      <c r="A18" s="676" t="s">
        <v>747</v>
      </c>
      <c r="B18" s="334" t="s">
        <v>521</v>
      </c>
      <c r="C18" s="343">
        <v>221104</v>
      </c>
      <c r="D18" s="343" t="s">
        <v>450</v>
      </c>
      <c r="E18" s="343" t="s">
        <v>546</v>
      </c>
      <c r="F18" s="343">
        <v>1411</v>
      </c>
      <c r="G18" s="343">
        <v>2</v>
      </c>
      <c r="H18" s="343">
        <v>2</v>
      </c>
      <c r="I18" s="343" t="s">
        <v>1320</v>
      </c>
      <c r="J18" s="343"/>
      <c r="K18" s="343">
        <v>1</v>
      </c>
      <c r="L18" s="671">
        <v>12592060</v>
      </c>
      <c r="M18" s="671">
        <v>12592060</v>
      </c>
      <c r="N18" s="671">
        <f>P18</f>
        <v>5581056.1100000003</v>
      </c>
      <c r="O18" s="671">
        <v>6963710</v>
      </c>
      <c r="P18" s="671">
        <v>5581056.1100000003</v>
      </c>
      <c r="Q18" s="671">
        <v>4544421.76</v>
      </c>
      <c r="R18" s="671">
        <f t="shared" si="0"/>
        <v>7011003.8899999997</v>
      </c>
      <c r="S18" s="671">
        <f t="shared" si="1"/>
        <v>0</v>
      </c>
      <c r="T18" s="675">
        <f t="shared" si="2"/>
        <v>1036634.3500000006</v>
      </c>
    </row>
    <row r="19" spans="1:20">
      <c r="A19" s="676" t="s">
        <v>744</v>
      </c>
      <c r="B19" s="334" t="s">
        <v>521</v>
      </c>
      <c r="C19" s="343">
        <v>221104</v>
      </c>
      <c r="D19" s="343" t="s">
        <v>450</v>
      </c>
      <c r="E19" s="343" t="s">
        <v>546</v>
      </c>
      <c r="F19" s="343">
        <v>1411</v>
      </c>
      <c r="G19" s="343">
        <v>1</v>
      </c>
      <c r="H19" s="343">
        <v>2</v>
      </c>
      <c r="I19" s="343" t="s">
        <v>1320</v>
      </c>
      <c r="J19" s="343"/>
      <c r="K19" s="343">
        <v>1</v>
      </c>
      <c r="L19" s="671">
        <v>18888091</v>
      </c>
      <c r="M19" s="671">
        <v>18888091</v>
      </c>
      <c r="N19" s="671">
        <f>P19</f>
        <v>8479173.6300000008</v>
      </c>
      <c r="O19" s="671">
        <v>10445559</v>
      </c>
      <c r="P19" s="671">
        <v>8479173.6300000008</v>
      </c>
      <c r="Q19" s="671">
        <v>7004890.9900000012</v>
      </c>
      <c r="R19" s="671">
        <f t="shared" si="0"/>
        <v>10408917.369999999</v>
      </c>
      <c r="S19" s="671">
        <f t="shared" si="1"/>
        <v>0</v>
      </c>
      <c r="T19" s="675">
        <f t="shared" si="2"/>
        <v>1474282.6399999997</v>
      </c>
    </row>
    <row r="20" spans="1:20">
      <c r="A20" s="676" t="s">
        <v>748</v>
      </c>
      <c r="B20" s="334" t="s">
        <v>521</v>
      </c>
      <c r="C20" s="343">
        <v>221104</v>
      </c>
      <c r="D20" s="343" t="s">
        <v>450</v>
      </c>
      <c r="E20" s="343" t="s">
        <v>546</v>
      </c>
      <c r="F20" s="343">
        <v>1411</v>
      </c>
      <c r="G20" s="343">
        <v>2</v>
      </c>
      <c r="H20" s="343">
        <v>2</v>
      </c>
      <c r="I20" s="343" t="s">
        <v>1322</v>
      </c>
      <c r="J20" s="343"/>
      <c r="K20" s="343">
        <v>1</v>
      </c>
      <c r="L20" s="671">
        <v>5940175</v>
      </c>
      <c r="M20" s="671">
        <v>5940175</v>
      </c>
      <c r="N20" s="671">
        <f>P20</f>
        <v>2530979.92</v>
      </c>
      <c r="O20" s="671">
        <v>3295175</v>
      </c>
      <c r="P20" s="671">
        <v>2530979.92</v>
      </c>
      <c r="Q20" s="671">
        <v>225442.05</v>
      </c>
      <c r="R20" s="671">
        <f t="shared" si="0"/>
        <v>3409195.08</v>
      </c>
      <c r="S20" s="671">
        <f t="shared" si="1"/>
        <v>0</v>
      </c>
      <c r="T20" s="675">
        <f t="shared" si="2"/>
        <v>2305537.87</v>
      </c>
    </row>
    <row r="21" spans="1:20">
      <c r="A21" s="676" t="s">
        <v>745</v>
      </c>
      <c r="B21" s="334" t="s">
        <v>521</v>
      </c>
      <c r="C21" s="343">
        <v>221104</v>
      </c>
      <c r="D21" s="343" t="s">
        <v>450</v>
      </c>
      <c r="E21" s="343" t="s">
        <v>546</v>
      </c>
      <c r="F21" s="343">
        <v>1411</v>
      </c>
      <c r="G21" s="343">
        <v>1</v>
      </c>
      <c r="H21" s="343">
        <v>2</v>
      </c>
      <c r="I21" s="343" t="s">
        <v>1322</v>
      </c>
      <c r="J21" s="343"/>
      <c r="K21" s="343">
        <v>1</v>
      </c>
      <c r="L21" s="671">
        <v>8910263</v>
      </c>
      <c r="M21" s="671">
        <v>8910263</v>
      </c>
      <c r="N21" s="671">
        <f>P21</f>
        <v>3796470.36</v>
      </c>
      <c r="O21" s="671">
        <v>4942763</v>
      </c>
      <c r="P21" s="671">
        <v>3796470.36</v>
      </c>
      <c r="Q21" s="671">
        <v>338163.17</v>
      </c>
      <c r="R21" s="671">
        <f t="shared" si="0"/>
        <v>5113792.6400000006</v>
      </c>
      <c r="S21" s="671">
        <f t="shared" si="1"/>
        <v>0</v>
      </c>
      <c r="T21" s="675">
        <f t="shared" si="2"/>
        <v>3458307.19</v>
      </c>
    </row>
    <row r="22" spans="1:20">
      <c r="A22" s="676" t="s">
        <v>569</v>
      </c>
      <c r="B22" s="334" t="s">
        <v>519</v>
      </c>
      <c r="C22" s="343">
        <v>131104</v>
      </c>
      <c r="D22" s="343" t="s">
        <v>450</v>
      </c>
      <c r="E22" s="343" t="s">
        <v>546</v>
      </c>
      <c r="F22" s="343">
        <v>3982</v>
      </c>
      <c r="G22" s="343">
        <v>1</v>
      </c>
      <c r="H22" s="343">
        <v>1</v>
      </c>
      <c r="I22" s="343" t="s">
        <v>1318</v>
      </c>
      <c r="J22" s="343"/>
      <c r="K22" s="343">
        <v>3</v>
      </c>
      <c r="L22" s="671">
        <v>356025</v>
      </c>
      <c r="M22" s="671">
        <v>356025</v>
      </c>
      <c r="N22" s="671"/>
      <c r="O22" s="671">
        <v>60000</v>
      </c>
      <c r="P22" s="671">
        <v>0</v>
      </c>
      <c r="Q22" s="671"/>
      <c r="R22" s="671">
        <f t="shared" si="0"/>
        <v>356025</v>
      </c>
      <c r="S22" s="671">
        <f t="shared" si="1"/>
        <v>0</v>
      </c>
      <c r="T22" s="675">
        <f t="shared" si="2"/>
        <v>0</v>
      </c>
    </row>
    <row r="23" spans="1:20">
      <c r="A23" s="676" t="s">
        <v>570</v>
      </c>
      <c r="B23" s="334" t="s">
        <v>519</v>
      </c>
      <c r="C23" s="343">
        <v>131104</v>
      </c>
      <c r="D23" s="343" t="s">
        <v>450</v>
      </c>
      <c r="E23" s="343" t="s">
        <v>546</v>
      </c>
      <c r="F23" s="343">
        <v>3982</v>
      </c>
      <c r="G23" s="343">
        <v>2</v>
      </c>
      <c r="H23" s="343">
        <v>1</v>
      </c>
      <c r="I23" s="343" t="s">
        <v>1317</v>
      </c>
      <c r="J23" s="343"/>
      <c r="K23" s="343">
        <v>3</v>
      </c>
      <c r="L23" s="671">
        <v>3498023</v>
      </c>
      <c r="M23" s="671">
        <v>3498023</v>
      </c>
      <c r="N23" s="671">
        <v>913265.36</v>
      </c>
      <c r="O23" s="671">
        <v>1026463</v>
      </c>
      <c r="P23" s="671">
        <v>911855.62</v>
      </c>
      <c r="Q23" s="671">
        <v>911855.62</v>
      </c>
      <c r="R23" s="671">
        <f t="shared" si="0"/>
        <v>2584757.64</v>
      </c>
      <c r="S23" s="671">
        <f t="shared" si="1"/>
        <v>1409.7399999999907</v>
      </c>
      <c r="T23" s="675">
        <f t="shared" si="2"/>
        <v>0</v>
      </c>
    </row>
    <row r="24" spans="1:20">
      <c r="A24" s="676" t="s">
        <v>571</v>
      </c>
      <c r="B24" s="334" t="s">
        <v>519</v>
      </c>
      <c r="C24" s="343">
        <v>131104</v>
      </c>
      <c r="D24" s="343" t="s">
        <v>450</v>
      </c>
      <c r="E24" s="343" t="s">
        <v>546</v>
      </c>
      <c r="F24" s="343">
        <v>3982</v>
      </c>
      <c r="G24" s="343">
        <v>2</v>
      </c>
      <c r="H24" s="343">
        <v>1</v>
      </c>
      <c r="I24" s="343" t="s">
        <v>1318</v>
      </c>
      <c r="J24" s="343"/>
      <c r="K24" s="343">
        <v>3</v>
      </c>
      <c r="L24" s="671">
        <v>237350</v>
      </c>
      <c r="M24" s="671">
        <v>237350</v>
      </c>
      <c r="N24" s="671">
        <v>18440.25</v>
      </c>
      <c r="O24" s="671">
        <v>40000</v>
      </c>
      <c r="P24" s="671">
        <v>18440.25</v>
      </c>
      <c r="Q24" s="671">
        <v>18440.25</v>
      </c>
      <c r="R24" s="671">
        <f t="shared" si="0"/>
        <v>218909.75</v>
      </c>
      <c r="S24" s="671">
        <f t="shared" si="1"/>
        <v>0</v>
      </c>
      <c r="T24" s="675">
        <f t="shared" si="2"/>
        <v>0</v>
      </c>
    </row>
    <row r="25" spans="1:20">
      <c r="A25" s="676" t="s">
        <v>750</v>
      </c>
      <c r="B25" s="334" t="s">
        <v>521</v>
      </c>
      <c r="C25" s="343">
        <v>221104</v>
      </c>
      <c r="D25" s="343" t="s">
        <v>450</v>
      </c>
      <c r="E25" s="343" t="s">
        <v>546</v>
      </c>
      <c r="F25" s="343">
        <v>1421</v>
      </c>
      <c r="G25" s="343">
        <v>1</v>
      </c>
      <c r="H25" s="343">
        <v>2</v>
      </c>
      <c r="I25" s="343" t="s">
        <v>1320</v>
      </c>
      <c r="J25" s="343"/>
      <c r="K25" s="343">
        <v>1</v>
      </c>
      <c r="L25" s="671">
        <v>4178874</v>
      </c>
      <c r="M25" s="671">
        <v>4178874</v>
      </c>
      <c r="N25" s="671">
        <f>P25</f>
        <v>1427516.56</v>
      </c>
      <c r="O25" s="671">
        <v>2284286</v>
      </c>
      <c r="P25" s="671">
        <v>1427516.56</v>
      </c>
      <c r="Q25" s="671">
        <v>1427516.56</v>
      </c>
      <c r="R25" s="671">
        <f t="shared" si="0"/>
        <v>2751357.44</v>
      </c>
      <c r="S25" s="671">
        <f t="shared" si="1"/>
        <v>0</v>
      </c>
      <c r="T25" s="675">
        <f t="shared" si="2"/>
        <v>0</v>
      </c>
    </row>
    <row r="26" spans="1:20">
      <c r="A26" s="676" t="s">
        <v>574</v>
      </c>
      <c r="B26" s="334" t="s">
        <v>497</v>
      </c>
      <c r="C26" s="343">
        <v>138177</v>
      </c>
      <c r="D26" s="343" t="s">
        <v>441</v>
      </c>
      <c r="E26" s="343" t="s">
        <v>548</v>
      </c>
      <c r="F26" s="343">
        <v>2161</v>
      </c>
      <c r="G26" s="343">
        <v>1</v>
      </c>
      <c r="H26" s="343">
        <v>1</v>
      </c>
      <c r="I26" s="343" t="s">
        <v>1317</v>
      </c>
      <c r="J26" s="343"/>
      <c r="K26" s="343">
        <v>2</v>
      </c>
      <c r="L26" s="671">
        <v>800000</v>
      </c>
      <c r="M26" s="671">
        <v>800000</v>
      </c>
      <c r="N26" s="671">
        <v>800000</v>
      </c>
      <c r="O26" s="671">
        <v>800000</v>
      </c>
      <c r="P26" s="671">
        <v>0</v>
      </c>
      <c r="Q26" s="671"/>
      <c r="R26" s="671">
        <f t="shared" si="0"/>
        <v>0</v>
      </c>
      <c r="S26" s="671">
        <f t="shared" si="1"/>
        <v>800000</v>
      </c>
      <c r="T26" s="675">
        <f t="shared" si="2"/>
        <v>0</v>
      </c>
    </row>
    <row r="27" spans="1:20">
      <c r="A27" s="676" t="s">
        <v>575</v>
      </c>
      <c r="B27" s="334" t="s">
        <v>497</v>
      </c>
      <c r="C27" s="343">
        <v>138177</v>
      </c>
      <c r="D27" s="343" t="s">
        <v>441</v>
      </c>
      <c r="E27" s="343" t="s">
        <v>548</v>
      </c>
      <c r="F27" s="343">
        <v>2171</v>
      </c>
      <c r="G27" s="343">
        <v>1</v>
      </c>
      <c r="H27" s="343">
        <v>1</v>
      </c>
      <c r="I27" s="343" t="s">
        <v>1317</v>
      </c>
      <c r="J27" s="343"/>
      <c r="K27" s="343">
        <v>2</v>
      </c>
      <c r="L27" s="671">
        <v>150000</v>
      </c>
      <c r="M27" s="671">
        <v>0</v>
      </c>
      <c r="N27" s="671"/>
      <c r="O27" s="671">
        <v>0</v>
      </c>
      <c r="P27" s="671">
        <v>0</v>
      </c>
      <c r="Q27" s="671"/>
      <c r="R27" s="671">
        <f t="shared" si="0"/>
        <v>0</v>
      </c>
      <c r="S27" s="671">
        <f t="shared" si="1"/>
        <v>0</v>
      </c>
      <c r="T27" s="675">
        <f t="shared" si="2"/>
        <v>0</v>
      </c>
    </row>
    <row r="28" spans="1:20">
      <c r="A28" s="676" t="s">
        <v>576</v>
      </c>
      <c r="B28" s="334" t="s">
        <v>497</v>
      </c>
      <c r="C28" s="343">
        <v>138177</v>
      </c>
      <c r="D28" s="343" t="s">
        <v>441</v>
      </c>
      <c r="E28" s="343" t="s">
        <v>548</v>
      </c>
      <c r="F28" s="343">
        <v>2211</v>
      </c>
      <c r="G28" s="343">
        <v>1</v>
      </c>
      <c r="H28" s="343">
        <v>1</v>
      </c>
      <c r="I28" s="343" t="s">
        <v>1317</v>
      </c>
      <c r="J28" s="343"/>
      <c r="K28" s="343">
        <v>2</v>
      </c>
      <c r="L28" s="671">
        <v>900000</v>
      </c>
      <c r="M28" s="671">
        <v>900000</v>
      </c>
      <c r="N28" s="671">
        <v>429000</v>
      </c>
      <c r="O28" s="671">
        <v>650000</v>
      </c>
      <c r="P28" s="671">
        <v>428370.88</v>
      </c>
      <c r="Q28" s="671">
        <v>428370.88</v>
      </c>
      <c r="R28" s="671">
        <f t="shared" si="0"/>
        <v>471000</v>
      </c>
      <c r="S28" s="671">
        <f t="shared" si="1"/>
        <v>629.11999999999534</v>
      </c>
      <c r="T28" s="675">
        <f t="shared" si="2"/>
        <v>0</v>
      </c>
    </row>
    <row r="29" spans="1:20">
      <c r="A29" s="676" t="s">
        <v>577</v>
      </c>
      <c r="B29" s="334" t="s">
        <v>497</v>
      </c>
      <c r="C29" s="343">
        <v>138177</v>
      </c>
      <c r="D29" s="343" t="s">
        <v>441</v>
      </c>
      <c r="E29" s="343" t="s">
        <v>548</v>
      </c>
      <c r="F29" s="343">
        <v>2531</v>
      </c>
      <c r="G29" s="343">
        <v>1</v>
      </c>
      <c r="H29" s="343">
        <v>1</v>
      </c>
      <c r="I29" s="343" t="s">
        <v>1317</v>
      </c>
      <c r="J29" s="343"/>
      <c r="K29" s="343">
        <v>2</v>
      </c>
      <c r="L29" s="671">
        <v>30000</v>
      </c>
      <c r="M29" s="671">
        <v>30000</v>
      </c>
      <c r="N29" s="671"/>
      <c r="O29" s="671">
        <v>15000</v>
      </c>
      <c r="P29" s="671">
        <v>0</v>
      </c>
      <c r="Q29" s="671"/>
      <c r="R29" s="671">
        <f t="shared" si="0"/>
        <v>30000</v>
      </c>
      <c r="S29" s="671">
        <f t="shared" si="1"/>
        <v>0</v>
      </c>
      <c r="T29" s="675">
        <f t="shared" si="2"/>
        <v>0</v>
      </c>
    </row>
    <row r="30" spans="1:20">
      <c r="A30" s="676" t="s">
        <v>752</v>
      </c>
      <c r="B30" s="334" t="s">
        <v>521</v>
      </c>
      <c r="C30" s="343">
        <v>221104</v>
      </c>
      <c r="D30" s="343" t="s">
        <v>450</v>
      </c>
      <c r="E30" s="343" t="s">
        <v>546</v>
      </c>
      <c r="F30" s="343">
        <v>1421</v>
      </c>
      <c r="G30" s="343">
        <v>2</v>
      </c>
      <c r="H30" s="343">
        <v>2</v>
      </c>
      <c r="I30" s="343" t="s">
        <v>1320</v>
      </c>
      <c r="J30" s="343"/>
      <c r="K30" s="343">
        <v>1</v>
      </c>
      <c r="L30" s="671">
        <v>2785916</v>
      </c>
      <c r="M30" s="671">
        <v>2785916</v>
      </c>
      <c r="N30" s="671">
        <f>P30</f>
        <v>820752.78</v>
      </c>
      <c r="O30" s="671">
        <v>1338167</v>
      </c>
      <c r="P30" s="671">
        <v>820752.78</v>
      </c>
      <c r="Q30" s="671">
        <v>820752.78</v>
      </c>
      <c r="R30" s="671">
        <f t="shared" si="0"/>
        <v>1965163.22</v>
      </c>
      <c r="S30" s="671">
        <f t="shared" si="1"/>
        <v>0</v>
      </c>
      <c r="T30" s="675">
        <f t="shared" si="2"/>
        <v>0</v>
      </c>
    </row>
    <row r="31" spans="1:20">
      <c r="A31" s="676" t="s">
        <v>753</v>
      </c>
      <c r="B31" s="334" t="s">
        <v>521</v>
      </c>
      <c r="C31" s="343">
        <v>221104</v>
      </c>
      <c r="D31" s="343" t="s">
        <v>450</v>
      </c>
      <c r="E31" s="343" t="s">
        <v>546</v>
      </c>
      <c r="F31" s="343">
        <v>1421</v>
      </c>
      <c r="G31" s="343">
        <v>2</v>
      </c>
      <c r="H31" s="343">
        <v>2</v>
      </c>
      <c r="I31" s="343" t="s">
        <v>1322</v>
      </c>
      <c r="J31" s="343"/>
      <c r="K31" s="343">
        <v>1</v>
      </c>
      <c r="L31" s="671">
        <v>4421508</v>
      </c>
      <c r="M31" s="671">
        <v>4421508</v>
      </c>
      <c r="N31" s="671">
        <f>P31</f>
        <v>1874804.88</v>
      </c>
      <c r="O31" s="671">
        <v>2440874</v>
      </c>
      <c r="P31" s="671">
        <v>1874804.88</v>
      </c>
      <c r="Q31" s="671">
        <v>166994.91</v>
      </c>
      <c r="R31" s="671">
        <f t="shared" si="0"/>
        <v>2546703.12</v>
      </c>
      <c r="S31" s="671">
        <f t="shared" si="1"/>
        <v>0</v>
      </c>
      <c r="T31" s="675">
        <f t="shared" si="2"/>
        <v>1707809.97</v>
      </c>
    </row>
    <row r="32" spans="1:20">
      <c r="A32" s="676" t="s">
        <v>580</v>
      </c>
      <c r="B32" s="334" t="s">
        <v>497</v>
      </c>
      <c r="C32" s="343">
        <v>138177</v>
      </c>
      <c r="D32" s="343" t="s">
        <v>441</v>
      </c>
      <c r="E32" s="343" t="s">
        <v>548</v>
      </c>
      <c r="F32" s="343">
        <v>2911</v>
      </c>
      <c r="G32" s="343">
        <v>1</v>
      </c>
      <c r="H32" s="343">
        <v>1</v>
      </c>
      <c r="I32" s="343" t="s">
        <v>1317</v>
      </c>
      <c r="J32" s="343"/>
      <c r="K32" s="343">
        <v>2</v>
      </c>
      <c r="L32" s="671">
        <v>282000</v>
      </c>
      <c r="M32" s="671">
        <v>0</v>
      </c>
      <c r="N32" s="671"/>
      <c r="O32" s="671">
        <v>0</v>
      </c>
      <c r="P32" s="671">
        <v>0</v>
      </c>
      <c r="Q32" s="671"/>
      <c r="R32" s="671">
        <f t="shared" si="0"/>
        <v>0</v>
      </c>
      <c r="S32" s="671">
        <f t="shared" si="1"/>
        <v>0</v>
      </c>
      <c r="T32" s="675">
        <f t="shared" si="2"/>
        <v>0</v>
      </c>
    </row>
    <row r="33" spans="1:20">
      <c r="A33" s="676" t="s">
        <v>581</v>
      </c>
      <c r="B33" s="334" t="s">
        <v>497</v>
      </c>
      <c r="C33" s="343">
        <v>138177</v>
      </c>
      <c r="D33" s="343" t="s">
        <v>441</v>
      </c>
      <c r="E33" s="343" t="s">
        <v>548</v>
      </c>
      <c r="F33" s="343">
        <v>2961</v>
      </c>
      <c r="G33" s="343">
        <v>1</v>
      </c>
      <c r="H33" s="343">
        <v>1</v>
      </c>
      <c r="I33" s="343" t="s">
        <v>1317</v>
      </c>
      <c r="J33" s="343"/>
      <c r="K33" s="343">
        <v>2</v>
      </c>
      <c r="L33" s="671">
        <v>1000000</v>
      </c>
      <c r="M33" s="671">
        <v>1000000</v>
      </c>
      <c r="N33" s="671">
        <v>1000000</v>
      </c>
      <c r="O33" s="671">
        <v>750000</v>
      </c>
      <c r="P33" s="671">
        <v>750000</v>
      </c>
      <c r="Q33" s="671">
        <v>750000</v>
      </c>
      <c r="R33" s="671">
        <f t="shared" si="0"/>
        <v>0</v>
      </c>
      <c r="S33" s="671">
        <f t="shared" si="1"/>
        <v>250000</v>
      </c>
      <c r="T33" s="675">
        <f t="shared" si="2"/>
        <v>0</v>
      </c>
    </row>
    <row r="34" spans="1:20">
      <c r="A34" s="676" t="s">
        <v>751</v>
      </c>
      <c r="B34" s="334" t="s">
        <v>521</v>
      </c>
      <c r="C34" s="343">
        <v>221104</v>
      </c>
      <c r="D34" s="343" t="s">
        <v>450</v>
      </c>
      <c r="E34" s="343" t="s">
        <v>546</v>
      </c>
      <c r="F34" s="343">
        <v>1421</v>
      </c>
      <c r="G34" s="343">
        <v>1</v>
      </c>
      <c r="H34" s="343">
        <v>2</v>
      </c>
      <c r="I34" s="343" t="s">
        <v>1322</v>
      </c>
      <c r="J34" s="343"/>
      <c r="K34" s="343">
        <v>1</v>
      </c>
      <c r="L34" s="671">
        <v>6632263</v>
      </c>
      <c r="M34" s="671">
        <v>6632263</v>
      </c>
      <c r="N34" s="671">
        <f>P34</f>
        <v>2812209.58</v>
      </c>
      <c r="O34" s="671">
        <v>3661314</v>
      </c>
      <c r="P34" s="671">
        <v>2812209.58</v>
      </c>
      <c r="Q34" s="671">
        <v>250492.54</v>
      </c>
      <c r="R34" s="671">
        <f t="shared" si="0"/>
        <v>3820053.42</v>
      </c>
      <c r="S34" s="671">
        <f t="shared" si="1"/>
        <v>0</v>
      </c>
      <c r="T34" s="675">
        <f t="shared" si="2"/>
        <v>2561717.04</v>
      </c>
    </row>
    <row r="35" spans="1:20">
      <c r="A35" s="676" t="s">
        <v>582</v>
      </c>
      <c r="B35" s="334" t="s">
        <v>497</v>
      </c>
      <c r="C35" s="343">
        <v>138177</v>
      </c>
      <c r="D35" s="343" t="s">
        <v>441</v>
      </c>
      <c r="E35" s="343" t="s">
        <v>548</v>
      </c>
      <c r="F35" s="343">
        <v>3291</v>
      </c>
      <c r="G35" s="343">
        <v>1</v>
      </c>
      <c r="H35" s="343">
        <v>1</v>
      </c>
      <c r="I35" s="343" t="s">
        <v>1317</v>
      </c>
      <c r="J35" s="343"/>
      <c r="K35" s="343">
        <v>3</v>
      </c>
      <c r="L35" s="671">
        <v>2000000</v>
      </c>
      <c r="M35" s="671">
        <v>610000</v>
      </c>
      <c r="N35" s="671">
        <v>429000</v>
      </c>
      <c r="O35" s="671">
        <v>610000</v>
      </c>
      <c r="P35" s="671">
        <v>428171.91</v>
      </c>
      <c r="Q35" s="671">
        <v>428171.91000000003</v>
      </c>
      <c r="R35" s="671">
        <f t="shared" si="0"/>
        <v>181000</v>
      </c>
      <c r="S35" s="671">
        <f t="shared" si="1"/>
        <v>828.09000000002561</v>
      </c>
      <c r="T35" s="675">
        <f t="shared" si="2"/>
        <v>0</v>
      </c>
    </row>
    <row r="36" spans="1:20">
      <c r="A36" s="676" t="s">
        <v>583</v>
      </c>
      <c r="B36" s="334" t="s">
        <v>497</v>
      </c>
      <c r="C36" s="343">
        <v>138177</v>
      </c>
      <c r="D36" s="343" t="s">
        <v>441</v>
      </c>
      <c r="E36" s="343" t="s">
        <v>548</v>
      </c>
      <c r="F36" s="343">
        <v>3341</v>
      </c>
      <c r="G36" s="343">
        <v>1</v>
      </c>
      <c r="H36" s="343">
        <v>1</v>
      </c>
      <c r="I36" s="343" t="s">
        <v>1317</v>
      </c>
      <c r="J36" s="343"/>
      <c r="K36" s="343">
        <v>3</v>
      </c>
      <c r="L36" s="671">
        <v>200000</v>
      </c>
      <c r="M36" s="671">
        <v>0</v>
      </c>
      <c r="N36" s="671"/>
      <c r="O36" s="671">
        <v>0</v>
      </c>
      <c r="P36" s="671">
        <v>0</v>
      </c>
      <c r="Q36" s="671"/>
      <c r="R36" s="671">
        <f t="shared" si="0"/>
        <v>0</v>
      </c>
      <c r="S36" s="671">
        <f t="shared" si="1"/>
        <v>0</v>
      </c>
      <c r="T36" s="675">
        <f t="shared" si="2"/>
        <v>0</v>
      </c>
    </row>
    <row r="37" spans="1:20">
      <c r="A37" s="676" t="s">
        <v>584</v>
      </c>
      <c r="B37" s="334" t="s">
        <v>497</v>
      </c>
      <c r="C37" s="343">
        <v>138177</v>
      </c>
      <c r="D37" s="343" t="s">
        <v>441</v>
      </c>
      <c r="E37" s="343" t="s">
        <v>548</v>
      </c>
      <c r="F37" s="343">
        <v>3552</v>
      </c>
      <c r="G37" s="343">
        <v>1</v>
      </c>
      <c r="H37" s="343">
        <v>1</v>
      </c>
      <c r="I37" s="343" t="s">
        <v>1317</v>
      </c>
      <c r="J37" s="343"/>
      <c r="K37" s="343">
        <v>3</v>
      </c>
      <c r="L37" s="671">
        <v>0</v>
      </c>
      <c r="M37" s="671">
        <v>594187</v>
      </c>
      <c r="N37" s="671"/>
      <c r="O37" s="671">
        <v>194189</v>
      </c>
      <c r="P37" s="671">
        <v>0</v>
      </c>
      <c r="Q37" s="671"/>
      <c r="R37" s="671">
        <f t="shared" si="0"/>
        <v>594187</v>
      </c>
      <c r="S37" s="671">
        <f t="shared" si="1"/>
        <v>0</v>
      </c>
      <c r="T37" s="675">
        <f t="shared" si="2"/>
        <v>0</v>
      </c>
    </row>
    <row r="38" spans="1:20">
      <c r="A38" s="676" t="s">
        <v>585</v>
      </c>
      <c r="B38" s="334" t="s">
        <v>497</v>
      </c>
      <c r="C38" s="343">
        <v>138177</v>
      </c>
      <c r="D38" s="343" t="s">
        <v>441</v>
      </c>
      <c r="E38" s="343" t="s">
        <v>548</v>
      </c>
      <c r="F38" s="343">
        <v>3611</v>
      </c>
      <c r="G38" s="343">
        <v>1</v>
      </c>
      <c r="H38" s="343">
        <v>1</v>
      </c>
      <c r="I38" s="343" t="s">
        <v>1317</v>
      </c>
      <c r="J38" s="343"/>
      <c r="K38" s="343">
        <v>3</v>
      </c>
      <c r="L38" s="671">
        <v>800000</v>
      </c>
      <c r="M38" s="671">
        <v>205813</v>
      </c>
      <c r="N38" s="671">
        <v>205813</v>
      </c>
      <c r="O38" s="671">
        <v>205813</v>
      </c>
      <c r="P38" s="671">
        <v>78300</v>
      </c>
      <c r="Q38" s="671">
        <v>78300</v>
      </c>
      <c r="R38" s="671">
        <f t="shared" si="0"/>
        <v>0</v>
      </c>
      <c r="S38" s="671">
        <f t="shared" si="1"/>
        <v>127513</v>
      </c>
      <c r="T38" s="675">
        <f t="shared" si="2"/>
        <v>0</v>
      </c>
    </row>
    <row r="39" spans="1:20">
      <c r="A39" s="676" t="s">
        <v>586</v>
      </c>
      <c r="B39" s="334" t="s">
        <v>497</v>
      </c>
      <c r="C39" s="343">
        <v>138177</v>
      </c>
      <c r="D39" s="343" t="s">
        <v>441</v>
      </c>
      <c r="E39" s="343" t="s">
        <v>548</v>
      </c>
      <c r="F39" s="343">
        <v>3722</v>
      </c>
      <c r="G39" s="343">
        <v>1</v>
      </c>
      <c r="H39" s="343">
        <v>1</v>
      </c>
      <c r="I39" s="343" t="s">
        <v>1317</v>
      </c>
      <c r="J39" s="343"/>
      <c r="K39" s="343">
        <v>3</v>
      </c>
      <c r="L39" s="671">
        <v>1039190</v>
      </c>
      <c r="M39" s="671">
        <v>1039190</v>
      </c>
      <c r="N39" s="671">
        <v>1039190</v>
      </c>
      <c r="O39" s="671">
        <v>1019797</v>
      </c>
      <c r="P39" s="671">
        <v>1019797</v>
      </c>
      <c r="Q39" s="671">
        <v>1019797</v>
      </c>
      <c r="R39" s="671">
        <f t="shared" si="0"/>
        <v>0</v>
      </c>
      <c r="S39" s="671">
        <f t="shared" si="1"/>
        <v>19393</v>
      </c>
      <c r="T39" s="675">
        <f t="shared" si="2"/>
        <v>0</v>
      </c>
    </row>
    <row r="40" spans="1:20">
      <c r="A40" s="676" t="s">
        <v>587</v>
      </c>
      <c r="B40" s="337" t="s">
        <v>513</v>
      </c>
      <c r="C40" s="343">
        <v>171063</v>
      </c>
      <c r="D40" s="343" t="s">
        <v>430</v>
      </c>
      <c r="E40" s="343" t="s">
        <v>552</v>
      </c>
      <c r="F40" s="343">
        <v>5151</v>
      </c>
      <c r="G40" s="343">
        <v>2</v>
      </c>
      <c r="H40" s="343">
        <v>1</v>
      </c>
      <c r="I40" s="343" t="s">
        <v>1317</v>
      </c>
      <c r="J40" s="343" t="s">
        <v>588</v>
      </c>
      <c r="K40" s="343">
        <v>5</v>
      </c>
      <c r="L40" s="671">
        <v>18000000</v>
      </c>
      <c r="M40" s="671">
        <v>0</v>
      </c>
      <c r="N40" s="671"/>
      <c r="O40" s="671">
        <v>0</v>
      </c>
      <c r="P40" s="671">
        <v>0</v>
      </c>
      <c r="Q40" s="671"/>
      <c r="R40" s="671">
        <f t="shared" si="0"/>
        <v>0</v>
      </c>
      <c r="S40" s="671">
        <f t="shared" si="1"/>
        <v>0</v>
      </c>
      <c r="T40" s="675">
        <f t="shared" si="2"/>
        <v>0</v>
      </c>
    </row>
    <row r="41" spans="1:20">
      <c r="A41" s="676" t="s">
        <v>589</v>
      </c>
      <c r="B41" s="337" t="s">
        <v>513</v>
      </c>
      <c r="C41" s="343">
        <v>171063</v>
      </c>
      <c r="D41" s="343" t="s">
        <v>430</v>
      </c>
      <c r="E41" s="343" t="s">
        <v>590</v>
      </c>
      <c r="F41" s="343">
        <v>3391</v>
      </c>
      <c r="G41" s="343">
        <v>1</v>
      </c>
      <c r="H41" s="343">
        <v>1</v>
      </c>
      <c r="I41" s="343" t="s">
        <v>1317</v>
      </c>
      <c r="J41" s="343"/>
      <c r="K41" s="343">
        <v>3</v>
      </c>
      <c r="L41" s="671">
        <v>0</v>
      </c>
      <c r="M41" s="671">
        <v>2329711.6</v>
      </c>
      <c r="N41" s="671"/>
      <c r="O41" s="671">
        <v>2329711.6</v>
      </c>
      <c r="P41" s="671">
        <v>0</v>
      </c>
      <c r="Q41" s="671"/>
      <c r="R41" s="671">
        <f t="shared" si="0"/>
        <v>2329711.6</v>
      </c>
      <c r="S41" s="671">
        <f t="shared" si="1"/>
        <v>0</v>
      </c>
      <c r="T41" s="675">
        <f t="shared" si="2"/>
        <v>0</v>
      </c>
    </row>
    <row r="42" spans="1:20">
      <c r="A42" s="676" t="s">
        <v>754</v>
      </c>
      <c r="B42" s="334" t="s">
        <v>521</v>
      </c>
      <c r="C42" s="343">
        <v>221104</v>
      </c>
      <c r="D42" s="343" t="s">
        <v>450</v>
      </c>
      <c r="E42" s="343" t="s">
        <v>546</v>
      </c>
      <c r="F42" s="343">
        <v>1431</v>
      </c>
      <c r="G42" s="343">
        <v>1</v>
      </c>
      <c r="H42" s="343">
        <v>2</v>
      </c>
      <c r="I42" s="343" t="s">
        <v>1317</v>
      </c>
      <c r="J42" s="343"/>
      <c r="K42" s="343">
        <v>1</v>
      </c>
      <c r="L42" s="671">
        <v>6516341</v>
      </c>
      <c r="M42" s="671">
        <v>6516341</v>
      </c>
      <c r="N42" s="671">
        <f>P42</f>
        <v>2254695.5299999998</v>
      </c>
      <c r="O42" s="671">
        <v>2987135</v>
      </c>
      <c r="P42" s="671">
        <v>2254695.5299999998</v>
      </c>
      <c r="Q42" s="671">
        <v>2254695.5300000003</v>
      </c>
      <c r="R42" s="671">
        <f t="shared" si="0"/>
        <v>4261645.4700000007</v>
      </c>
      <c r="S42" s="671">
        <f t="shared" si="1"/>
        <v>0</v>
      </c>
      <c r="T42" s="675">
        <f t="shared" si="2"/>
        <v>0</v>
      </c>
    </row>
    <row r="43" spans="1:20">
      <c r="A43" s="676" t="s">
        <v>591</v>
      </c>
      <c r="B43" s="337" t="s">
        <v>513</v>
      </c>
      <c r="C43" s="343">
        <v>171063</v>
      </c>
      <c r="D43" s="343" t="s">
        <v>430</v>
      </c>
      <c r="E43" s="343" t="s">
        <v>548</v>
      </c>
      <c r="F43" s="343">
        <v>3391</v>
      </c>
      <c r="G43" s="343">
        <v>1</v>
      </c>
      <c r="H43" s="343">
        <v>1</v>
      </c>
      <c r="I43" s="343" t="s">
        <v>1317</v>
      </c>
      <c r="J43" s="343"/>
      <c r="K43" s="343">
        <v>3</v>
      </c>
      <c r="L43" s="671">
        <v>2000000</v>
      </c>
      <c r="M43" s="671">
        <v>0</v>
      </c>
      <c r="N43" s="671"/>
      <c r="O43" s="671">
        <v>0</v>
      </c>
      <c r="P43" s="671">
        <v>0</v>
      </c>
      <c r="Q43" s="671"/>
      <c r="R43" s="671">
        <f t="shared" si="0"/>
        <v>0</v>
      </c>
      <c r="S43" s="671">
        <f t="shared" si="1"/>
        <v>0</v>
      </c>
      <c r="T43" s="675">
        <f t="shared" si="2"/>
        <v>0</v>
      </c>
    </row>
    <row r="44" spans="1:20">
      <c r="A44" s="676" t="s">
        <v>592</v>
      </c>
      <c r="B44" s="337" t="s">
        <v>513</v>
      </c>
      <c r="C44" s="343">
        <v>171063</v>
      </c>
      <c r="D44" s="343" t="s">
        <v>430</v>
      </c>
      <c r="E44" s="343" t="s">
        <v>548</v>
      </c>
      <c r="F44" s="343">
        <v>3581</v>
      </c>
      <c r="G44" s="343">
        <v>1</v>
      </c>
      <c r="H44" s="343">
        <v>1</v>
      </c>
      <c r="I44" s="343" t="s">
        <v>1317</v>
      </c>
      <c r="J44" s="343"/>
      <c r="K44" s="343">
        <v>3</v>
      </c>
      <c r="L44" s="671">
        <v>2000000</v>
      </c>
      <c r="M44" s="671">
        <v>2000000</v>
      </c>
      <c r="N44" s="671">
        <v>1197446.69</v>
      </c>
      <c r="O44" s="671">
        <v>1400000</v>
      </c>
      <c r="P44" s="671">
        <v>1197446.6599999999</v>
      </c>
      <c r="Q44" s="671">
        <v>1197446.6600000001</v>
      </c>
      <c r="R44" s="671">
        <f t="shared" si="0"/>
        <v>802553.31</v>
      </c>
      <c r="S44" s="671">
        <f t="shared" si="1"/>
        <v>3.0000000027939677E-2</v>
      </c>
      <c r="T44" s="675">
        <f t="shared" si="2"/>
        <v>0</v>
      </c>
    </row>
    <row r="45" spans="1:20">
      <c r="A45" s="676" t="s">
        <v>594</v>
      </c>
      <c r="B45" s="334" t="s">
        <v>515</v>
      </c>
      <c r="C45" s="343">
        <v>172002</v>
      </c>
      <c r="D45" s="343" t="s">
        <v>436</v>
      </c>
      <c r="E45" s="343">
        <v>111100</v>
      </c>
      <c r="F45" s="343">
        <v>4412</v>
      </c>
      <c r="G45" s="343">
        <v>1</v>
      </c>
      <c r="H45" s="343">
        <v>1</v>
      </c>
      <c r="I45" s="343" t="s">
        <v>1317</v>
      </c>
      <c r="J45" s="343"/>
      <c r="K45" s="343">
        <v>4</v>
      </c>
      <c r="L45" s="671">
        <v>1400000</v>
      </c>
      <c r="M45" s="671">
        <v>1400000</v>
      </c>
      <c r="N45" s="671"/>
      <c r="O45" s="671">
        <v>560000</v>
      </c>
      <c r="P45" s="671">
        <v>0</v>
      </c>
      <c r="Q45" s="671"/>
      <c r="R45" s="671">
        <f t="shared" si="0"/>
        <v>1400000</v>
      </c>
      <c r="S45" s="671">
        <f t="shared" si="1"/>
        <v>0</v>
      </c>
      <c r="T45" s="675">
        <f t="shared" si="2"/>
        <v>0</v>
      </c>
    </row>
    <row r="46" spans="1:20">
      <c r="A46" s="676" t="s">
        <v>595</v>
      </c>
      <c r="B46" s="334" t="s">
        <v>515</v>
      </c>
      <c r="C46" s="343">
        <v>172002</v>
      </c>
      <c r="D46" s="343" t="s">
        <v>436</v>
      </c>
      <c r="E46" s="343" t="s">
        <v>546</v>
      </c>
      <c r="F46" s="343">
        <v>4412</v>
      </c>
      <c r="G46" s="343">
        <v>1</v>
      </c>
      <c r="H46" s="343">
        <v>1</v>
      </c>
      <c r="I46" s="343" t="s">
        <v>1317</v>
      </c>
      <c r="J46" s="343"/>
      <c r="K46" s="343">
        <v>4</v>
      </c>
      <c r="L46" s="671">
        <v>1500000</v>
      </c>
      <c r="M46" s="671">
        <v>1500000</v>
      </c>
      <c r="N46" s="671"/>
      <c r="O46" s="671">
        <v>600000</v>
      </c>
      <c r="P46" s="671">
        <v>0</v>
      </c>
      <c r="Q46" s="671"/>
      <c r="R46" s="671">
        <f t="shared" si="0"/>
        <v>1500000</v>
      </c>
      <c r="S46" s="671">
        <f t="shared" si="1"/>
        <v>0</v>
      </c>
      <c r="T46" s="675">
        <f t="shared" si="2"/>
        <v>0</v>
      </c>
    </row>
    <row r="47" spans="1:20">
      <c r="A47" s="676" t="s">
        <v>596</v>
      </c>
      <c r="B47" s="334" t="s">
        <v>515</v>
      </c>
      <c r="C47" s="343">
        <v>172002</v>
      </c>
      <c r="D47" s="343" t="s">
        <v>436</v>
      </c>
      <c r="E47" s="343" t="s">
        <v>552</v>
      </c>
      <c r="F47" s="343">
        <v>5211</v>
      </c>
      <c r="G47" s="343">
        <v>2</v>
      </c>
      <c r="H47" s="343">
        <v>1</v>
      </c>
      <c r="I47" s="343" t="s">
        <v>1317</v>
      </c>
      <c r="J47" s="343" t="s">
        <v>597</v>
      </c>
      <c r="K47" s="343">
        <v>5</v>
      </c>
      <c r="L47" s="671">
        <v>81000</v>
      </c>
      <c r="M47" s="671">
        <v>81000</v>
      </c>
      <c r="N47" s="671"/>
      <c r="O47" s="671">
        <v>32400</v>
      </c>
      <c r="P47" s="671">
        <v>0</v>
      </c>
      <c r="Q47" s="671"/>
      <c r="R47" s="671">
        <f t="shared" si="0"/>
        <v>81000</v>
      </c>
      <c r="S47" s="671">
        <f t="shared" si="1"/>
        <v>0</v>
      </c>
      <c r="T47" s="675">
        <f t="shared" si="2"/>
        <v>0</v>
      </c>
    </row>
    <row r="48" spans="1:20">
      <c r="A48" s="676" t="s">
        <v>598</v>
      </c>
      <c r="B48" s="334" t="s">
        <v>515</v>
      </c>
      <c r="C48" s="343">
        <v>172002</v>
      </c>
      <c r="D48" s="343" t="s">
        <v>436</v>
      </c>
      <c r="E48" s="343" t="s">
        <v>552</v>
      </c>
      <c r="F48" s="343">
        <v>5411</v>
      </c>
      <c r="G48" s="343">
        <v>2</v>
      </c>
      <c r="H48" s="343">
        <v>1</v>
      </c>
      <c r="I48" s="343" t="s">
        <v>1317</v>
      </c>
      <c r="J48" s="343" t="s">
        <v>599</v>
      </c>
      <c r="K48" s="343">
        <v>5</v>
      </c>
      <c r="L48" s="671">
        <v>800000</v>
      </c>
      <c r="M48" s="671">
        <v>0</v>
      </c>
      <c r="N48" s="671"/>
      <c r="O48" s="671">
        <v>0</v>
      </c>
      <c r="P48" s="671">
        <v>0</v>
      </c>
      <c r="Q48" s="671"/>
      <c r="R48" s="671">
        <f t="shared" si="0"/>
        <v>0</v>
      </c>
      <c r="S48" s="671">
        <f t="shared" si="1"/>
        <v>0</v>
      </c>
      <c r="T48" s="675">
        <f t="shared" si="2"/>
        <v>0</v>
      </c>
    </row>
    <row r="49" spans="1:20">
      <c r="A49" s="676" t="s">
        <v>600</v>
      </c>
      <c r="B49" s="334" t="s">
        <v>515</v>
      </c>
      <c r="C49" s="343">
        <v>172002</v>
      </c>
      <c r="D49" s="343" t="s">
        <v>436</v>
      </c>
      <c r="E49" s="343" t="s">
        <v>552</v>
      </c>
      <c r="F49" s="343">
        <v>5651</v>
      </c>
      <c r="G49" s="343">
        <v>2</v>
      </c>
      <c r="H49" s="343">
        <v>1</v>
      </c>
      <c r="I49" s="343" t="s">
        <v>1317</v>
      </c>
      <c r="J49" s="343" t="s">
        <v>601</v>
      </c>
      <c r="K49" s="343">
        <v>5</v>
      </c>
      <c r="L49" s="671">
        <v>83000</v>
      </c>
      <c r="M49" s="671">
        <v>83000</v>
      </c>
      <c r="N49" s="671"/>
      <c r="O49" s="671">
        <v>33200</v>
      </c>
      <c r="P49" s="671">
        <v>0</v>
      </c>
      <c r="Q49" s="671"/>
      <c r="R49" s="671">
        <f t="shared" si="0"/>
        <v>83000</v>
      </c>
      <c r="S49" s="671">
        <f t="shared" si="1"/>
        <v>0</v>
      </c>
      <c r="T49" s="675">
        <f t="shared" si="2"/>
        <v>0</v>
      </c>
    </row>
    <row r="50" spans="1:20">
      <c r="A50" s="676" t="s">
        <v>602</v>
      </c>
      <c r="B50" s="334" t="s">
        <v>515</v>
      </c>
      <c r="C50" s="343">
        <v>172002</v>
      </c>
      <c r="D50" s="343" t="s">
        <v>436</v>
      </c>
      <c r="E50" s="343" t="s">
        <v>552</v>
      </c>
      <c r="F50" s="343">
        <v>5671</v>
      </c>
      <c r="G50" s="343">
        <v>2</v>
      </c>
      <c r="H50" s="343">
        <v>1</v>
      </c>
      <c r="I50" s="343" t="s">
        <v>1317</v>
      </c>
      <c r="J50" s="343" t="s">
        <v>601</v>
      </c>
      <c r="K50" s="343">
        <v>5</v>
      </c>
      <c r="L50" s="671">
        <v>81000</v>
      </c>
      <c r="M50" s="671">
        <v>81000</v>
      </c>
      <c r="N50" s="671"/>
      <c r="O50" s="671">
        <v>32400</v>
      </c>
      <c r="P50" s="671">
        <v>0</v>
      </c>
      <c r="Q50" s="671"/>
      <c r="R50" s="671">
        <f t="shared" si="0"/>
        <v>81000</v>
      </c>
      <c r="S50" s="671">
        <f t="shared" si="1"/>
        <v>0</v>
      </c>
      <c r="T50" s="675">
        <f t="shared" si="2"/>
        <v>0</v>
      </c>
    </row>
    <row r="51" spans="1:20">
      <c r="A51" s="676" t="s">
        <v>603</v>
      </c>
      <c r="B51" s="334" t="s">
        <v>515</v>
      </c>
      <c r="C51" s="343">
        <v>172002</v>
      </c>
      <c r="D51" s="343" t="s">
        <v>436</v>
      </c>
      <c r="E51" s="343" t="s">
        <v>548</v>
      </c>
      <c r="F51" s="343">
        <v>2441</v>
      </c>
      <c r="G51" s="343">
        <v>1</v>
      </c>
      <c r="H51" s="343">
        <v>1</v>
      </c>
      <c r="I51" s="343" t="s">
        <v>1317</v>
      </c>
      <c r="J51" s="343"/>
      <c r="K51" s="343">
        <v>2</v>
      </c>
      <c r="L51" s="671">
        <v>100000</v>
      </c>
      <c r="M51" s="671">
        <v>100000</v>
      </c>
      <c r="N51" s="671"/>
      <c r="O51" s="671">
        <v>40000</v>
      </c>
      <c r="P51" s="671">
        <v>0</v>
      </c>
      <c r="Q51" s="671"/>
      <c r="R51" s="671">
        <f t="shared" si="0"/>
        <v>100000</v>
      </c>
      <c r="S51" s="671">
        <f t="shared" si="1"/>
        <v>0</v>
      </c>
      <c r="T51" s="675">
        <f t="shared" si="2"/>
        <v>0</v>
      </c>
    </row>
    <row r="52" spans="1:20">
      <c r="A52" s="676" t="s">
        <v>604</v>
      </c>
      <c r="B52" s="334" t="s">
        <v>515</v>
      </c>
      <c r="C52" s="343">
        <v>172002</v>
      </c>
      <c r="D52" s="343" t="s">
        <v>436</v>
      </c>
      <c r="E52" s="343" t="s">
        <v>548</v>
      </c>
      <c r="F52" s="343">
        <v>2481</v>
      </c>
      <c r="G52" s="343">
        <v>1</v>
      </c>
      <c r="H52" s="343">
        <v>1</v>
      </c>
      <c r="I52" s="343" t="s">
        <v>1317</v>
      </c>
      <c r="J52" s="343"/>
      <c r="K52" s="343">
        <v>2</v>
      </c>
      <c r="L52" s="671">
        <v>50000</v>
      </c>
      <c r="M52" s="671">
        <v>50000</v>
      </c>
      <c r="N52" s="671"/>
      <c r="O52" s="671">
        <v>20000</v>
      </c>
      <c r="P52" s="671">
        <v>0</v>
      </c>
      <c r="Q52" s="671"/>
      <c r="R52" s="671">
        <f t="shared" si="0"/>
        <v>50000</v>
      </c>
      <c r="S52" s="671">
        <f t="shared" si="1"/>
        <v>0</v>
      </c>
      <c r="T52" s="675">
        <f t="shared" si="2"/>
        <v>0</v>
      </c>
    </row>
    <row r="53" spans="1:20">
      <c r="A53" s="676" t="s">
        <v>605</v>
      </c>
      <c r="B53" s="334" t="s">
        <v>515</v>
      </c>
      <c r="C53" s="343">
        <v>172002</v>
      </c>
      <c r="D53" s="343" t="s">
        <v>436</v>
      </c>
      <c r="E53" s="343" t="s">
        <v>548</v>
      </c>
      <c r="F53" s="343">
        <v>2491</v>
      </c>
      <c r="G53" s="343">
        <v>1</v>
      </c>
      <c r="H53" s="343">
        <v>1</v>
      </c>
      <c r="I53" s="343" t="s">
        <v>1317</v>
      </c>
      <c r="J53" s="343"/>
      <c r="K53" s="343">
        <v>2</v>
      </c>
      <c r="L53" s="671">
        <v>90000</v>
      </c>
      <c r="M53" s="671">
        <v>90000</v>
      </c>
      <c r="N53" s="671"/>
      <c r="O53" s="671">
        <v>36000</v>
      </c>
      <c r="P53" s="671">
        <v>0</v>
      </c>
      <c r="Q53" s="671"/>
      <c r="R53" s="671">
        <f t="shared" si="0"/>
        <v>90000</v>
      </c>
      <c r="S53" s="671">
        <f t="shared" si="1"/>
        <v>0</v>
      </c>
      <c r="T53" s="675">
        <f t="shared" si="2"/>
        <v>0</v>
      </c>
    </row>
    <row r="54" spans="1:20">
      <c r="A54" s="676" t="s">
        <v>606</v>
      </c>
      <c r="B54" s="334" t="s">
        <v>515</v>
      </c>
      <c r="C54" s="343">
        <v>172002</v>
      </c>
      <c r="D54" s="343" t="s">
        <v>436</v>
      </c>
      <c r="E54" s="343" t="s">
        <v>548</v>
      </c>
      <c r="F54" s="343">
        <v>2531</v>
      </c>
      <c r="G54" s="343">
        <v>1</v>
      </c>
      <c r="H54" s="343">
        <v>1</v>
      </c>
      <c r="I54" s="343" t="s">
        <v>1317</v>
      </c>
      <c r="J54" s="343"/>
      <c r="K54" s="343">
        <v>2</v>
      </c>
      <c r="L54" s="671">
        <v>150000</v>
      </c>
      <c r="M54" s="671">
        <v>150000</v>
      </c>
      <c r="N54" s="671">
        <v>92805.24</v>
      </c>
      <c r="O54" s="671">
        <v>60000</v>
      </c>
      <c r="P54" s="671">
        <v>0</v>
      </c>
      <c r="Q54" s="671"/>
      <c r="R54" s="671">
        <f t="shared" si="0"/>
        <v>57194.759999999995</v>
      </c>
      <c r="S54" s="671">
        <f t="shared" si="1"/>
        <v>92805.24</v>
      </c>
      <c r="T54" s="675">
        <f t="shared" si="2"/>
        <v>0</v>
      </c>
    </row>
    <row r="55" spans="1:20">
      <c r="A55" s="676" t="s">
        <v>607</v>
      </c>
      <c r="B55" s="334" t="s">
        <v>515</v>
      </c>
      <c r="C55" s="343">
        <v>172002</v>
      </c>
      <c r="D55" s="343" t="s">
        <v>436</v>
      </c>
      <c r="E55" s="343" t="s">
        <v>548</v>
      </c>
      <c r="F55" s="343">
        <v>2541</v>
      </c>
      <c r="G55" s="343">
        <v>1</v>
      </c>
      <c r="H55" s="343">
        <v>1</v>
      </c>
      <c r="I55" s="343" t="s">
        <v>1317</v>
      </c>
      <c r="J55" s="343"/>
      <c r="K55" s="343">
        <v>2</v>
      </c>
      <c r="L55" s="671">
        <v>120000</v>
      </c>
      <c r="M55" s="671">
        <v>120000</v>
      </c>
      <c r="N55" s="671"/>
      <c r="O55" s="671">
        <v>48000</v>
      </c>
      <c r="P55" s="671">
        <v>0</v>
      </c>
      <c r="Q55" s="671"/>
      <c r="R55" s="671">
        <f t="shared" si="0"/>
        <v>120000</v>
      </c>
      <c r="S55" s="671">
        <f t="shared" si="1"/>
        <v>0</v>
      </c>
      <c r="T55" s="675">
        <f t="shared" si="2"/>
        <v>0</v>
      </c>
    </row>
    <row r="56" spans="1:20">
      <c r="A56" s="676" t="s">
        <v>608</v>
      </c>
      <c r="B56" s="334" t="s">
        <v>515</v>
      </c>
      <c r="C56" s="343">
        <v>172002</v>
      </c>
      <c r="D56" s="343" t="s">
        <v>436</v>
      </c>
      <c r="E56" s="343" t="s">
        <v>548</v>
      </c>
      <c r="F56" s="343">
        <v>2561</v>
      </c>
      <c r="G56" s="343">
        <v>1</v>
      </c>
      <c r="H56" s="343">
        <v>1</v>
      </c>
      <c r="I56" s="343" t="s">
        <v>1317</v>
      </c>
      <c r="J56" s="343"/>
      <c r="K56" s="343">
        <v>2</v>
      </c>
      <c r="L56" s="671">
        <v>60000</v>
      </c>
      <c r="M56" s="671">
        <v>0</v>
      </c>
      <c r="N56" s="671"/>
      <c r="O56" s="671">
        <v>0</v>
      </c>
      <c r="P56" s="671">
        <v>0</v>
      </c>
      <c r="Q56" s="671"/>
      <c r="R56" s="671">
        <f t="shared" si="0"/>
        <v>0</v>
      </c>
      <c r="S56" s="671">
        <f t="shared" si="1"/>
        <v>0</v>
      </c>
      <c r="T56" s="675">
        <f t="shared" si="2"/>
        <v>0</v>
      </c>
    </row>
    <row r="57" spans="1:20">
      <c r="A57" s="676" t="s">
        <v>755</v>
      </c>
      <c r="B57" s="334" t="s">
        <v>521</v>
      </c>
      <c r="C57" s="343">
        <v>221104</v>
      </c>
      <c r="D57" s="343" t="s">
        <v>450</v>
      </c>
      <c r="E57" s="343" t="s">
        <v>546</v>
      </c>
      <c r="F57" s="343">
        <v>1431</v>
      </c>
      <c r="G57" s="343">
        <v>2</v>
      </c>
      <c r="H57" s="343">
        <v>2</v>
      </c>
      <c r="I57" s="343" t="s">
        <v>1317</v>
      </c>
      <c r="J57" s="343"/>
      <c r="K57" s="343">
        <v>1</v>
      </c>
      <c r="L57" s="671">
        <v>4344228</v>
      </c>
      <c r="M57" s="671">
        <v>4344228</v>
      </c>
      <c r="N57" s="671">
        <f>P57</f>
        <v>1503130.92</v>
      </c>
      <c r="O57" s="671">
        <v>1991424</v>
      </c>
      <c r="P57" s="671">
        <v>1503130.92</v>
      </c>
      <c r="Q57" s="671">
        <v>1503130.92</v>
      </c>
      <c r="R57" s="671">
        <f t="shared" si="0"/>
        <v>2841097.08</v>
      </c>
      <c r="S57" s="671">
        <f t="shared" si="1"/>
        <v>0</v>
      </c>
      <c r="T57" s="675">
        <f t="shared" si="2"/>
        <v>0</v>
      </c>
    </row>
    <row r="58" spans="1:20">
      <c r="A58" s="676" t="s">
        <v>757</v>
      </c>
      <c r="B58" s="334" t="s">
        <v>521</v>
      </c>
      <c r="C58" s="343">
        <v>221104</v>
      </c>
      <c r="D58" s="343" t="s">
        <v>450</v>
      </c>
      <c r="E58" s="343" t="s">
        <v>546</v>
      </c>
      <c r="F58" s="343">
        <v>1441</v>
      </c>
      <c r="G58" s="343">
        <v>2</v>
      </c>
      <c r="H58" s="343">
        <v>2</v>
      </c>
      <c r="I58" s="343" t="s">
        <v>1317</v>
      </c>
      <c r="J58" s="343"/>
      <c r="K58" s="343">
        <v>1</v>
      </c>
      <c r="L58" s="671">
        <v>5763513</v>
      </c>
      <c r="M58" s="671">
        <v>5763513</v>
      </c>
      <c r="N58" s="671">
        <f>P58</f>
        <v>2230267.39</v>
      </c>
      <c r="O58" s="671">
        <v>3140433</v>
      </c>
      <c r="P58" s="671">
        <v>2230267.39</v>
      </c>
      <c r="Q58" s="671">
        <v>1214319.5299999998</v>
      </c>
      <c r="R58" s="671">
        <f t="shared" si="0"/>
        <v>3533245.61</v>
      </c>
      <c r="S58" s="671">
        <f t="shared" si="1"/>
        <v>0</v>
      </c>
      <c r="T58" s="675">
        <f t="shared" si="2"/>
        <v>1015947.8600000003</v>
      </c>
    </row>
    <row r="59" spans="1:20">
      <c r="A59" s="676" t="s">
        <v>611</v>
      </c>
      <c r="B59" s="334" t="s">
        <v>515</v>
      </c>
      <c r="C59" s="343">
        <v>172002</v>
      </c>
      <c r="D59" s="343" t="s">
        <v>436</v>
      </c>
      <c r="E59" s="343" t="s">
        <v>548</v>
      </c>
      <c r="F59" s="343">
        <v>2911</v>
      </c>
      <c r="G59" s="343">
        <v>1</v>
      </c>
      <c r="H59" s="343">
        <v>1</v>
      </c>
      <c r="I59" s="343" t="s">
        <v>1317</v>
      </c>
      <c r="J59" s="343"/>
      <c r="K59" s="343">
        <v>2</v>
      </c>
      <c r="L59" s="671">
        <v>60000</v>
      </c>
      <c r="M59" s="671">
        <v>0</v>
      </c>
      <c r="N59" s="671"/>
      <c r="O59" s="671">
        <v>0</v>
      </c>
      <c r="P59" s="671">
        <v>0</v>
      </c>
      <c r="Q59" s="671"/>
      <c r="R59" s="671">
        <f t="shared" si="0"/>
        <v>0</v>
      </c>
      <c r="S59" s="671">
        <f t="shared" si="1"/>
        <v>0</v>
      </c>
      <c r="T59" s="675">
        <f t="shared" si="2"/>
        <v>0</v>
      </c>
    </row>
    <row r="60" spans="1:20">
      <c r="A60" s="676" t="s">
        <v>756</v>
      </c>
      <c r="B60" s="334" t="s">
        <v>521</v>
      </c>
      <c r="C60" s="343">
        <v>221104</v>
      </c>
      <c r="D60" s="343" t="s">
        <v>450</v>
      </c>
      <c r="E60" s="343" t="s">
        <v>546</v>
      </c>
      <c r="F60" s="343">
        <v>1441</v>
      </c>
      <c r="G60" s="343">
        <v>1</v>
      </c>
      <c r="H60" s="343">
        <v>2</v>
      </c>
      <c r="I60" s="343" t="s">
        <v>1317</v>
      </c>
      <c r="J60" s="343"/>
      <c r="K60" s="343">
        <v>1</v>
      </c>
      <c r="L60" s="671">
        <v>8645270</v>
      </c>
      <c r="M60" s="671">
        <v>8645270</v>
      </c>
      <c r="N60" s="671">
        <f>P60</f>
        <v>3345401.53</v>
      </c>
      <c r="O60" s="671">
        <v>4710650</v>
      </c>
      <c r="P60" s="671">
        <v>3345401.53</v>
      </c>
      <c r="Q60" s="671">
        <v>1821479.63</v>
      </c>
      <c r="R60" s="671">
        <f t="shared" si="0"/>
        <v>5299868.4700000007</v>
      </c>
      <c r="S60" s="671">
        <f t="shared" si="1"/>
        <v>0</v>
      </c>
      <c r="T60" s="675">
        <f t="shared" si="2"/>
        <v>1523921.9</v>
      </c>
    </row>
    <row r="61" spans="1:20">
      <c r="A61" s="676" t="s">
        <v>612</v>
      </c>
      <c r="B61" s="334" t="s">
        <v>515</v>
      </c>
      <c r="C61" s="343">
        <v>172002</v>
      </c>
      <c r="D61" s="343" t="s">
        <v>436</v>
      </c>
      <c r="E61" s="343" t="s">
        <v>548</v>
      </c>
      <c r="F61" s="343">
        <v>3391</v>
      </c>
      <c r="G61" s="343">
        <v>1</v>
      </c>
      <c r="H61" s="343">
        <v>1</v>
      </c>
      <c r="I61" s="343" t="s">
        <v>1317</v>
      </c>
      <c r="J61" s="343"/>
      <c r="K61" s="343">
        <v>3</v>
      </c>
      <c r="L61" s="671">
        <v>2900000</v>
      </c>
      <c r="M61" s="671">
        <v>0</v>
      </c>
      <c r="N61" s="671"/>
      <c r="O61" s="671">
        <v>0</v>
      </c>
      <c r="P61" s="671">
        <v>0</v>
      </c>
      <c r="Q61" s="671"/>
      <c r="R61" s="671">
        <f t="shared" si="0"/>
        <v>0</v>
      </c>
      <c r="S61" s="671">
        <f t="shared" si="1"/>
        <v>0</v>
      </c>
      <c r="T61" s="675">
        <f t="shared" si="2"/>
        <v>0</v>
      </c>
    </row>
    <row r="62" spans="1:20">
      <c r="A62" s="676" t="s">
        <v>613</v>
      </c>
      <c r="B62" s="334" t="s">
        <v>515</v>
      </c>
      <c r="C62" s="343">
        <v>172002</v>
      </c>
      <c r="D62" s="343" t="s">
        <v>436</v>
      </c>
      <c r="E62" s="343" t="s">
        <v>548</v>
      </c>
      <c r="F62" s="343">
        <v>3521</v>
      </c>
      <c r="G62" s="343">
        <v>1</v>
      </c>
      <c r="H62" s="343">
        <v>1</v>
      </c>
      <c r="I62" s="343" t="s">
        <v>1317</v>
      </c>
      <c r="J62" s="343"/>
      <c r="K62" s="343">
        <v>3</v>
      </c>
      <c r="L62" s="671">
        <v>189360</v>
      </c>
      <c r="M62" s="671">
        <v>189360</v>
      </c>
      <c r="N62" s="671"/>
      <c r="O62" s="671">
        <v>75744</v>
      </c>
      <c r="P62" s="671">
        <v>0</v>
      </c>
      <c r="Q62" s="671"/>
      <c r="R62" s="671">
        <f t="shared" si="0"/>
        <v>189360</v>
      </c>
      <c r="S62" s="671">
        <f t="shared" si="1"/>
        <v>0</v>
      </c>
      <c r="T62" s="675">
        <f t="shared" si="2"/>
        <v>0</v>
      </c>
    </row>
    <row r="63" spans="1:20">
      <c r="A63" s="676" t="s">
        <v>1782</v>
      </c>
      <c r="B63" s="334" t="s">
        <v>515</v>
      </c>
      <c r="C63" s="343">
        <v>172002</v>
      </c>
      <c r="D63" s="343" t="s">
        <v>436</v>
      </c>
      <c r="E63" s="343" t="s">
        <v>548</v>
      </c>
      <c r="F63" s="343">
        <v>3581</v>
      </c>
      <c r="G63" s="343">
        <v>1</v>
      </c>
      <c r="H63" s="343">
        <v>1</v>
      </c>
      <c r="I63" s="343" t="s">
        <v>1317</v>
      </c>
      <c r="J63" s="343"/>
      <c r="K63" s="343">
        <v>3</v>
      </c>
      <c r="L63" s="671">
        <v>0</v>
      </c>
      <c r="M63" s="671">
        <v>0</v>
      </c>
      <c r="N63" s="671"/>
      <c r="O63" s="671">
        <v>0</v>
      </c>
      <c r="P63" s="671">
        <v>0</v>
      </c>
      <c r="Q63" s="671"/>
      <c r="R63" s="671">
        <f t="shared" si="0"/>
        <v>0</v>
      </c>
      <c r="S63" s="671">
        <f t="shared" si="1"/>
        <v>0</v>
      </c>
      <c r="T63" s="675">
        <f t="shared" si="2"/>
        <v>0</v>
      </c>
    </row>
    <row r="64" spans="1:20">
      <c r="A64" s="676" t="s">
        <v>614</v>
      </c>
      <c r="B64" s="334" t="s">
        <v>515</v>
      </c>
      <c r="C64" s="343">
        <v>172002</v>
      </c>
      <c r="D64" s="343" t="s">
        <v>436</v>
      </c>
      <c r="E64" s="343" t="s">
        <v>548</v>
      </c>
      <c r="F64" s="343">
        <v>3761</v>
      </c>
      <c r="G64" s="343">
        <v>1</v>
      </c>
      <c r="H64" s="343">
        <v>1</v>
      </c>
      <c r="I64" s="343" t="s">
        <v>1317</v>
      </c>
      <c r="J64" s="343"/>
      <c r="K64" s="343">
        <v>3</v>
      </c>
      <c r="L64" s="671">
        <v>60000</v>
      </c>
      <c r="M64" s="671">
        <v>0</v>
      </c>
      <c r="N64" s="671"/>
      <c r="O64" s="671">
        <v>0</v>
      </c>
      <c r="P64" s="671">
        <v>0</v>
      </c>
      <c r="Q64" s="671"/>
      <c r="R64" s="671">
        <f t="shared" si="0"/>
        <v>0</v>
      </c>
      <c r="S64" s="671">
        <f t="shared" si="1"/>
        <v>0</v>
      </c>
      <c r="T64" s="675">
        <f t="shared" si="2"/>
        <v>0</v>
      </c>
    </row>
    <row r="65" spans="1:20">
      <c r="A65" s="676" t="s">
        <v>1781</v>
      </c>
      <c r="B65" s="334" t="s">
        <v>520</v>
      </c>
      <c r="C65" s="343">
        <v>172104</v>
      </c>
      <c r="D65" s="343" t="s">
        <v>450</v>
      </c>
      <c r="E65" s="343" t="s">
        <v>546</v>
      </c>
      <c r="F65" s="343">
        <v>1211</v>
      </c>
      <c r="G65" s="343">
        <v>1</v>
      </c>
      <c r="H65" s="343">
        <v>1</v>
      </c>
      <c r="I65" s="343" t="s">
        <v>1317</v>
      </c>
      <c r="J65" s="343"/>
      <c r="K65" s="343">
        <v>1</v>
      </c>
      <c r="L65" s="671">
        <v>0</v>
      </c>
      <c r="M65" s="671">
        <v>0</v>
      </c>
      <c r="N65" s="671"/>
      <c r="O65" s="671">
        <v>0</v>
      </c>
      <c r="P65" s="671">
        <v>0</v>
      </c>
      <c r="Q65" s="671"/>
      <c r="R65" s="671">
        <f t="shared" si="0"/>
        <v>0</v>
      </c>
      <c r="S65" s="671">
        <f t="shared" si="1"/>
        <v>0</v>
      </c>
      <c r="T65" s="675">
        <f t="shared" si="2"/>
        <v>0</v>
      </c>
    </row>
    <row r="66" spans="1:20">
      <c r="A66" s="676" t="s">
        <v>619</v>
      </c>
      <c r="B66" s="334" t="s">
        <v>520</v>
      </c>
      <c r="C66" s="343">
        <v>172104</v>
      </c>
      <c r="D66" s="343" t="s">
        <v>450</v>
      </c>
      <c r="E66" s="343" t="s">
        <v>546</v>
      </c>
      <c r="F66" s="343">
        <v>1211</v>
      </c>
      <c r="G66" s="343">
        <v>1</v>
      </c>
      <c r="H66" s="343">
        <v>1</v>
      </c>
      <c r="I66" s="343">
        <v>87</v>
      </c>
      <c r="J66" s="343"/>
      <c r="K66" s="343">
        <v>1</v>
      </c>
      <c r="L66" s="671">
        <v>0</v>
      </c>
      <c r="M66" s="671">
        <v>12900000</v>
      </c>
      <c r="N66" s="671">
        <v>8498185</v>
      </c>
      <c r="O66" s="671">
        <v>12900000</v>
      </c>
      <c r="P66" s="671">
        <v>8375623</v>
      </c>
      <c r="Q66" s="671">
        <v>8375623</v>
      </c>
      <c r="R66" s="671">
        <f t="shared" si="0"/>
        <v>4401815</v>
      </c>
      <c r="S66" s="671">
        <f t="shared" si="1"/>
        <v>122562</v>
      </c>
      <c r="T66" s="675">
        <f t="shared" si="2"/>
        <v>0</v>
      </c>
    </row>
    <row r="67" spans="1:20">
      <c r="A67" s="676" t="s">
        <v>622</v>
      </c>
      <c r="B67" s="334" t="s">
        <v>520</v>
      </c>
      <c r="C67" s="343">
        <v>172104</v>
      </c>
      <c r="D67" s="343" t="s">
        <v>450</v>
      </c>
      <c r="E67" s="343" t="s">
        <v>546</v>
      </c>
      <c r="F67" s="343">
        <v>1231</v>
      </c>
      <c r="G67" s="343">
        <v>1</v>
      </c>
      <c r="H67" s="343">
        <v>1</v>
      </c>
      <c r="I67" s="343" t="s">
        <v>1319</v>
      </c>
      <c r="J67" s="343"/>
      <c r="K67" s="343">
        <v>1</v>
      </c>
      <c r="L67" s="671">
        <v>1060900</v>
      </c>
      <c r="M67" s="671">
        <v>1060900</v>
      </c>
      <c r="N67" s="671">
        <v>72000</v>
      </c>
      <c r="O67" s="671">
        <v>600000</v>
      </c>
      <c r="P67" s="671">
        <v>72000</v>
      </c>
      <c r="Q67" s="671">
        <v>72000</v>
      </c>
      <c r="R67" s="671">
        <f t="shared" si="0"/>
        <v>988900</v>
      </c>
      <c r="S67" s="671">
        <f t="shared" si="1"/>
        <v>0</v>
      </c>
      <c r="T67" s="675">
        <f t="shared" si="2"/>
        <v>0</v>
      </c>
    </row>
    <row r="68" spans="1:20">
      <c r="A68" s="676" t="s">
        <v>625</v>
      </c>
      <c r="B68" s="334" t="s">
        <v>520</v>
      </c>
      <c r="C68" s="343">
        <v>172104</v>
      </c>
      <c r="D68" s="343" t="s">
        <v>450</v>
      </c>
      <c r="E68" s="343" t="s">
        <v>546</v>
      </c>
      <c r="F68" s="343">
        <v>1321</v>
      </c>
      <c r="G68" s="343">
        <v>1</v>
      </c>
      <c r="H68" s="343">
        <v>1</v>
      </c>
      <c r="I68" s="343" t="s">
        <v>1317</v>
      </c>
      <c r="J68" s="343"/>
      <c r="K68" s="343">
        <v>1</v>
      </c>
      <c r="L68" s="671">
        <v>5645686</v>
      </c>
      <c r="M68" s="671">
        <v>5645686</v>
      </c>
      <c r="N68" s="671">
        <v>2502351.84</v>
      </c>
      <c r="O68" s="671">
        <v>3018886</v>
      </c>
      <c r="P68" s="671">
        <v>2502351.84</v>
      </c>
      <c r="Q68" s="671">
        <v>2502351.84</v>
      </c>
      <c r="R68" s="671">
        <f t="shared" si="0"/>
        <v>3143334.16</v>
      </c>
      <c r="S68" s="671">
        <f t="shared" si="1"/>
        <v>0</v>
      </c>
      <c r="T68" s="675">
        <f t="shared" si="2"/>
        <v>0</v>
      </c>
    </row>
    <row r="69" spans="1:20">
      <c r="A69" s="676" t="s">
        <v>626</v>
      </c>
      <c r="B69" s="334" t="s">
        <v>520</v>
      </c>
      <c r="C69" s="343">
        <v>172104</v>
      </c>
      <c r="D69" s="343" t="s">
        <v>450</v>
      </c>
      <c r="E69" s="343" t="s">
        <v>546</v>
      </c>
      <c r="F69" s="343">
        <v>1321</v>
      </c>
      <c r="G69" s="343">
        <v>2</v>
      </c>
      <c r="H69" s="343">
        <v>1</v>
      </c>
      <c r="I69" s="343" t="s">
        <v>1317</v>
      </c>
      <c r="J69" s="343"/>
      <c r="K69" s="343">
        <v>1</v>
      </c>
      <c r="L69" s="671">
        <v>3763790</v>
      </c>
      <c r="M69" s="671">
        <v>3763790</v>
      </c>
      <c r="N69" s="671">
        <v>1946096.47</v>
      </c>
      <c r="O69" s="671">
        <v>2063790</v>
      </c>
      <c r="P69" s="671">
        <v>1946096.47</v>
      </c>
      <c r="Q69" s="671">
        <v>1946096.4700000002</v>
      </c>
      <c r="R69" s="671">
        <f t="shared" ref="R69:R132" si="3">M69-N69</f>
        <v>1817693.53</v>
      </c>
      <c r="S69" s="671">
        <f t="shared" ref="S69:S132" si="4">N69-P69</f>
        <v>0</v>
      </c>
      <c r="T69" s="675">
        <f t="shared" ref="T69:T132" si="5">P69-Q69</f>
        <v>0</v>
      </c>
    </row>
    <row r="70" spans="1:20">
      <c r="A70" s="676" t="s">
        <v>628</v>
      </c>
      <c r="B70" s="334" t="s">
        <v>520</v>
      </c>
      <c r="C70" s="343">
        <v>172104</v>
      </c>
      <c r="D70" s="343" t="s">
        <v>450</v>
      </c>
      <c r="E70" s="343" t="s">
        <v>546</v>
      </c>
      <c r="F70" s="343">
        <v>1322</v>
      </c>
      <c r="G70" s="343">
        <v>2</v>
      </c>
      <c r="H70" s="343">
        <v>1</v>
      </c>
      <c r="I70" s="343" t="s">
        <v>1317</v>
      </c>
      <c r="J70" s="343"/>
      <c r="K70" s="343">
        <v>1</v>
      </c>
      <c r="L70" s="671">
        <v>57902</v>
      </c>
      <c r="M70" s="671">
        <v>57902</v>
      </c>
      <c r="N70" s="671">
        <v>42767.33</v>
      </c>
      <c r="O70" s="671">
        <v>44684</v>
      </c>
      <c r="P70" s="671">
        <v>42767.33</v>
      </c>
      <c r="Q70" s="671">
        <v>42767.329999999994</v>
      </c>
      <c r="R70" s="671">
        <f t="shared" si="3"/>
        <v>15134.669999999998</v>
      </c>
      <c r="S70" s="671">
        <f t="shared" si="4"/>
        <v>0</v>
      </c>
      <c r="T70" s="675">
        <f t="shared" si="5"/>
        <v>0</v>
      </c>
    </row>
    <row r="71" spans="1:20">
      <c r="A71" s="676" t="s">
        <v>629</v>
      </c>
      <c r="B71" s="334" t="s">
        <v>520</v>
      </c>
      <c r="C71" s="343">
        <v>172104</v>
      </c>
      <c r="D71" s="343" t="s">
        <v>450</v>
      </c>
      <c r="E71" s="343" t="s">
        <v>546</v>
      </c>
      <c r="F71" s="343">
        <v>1323</v>
      </c>
      <c r="G71" s="343">
        <v>1</v>
      </c>
      <c r="H71" s="343">
        <v>1</v>
      </c>
      <c r="I71" s="343" t="s">
        <v>1317</v>
      </c>
      <c r="J71" s="343"/>
      <c r="K71" s="343">
        <v>1</v>
      </c>
      <c r="L71" s="671">
        <v>21100755</v>
      </c>
      <c r="M71" s="671">
        <v>12500755</v>
      </c>
      <c r="N71" s="671">
        <v>419311.82</v>
      </c>
      <c r="O71" s="671">
        <v>800000</v>
      </c>
      <c r="P71" s="671">
        <v>419311.82</v>
      </c>
      <c r="Q71" s="671">
        <v>419311.82</v>
      </c>
      <c r="R71" s="671">
        <f t="shared" si="3"/>
        <v>12081443.18</v>
      </c>
      <c r="S71" s="671">
        <f t="shared" si="4"/>
        <v>0</v>
      </c>
      <c r="T71" s="675">
        <f t="shared" si="5"/>
        <v>0</v>
      </c>
    </row>
    <row r="72" spans="1:20">
      <c r="A72" s="676" t="s">
        <v>630</v>
      </c>
      <c r="B72" s="334" t="s">
        <v>520</v>
      </c>
      <c r="C72" s="343">
        <v>172104</v>
      </c>
      <c r="D72" s="343" t="s">
        <v>450</v>
      </c>
      <c r="E72" s="343" t="s">
        <v>546</v>
      </c>
      <c r="F72" s="343">
        <v>1323</v>
      </c>
      <c r="G72" s="343">
        <v>1</v>
      </c>
      <c r="H72" s="343">
        <v>1</v>
      </c>
      <c r="I72" s="343" t="s">
        <v>1318</v>
      </c>
      <c r="J72" s="343"/>
      <c r="K72" s="343">
        <v>1</v>
      </c>
      <c r="L72" s="671">
        <v>2729322</v>
      </c>
      <c r="M72" s="671">
        <v>2729322</v>
      </c>
      <c r="N72" s="671">
        <v>6185.18</v>
      </c>
      <c r="O72" s="671">
        <v>100000</v>
      </c>
      <c r="P72" s="671">
        <v>6185.18</v>
      </c>
      <c r="Q72" s="671">
        <v>6185.18</v>
      </c>
      <c r="R72" s="671">
        <f t="shared" si="3"/>
        <v>2723136.82</v>
      </c>
      <c r="S72" s="671">
        <f t="shared" si="4"/>
        <v>0</v>
      </c>
      <c r="T72" s="675">
        <f t="shared" si="5"/>
        <v>0</v>
      </c>
    </row>
    <row r="73" spans="1:20">
      <c r="A73" s="676" t="s">
        <v>631</v>
      </c>
      <c r="B73" s="334" t="s">
        <v>520</v>
      </c>
      <c r="C73" s="343">
        <v>172104</v>
      </c>
      <c r="D73" s="343" t="s">
        <v>450</v>
      </c>
      <c r="E73" s="343" t="s">
        <v>546</v>
      </c>
      <c r="F73" s="343">
        <v>1323</v>
      </c>
      <c r="G73" s="343">
        <v>2</v>
      </c>
      <c r="H73" s="343">
        <v>1</v>
      </c>
      <c r="I73" s="343" t="s">
        <v>1317</v>
      </c>
      <c r="J73" s="343"/>
      <c r="K73" s="343">
        <v>1</v>
      </c>
      <c r="L73" s="671">
        <v>8498035</v>
      </c>
      <c r="M73" s="671">
        <v>8498035</v>
      </c>
      <c r="N73" s="671"/>
      <c r="O73" s="671">
        <v>0</v>
      </c>
      <c r="P73" s="671">
        <v>0</v>
      </c>
      <c r="Q73" s="671"/>
      <c r="R73" s="671">
        <f t="shared" si="3"/>
        <v>8498035</v>
      </c>
      <c r="S73" s="671">
        <f t="shared" si="4"/>
        <v>0</v>
      </c>
      <c r="T73" s="675">
        <f t="shared" si="5"/>
        <v>0</v>
      </c>
    </row>
    <row r="74" spans="1:20">
      <c r="A74" s="676" t="s">
        <v>632</v>
      </c>
      <c r="B74" s="334" t="s">
        <v>520</v>
      </c>
      <c r="C74" s="343">
        <v>172104</v>
      </c>
      <c r="D74" s="343" t="s">
        <v>450</v>
      </c>
      <c r="E74" s="343" t="s">
        <v>546</v>
      </c>
      <c r="F74" s="343">
        <v>1323</v>
      </c>
      <c r="G74" s="343">
        <v>2</v>
      </c>
      <c r="H74" s="343">
        <v>1</v>
      </c>
      <c r="I74" s="343" t="s">
        <v>1318</v>
      </c>
      <c r="J74" s="343"/>
      <c r="K74" s="343">
        <v>1</v>
      </c>
      <c r="L74" s="671">
        <v>1966877</v>
      </c>
      <c r="M74" s="671">
        <v>1966877</v>
      </c>
      <c r="N74" s="671"/>
      <c r="O74" s="671">
        <v>0</v>
      </c>
      <c r="P74" s="671">
        <v>0</v>
      </c>
      <c r="Q74" s="671"/>
      <c r="R74" s="671">
        <f t="shared" si="3"/>
        <v>1966877</v>
      </c>
      <c r="S74" s="671">
        <f t="shared" si="4"/>
        <v>0</v>
      </c>
      <c r="T74" s="675">
        <f t="shared" si="5"/>
        <v>0</v>
      </c>
    </row>
    <row r="75" spans="1:20">
      <c r="A75" s="676" t="s">
        <v>1780</v>
      </c>
      <c r="B75" s="334" t="s">
        <v>520</v>
      </c>
      <c r="C75" s="343">
        <v>172104</v>
      </c>
      <c r="D75" s="343" t="s">
        <v>450</v>
      </c>
      <c r="E75" s="343" t="s">
        <v>552</v>
      </c>
      <c r="F75" s="343">
        <v>1211</v>
      </c>
      <c r="G75" s="343">
        <v>1</v>
      </c>
      <c r="H75" s="343">
        <v>1</v>
      </c>
      <c r="I75" s="343">
        <v>87</v>
      </c>
      <c r="J75" s="343"/>
      <c r="K75" s="343">
        <v>1</v>
      </c>
      <c r="L75" s="671">
        <v>0</v>
      </c>
      <c r="M75" s="671">
        <v>0</v>
      </c>
      <c r="N75" s="671"/>
      <c r="O75" s="671">
        <v>0</v>
      </c>
      <c r="P75" s="671">
        <v>0</v>
      </c>
      <c r="Q75" s="671"/>
      <c r="R75" s="671">
        <f t="shared" si="3"/>
        <v>0</v>
      </c>
      <c r="S75" s="671">
        <f t="shared" si="4"/>
        <v>0</v>
      </c>
      <c r="T75" s="675">
        <f t="shared" si="5"/>
        <v>0</v>
      </c>
    </row>
    <row r="76" spans="1:20">
      <c r="A76" s="676" t="s">
        <v>633</v>
      </c>
      <c r="B76" s="337" t="s">
        <v>480</v>
      </c>
      <c r="C76" s="343">
        <v>211084</v>
      </c>
      <c r="D76" s="343" t="s">
        <v>387</v>
      </c>
      <c r="E76" s="343">
        <v>111100</v>
      </c>
      <c r="F76" s="343">
        <v>2611</v>
      </c>
      <c r="G76" s="343">
        <v>1</v>
      </c>
      <c r="H76" s="343">
        <v>1</v>
      </c>
      <c r="I76" s="343" t="s">
        <v>1317</v>
      </c>
      <c r="J76" s="343"/>
      <c r="K76" s="343">
        <v>2</v>
      </c>
      <c r="L76" s="671">
        <v>100000</v>
      </c>
      <c r="M76" s="671">
        <v>100000</v>
      </c>
      <c r="N76" s="671"/>
      <c r="O76" s="671">
        <v>40000</v>
      </c>
      <c r="P76" s="671">
        <v>0</v>
      </c>
      <c r="Q76" s="671"/>
      <c r="R76" s="671">
        <f t="shared" si="3"/>
        <v>100000</v>
      </c>
      <c r="S76" s="671">
        <f t="shared" si="4"/>
        <v>0</v>
      </c>
      <c r="T76" s="675">
        <f t="shared" si="5"/>
        <v>0</v>
      </c>
    </row>
    <row r="77" spans="1:20">
      <c r="A77" s="676" t="s">
        <v>759</v>
      </c>
      <c r="B77" s="334" t="s">
        <v>521</v>
      </c>
      <c r="C77" s="343">
        <v>221104</v>
      </c>
      <c r="D77" s="343" t="s">
        <v>450</v>
      </c>
      <c r="E77" s="343" t="s">
        <v>546</v>
      </c>
      <c r="F77" s="343">
        <v>1443</v>
      </c>
      <c r="G77" s="343">
        <v>2</v>
      </c>
      <c r="H77" s="343">
        <v>2</v>
      </c>
      <c r="I77" s="343" t="s">
        <v>1317</v>
      </c>
      <c r="J77" s="343"/>
      <c r="K77" s="343">
        <v>1</v>
      </c>
      <c r="L77" s="671">
        <v>910619</v>
      </c>
      <c r="M77" s="671">
        <v>910619</v>
      </c>
      <c r="N77" s="671">
        <f>P77</f>
        <v>234045.47</v>
      </c>
      <c r="O77" s="671">
        <v>471952</v>
      </c>
      <c r="P77" s="671">
        <v>234045.47</v>
      </c>
      <c r="Q77" s="671">
        <v>178813.44</v>
      </c>
      <c r="R77" s="671">
        <f t="shared" si="3"/>
        <v>676573.53</v>
      </c>
      <c r="S77" s="671">
        <f t="shared" si="4"/>
        <v>0</v>
      </c>
      <c r="T77" s="675">
        <f t="shared" si="5"/>
        <v>55232.03</v>
      </c>
    </row>
    <row r="78" spans="1:20">
      <c r="A78" s="676" t="s">
        <v>638</v>
      </c>
      <c r="B78" s="337" t="s">
        <v>480</v>
      </c>
      <c r="C78" s="343">
        <v>211084</v>
      </c>
      <c r="D78" s="343" t="s">
        <v>387</v>
      </c>
      <c r="E78" s="343" t="s">
        <v>548</v>
      </c>
      <c r="F78" s="343">
        <v>2311</v>
      </c>
      <c r="G78" s="343">
        <v>1</v>
      </c>
      <c r="H78" s="343">
        <v>1</v>
      </c>
      <c r="I78" s="343" t="s">
        <v>1317</v>
      </c>
      <c r="J78" s="343"/>
      <c r="K78" s="343">
        <v>2</v>
      </c>
      <c r="L78" s="671">
        <v>3226161</v>
      </c>
      <c r="M78" s="671">
        <v>3226161</v>
      </c>
      <c r="N78" s="671">
        <v>3173990</v>
      </c>
      <c r="O78" s="671">
        <v>1290464</v>
      </c>
      <c r="P78" s="671">
        <v>1189990</v>
      </c>
      <c r="Q78" s="671">
        <v>1189990</v>
      </c>
      <c r="R78" s="671">
        <f t="shared" si="3"/>
        <v>52171</v>
      </c>
      <c r="S78" s="671">
        <f t="shared" si="4"/>
        <v>1984000</v>
      </c>
      <c r="T78" s="675">
        <f t="shared" si="5"/>
        <v>0</v>
      </c>
    </row>
    <row r="79" spans="1:20">
      <c r="A79" s="676" t="s">
        <v>639</v>
      </c>
      <c r="B79" s="337" t="s">
        <v>480</v>
      </c>
      <c r="C79" s="343">
        <v>211084</v>
      </c>
      <c r="D79" s="343" t="s">
        <v>387</v>
      </c>
      <c r="E79" s="343" t="s">
        <v>548</v>
      </c>
      <c r="F79" s="343">
        <v>2461</v>
      </c>
      <c r="G79" s="343">
        <v>1</v>
      </c>
      <c r="H79" s="343">
        <v>1</v>
      </c>
      <c r="I79" s="343" t="s">
        <v>1317</v>
      </c>
      <c r="J79" s="343"/>
      <c r="K79" s="343">
        <v>2</v>
      </c>
      <c r="L79" s="671">
        <v>100000</v>
      </c>
      <c r="M79" s="671">
        <v>100000</v>
      </c>
      <c r="N79" s="671"/>
      <c r="O79" s="671">
        <v>40000</v>
      </c>
      <c r="P79" s="671">
        <v>0</v>
      </c>
      <c r="Q79" s="671"/>
      <c r="R79" s="671">
        <f t="shared" si="3"/>
        <v>100000</v>
      </c>
      <c r="S79" s="671">
        <f t="shared" si="4"/>
        <v>0</v>
      </c>
      <c r="T79" s="675">
        <f t="shared" si="5"/>
        <v>0</v>
      </c>
    </row>
    <row r="80" spans="1:20">
      <c r="A80" s="676" t="s">
        <v>640</v>
      </c>
      <c r="B80" s="337" t="s">
        <v>480</v>
      </c>
      <c r="C80" s="343">
        <v>211084</v>
      </c>
      <c r="D80" s="343" t="s">
        <v>387</v>
      </c>
      <c r="E80" s="343" t="s">
        <v>548</v>
      </c>
      <c r="F80" s="343">
        <v>2471</v>
      </c>
      <c r="G80" s="343">
        <v>1</v>
      </c>
      <c r="H80" s="343">
        <v>1</v>
      </c>
      <c r="I80" s="343" t="s">
        <v>1317</v>
      </c>
      <c r="J80" s="343"/>
      <c r="K80" s="343">
        <v>2</v>
      </c>
      <c r="L80" s="671">
        <v>700000</v>
      </c>
      <c r="M80" s="671">
        <v>525879.63</v>
      </c>
      <c r="N80" s="671"/>
      <c r="O80" s="671">
        <v>280000</v>
      </c>
      <c r="P80" s="671">
        <v>0</v>
      </c>
      <c r="Q80" s="671"/>
      <c r="R80" s="671">
        <f t="shared" si="3"/>
        <v>525879.63</v>
      </c>
      <c r="S80" s="671">
        <f t="shared" si="4"/>
        <v>0</v>
      </c>
      <c r="T80" s="675">
        <f t="shared" si="5"/>
        <v>0</v>
      </c>
    </row>
    <row r="81" spans="1:20">
      <c r="A81" s="676" t="s">
        <v>641</v>
      </c>
      <c r="B81" s="337" t="s">
        <v>480</v>
      </c>
      <c r="C81" s="343">
        <v>211084</v>
      </c>
      <c r="D81" s="343" t="s">
        <v>387</v>
      </c>
      <c r="E81" s="343" t="s">
        <v>548</v>
      </c>
      <c r="F81" s="343">
        <v>2561</v>
      </c>
      <c r="G81" s="343">
        <v>1</v>
      </c>
      <c r="H81" s="343">
        <v>1</v>
      </c>
      <c r="I81" s="343" t="s">
        <v>1317</v>
      </c>
      <c r="J81" s="343"/>
      <c r="K81" s="343">
        <v>2</v>
      </c>
      <c r="L81" s="671">
        <v>150000</v>
      </c>
      <c r="M81" s="671">
        <v>150000</v>
      </c>
      <c r="N81" s="671"/>
      <c r="O81" s="671">
        <v>60000</v>
      </c>
      <c r="P81" s="671">
        <v>0</v>
      </c>
      <c r="Q81" s="671"/>
      <c r="R81" s="671">
        <f t="shared" si="3"/>
        <v>150000</v>
      </c>
      <c r="S81" s="671">
        <f t="shared" si="4"/>
        <v>0</v>
      </c>
      <c r="T81" s="675">
        <f t="shared" si="5"/>
        <v>0</v>
      </c>
    </row>
    <row r="82" spans="1:20">
      <c r="A82" s="676" t="s">
        <v>758</v>
      </c>
      <c r="B82" s="334" t="s">
        <v>521</v>
      </c>
      <c r="C82" s="343">
        <v>221104</v>
      </c>
      <c r="D82" s="343" t="s">
        <v>450</v>
      </c>
      <c r="E82" s="343" t="s">
        <v>546</v>
      </c>
      <c r="F82" s="343">
        <v>1443</v>
      </c>
      <c r="G82" s="343">
        <v>1</v>
      </c>
      <c r="H82" s="343">
        <v>2</v>
      </c>
      <c r="I82" s="343" t="s">
        <v>1317</v>
      </c>
      <c r="J82" s="343"/>
      <c r="K82" s="343">
        <v>1</v>
      </c>
      <c r="L82" s="671">
        <v>1365928</v>
      </c>
      <c r="M82" s="671">
        <v>1365928</v>
      </c>
      <c r="N82" s="671">
        <f>P82</f>
        <v>351065.23</v>
      </c>
      <c r="O82" s="671">
        <v>707922</v>
      </c>
      <c r="P82" s="671">
        <v>351065.23</v>
      </c>
      <c r="Q82" s="671">
        <v>268217.88999999996</v>
      </c>
      <c r="R82" s="671">
        <f t="shared" si="3"/>
        <v>1014862.77</v>
      </c>
      <c r="S82" s="671">
        <f t="shared" si="4"/>
        <v>0</v>
      </c>
      <c r="T82" s="675">
        <f t="shared" si="5"/>
        <v>82847.340000000026</v>
      </c>
    </row>
    <row r="83" spans="1:20">
      <c r="A83" s="676" t="s">
        <v>643</v>
      </c>
      <c r="B83" s="337" t="s">
        <v>480</v>
      </c>
      <c r="C83" s="343">
        <v>211084</v>
      </c>
      <c r="D83" s="343" t="s">
        <v>387</v>
      </c>
      <c r="E83" s="343" t="s">
        <v>548</v>
      </c>
      <c r="F83" s="343">
        <v>2961</v>
      </c>
      <c r="G83" s="343">
        <v>1</v>
      </c>
      <c r="H83" s="343">
        <v>1</v>
      </c>
      <c r="I83" s="343" t="s">
        <v>1317</v>
      </c>
      <c r="J83" s="343"/>
      <c r="K83" s="343">
        <v>2</v>
      </c>
      <c r="L83" s="671">
        <v>0</v>
      </c>
      <c r="M83" s="671">
        <v>463933</v>
      </c>
      <c r="N83" s="671">
        <v>463933</v>
      </c>
      <c r="O83" s="671">
        <v>151933</v>
      </c>
      <c r="P83" s="671">
        <v>0</v>
      </c>
      <c r="Q83" s="671"/>
      <c r="R83" s="671">
        <f t="shared" si="3"/>
        <v>0</v>
      </c>
      <c r="S83" s="671">
        <f t="shared" si="4"/>
        <v>463933</v>
      </c>
      <c r="T83" s="675">
        <f t="shared" si="5"/>
        <v>0</v>
      </c>
    </row>
    <row r="84" spans="1:20">
      <c r="A84" s="676" t="s">
        <v>1779</v>
      </c>
      <c r="B84" s="337" t="s">
        <v>480</v>
      </c>
      <c r="C84" s="343">
        <v>211084</v>
      </c>
      <c r="D84" s="343" t="s">
        <v>387</v>
      </c>
      <c r="E84" s="343" t="s">
        <v>548</v>
      </c>
      <c r="F84" s="343">
        <v>2961</v>
      </c>
      <c r="G84" s="343">
        <v>1</v>
      </c>
      <c r="H84" s="343">
        <v>1</v>
      </c>
      <c r="I84" s="343">
        <v>87</v>
      </c>
      <c r="J84" s="343"/>
      <c r="K84" s="343">
        <v>2</v>
      </c>
      <c r="L84" s="671">
        <v>0</v>
      </c>
      <c r="M84" s="671">
        <v>0</v>
      </c>
      <c r="N84" s="671"/>
      <c r="O84" s="671">
        <v>0</v>
      </c>
      <c r="P84" s="671">
        <v>0</v>
      </c>
      <c r="Q84" s="671"/>
      <c r="R84" s="671">
        <f t="shared" si="3"/>
        <v>0</v>
      </c>
      <c r="S84" s="671">
        <f t="shared" si="4"/>
        <v>0</v>
      </c>
      <c r="T84" s="675">
        <f t="shared" si="5"/>
        <v>0</v>
      </c>
    </row>
    <row r="85" spans="1:20">
      <c r="A85" s="676" t="s">
        <v>644</v>
      </c>
      <c r="B85" s="337" t="s">
        <v>480</v>
      </c>
      <c r="C85" s="343">
        <v>211084</v>
      </c>
      <c r="D85" s="343" t="s">
        <v>387</v>
      </c>
      <c r="E85" s="343" t="s">
        <v>548</v>
      </c>
      <c r="F85" s="343">
        <v>2981</v>
      </c>
      <c r="G85" s="343">
        <v>1</v>
      </c>
      <c r="H85" s="343">
        <v>1</v>
      </c>
      <c r="I85" s="343" t="s">
        <v>1317</v>
      </c>
      <c r="J85" s="343"/>
      <c r="K85" s="343">
        <v>2</v>
      </c>
      <c r="L85" s="671">
        <v>520000</v>
      </c>
      <c r="M85" s="671">
        <v>56067</v>
      </c>
      <c r="N85" s="671"/>
      <c r="O85" s="671">
        <v>56067</v>
      </c>
      <c r="P85" s="671">
        <v>0</v>
      </c>
      <c r="Q85" s="671"/>
      <c r="R85" s="671">
        <f t="shared" si="3"/>
        <v>56067</v>
      </c>
      <c r="S85" s="671">
        <f t="shared" si="4"/>
        <v>0</v>
      </c>
      <c r="T85" s="675">
        <f t="shared" si="5"/>
        <v>0</v>
      </c>
    </row>
    <row r="86" spans="1:20">
      <c r="A86" s="676" t="s">
        <v>645</v>
      </c>
      <c r="B86" s="337" t="s">
        <v>480</v>
      </c>
      <c r="C86" s="343">
        <v>211084</v>
      </c>
      <c r="D86" s="343" t="s">
        <v>387</v>
      </c>
      <c r="E86" s="343" t="s">
        <v>548</v>
      </c>
      <c r="F86" s="343">
        <v>3581</v>
      </c>
      <c r="G86" s="343">
        <v>1</v>
      </c>
      <c r="H86" s="343">
        <v>1</v>
      </c>
      <c r="I86" s="343" t="s">
        <v>1317</v>
      </c>
      <c r="J86" s="343"/>
      <c r="K86" s="343">
        <v>3</v>
      </c>
      <c r="L86" s="671">
        <v>720000</v>
      </c>
      <c r="M86" s="671">
        <v>894120.37</v>
      </c>
      <c r="N86" s="671">
        <v>619600</v>
      </c>
      <c r="O86" s="671">
        <v>288000</v>
      </c>
      <c r="P86" s="671">
        <v>222300</v>
      </c>
      <c r="Q86" s="671">
        <v>222300</v>
      </c>
      <c r="R86" s="671">
        <f t="shared" si="3"/>
        <v>274520.37</v>
      </c>
      <c r="S86" s="671">
        <f t="shared" si="4"/>
        <v>397300</v>
      </c>
      <c r="T86" s="675">
        <f t="shared" si="5"/>
        <v>0</v>
      </c>
    </row>
    <row r="87" spans="1:20">
      <c r="A87" s="676" t="s">
        <v>761</v>
      </c>
      <c r="B87" s="334" t="s">
        <v>521</v>
      </c>
      <c r="C87" s="343">
        <v>221104</v>
      </c>
      <c r="D87" s="343" t="s">
        <v>450</v>
      </c>
      <c r="E87" s="343" t="s">
        <v>546</v>
      </c>
      <c r="F87" s="343">
        <v>1511</v>
      </c>
      <c r="G87" s="343">
        <v>2</v>
      </c>
      <c r="H87" s="343">
        <v>2</v>
      </c>
      <c r="I87" s="343" t="s">
        <v>1317</v>
      </c>
      <c r="J87" s="343"/>
      <c r="K87" s="343">
        <v>1</v>
      </c>
      <c r="L87" s="671">
        <v>12462166</v>
      </c>
      <c r="M87" s="671">
        <v>12462166</v>
      </c>
      <c r="N87" s="671">
        <f>P87</f>
        <v>6313799.4900000002</v>
      </c>
      <c r="O87" s="671">
        <v>6316596</v>
      </c>
      <c r="P87" s="671">
        <v>6313799.4900000002</v>
      </c>
      <c r="Q87" s="671">
        <v>4203069.1400000006</v>
      </c>
      <c r="R87" s="671">
        <f t="shared" si="3"/>
        <v>6148366.5099999998</v>
      </c>
      <c r="S87" s="671">
        <f t="shared" si="4"/>
        <v>0</v>
      </c>
      <c r="T87" s="675">
        <f t="shared" si="5"/>
        <v>2110730.3499999996</v>
      </c>
    </row>
    <row r="88" spans="1:20">
      <c r="A88" s="676" t="s">
        <v>760</v>
      </c>
      <c r="B88" s="334" t="s">
        <v>521</v>
      </c>
      <c r="C88" s="343">
        <v>221104</v>
      </c>
      <c r="D88" s="343" t="s">
        <v>450</v>
      </c>
      <c r="E88" s="343" t="s">
        <v>546</v>
      </c>
      <c r="F88" s="343">
        <v>1511</v>
      </c>
      <c r="G88" s="343">
        <v>1</v>
      </c>
      <c r="H88" s="343">
        <v>2</v>
      </c>
      <c r="I88" s="343" t="s">
        <v>1317</v>
      </c>
      <c r="J88" s="343"/>
      <c r="K88" s="343">
        <v>1</v>
      </c>
      <c r="L88" s="671">
        <v>18693250</v>
      </c>
      <c r="M88" s="671">
        <v>18693250</v>
      </c>
      <c r="N88" s="671">
        <f>P88</f>
        <v>10141195</v>
      </c>
      <c r="O88" s="671">
        <v>10141195</v>
      </c>
      <c r="P88" s="671">
        <v>10141195</v>
      </c>
      <c r="Q88" s="671">
        <v>6832730.5599999996</v>
      </c>
      <c r="R88" s="671">
        <f t="shared" si="3"/>
        <v>8552055</v>
      </c>
      <c r="S88" s="671">
        <f t="shared" si="4"/>
        <v>0</v>
      </c>
      <c r="T88" s="675">
        <f t="shared" si="5"/>
        <v>3308464.4400000004</v>
      </c>
    </row>
    <row r="89" spans="1:20">
      <c r="A89" s="676" t="s">
        <v>651</v>
      </c>
      <c r="B89" s="337" t="s">
        <v>482</v>
      </c>
      <c r="C89" s="343">
        <v>215092</v>
      </c>
      <c r="D89" s="343" t="s">
        <v>389</v>
      </c>
      <c r="E89" s="343" t="s">
        <v>548</v>
      </c>
      <c r="F89" s="343">
        <v>2141</v>
      </c>
      <c r="G89" s="343">
        <v>1</v>
      </c>
      <c r="H89" s="343">
        <v>1</v>
      </c>
      <c r="I89" s="343" t="s">
        <v>1317</v>
      </c>
      <c r="J89" s="343"/>
      <c r="K89" s="343">
        <v>2</v>
      </c>
      <c r="L89" s="671">
        <v>78021</v>
      </c>
      <c r="M89" s="671">
        <v>78021</v>
      </c>
      <c r="N89" s="671"/>
      <c r="O89" s="671">
        <v>31208</v>
      </c>
      <c r="P89" s="671">
        <v>0</v>
      </c>
      <c r="Q89" s="671"/>
      <c r="R89" s="671">
        <f t="shared" si="3"/>
        <v>78021</v>
      </c>
      <c r="S89" s="671">
        <f t="shared" si="4"/>
        <v>0</v>
      </c>
      <c r="T89" s="675">
        <f t="shared" si="5"/>
        <v>0</v>
      </c>
    </row>
    <row r="90" spans="1:20">
      <c r="A90" s="676" t="s">
        <v>652</v>
      </c>
      <c r="B90" s="337" t="s">
        <v>482</v>
      </c>
      <c r="C90" s="343">
        <v>215092</v>
      </c>
      <c r="D90" s="343" t="s">
        <v>389</v>
      </c>
      <c r="E90" s="343" t="s">
        <v>548</v>
      </c>
      <c r="F90" s="343">
        <v>2151</v>
      </c>
      <c r="G90" s="343">
        <v>1</v>
      </c>
      <c r="H90" s="343">
        <v>1</v>
      </c>
      <c r="I90" s="343" t="s">
        <v>1317</v>
      </c>
      <c r="J90" s="343"/>
      <c r="K90" s="343">
        <v>2</v>
      </c>
      <c r="L90" s="671">
        <v>48666</v>
      </c>
      <c r="M90" s="671">
        <v>0</v>
      </c>
      <c r="N90" s="671"/>
      <c r="O90" s="671">
        <v>0</v>
      </c>
      <c r="P90" s="671">
        <v>0</v>
      </c>
      <c r="Q90" s="671"/>
      <c r="R90" s="671">
        <f t="shared" si="3"/>
        <v>0</v>
      </c>
      <c r="S90" s="671">
        <f t="shared" si="4"/>
        <v>0</v>
      </c>
      <c r="T90" s="675">
        <f t="shared" si="5"/>
        <v>0</v>
      </c>
    </row>
    <row r="91" spans="1:20">
      <c r="A91" s="676" t="s">
        <v>653</v>
      </c>
      <c r="B91" s="337" t="s">
        <v>482</v>
      </c>
      <c r="C91" s="343">
        <v>215092</v>
      </c>
      <c r="D91" s="343" t="s">
        <v>389</v>
      </c>
      <c r="E91" s="343" t="s">
        <v>548</v>
      </c>
      <c r="F91" s="343">
        <v>2161</v>
      </c>
      <c r="G91" s="343">
        <v>1</v>
      </c>
      <c r="H91" s="343">
        <v>1</v>
      </c>
      <c r="I91" s="343" t="s">
        <v>1317</v>
      </c>
      <c r="J91" s="343"/>
      <c r="K91" s="343">
        <v>2</v>
      </c>
      <c r="L91" s="671">
        <v>35865</v>
      </c>
      <c r="M91" s="671">
        <v>35865</v>
      </c>
      <c r="N91" s="671">
        <v>35865</v>
      </c>
      <c r="O91" s="671">
        <v>14348</v>
      </c>
      <c r="P91" s="671">
        <v>0</v>
      </c>
      <c r="Q91" s="671"/>
      <c r="R91" s="671">
        <f t="shared" si="3"/>
        <v>0</v>
      </c>
      <c r="S91" s="671">
        <f t="shared" si="4"/>
        <v>35865</v>
      </c>
      <c r="T91" s="675">
        <f t="shared" si="5"/>
        <v>0</v>
      </c>
    </row>
    <row r="92" spans="1:20">
      <c r="A92" s="676" t="s">
        <v>654</v>
      </c>
      <c r="B92" s="337" t="s">
        <v>482</v>
      </c>
      <c r="C92" s="343">
        <v>215092</v>
      </c>
      <c r="D92" s="343" t="s">
        <v>389</v>
      </c>
      <c r="E92" s="343" t="s">
        <v>548</v>
      </c>
      <c r="F92" s="343">
        <v>2171</v>
      </c>
      <c r="G92" s="343">
        <v>1</v>
      </c>
      <c r="H92" s="343">
        <v>1</v>
      </c>
      <c r="I92" s="343" t="s">
        <v>1317</v>
      </c>
      <c r="J92" s="343"/>
      <c r="K92" s="343">
        <v>2</v>
      </c>
      <c r="L92" s="671">
        <v>35750</v>
      </c>
      <c r="M92" s="671">
        <v>0</v>
      </c>
      <c r="N92" s="671"/>
      <c r="O92" s="671">
        <v>0</v>
      </c>
      <c r="P92" s="671">
        <v>0</v>
      </c>
      <c r="Q92" s="671"/>
      <c r="R92" s="671">
        <f t="shared" si="3"/>
        <v>0</v>
      </c>
      <c r="S92" s="671">
        <f t="shared" si="4"/>
        <v>0</v>
      </c>
      <c r="T92" s="675">
        <f t="shared" si="5"/>
        <v>0</v>
      </c>
    </row>
    <row r="93" spans="1:20">
      <c r="A93" s="676" t="s">
        <v>655</v>
      </c>
      <c r="B93" s="337" t="s">
        <v>482</v>
      </c>
      <c r="C93" s="343">
        <v>215092</v>
      </c>
      <c r="D93" s="343" t="s">
        <v>389</v>
      </c>
      <c r="E93" s="343" t="s">
        <v>548</v>
      </c>
      <c r="F93" s="343">
        <v>2221</v>
      </c>
      <c r="G93" s="343">
        <v>1</v>
      </c>
      <c r="H93" s="343">
        <v>1</v>
      </c>
      <c r="I93" s="343" t="s">
        <v>1317</v>
      </c>
      <c r="J93" s="343"/>
      <c r="K93" s="343">
        <v>2</v>
      </c>
      <c r="L93" s="671">
        <v>70400</v>
      </c>
      <c r="M93" s="671">
        <v>70400</v>
      </c>
      <c r="N93" s="671">
        <v>70156.800000000003</v>
      </c>
      <c r="O93" s="671">
        <v>28160</v>
      </c>
      <c r="P93" s="671">
        <v>0</v>
      </c>
      <c r="Q93" s="671"/>
      <c r="R93" s="671">
        <f t="shared" si="3"/>
        <v>243.19999999999709</v>
      </c>
      <c r="S93" s="671">
        <f t="shared" si="4"/>
        <v>70156.800000000003</v>
      </c>
      <c r="T93" s="675">
        <f t="shared" si="5"/>
        <v>0</v>
      </c>
    </row>
    <row r="94" spans="1:20">
      <c r="A94" s="676" t="s">
        <v>656</v>
      </c>
      <c r="B94" s="337" t="s">
        <v>482</v>
      </c>
      <c r="C94" s="343">
        <v>215092</v>
      </c>
      <c r="D94" s="343" t="s">
        <v>389</v>
      </c>
      <c r="E94" s="343" t="s">
        <v>548</v>
      </c>
      <c r="F94" s="343">
        <v>2311</v>
      </c>
      <c r="G94" s="343">
        <v>1</v>
      </c>
      <c r="H94" s="343">
        <v>1</v>
      </c>
      <c r="I94" s="343" t="s">
        <v>1317</v>
      </c>
      <c r="J94" s="343"/>
      <c r="K94" s="343">
        <v>2</v>
      </c>
      <c r="L94" s="671">
        <v>88600</v>
      </c>
      <c r="M94" s="671">
        <v>88600</v>
      </c>
      <c r="N94" s="671"/>
      <c r="O94" s="671">
        <v>35440</v>
      </c>
      <c r="P94" s="671">
        <v>0</v>
      </c>
      <c r="Q94" s="671"/>
      <c r="R94" s="671">
        <f t="shared" si="3"/>
        <v>88600</v>
      </c>
      <c r="S94" s="671">
        <f t="shared" si="4"/>
        <v>0</v>
      </c>
      <c r="T94" s="675">
        <f t="shared" si="5"/>
        <v>0</v>
      </c>
    </row>
    <row r="95" spans="1:20">
      <c r="A95" s="676" t="s">
        <v>657</v>
      </c>
      <c r="B95" s="337" t="s">
        <v>482</v>
      </c>
      <c r="C95" s="343">
        <v>215092</v>
      </c>
      <c r="D95" s="343" t="s">
        <v>389</v>
      </c>
      <c r="E95" s="343" t="s">
        <v>548</v>
      </c>
      <c r="F95" s="343">
        <v>2371</v>
      </c>
      <c r="G95" s="343">
        <v>1</v>
      </c>
      <c r="H95" s="343">
        <v>1</v>
      </c>
      <c r="I95" s="343" t="s">
        <v>1317</v>
      </c>
      <c r="J95" s="343"/>
      <c r="K95" s="343">
        <v>2</v>
      </c>
      <c r="L95" s="671">
        <v>224500</v>
      </c>
      <c r="M95" s="671">
        <v>0</v>
      </c>
      <c r="N95" s="671"/>
      <c r="O95" s="671">
        <v>0</v>
      </c>
      <c r="P95" s="671">
        <v>0</v>
      </c>
      <c r="Q95" s="671"/>
      <c r="R95" s="671">
        <f t="shared" si="3"/>
        <v>0</v>
      </c>
      <c r="S95" s="671">
        <f t="shared" si="4"/>
        <v>0</v>
      </c>
      <c r="T95" s="675">
        <f t="shared" si="5"/>
        <v>0</v>
      </c>
    </row>
    <row r="96" spans="1:20">
      <c r="A96" s="676" t="s">
        <v>658</v>
      </c>
      <c r="B96" s="337" t="s">
        <v>482</v>
      </c>
      <c r="C96" s="343">
        <v>215092</v>
      </c>
      <c r="D96" s="343" t="s">
        <v>389</v>
      </c>
      <c r="E96" s="343" t="s">
        <v>548</v>
      </c>
      <c r="F96" s="343">
        <v>2461</v>
      </c>
      <c r="G96" s="343">
        <v>1</v>
      </c>
      <c r="H96" s="343">
        <v>1</v>
      </c>
      <c r="I96" s="343" t="s">
        <v>1317</v>
      </c>
      <c r="J96" s="343"/>
      <c r="K96" s="343">
        <v>2</v>
      </c>
      <c r="L96" s="671">
        <v>45530</v>
      </c>
      <c r="M96" s="671">
        <v>45530</v>
      </c>
      <c r="N96" s="671"/>
      <c r="O96" s="671">
        <v>18212</v>
      </c>
      <c r="P96" s="671">
        <v>0</v>
      </c>
      <c r="Q96" s="671"/>
      <c r="R96" s="671">
        <f t="shared" si="3"/>
        <v>45530</v>
      </c>
      <c r="S96" s="671">
        <f t="shared" si="4"/>
        <v>0</v>
      </c>
      <c r="T96" s="675">
        <f t="shared" si="5"/>
        <v>0</v>
      </c>
    </row>
    <row r="97" spans="1:20">
      <c r="A97" s="676" t="s">
        <v>659</v>
      </c>
      <c r="B97" s="337" t="s">
        <v>482</v>
      </c>
      <c r="C97" s="343">
        <v>215092</v>
      </c>
      <c r="D97" s="343" t="s">
        <v>389</v>
      </c>
      <c r="E97" s="343" t="s">
        <v>548</v>
      </c>
      <c r="F97" s="343">
        <v>2471</v>
      </c>
      <c r="G97" s="343">
        <v>1</v>
      </c>
      <c r="H97" s="343">
        <v>1</v>
      </c>
      <c r="I97" s="343" t="s">
        <v>1317</v>
      </c>
      <c r="J97" s="343"/>
      <c r="K97" s="343">
        <v>2</v>
      </c>
      <c r="L97" s="671">
        <v>45958</v>
      </c>
      <c r="M97" s="671">
        <v>0</v>
      </c>
      <c r="N97" s="671"/>
      <c r="O97" s="671">
        <v>0</v>
      </c>
      <c r="P97" s="671">
        <v>0</v>
      </c>
      <c r="Q97" s="671"/>
      <c r="R97" s="671">
        <f t="shared" si="3"/>
        <v>0</v>
      </c>
      <c r="S97" s="671">
        <f t="shared" si="4"/>
        <v>0</v>
      </c>
      <c r="T97" s="675">
        <f t="shared" si="5"/>
        <v>0</v>
      </c>
    </row>
    <row r="98" spans="1:20">
      <c r="A98" s="676" t="s">
        <v>660</v>
      </c>
      <c r="B98" s="337" t="s">
        <v>482</v>
      </c>
      <c r="C98" s="343">
        <v>215092</v>
      </c>
      <c r="D98" s="343" t="s">
        <v>389</v>
      </c>
      <c r="E98" s="343" t="s">
        <v>548</v>
      </c>
      <c r="F98" s="343">
        <v>2491</v>
      </c>
      <c r="G98" s="343">
        <v>1</v>
      </c>
      <c r="H98" s="343">
        <v>1</v>
      </c>
      <c r="I98" s="343" t="s">
        <v>1317</v>
      </c>
      <c r="J98" s="343"/>
      <c r="K98" s="343">
        <v>2</v>
      </c>
      <c r="L98" s="671">
        <v>52380</v>
      </c>
      <c r="M98" s="671">
        <v>52380</v>
      </c>
      <c r="N98" s="671"/>
      <c r="O98" s="671">
        <v>20952</v>
      </c>
      <c r="P98" s="671">
        <v>0</v>
      </c>
      <c r="Q98" s="671"/>
      <c r="R98" s="671">
        <f t="shared" si="3"/>
        <v>52380</v>
      </c>
      <c r="S98" s="671">
        <f t="shared" si="4"/>
        <v>0</v>
      </c>
      <c r="T98" s="675">
        <f t="shared" si="5"/>
        <v>0</v>
      </c>
    </row>
    <row r="99" spans="1:20">
      <c r="A99" s="676" t="s">
        <v>661</v>
      </c>
      <c r="B99" s="337" t="s">
        <v>482</v>
      </c>
      <c r="C99" s="343">
        <v>215092</v>
      </c>
      <c r="D99" s="343" t="s">
        <v>389</v>
      </c>
      <c r="E99" s="343" t="s">
        <v>548</v>
      </c>
      <c r="F99" s="343">
        <v>2531</v>
      </c>
      <c r="G99" s="343">
        <v>1</v>
      </c>
      <c r="H99" s="343">
        <v>1</v>
      </c>
      <c r="I99" s="343" t="s">
        <v>1317</v>
      </c>
      <c r="J99" s="343"/>
      <c r="K99" s="343">
        <v>2</v>
      </c>
      <c r="L99" s="671">
        <v>31426</v>
      </c>
      <c r="M99" s="671">
        <v>31426</v>
      </c>
      <c r="N99" s="671"/>
      <c r="O99" s="671">
        <v>12572</v>
      </c>
      <c r="P99" s="671">
        <v>0</v>
      </c>
      <c r="Q99" s="671"/>
      <c r="R99" s="671">
        <f t="shared" si="3"/>
        <v>31426</v>
      </c>
      <c r="S99" s="671">
        <f t="shared" si="4"/>
        <v>0</v>
      </c>
      <c r="T99" s="675">
        <f t="shared" si="5"/>
        <v>0</v>
      </c>
    </row>
    <row r="100" spans="1:20">
      <c r="A100" s="676" t="s">
        <v>662</v>
      </c>
      <c r="B100" s="337" t="s">
        <v>482</v>
      </c>
      <c r="C100" s="343">
        <v>215092</v>
      </c>
      <c r="D100" s="343" t="s">
        <v>389</v>
      </c>
      <c r="E100" s="343" t="s">
        <v>548</v>
      </c>
      <c r="F100" s="343">
        <v>2541</v>
      </c>
      <c r="G100" s="343">
        <v>1</v>
      </c>
      <c r="H100" s="343">
        <v>1</v>
      </c>
      <c r="I100" s="343" t="s">
        <v>1317</v>
      </c>
      <c r="J100" s="343"/>
      <c r="K100" s="343">
        <v>2</v>
      </c>
      <c r="L100" s="671">
        <v>36969</v>
      </c>
      <c r="M100" s="671">
        <v>36969</v>
      </c>
      <c r="N100" s="671"/>
      <c r="O100" s="671">
        <v>14788</v>
      </c>
      <c r="P100" s="671">
        <v>0</v>
      </c>
      <c r="Q100" s="671"/>
      <c r="R100" s="671">
        <f t="shared" si="3"/>
        <v>36969</v>
      </c>
      <c r="S100" s="671">
        <f t="shared" si="4"/>
        <v>0</v>
      </c>
      <c r="T100" s="675">
        <f t="shared" si="5"/>
        <v>0</v>
      </c>
    </row>
    <row r="101" spans="1:20">
      <c r="A101" s="676" t="s">
        <v>663</v>
      </c>
      <c r="B101" s="337" t="s">
        <v>482</v>
      </c>
      <c r="C101" s="343">
        <v>215092</v>
      </c>
      <c r="D101" s="343" t="s">
        <v>389</v>
      </c>
      <c r="E101" s="343" t="s">
        <v>548</v>
      </c>
      <c r="F101" s="343">
        <v>2591</v>
      </c>
      <c r="G101" s="343">
        <v>1</v>
      </c>
      <c r="H101" s="343">
        <v>1</v>
      </c>
      <c r="I101" s="343" t="s">
        <v>1317</v>
      </c>
      <c r="J101" s="343"/>
      <c r="K101" s="343">
        <v>2</v>
      </c>
      <c r="L101" s="671">
        <v>19500</v>
      </c>
      <c r="M101" s="671">
        <v>19500</v>
      </c>
      <c r="N101" s="671"/>
      <c r="O101" s="671">
        <v>7800</v>
      </c>
      <c r="P101" s="671">
        <v>0</v>
      </c>
      <c r="Q101" s="671"/>
      <c r="R101" s="671">
        <f t="shared" si="3"/>
        <v>19500</v>
      </c>
      <c r="S101" s="671">
        <f t="shared" si="4"/>
        <v>0</v>
      </c>
      <c r="T101" s="675">
        <f t="shared" si="5"/>
        <v>0</v>
      </c>
    </row>
    <row r="102" spans="1:20">
      <c r="A102" s="676" t="s">
        <v>763</v>
      </c>
      <c r="B102" s="334" t="s">
        <v>521</v>
      </c>
      <c r="C102" s="343">
        <v>221104</v>
      </c>
      <c r="D102" s="343" t="s">
        <v>450</v>
      </c>
      <c r="E102" s="343" t="s">
        <v>546</v>
      </c>
      <c r="F102" s="343">
        <v>1541</v>
      </c>
      <c r="G102" s="343">
        <v>1</v>
      </c>
      <c r="H102" s="343">
        <v>2</v>
      </c>
      <c r="I102" s="343" t="s">
        <v>1318</v>
      </c>
      <c r="J102" s="343"/>
      <c r="K102" s="343">
        <v>1</v>
      </c>
      <c r="L102" s="671">
        <v>4733752</v>
      </c>
      <c r="M102" s="671">
        <v>4733752</v>
      </c>
      <c r="N102" s="671"/>
      <c r="O102" s="671">
        <v>150000</v>
      </c>
      <c r="P102" s="671">
        <v>0</v>
      </c>
      <c r="Q102" s="671"/>
      <c r="R102" s="671">
        <f t="shared" si="3"/>
        <v>4733752</v>
      </c>
      <c r="S102" s="671">
        <f t="shared" si="4"/>
        <v>0</v>
      </c>
      <c r="T102" s="675">
        <f t="shared" si="5"/>
        <v>0</v>
      </c>
    </row>
    <row r="103" spans="1:20">
      <c r="A103" s="676" t="s">
        <v>764</v>
      </c>
      <c r="B103" s="334" t="s">
        <v>521</v>
      </c>
      <c r="C103" s="343">
        <v>221104</v>
      </c>
      <c r="D103" s="343" t="s">
        <v>450</v>
      </c>
      <c r="E103" s="343" t="s">
        <v>546</v>
      </c>
      <c r="F103" s="343">
        <v>1541</v>
      </c>
      <c r="G103" s="343">
        <v>1</v>
      </c>
      <c r="H103" s="343">
        <v>2</v>
      </c>
      <c r="I103" s="343">
        <v>18</v>
      </c>
      <c r="J103" s="343"/>
      <c r="K103" s="343">
        <v>1</v>
      </c>
      <c r="L103" s="671">
        <v>25195007</v>
      </c>
      <c r="M103" s="671">
        <v>25195007</v>
      </c>
      <c r="N103" s="671"/>
      <c r="O103" s="671">
        <v>500000</v>
      </c>
      <c r="P103" s="671">
        <v>0</v>
      </c>
      <c r="Q103" s="671"/>
      <c r="R103" s="671">
        <f t="shared" si="3"/>
        <v>25195007</v>
      </c>
      <c r="S103" s="671">
        <f t="shared" si="4"/>
        <v>0</v>
      </c>
      <c r="T103" s="675">
        <f t="shared" si="5"/>
        <v>0</v>
      </c>
    </row>
    <row r="104" spans="1:20">
      <c r="A104" s="676" t="s">
        <v>666</v>
      </c>
      <c r="B104" s="337" t="s">
        <v>482</v>
      </c>
      <c r="C104" s="343">
        <v>215092</v>
      </c>
      <c r="D104" s="343" t="s">
        <v>389</v>
      </c>
      <c r="E104" s="343" t="s">
        <v>548</v>
      </c>
      <c r="F104" s="343">
        <v>2741</v>
      </c>
      <c r="G104" s="343">
        <v>1</v>
      </c>
      <c r="H104" s="343">
        <v>1</v>
      </c>
      <c r="I104" s="343" t="s">
        <v>1317</v>
      </c>
      <c r="J104" s="343"/>
      <c r="K104" s="343">
        <v>2</v>
      </c>
      <c r="L104" s="671">
        <v>55800</v>
      </c>
      <c r="M104" s="671">
        <v>0</v>
      </c>
      <c r="N104" s="671"/>
      <c r="O104" s="671">
        <v>0</v>
      </c>
      <c r="P104" s="671">
        <v>0</v>
      </c>
      <c r="Q104" s="671"/>
      <c r="R104" s="671">
        <f t="shared" si="3"/>
        <v>0</v>
      </c>
      <c r="S104" s="671">
        <f t="shared" si="4"/>
        <v>0</v>
      </c>
      <c r="T104" s="675">
        <f t="shared" si="5"/>
        <v>0</v>
      </c>
    </row>
    <row r="105" spans="1:20">
      <c r="A105" s="676" t="s">
        <v>667</v>
      </c>
      <c r="B105" s="337" t="s">
        <v>482</v>
      </c>
      <c r="C105" s="343">
        <v>215092</v>
      </c>
      <c r="D105" s="343" t="s">
        <v>389</v>
      </c>
      <c r="E105" s="343" t="s">
        <v>548</v>
      </c>
      <c r="F105" s="343">
        <v>2911</v>
      </c>
      <c r="G105" s="343">
        <v>1</v>
      </c>
      <c r="H105" s="343">
        <v>1</v>
      </c>
      <c r="I105" s="343" t="s">
        <v>1317</v>
      </c>
      <c r="J105" s="343"/>
      <c r="K105" s="343">
        <v>2</v>
      </c>
      <c r="L105" s="671">
        <v>261050</v>
      </c>
      <c r="M105" s="671">
        <v>0</v>
      </c>
      <c r="N105" s="671"/>
      <c r="O105" s="671">
        <v>0</v>
      </c>
      <c r="P105" s="671">
        <v>0</v>
      </c>
      <c r="Q105" s="671"/>
      <c r="R105" s="671">
        <f t="shared" si="3"/>
        <v>0</v>
      </c>
      <c r="S105" s="671">
        <f t="shared" si="4"/>
        <v>0</v>
      </c>
      <c r="T105" s="675">
        <f t="shared" si="5"/>
        <v>0</v>
      </c>
    </row>
    <row r="106" spans="1:20">
      <c r="A106" s="676" t="s">
        <v>766</v>
      </c>
      <c r="B106" s="334" t="s">
        <v>521</v>
      </c>
      <c r="C106" s="343">
        <v>221104</v>
      </c>
      <c r="D106" s="343" t="s">
        <v>450</v>
      </c>
      <c r="E106" s="343" t="s">
        <v>546</v>
      </c>
      <c r="F106" s="343">
        <v>1541</v>
      </c>
      <c r="G106" s="343">
        <v>2</v>
      </c>
      <c r="H106" s="343">
        <v>2</v>
      </c>
      <c r="I106" s="343" t="s">
        <v>1318</v>
      </c>
      <c r="J106" s="343"/>
      <c r="K106" s="343">
        <v>1</v>
      </c>
      <c r="L106" s="671">
        <v>3155834</v>
      </c>
      <c r="M106" s="671">
        <v>3155834</v>
      </c>
      <c r="N106" s="671"/>
      <c r="O106" s="671">
        <v>0</v>
      </c>
      <c r="P106" s="671">
        <v>0</v>
      </c>
      <c r="Q106" s="671"/>
      <c r="R106" s="671">
        <f t="shared" si="3"/>
        <v>3155834</v>
      </c>
      <c r="S106" s="671">
        <f t="shared" si="4"/>
        <v>0</v>
      </c>
      <c r="T106" s="675">
        <f t="shared" si="5"/>
        <v>0</v>
      </c>
    </row>
    <row r="107" spans="1:20">
      <c r="A107" s="676" t="s">
        <v>673</v>
      </c>
      <c r="B107" s="334" t="s">
        <v>517</v>
      </c>
      <c r="C107" s="343">
        <v>221001</v>
      </c>
      <c r="D107" s="343" t="s">
        <v>445</v>
      </c>
      <c r="E107" s="343" t="s">
        <v>674</v>
      </c>
      <c r="F107" s="343">
        <v>2211</v>
      </c>
      <c r="G107" s="343">
        <v>1</v>
      </c>
      <c r="H107" s="343">
        <v>1</v>
      </c>
      <c r="I107" s="343" t="s">
        <v>1317</v>
      </c>
      <c r="J107" s="343"/>
      <c r="K107" s="343">
        <v>2</v>
      </c>
      <c r="L107" s="671">
        <v>0</v>
      </c>
      <c r="M107" s="671">
        <v>4380000</v>
      </c>
      <c r="N107" s="671"/>
      <c r="O107" s="671">
        <v>2000000</v>
      </c>
      <c r="P107" s="671">
        <v>0</v>
      </c>
      <c r="Q107" s="671"/>
      <c r="R107" s="671">
        <f t="shared" si="3"/>
        <v>4380000</v>
      </c>
      <c r="S107" s="671">
        <f t="shared" si="4"/>
        <v>0</v>
      </c>
      <c r="T107" s="675">
        <f t="shared" si="5"/>
        <v>0</v>
      </c>
    </row>
    <row r="108" spans="1:20">
      <c r="A108" s="676" t="s">
        <v>675</v>
      </c>
      <c r="B108" s="334" t="s">
        <v>517</v>
      </c>
      <c r="C108" s="343">
        <v>221001</v>
      </c>
      <c r="D108" s="343" t="s">
        <v>445</v>
      </c>
      <c r="E108" s="343" t="s">
        <v>674</v>
      </c>
      <c r="F108" s="343">
        <v>3941</v>
      </c>
      <c r="G108" s="343">
        <v>1</v>
      </c>
      <c r="H108" s="343">
        <v>1</v>
      </c>
      <c r="I108" s="343" t="s">
        <v>1317</v>
      </c>
      <c r="J108" s="343"/>
      <c r="K108" s="343">
        <v>3</v>
      </c>
      <c r="L108" s="671">
        <v>43960200</v>
      </c>
      <c r="M108" s="671">
        <v>39580200</v>
      </c>
      <c r="N108" s="671">
        <v>14027572.029999999</v>
      </c>
      <c r="O108" s="671">
        <v>25215632.030000001</v>
      </c>
      <c r="P108" s="671">
        <v>0</v>
      </c>
      <c r="Q108" s="671"/>
      <c r="R108" s="671">
        <f t="shared" si="3"/>
        <v>25552627.969999999</v>
      </c>
      <c r="S108" s="671">
        <f t="shared" si="4"/>
        <v>14027572.029999999</v>
      </c>
      <c r="T108" s="675">
        <f t="shared" si="5"/>
        <v>0</v>
      </c>
    </row>
    <row r="109" spans="1:20">
      <c r="A109" s="676" t="s">
        <v>676</v>
      </c>
      <c r="B109" s="334" t="s">
        <v>517</v>
      </c>
      <c r="C109" s="343">
        <v>221001</v>
      </c>
      <c r="D109" s="343" t="s">
        <v>445</v>
      </c>
      <c r="E109" s="343" t="s">
        <v>548</v>
      </c>
      <c r="F109" s="343">
        <v>2941</v>
      </c>
      <c r="G109" s="343">
        <v>1</v>
      </c>
      <c r="H109" s="343">
        <v>1</v>
      </c>
      <c r="I109" s="343" t="s">
        <v>1317</v>
      </c>
      <c r="J109" s="343"/>
      <c r="K109" s="343">
        <v>2</v>
      </c>
      <c r="L109" s="671">
        <v>100000</v>
      </c>
      <c r="M109" s="671">
        <v>100000</v>
      </c>
      <c r="N109" s="671"/>
      <c r="O109" s="671">
        <v>40000</v>
      </c>
      <c r="P109" s="671">
        <v>0</v>
      </c>
      <c r="Q109" s="671"/>
      <c r="R109" s="671">
        <f t="shared" si="3"/>
        <v>100000</v>
      </c>
      <c r="S109" s="671">
        <f t="shared" si="4"/>
        <v>0</v>
      </c>
      <c r="T109" s="675">
        <f t="shared" si="5"/>
        <v>0</v>
      </c>
    </row>
    <row r="110" spans="1:20">
      <c r="A110" s="676" t="s">
        <v>677</v>
      </c>
      <c r="B110" s="334" t="s">
        <v>517</v>
      </c>
      <c r="C110" s="343">
        <v>221001</v>
      </c>
      <c r="D110" s="343" t="s">
        <v>445</v>
      </c>
      <c r="E110" s="343" t="s">
        <v>548</v>
      </c>
      <c r="F110" s="343">
        <v>2961</v>
      </c>
      <c r="G110" s="343">
        <v>1</v>
      </c>
      <c r="H110" s="343">
        <v>1</v>
      </c>
      <c r="I110" s="343" t="s">
        <v>1317</v>
      </c>
      <c r="J110" s="343"/>
      <c r="K110" s="343">
        <v>2</v>
      </c>
      <c r="L110" s="671">
        <v>0</v>
      </c>
      <c r="M110" s="671">
        <v>623932.93000000005</v>
      </c>
      <c r="N110" s="671">
        <v>623932.93000000005</v>
      </c>
      <c r="O110" s="671">
        <v>215932.93</v>
      </c>
      <c r="P110" s="671">
        <v>0</v>
      </c>
      <c r="Q110" s="671"/>
      <c r="R110" s="671">
        <f t="shared" si="3"/>
        <v>0</v>
      </c>
      <c r="S110" s="671">
        <f t="shared" si="4"/>
        <v>623932.93000000005</v>
      </c>
      <c r="T110" s="675">
        <f t="shared" si="5"/>
        <v>0</v>
      </c>
    </row>
    <row r="111" spans="1:20">
      <c r="A111" s="676" t="s">
        <v>1778</v>
      </c>
      <c r="B111" s="334" t="s">
        <v>517</v>
      </c>
      <c r="C111" s="343">
        <v>221001</v>
      </c>
      <c r="D111" s="343" t="s">
        <v>445</v>
      </c>
      <c r="E111" s="343" t="s">
        <v>548</v>
      </c>
      <c r="F111" s="343">
        <v>2961</v>
      </c>
      <c r="G111" s="343">
        <v>1</v>
      </c>
      <c r="H111" s="343">
        <v>1</v>
      </c>
      <c r="I111" s="343">
        <v>87</v>
      </c>
      <c r="J111" s="343"/>
      <c r="K111" s="343">
        <v>2</v>
      </c>
      <c r="L111" s="671">
        <v>0</v>
      </c>
      <c r="M111" s="671">
        <v>0</v>
      </c>
      <c r="N111" s="671"/>
      <c r="O111" s="671">
        <v>0</v>
      </c>
      <c r="P111" s="671">
        <v>0</v>
      </c>
      <c r="Q111" s="671"/>
      <c r="R111" s="671">
        <f t="shared" si="3"/>
        <v>0</v>
      </c>
      <c r="S111" s="671">
        <f t="shared" si="4"/>
        <v>0</v>
      </c>
      <c r="T111" s="675">
        <f t="shared" si="5"/>
        <v>0</v>
      </c>
    </row>
    <row r="112" spans="1:20">
      <c r="A112" s="676" t="s">
        <v>678</v>
      </c>
      <c r="B112" s="334" t="s">
        <v>517</v>
      </c>
      <c r="C112" s="343">
        <v>221001</v>
      </c>
      <c r="D112" s="343" t="s">
        <v>445</v>
      </c>
      <c r="E112" s="343" t="s">
        <v>548</v>
      </c>
      <c r="F112" s="343">
        <v>2981</v>
      </c>
      <c r="G112" s="343">
        <v>1</v>
      </c>
      <c r="H112" s="343">
        <v>1</v>
      </c>
      <c r="I112" s="343" t="s">
        <v>1317</v>
      </c>
      <c r="J112" s="343"/>
      <c r="K112" s="343">
        <v>2</v>
      </c>
      <c r="L112" s="671">
        <v>680000</v>
      </c>
      <c r="M112" s="671">
        <v>56067.07</v>
      </c>
      <c r="N112" s="671"/>
      <c r="O112" s="671">
        <v>56067.07</v>
      </c>
      <c r="P112" s="671">
        <v>0</v>
      </c>
      <c r="Q112" s="671"/>
      <c r="R112" s="671">
        <f t="shared" si="3"/>
        <v>56067.07</v>
      </c>
      <c r="S112" s="671">
        <f t="shared" si="4"/>
        <v>0</v>
      </c>
      <c r="T112" s="675">
        <f t="shared" si="5"/>
        <v>0</v>
      </c>
    </row>
    <row r="113" spans="1:20">
      <c r="A113" s="676" t="s">
        <v>767</v>
      </c>
      <c r="B113" s="334" t="s">
        <v>521</v>
      </c>
      <c r="C113" s="343">
        <v>221104</v>
      </c>
      <c r="D113" s="343" t="s">
        <v>450</v>
      </c>
      <c r="E113" s="343" t="s">
        <v>546</v>
      </c>
      <c r="F113" s="343">
        <v>1541</v>
      </c>
      <c r="G113" s="343">
        <v>2</v>
      </c>
      <c r="H113" s="343">
        <v>2</v>
      </c>
      <c r="I113" s="343">
        <v>18</v>
      </c>
      <c r="J113" s="343"/>
      <c r="K113" s="343">
        <v>1</v>
      </c>
      <c r="L113" s="671">
        <v>16796672</v>
      </c>
      <c r="M113" s="671">
        <v>16796672</v>
      </c>
      <c r="N113" s="671"/>
      <c r="O113" s="671">
        <v>0</v>
      </c>
      <c r="P113" s="671">
        <v>0</v>
      </c>
      <c r="Q113" s="671"/>
      <c r="R113" s="671">
        <f t="shared" si="3"/>
        <v>16796672</v>
      </c>
      <c r="S113" s="671">
        <f t="shared" si="4"/>
        <v>0</v>
      </c>
      <c r="T113" s="675">
        <f t="shared" si="5"/>
        <v>0</v>
      </c>
    </row>
    <row r="114" spans="1:20">
      <c r="A114" s="676" t="s">
        <v>679</v>
      </c>
      <c r="B114" s="334" t="s">
        <v>517</v>
      </c>
      <c r="C114" s="343">
        <v>221001</v>
      </c>
      <c r="D114" s="343" t="s">
        <v>445</v>
      </c>
      <c r="E114" s="343" t="s">
        <v>548</v>
      </c>
      <c r="F114" s="343">
        <v>3132</v>
      </c>
      <c r="G114" s="343">
        <v>1</v>
      </c>
      <c r="H114" s="343">
        <v>1</v>
      </c>
      <c r="I114" s="343" t="s">
        <v>1317</v>
      </c>
      <c r="J114" s="343"/>
      <c r="K114" s="343">
        <v>3</v>
      </c>
      <c r="L114" s="671">
        <v>90000</v>
      </c>
      <c r="M114" s="671">
        <v>90000</v>
      </c>
      <c r="N114" s="671">
        <v>90000</v>
      </c>
      <c r="O114" s="671">
        <v>63000</v>
      </c>
      <c r="P114" s="671">
        <v>48448</v>
      </c>
      <c r="Q114" s="671">
        <v>48448</v>
      </c>
      <c r="R114" s="671">
        <f t="shared" si="3"/>
        <v>0</v>
      </c>
      <c r="S114" s="671">
        <f t="shared" si="4"/>
        <v>41552</v>
      </c>
      <c r="T114" s="675">
        <f t="shared" si="5"/>
        <v>0</v>
      </c>
    </row>
    <row r="115" spans="1:20">
      <c r="A115" s="676" t="s">
        <v>680</v>
      </c>
      <c r="B115" s="334" t="s">
        <v>517</v>
      </c>
      <c r="C115" s="343">
        <v>221001</v>
      </c>
      <c r="D115" s="343" t="s">
        <v>445</v>
      </c>
      <c r="E115" s="343" t="s">
        <v>548</v>
      </c>
      <c r="F115" s="343">
        <v>3141</v>
      </c>
      <c r="G115" s="343">
        <v>1</v>
      </c>
      <c r="H115" s="343">
        <v>1</v>
      </c>
      <c r="I115" s="343">
        <v>22</v>
      </c>
      <c r="J115" s="343"/>
      <c r="K115" s="343">
        <v>3</v>
      </c>
      <c r="L115" s="671">
        <v>2341385</v>
      </c>
      <c r="M115" s="671">
        <v>2341385</v>
      </c>
      <c r="N115" s="671">
        <v>2000000</v>
      </c>
      <c r="O115" s="671">
        <v>936556</v>
      </c>
      <c r="P115" s="671">
        <v>611389.62</v>
      </c>
      <c r="Q115" s="671">
        <v>611389.62</v>
      </c>
      <c r="R115" s="671">
        <f t="shared" si="3"/>
        <v>341385</v>
      </c>
      <c r="S115" s="671">
        <f t="shared" si="4"/>
        <v>1388610.38</v>
      </c>
      <c r="T115" s="675">
        <f t="shared" si="5"/>
        <v>0</v>
      </c>
    </row>
    <row r="116" spans="1:20">
      <c r="A116" s="676" t="s">
        <v>681</v>
      </c>
      <c r="B116" s="334" t="s">
        <v>517</v>
      </c>
      <c r="C116" s="343">
        <v>221001</v>
      </c>
      <c r="D116" s="343" t="s">
        <v>445</v>
      </c>
      <c r="E116" s="343" t="s">
        <v>548</v>
      </c>
      <c r="F116" s="343">
        <v>3161</v>
      </c>
      <c r="G116" s="343">
        <v>1</v>
      </c>
      <c r="H116" s="343">
        <v>1</v>
      </c>
      <c r="I116" s="343" t="s">
        <v>1317</v>
      </c>
      <c r="J116" s="343"/>
      <c r="K116" s="343">
        <v>3</v>
      </c>
      <c r="L116" s="671">
        <v>0</v>
      </c>
      <c r="M116" s="671">
        <v>1577500</v>
      </c>
      <c r="N116" s="671">
        <v>1507500</v>
      </c>
      <c r="O116" s="671">
        <v>1227500</v>
      </c>
      <c r="P116" s="671">
        <v>1005000.8</v>
      </c>
      <c r="Q116" s="671">
        <v>1005000.8</v>
      </c>
      <c r="R116" s="671">
        <f t="shared" si="3"/>
        <v>70000</v>
      </c>
      <c r="S116" s="671">
        <f t="shared" si="4"/>
        <v>502499.19999999995</v>
      </c>
      <c r="T116" s="675">
        <f t="shared" si="5"/>
        <v>0</v>
      </c>
    </row>
    <row r="117" spans="1:20">
      <c r="A117" s="676" t="s">
        <v>682</v>
      </c>
      <c r="B117" s="334" t="s">
        <v>517</v>
      </c>
      <c r="C117" s="343">
        <v>221001</v>
      </c>
      <c r="D117" s="343" t="s">
        <v>445</v>
      </c>
      <c r="E117" s="343" t="s">
        <v>548</v>
      </c>
      <c r="F117" s="343">
        <v>3171</v>
      </c>
      <c r="G117" s="343">
        <v>1</v>
      </c>
      <c r="H117" s="343">
        <v>1</v>
      </c>
      <c r="I117" s="343" t="s">
        <v>1317</v>
      </c>
      <c r="J117" s="343"/>
      <c r="K117" s="343">
        <v>3</v>
      </c>
      <c r="L117" s="671">
        <v>2566557</v>
      </c>
      <c r="M117" s="671">
        <v>1566557</v>
      </c>
      <c r="N117" s="671">
        <v>1500000</v>
      </c>
      <c r="O117" s="671">
        <v>626624</v>
      </c>
      <c r="P117" s="671">
        <v>516603.11</v>
      </c>
      <c r="Q117" s="671">
        <v>516603.11</v>
      </c>
      <c r="R117" s="671">
        <f t="shared" si="3"/>
        <v>66557</v>
      </c>
      <c r="S117" s="671">
        <f t="shared" si="4"/>
        <v>983396.89</v>
      </c>
      <c r="T117" s="675">
        <f t="shared" si="5"/>
        <v>0</v>
      </c>
    </row>
    <row r="118" spans="1:20">
      <c r="A118" s="676" t="s">
        <v>683</v>
      </c>
      <c r="B118" s="334" t="s">
        <v>517</v>
      </c>
      <c r="C118" s="343">
        <v>221001</v>
      </c>
      <c r="D118" s="343" t="s">
        <v>445</v>
      </c>
      <c r="E118" s="343" t="s">
        <v>548</v>
      </c>
      <c r="F118" s="343">
        <v>3221</v>
      </c>
      <c r="G118" s="343">
        <v>1</v>
      </c>
      <c r="H118" s="343">
        <v>1</v>
      </c>
      <c r="I118" s="343" t="s">
        <v>1317</v>
      </c>
      <c r="J118" s="343"/>
      <c r="K118" s="343">
        <v>3</v>
      </c>
      <c r="L118" s="671">
        <v>4500000</v>
      </c>
      <c r="M118" s="671">
        <v>4500000</v>
      </c>
      <c r="N118" s="671">
        <v>4500000</v>
      </c>
      <c r="O118" s="671">
        <v>2700000</v>
      </c>
      <c r="P118" s="671">
        <v>2175000</v>
      </c>
      <c r="Q118" s="671">
        <v>2175000</v>
      </c>
      <c r="R118" s="671">
        <f t="shared" si="3"/>
        <v>0</v>
      </c>
      <c r="S118" s="671">
        <f t="shared" si="4"/>
        <v>2325000</v>
      </c>
      <c r="T118" s="675">
        <f t="shared" si="5"/>
        <v>0</v>
      </c>
    </row>
    <row r="119" spans="1:20">
      <c r="A119" s="676" t="s">
        <v>1777</v>
      </c>
      <c r="B119" s="334" t="s">
        <v>1182</v>
      </c>
      <c r="C119" s="343">
        <v>233104</v>
      </c>
      <c r="D119" s="343" t="s">
        <v>450</v>
      </c>
      <c r="E119" s="343" t="s">
        <v>546</v>
      </c>
      <c r="F119" s="343">
        <v>1543</v>
      </c>
      <c r="G119" s="343">
        <v>1</v>
      </c>
      <c r="H119" s="343">
        <v>2</v>
      </c>
      <c r="I119" s="343">
        <v>26</v>
      </c>
      <c r="J119" s="343"/>
      <c r="K119" s="343">
        <v>1</v>
      </c>
      <c r="L119" s="671">
        <v>0</v>
      </c>
      <c r="M119" s="671">
        <v>0</v>
      </c>
      <c r="N119" s="671"/>
      <c r="O119" s="671">
        <v>0</v>
      </c>
      <c r="P119" s="671">
        <v>0</v>
      </c>
      <c r="Q119" s="671"/>
      <c r="R119" s="671">
        <f t="shared" si="3"/>
        <v>0</v>
      </c>
      <c r="S119" s="671">
        <f t="shared" si="4"/>
        <v>0</v>
      </c>
      <c r="T119" s="675">
        <f t="shared" si="5"/>
        <v>0</v>
      </c>
    </row>
    <row r="120" spans="1:20">
      <c r="A120" s="676" t="s">
        <v>1776</v>
      </c>
      <c r="B120" s="334" t="s">
        <v>517</v>
      </c>
      <c r="C120" s="343">
        <v>221001</v>
      </c>
      <c r="D120" s="343" t="s">
        <v>445</v>
      </c>
      <c r="E120" s="343" t="s">
        <v>548</v>
      </c>
      <c r="F120" s="343">
        <v>3411</v>
      </c>
      <c r="G120" s="343">
        <v>1</v>
      </c>
      <c r="H120" s="343">
        <v>1</v>
      </c>
      <c r="I120" s="343" t="s">
        <v>1317</v>
      </c>
      <c r="J120" s="343"/>
      <c r="K120" s="343">
        <v>3</v>
      </c>
      <c r="L120" s="671">
        <v>0</v>
      </c>
      <c r="M120" s="671">
        <v>0</v>
      </c>
      <c r="N120" s="671"/>
      <c r="O120" s="671">
        <v>0</v>
      </c>
      <c r="P120" s="671">
        <v>0</v>
      </c>
      <c r="Q120" s="671"/>
      <c r="R120" s="671">
        <f t="shared" si="3"/>
        <v>0</v>
      </c>
      <c r="S120" s="671">
        <f t="shared" si="4"/>
        <v>0</v>
      </c>
      <c r="T120" s="675">
        <f t="shared" si="5"/>
        <v>0</v>
      </c>
    </row>
    <row r="121" spans="1:20">
      <c r="A121" s="676" t="s">
        <v>685</v>
      </c>
      <c r="B121" s="334" t="s">
        <v>517</v>
      </c>
      <c r="C121" s="343">
        <v>221001</v>
      </c>
      <c r="D121" s="343" t="s">
        <v>445</v>
      </c>
      <c r="E121" s="343" t="s">
        <v>548</v>
      </c>
      <c r="F121" s="343">
        <v>3531</v>
      </c>
      <c r="G121" s="343">
        <v>1</v>
      </c>
      <c r="H121" s="343">
        <v>1</v>
      </c>
      <c r="I121" s="343" t="s">
        <v>1317</v>
      </c>
      <c r="J121" s="343"/>
      <c r="K121" s="343">
        <v>3</v>
      </c>
      <c r="L121" s="671">
        <v>5820391</v>
      </c>
      <c r="M121" s="671">
        <v>7742891</v>
      </c>
      <c r="N121" s="671"/>
      <c r="O121" s="671">
        <v>2500656</v>
      </c>
      <c r="P121" s="671">
        <v>0</v>
      </c>
      <c r="Q121" s="671"/>
      <c r="R121" s="671">
        <f t="shared" si="3"/>
        <v>7742891</v>
      </c>
      <c r="S121" s="671">
        <f t="shared" si="4"/>
        <v>0</v>
      </c>
      <c r="T121" s="675">
        <f t="shared" si="5"/>
        <v>0</v>
      </c>
    </row>
    <row r="122" spans="1:20">
      <c r="A122" s="676" t="s">
        <v>1775</v>
      </c>
      <c r="B122" s="334" t="s">
        <v>517</v>
      </c>
      <c r="C122" s="343">
        <v>221001</v>
      </c>
      <c r="D122" s="343" t="s">
        <v>445</v>
      </c>
      <c r="E122" s="343" t="s">
        <v>548</v>
      </c>
      <c r="F122" s="343">
        <v>3552</v>
      </c>
      <c r="G122" s="343">
        <v>1</v>
      </c>
      <c r="H122" s="343">
        <v>1</v>
      </c>
      <c r="I122" s="343" t="s">
        <v>1317</v>
      </c>
      <c r="J122" s="343"/>
      <c r="K122" s="343">
        <v>3</v>
      </c>
      <c r="L122" s="671">
        <v>0</v>
      </c>
      <c r="M122" s="671">
        <v>0</v>
      </c>
      <c r="N122" s="671"/>
      <c r="O122" s="671">
        <v>0</v>
      </c>
      <c r="P122" s="671">
        <v>0</v>
      </c>
      <c r="Q122" s="671"/>
      <c r="R122" s="671">
        <f t="shared" si="3"/>
        <v>0</v>
      </c>
      <c r="S122" s="671">
        <f t="shared" si="4"/>
        <v>0</v>
      </c>
      <c r="T122" s="675">
        <f t="shared" si="5"/>
        <v>0</v>
      </c>
    </row>
    <row r="123" spans="1:20">
      <c r="A123" s="676" t="s">
        <v>1774</v>
      </c>
      <c r="B123" s="334" t="s">
        <v>517</v>
      </c>
      <c r="C123" s="343">
        <v>221001</v>
      </c>
      <c r="D123" s="343" t="s">
        <v>445</v>
      </c>
      <c r="E123" s="343" t="s">
        <v>548</v>
      </c>
      <c r="F123" s="343">
        <v>3571</v>
      </c>
      <c r="G123" s="343">
        <v>1</v>
      </c>
      <c r="H123" s="343">
        <v>1</v>
      </c>
      <c r="I123" s="343" t="s">
        <v>1317</v>
      </c>
      <c r="J123" s="343"/>
      <c r="K123" s="343">
        <v>3</v>
      </c>
      <c r="L123" s="671">
        <v>0</v>
      </c>
      <c r="M123" s="671">
        <v>0</v>
      </c>
      <c r="N123" s="671"/>
      <c r="O123" s="671">
        <v>0</v>
      </c>
      <c r="P123" s="671">
        <v>0</v>
      </c>
      <c r="Q123" s="671"/>
      <c r="R123" s="671">
        <f t="shared" si="3"/>
        <v>0</v>
      </c>
      <c r="S123" s="671">
        <f t="shared" si="4"/>
        <v>0</v>
      </c>
      <c r="T123" s="675">
        <f t="shared" si="5"/>
        <v>0</v>
      </c>
    </row>
    <row r="124" spans="1:20">
      <c r="A124" s="676" t="s">
        <v>686</v>
      </c>
      <c r="B124" s="334" t="s">
        <v>517</v>
      </c>
      <c r="C124" s="343">
        <v>221001</v>
      </c>
      <c r="D124" s="343" t="s">
        <v>445</v>
      </c>
      <c r="E124" s="343" t="s">
        <v>548</v>
      </c>
      <c r="F124" s="343">
        <v>3581</v>
      </c>
      <c r="G124" s="343">
        <v>1</v>
      </c>
      <c r="H124" s="343">
        <v>1</v>
      </c>
      <c r="I124" s="343" t="s">
        <v>1317</v>
      </c>
      <c r="J124" s="343"/>
      <c r="K124" s="343">
        <v>3</v>
      </c>
      <c r="L124" s="671">
        <v>0</v>
      </c>
      <c r="M124" s="671">
        <v>1000000</v>
      </c>
      <c r="N124" s="671"/>
      <c r="O124" s="671">
        <v>400000</v>
      </c>
      <c r="P124" s="671">
        <v>0</v>
      </c>
      <c r="Q124" s="671"/>
      <c r="R124" s="671">
        <f t="shared" si="3"/>
        <v>1000000</v>
      </c>
      <c r="S124" s="671">
        <f t="shared" si="4"/>
        <v>0</v>
      </c>
      <c r="T124" s="675">
        <f t="shared" si="5"/>
        <v>0</v>
      </c>
    </row>
    <row r="125" spans="1:20">
      <c r="A125" s="676" t="s">
        <v>687</v>
      </c>
      <c r="B125" s="334" t="s">
        <v>517</v>
      </c>
      <c r="C125" s="343">
        <v>221001</v>
      </c>
      <c r="D125" s="343" t="s">
        <v>445</v>
      </c>
      <c r="E125" s="343" t="s">
        <v>548</v>
      </c>
      <c r="F125" s="343">
        <v>3611</v>
      </c>
      <c r="G125" s="343">
        <v>1</v>
      </c>
      <c r="H125" s="343">
        <v>1</v>
      </c>
      <c r="I125" s="343" t="s">
        <v>1317</v>
      </c>
      <c r="J125" s="343"/>
      <c r="K125" s="343">
        <v>3</v>
      </c>
      <c r="L125" s="671">
        <v>3526494</v>
      </c>
      <c r="M125" s="671">
        <v>3526494</v>
      </c>
      <c r="N125" s="671">
        <v>632777.81000000006</v>
      </c>
      <c r="O125" s="671">
        <v>1410596</v>
      </c>
      <c r="P125" s="671">
        <v>109533</v>
      </c>
      <c r="Q125" s="671">
        <v>109533</v>
      </c>
      <c r="R125" s="671">
        <f t="shared" si="3"/>
        <v>2893716.19</v>
      </c>
      <c r="S125" s="671">
        <f t="shared" si="4"/>
        <v>523244.81000000006</v>
      </c>
      <c r="T125" s="675">
        <f t="shared" si="5"/>
        <v>0</v>
      </c>
    </row>
    <row r="126" spans="1:20">
      <c r="A126" s="676" t="s">
        <v>688</v>
      </c>
      <c r="B126" s="334" t="s">
        <v>517</v>
      </c>
      <c r="C126" s="343">
        <v>221001</v>
      </c>
      <c r="D126" s="343" t="s">
        <v>445</v>
      </c>
      <c r="E126" s="343" t="s">
        <v>548</v>
      </c>
      <c r="F126" s="343">
        <v>3941</v>
      </c>
      <c r="G126" s="343">
        <v>1</v>
      </c>
      <c r="H126" s="343">
        <v>1</v>
      </c>
      <c r="I126" s="343" t="s">
        <v>1317</v>
      </c>
      <c r="J126" s="343"/>
      <c r="K126" s="343">
        <v>3</v>
      </c>
      <c r="L126" s="671">
        <v>9039800</v>
      </c>
      <c r="M126" s="671">
        <v>0</v>
      </c>
      <c r="N126" s="671"/>
      <c r="O126" s="671">
        <v>0</v>
      </c>
      <c r="P126" s="671">
        <v>0</v>
      </c>
      <c r="Q126" s="671"/>
      <c r="R126" s="671">
        <f t="shared" si="3"/>
        <v>0</v>
      </c>
      <c r="S126" s="671">
        <f t="shared" si="4"/>
        <v>0</v>
      </c>
      <c r="T126" s="675">
        <f t="shared" si="5"/>
        <v>0</v>
      </c>
    </row>
    <row r="127" spans="1:20">
      <c r="A127" s="676" t="s">
        <v>689</v>
      </c>
      <c r="B127" s="334" t="s">
        <v>483</v>
      </c>
      <c r="C127" s="343">
        <v>221024</v>
      </c>
      <c r="D127" s="343" t="s">
        <v>391</v>
      </c>
      <c r="E127" s="343" t="s">
        <v>690</v>
      </c>
      <c r="F127" s="343">
        <v>6121</v>
      </c>
      <c r="G127" s="343">
        <v>2</v>
      </c>
      <c r="H127" s="343">
        <v>1</v>
      </c>
      <c r="I127" s="343" t="s">
        <v>1317</v>
      </c>
      <c r="J127" s="343" t="s">
        <v>691</v>
      </c>
      <c r="K127" s="343">
        <v>6</v>
      </c>
      <c r="L127" s="671">
        <v>11902500</v>
      </c>
      <c r="M127" s="671">
        <v>11902500</v>
      </c>
      <c r="N127" s="671"/>
      <c r="O127" s="671">
        <v>2380500</v>
      </c>
      <c r="P127" s="671">
        <v>0</v>
      </c>
      <c r="Q127" s="671"/>
      <c r="R127" s="671">
        <f t="shared" si="3"/>
        <v>11902500</v>
      </c>
      <c r="S127" s="671">
        <f t="shared" si="4"/>
        <v>0</v>
      </c>
      <c r="T127" s="675">
        <f t="shared" si="5"/>
        <v>0</v>
      </c>
    </row>
    <row r="128" spans="1:20">
      <c r="A128" s="676" t="s">
        <v>692</v>
      </c>
      <c r="B128" s="334" t="s">
        <v>483</v>
      </c>
      <c r="C128" s="343">
        <v>221024</v>
      </c>
      <c r="D128" s="343" t="s">
        <v>391</v>
      </c>
      <c r="E128" s="343" t="s">
        <v>690</v>
      </c>
      <c r="F128" s="343">
        <v>6121</v>
      </c>
      <c r="G128" s="343">
        <v>2</v>
      </c>
      <c r="H128" s="343">
        <v>1</v>
      </c>
      <c r="I128" s="343" t="s">
        <v>1317</v>
      </c>
      <c r="J128" s="343" t="s">
        <v>693</v>
      </c>
      <c r="K128" s="343">
        <v>6</v>
      </c>
      <c r="L128" s="671">
        <v>13001073</v>
      </c>
      <c r="M128" s="671">
        <v>13001073</v>
      </c>
      <c r="N128" s="671"/>
      <c r="O128" s="671">
        <v>2600214</v>
      </c>
      <c r="P128" s="671">
        <v>0</v>
      </c>
      <c r="Q128" s="671"/>
      <c r="R128" s="671">
        <f t="shared" si="3"/>
        <v>13001073</v>
      </c>
      <c r="S128" s="671">
        <f t="shared" si="4"/>
        <v>0</v>
      </c>
      <c r="T128" s="675">
        <f t="shared" si="5"/>
        <v>0</v>
      </c>
    </row>
    <row r="129" spans="1:20">
      <c r="A129" s="676" t="s">
        <v>694</v>
      </c>
      <c r="B129" s="334" t="s">
        <v>483</v>
      </c>
      <c r="C129" s="343">
        <v>221024</v>
      </c>
      <c r="D129" s="343" t="s">
        <v>391</v>
      </c>
      <c r="E129" s="343" t="s">
        <v>672</v>
      </c>
      <c r="F129" s="343">
        <v>6121</v>
      </c>
      <c r="G129" s="343">
        <v>2</v>
      </c>
      <c r="H129" s="343">
        <v>1</v>
      </c>
      <c r="I129" s="343">
        <v>37</v>
      </c>
      <c r="J129" s="343" t="s">
        <v>693</v>
      </c>
      <c r="K129" s="343">
        <v>6</v>
      </c>
      <c r="L129" s="671">
        <v>4258564</v>
      </c>
      <c r="M129" s="671">
        <v>4258564</v>
      </c>
      <c r="N129" s="671"/>
      <c r="O129" s="671">
        <v>1703424</v>
      </c>
      <c r="P129" s="671">
        <v>0</v>
      </c>
      <c r="Q129" s="671"/>
      <c r="R129" s="671">
        <f t="shared" si="3"/>
        <v>4258564</v>
      </c>
      <c r="S129" s="671">
        <f t="shared" si="4"/>
        <v>0</v>
      </c>
      <c r="T129" s="675">
        <f t="shared" si="5"/>
        <v>0</v>
      </c>
    </row>
    <row r="130" spans="1:20">
      <c r="A130" s="676" t="s">
        <v>899</v>
      </c>
      <c r="B130" s="334" t="s">
        <v>523</v>
      </c>
      <c r="C130" s="343">
        <v>232104</v>
      </c>
      <c r="D130" s="343" t="s">
        <v>450</v>
      </c>
      <c r="E130" s="343" t="s">
        <v>546</v>
      </c>
      <c r="F130" s="343">
        <v>1543</v>
      </c>
      <c r="G130" s="343">
        <v>1</v>
      </c>
      <c r="H130" s="343">
        <v>2</v>
      </c>
      <c r="I130" s="343">
        <v>26</v>
      </c>
      <c r="J130" s="343"/>
      <c r="K130" s="343">
        <v>1</v>
      </c>
      <c r="L130" s="671">
        <v>240097</v>
      </c>
      <c r="M130" s="671">
        <v>393957.85</v>
      </c>
      <c r="N130" s="671">
        <f>P130</f>
        <v>303044.5</v>
      </c>
      <c r="O130" s="671">
        <v>393957.85</v>
      </c>
      <c r="P130" s="671">
        <v>303044.5</v>
      </c>
      <c r="Q130" s="671"/>
      <c r="R130" s="671">
        <f t="shared" si="3"/>
        <v>90913.349999999977</v>
      </c>
      <c r="S130" s="671">
        <f t="shared" si="4"/>
        <v>0</v>
      </c>
      <c r="T130" s="675">
        <f t="shared" si="5"/>
        <v>303044.5</v>
      </c>
    </row>
    <row r="131" spans="1:20">
      <c r="A131" s="676" t="s">
        <v>695</v>
      </c>
      <c r="B131" s="334" t="s">
        <v>483</v>
      </c>
      <c r="C131" s="343">
        <v>221024</v>
      </c>
      <c r="D131" s="343" t="s">
        <v>391</v>
      </c>
      <c r="E131" s="343" t="s">
        <v>548</v>
      </c>
      <c r="F131" s="343">
        <v>6141</v>
      </c>
      <c r="G131" s="343">
        <v>2</v>
      </c>
      <c r="H131" s="343">
        <v>1</v>
      </c>
      <c r="I131" s="343" t="s">
        <v>1317</v>
      </c>
      <c r="J131" s="343" t="s">
        <v>696</v>
      </c>
      <c r="K131" s="343">
        <v>6</v>
      </c>
      <c r="L131" s="671">
        <v>3900000</v>
      </c>
      <c r="M131" s="671">
        <v>3900000</v>
      </c>
      <c r="N131" s="671"/>
      <c r="O131" s="671">
        <v>1560000</v>
      </c>
      <c r="P131" s="671">
        <v>0</v>
      </c>
      <c r="Q131" s="671"/>
      <c r="R131" s="671">
        <f t="shared" si="3"/>
        <v>3900000</v>
      </c>
      <c r="S131" s="671">
        <f t="shared" si="4"/>
        <v>0</v>
      </c>
      <c r="T131" s="675">
        <f t="shared" si="5"/>
        <v>0</v>
      </c>
    </row>
    <row r="132" spans="1:20">
      <c r="A132" s="676" t="s">
        <v>697</v>
      </c>
      <c r="B132" s="337" t="s">
        <v>494</v>
      </c>
      <c r="C132" s="343">
        <v>221049</v>
      </c>
      <c r="D132" s="343" t="s">
        <v>424</v>
      </c>
      <c r="E132" s="343">
        <v>111100</v>
      </c>
      <c r="F132" s="343">
        <v>6141</v>
      </c>
      <c r="G132" s="343">
        <v>2</v>
      </c>
      <c r="H132" s="343">
        <v>1</v>
      </c>
      <c r="I132" s="343">
        <v>65</v>
      </c>
      <c r="J132" s="343" t="s">
        <v>698</v>
      </c>
      <c r="K132" s="343">
        <v>6</v>
      </c>
      <c r="L132" s="671">
        <v>90024788</v>
      </c>
      <c r="M132" s="671">
        <v>90024788</v>
      </c>
      <c r="N132" s="671"/>
      <c r="O132" s="671">
        <v>0</v>
      </c>
      <c r="P132" s="671">
        <v>0</v>
      </c>
      <c r="Q132" s="671"/>
      <c r="R132" s="671">
        <f t="shared" si="3"/>
        <v>90024788</v>
      </c>
      <c r="S132" s="671">
        <f t="shared" si="4"/>
        <v>0</v>
      </c>
      <c r="T132" s="675">
        <f t="shared" si="5"/>
        <v>0</v>
      </c>
    </row>
    <row r="133" spans="1:20">
      <c r="A133" s="676" t="s">
        <v>699</v>
      </c>
      <c r="B133" s="337" t="s">
        <v>494</v>
      </c>
      <c r="C133" s="343">
        <v>221049</v>
      </c>
      <c r="D133" s="343" t="s">
        <v>424</v>
      </c>
      <c r="E133" s="343" t="s">
        <v>548</v>
      </c>
      <c r="F133" s="343">
        <v>3331</v>
      </c>
      <c r="G133" s="343">
        <v>2</v>
      </c>
      <c r="H133" s="343">
        <v>1</v>
      </c>
      <c r="I133" s="343" t="s">
        <v>1317</v>
      </c>
      <c r="J133" s="343"/>
      <c r="K133" s="343">
        <v>3</v>
      </c>
      <c r="L133" s="671">
        <v>2500000</v>
      </c>
      <c r="M133" s="671">
        <v>0</v>
      </c>
      <c r="N133" s="671"/>
      <c r="O133" s="671">
        <v>0</v>
      </c>
      <c r="P133" s="671">
        <v>0</v>
      </c>
      <c r="Q133" s="671"/>
      <c r="R133" s="671">
        <f t="shared" ref="R133:R196" si="6">M133-N133</f>
        <v>0</v>
      </c>
      <c r="S133" s="671">
        <f t="shared" ref="S133:S196" si="7">N133-P133</f>
        <v>0</v>
      </c>
      <c r="T133" s="675">
        <f t="shared" ref="T133:T196" si="8">P133-Q133</f>
        <v>0</v>
      </c>
    </row>
    <row r="134" spans="1:20">
      <c r="A134" s="676" t="s">
        <v>1773</v>
      </c>
      <c r="B134" s="337" t="s">
        <v>494</v>
      </c>
      <c r="C134" s="343">
        <v>221049</v>
      </c>
      <c r="D134" s="343" t="s">
        <v>424</v>
      </c>
      <c r="E134" s="343" t="s">
        <v>548</v>
      </c>
      <c r="F134" s="343">
        <v>3341</v>
      </c>
      <c r="G134" s="343">
        <v>1</v>
      </c>
      <c r="H134" s="343">
        <v>1</v>
      </c>
      <c r="I134" s="343" t="s">
        <v>1317</v>
      </c>
      <c r="J134" s="343"/>
      <c r="K134" s="343">
        <v>3</v>
      </c>
      <c r="L134" s="671">
        <v>0</v>
      </c>
      <c r="M134" s="671">
        <v>0</v>
      </c>
      <c r="N134" s="671"/>
      <c r="O134" s="671">
        <v>0</v>
      </c>
      <c r="P134" s="671">
        <v>0</v>
      </c>
      <c r="Q134" s="671"/>
      <c r="R134" s="671">
        <f t="shared" si="6"/>
        <v>0</v>
      </c>
      <c r="S134" s="671">
        <f t="shared" si="7"/>
        <v>0</v>
      </c>
      <c r="T134" s="675">
        <f t="shared" si="8"/>
        <v>0</v>
      </c>
    </row>
    <row r="135" spans="1:20">
      <c r="A135" s="676" t="s">
        <v>573</v>
      </c>
      <c r="B135" s="334" t="s">
        <v>497</v>
      </c>
      <c r="C135" s="343">
        <v>138177</v>
      </c>
      <c r="D135" s="343" t="s">
        <v>441</v>
      </c>
      <c r="E135" s="343" t="s">
        <v>548</v>
      </c>
      <c r="F135" s="343">
        <v>2111</v>
      </c>
      <c r="G135" s="343">
        <v>1</v>
      </c>
      <c r="H135" s="343">
        <v>2</v>
      </c>
      <c r="I135" s="343" t="s">
        <v>1317</v>
      </c>
      <c r="J135" s="343"/>
      <c r="K135" s="343">
        <v>2</v>
      </c>
      <c r="L135" s="671">
        <v>900000</v>
      </c>
      <c r="M135" s="671">
        <v>900000</v>
      </c>
      <c r="N135" s="671">
        <f>P135</f>
        <v>311864</v>
      </c>
      <c r="O135" s="671">
        <v>570000</v>
      </c>
      <c r="P135" s="671">
        <v>311864</v>
      </c>
      <c r="Q135" s="671">
        <v>311864</v>
      </c>
      <c r="R135" s="671">
        <f t="shared" si="6"/>
        <v>588136</v>
      </c>
      <c r="S135" s="671">
        <f t="shared" si="7"/>
        <v>0</v>
      </c>
      <c r="T135" s="675">
        <f t="shared" si="8"/>
        <v>0</v>
      </c>
    </row>
    <row r="136" spans="1:20">
      <c r="A136" s="676" t="s">
        <v>700</v>
      </c>
      <c r="B136" s="337" t="s">
        <v>494</v>
      </c>
      <c r="C136" s="343">
        <v>221049</v>
      </c>
      <c r="D136" s="343" t="s">
        <v>424</v>
      </c>
      <c r="E136" s="343" t="s">
        <v>548</v>
      </c>
      <c r="F136" s="343">
        <v>3391</v>
      </c>
      <c r="G136" s="343">
        <v>2</v>
      </c>
      <c r="H136" s="343">
        <v>1</v>
      </c>
      <c r="I136" s="343" t="s">
        <v>1317</v>
      </c>
      <c r="J136" s="343"/>
      <c r="K136" s="343">
        <v>3</v>
      </c>
      <c r="L136" s="671">
        <v>0</v>
      </c>
      <c r="M136" s="671">
        <v>2195000</v>
      </c>
      <c r="N136" s="671"/>
      <c r="O136" s="671">
        <v>695000</v>
      </c>
      <c r="P136" s="671">
        <v>0</v>
      </c>
      <c r="Q136" s="671"/>
      <c r="R136" s="671">
        <f t="shared" si="6"/>
        <v>2195000</v>
      </c>
      <c r="S136" s="671">
        <f t="shared" si="7"/>
        <v>0</v>
      </c>
      <c r="T136" s="675">
        <f t="shared" si="8"/>
        <v>0</v>
      </c>
    </row>
    <row r="137" spans="1:20">
      <c r="A137" s="676" t="s">
        <v>1772</v>
      </c>
      <c r="B137" s="337" t="s">
        <v>494</v>
      </c>
      <c r="C137" s="343">
        <v>221049</v>
      </c>
      <c r="D137" s="343" t="s">
        <v>424</v>
      </c>
      <c r="E137" s="343" t="s">
        <v>548</v>
      </c>
      <c r="F137" s="343">
        <v>3552</v>
      </c>
      <c r="G137" s="343">
        <v>1</v>
      </c>
      <c r="H137" s="343">
        <v>1</v>
      </c>
      <c r="I137" s="343" t="s">
        <v>1317</v>
      </c>
      <c r="J137" s="343"/>
      <c r="K137" s="343">
        <v>3</v>
      </c>
      <c r="L137" s="671">
        <v>0</v>
      </c>
      <c r="M137" s="671">
        <v>0</v>
      </c>
      <c r="N137" s="671"/>
      <c r="O137" s="671">
        <v>0</v>
      </c>
      <c r="P137" s="671">
        <v>0</v>
      </c>
      <c r="Q137" s="671"/>
      <c r="R137" s="671">
        <f t="shared" si="6"/>
        <v>0</v>
      </c>
      <c r="S137" s="671">
        <f t="shared" si="7"/>
        <v>0</v>
      </c>
      <c r="T137" s="675">
        <f t="shared" si="8"/>
        <v>0</v>
      </c>
    </row>
    <row r="138" spans="1:20">
      <c r="A138" s="676" t="s">
        <v>701</v>
      </c>
      <c r="B138" s="337" t="s">
        <v>494</v>
      </c>
      <c r="C138" s="343">
        <v>221049</v>
      </c>
      <c r="D138" s="343" t="s">
        <v>424</v>
      </c>
      <c r="E138" s="343" t="s">
        <v>548</v>
      </c>
      <c r="F138" s="343">
        <v>6141</v>
      </c>
      <c r="G138" s="343">
        <v>2</v>
      </c>
      <c r="H138" s="343">
        <v>1</v>
      </c>
      <c r="I138" s="343" t="s">
        <v>1317</v>
      </c>
      <c r="J138" s="343" t="s">
        <v>702</v>
      </c>
      <c r="K138" s="343">
        <v>6</v>
      </c>
      <c r="L138" s="671">
        <v>10597068</v>
      </c>
      <c r="M138" s="671">
        <v>10597068</v>
      </c>
      <c r="N138" s="671"/>
      <c r="O138" s="671">
        <v>4238828</v>
      </c>
      <c r="P138" s="671">
        <v>0</v>
      </c>
      <c r="Q138" s="671"/>
      <c r="R138" s="671">
        <f t="shared" si="6"/>
        <v>10597068</v>
      </c>
      <c r="S138" s="671">
        <f t="shared" si="7"/>
        <v>0</v>
      </c>
      <c r="T138" s="675">
        <f t="shared" si="8"/>
        <v>0</v>
      </c>
    </row>
    <row r="139" spans="1:20">
      <c r="A139" s="676" t="s">
        <v>703</v>
      </c>
      <c r="B139" s="337" t="s">
        <v>494</v>
      </c>
      <c r="C139" s="343">
        <v>221049</v>
      </c>
      <c r="D139" s="343" t="s">
        <v>424</v>
      </c>
      <c r="E139" s="343" t="s">
        <v>548</v>
      </c>
      <c r="F139" s="343">
        <v>6141</v>
      </c>
      <c r="G139" s="343">
        <v>2</v>
      </c>
      <c r="H139" s="343">
        <v>1</v>
      </c>
      <c r="I139" s="343" t="s">
        <v>1317</v>
      </c>
      <c r="J139" s="343" t="s">
        <v>704</v>
      </c>
      <c r="K139" s="343">
        <v>6</v>
      </c>
      <c r="L139" s="671">
        <v>4500000</v>
      </c>
      <c r="M139" s="671">
        <v>4500000</v>
      </c>
      <c r="N139" s="671"/>
      <c r="O139" s="671">
        <v>1800000</v>
      </c>
      <c r="P139" s="671">
        <v>0</v>
      </c>
      <c r="Q139" s="671"/>
      <c r="R139" s="671">
        <f t="shared" si="6"/>
        <v>4500000</v>
      </c>
      <c r="S139" s="671">
        <f t="shared" si="7"/>
        <v>0</v>
      </c>
      <c r="T139" s="675">
        <f t="shared" si="8"/>
        <v>0</v>
      </c>
    </row>
    <row r="140" spans="1:20">
      <c r="A140" s="676" t="s">
        <v>705</v>
      </c>
      <c r="B140" s="337" t="s">
        <v>494</v>
      </c>
      <c r="C140" s="343">
        <v>221049</v>
      </c>
      <c r="D140" s="343" t="s">
        <v>424</v>
      </c>
      <c r="E140" s="343" t="s">
        <v>548</v>
      </c>
      <c r="F140" s="343">
        <v>6141</v>
      </c>
      <c r="G140" s="343">
        <v>2</v>
      </c>
      <c r="H140" s="343">
        <v>1</v>
      </c>
      <c r="I140" s="343" t="s">
        <v>1317</v>
      </c>
      <c r="J140" s="343" t="s">
        <v>706</v>
      </c>
      <c r="K140" s="343">
        <v>6</v>
      </c>
      <c r="L140" s="671">
        <v>25468233</v>
      </c>
      <c r="M140" s="671">
        <v>25468233</v>
      </c>
      <c r="N140" s="671"/>
      <c r="O140" s="671">
        <v>3930183</v>
      </c>
      <c r="P140" s="671">
        <v>0</v>
      </c>
      <c r="Q140" s="671"/>
      <c r="R140" s="671">
        <f t="shared" si="6"/>
        <v>25468233</v>
      </c>
      <c r="S140" s="671">
        <f t="shared" si="7"/>
        <v>0</v>
      </c>
      <c r="T140" s="675">
        <f t="shared" si="8"/>
        <v>0</v>
      </c>
    </row>
    <row r="141" spans="1:20">
      <c r="A141" s="676" t="s">
        <v>775</v>
      </c>
      <c r="B141" s="334" t="s">
        <v>484</v>
      </c>
      <c r="C141" s="343">
        <v>223081</v>
      </c>
      <c r="D141" s="343" t="s">
        <v>396</v>
      </c>
      <c r="E141" s="343" t="s">
        <v>548</v>
      </c>
      <c r="F141" s="343">
        <v>2111</v>
      </c>
      <c r="G141" s="343">
        <v>1</v>
      </c>
      <c r="H141" s="343">
        <v>2</v>
      </c>
      <c r="I141" s="343" t="s">
        <v>1317</v>
      </c>
      <c r="J141" s="343"/>
      <c r="K141" s="343">
        <v>2</v>
      </c>
      <c r="L141" s="671">
        <v>563484</v>
      </c>
      <c r="M141" s="671">
        <v>563484</v>
      </c>
      <c r="N141" s="671">
        <f>P141</f>
        <v>56349</v>
      </c>
      <c r="O141" s="671">
        <v>225396</v>
      </c>
      <c r="P141" s="671">
        <v>56349</v>
      </c>
      <c r="Q141" s="671">
        <v>56349</v>
      </c>
      <c r="R141" s="671">
        <f t="shared" si="6"/>
        <v>507135</v>
      </c>
      <c r="S141" s="671">
        <f t="shared" si="7"/>
        <v>0</v>
      </c>
      <c r="T141" s="675">
        <f t="shared" si="8"/>
        <v>0</v>
      </c>
    </row>
    <row r="142" spans="1:20">
      <c r="A142" s="676" t="s">
        <v>708</v>
      </c>
      <c r="B142" s="334" t="s">
        <v>495</v>
      </c>
      <c r="C142" s="343">
        <v>221049</v>
      </c>
      <c r="D142" s="343" t="s">
        <v>403</v>
      </c>
      <c r="E142" s="343" t="s">
        <v>552</v>
      </c>
      <c r="F142" s="343">
        <v>2151</v>
      </c>
      <c r="G142" s="343">
        <v>2</v>
      </c>
      <c r="H142" s="343">
        <v>1</v>
      </c>
      <c r="I142" s="343" t="s">
        <v>1317</v>
      </c>
      <c r="J142" s="343"/>
      <c r="K142" s="343">
        <v>2</v>
      </c>
      <c r="L142" s="671">
        <v>3912170</v>
      </c>
      <c r="M142" s="671">
        <v>1412170</v>
      </c>
      <c r="N142" s="671"/>
      <c r="O142" s="671">
        <v>580000</v>
      </c>
      <c r="P142" s="671">
        <v>0</v>
      </c>
      <c r="Q142" s="671"/>
      <c r="R142" s="671">
        <f t="shared" si="6"/>
        <v>1412170</v>
      </c>
      <c r="S142" s="671">
        <f t="shared" si="7"/>
        <v>0</v>
      </c>
      <c r="T142" s="675">
        <f t="shared" si="8"/>
        <v>0</v>
      </c>
    </row>
    <row r="143" spans="1:20">
      <c r="A143" s="676" t="s">
        <v>709</v>
      </c>
      <c r="B143" s="334" t="s">
        <v>495</v>
      </c>
      <c r="C143" s="343">
        <v>221049</v>
      </c>
      <c r="D143" s="343" t="s">
        <v>403</v>
      </c>
      <c r="E143" s="343" t="s">
        <v>552</v>
      </c>
      <c r="F143" s="343">
        <v>2161</v>
      </c>
      <c r="G143" s="343">
        <v>2</v>
      </c>
      <c r="H143" s="343">
        <v>1</v>
      </c>
      <c r="I143" s="343" t="s">
        <v>1317</v>
      </c>
      <c r="J143" s="343"/>
      <c r="K143" s="343">
        <v>2</v>
      </c>
      <c r="L143" s="671">
        <v>62150</v>
      </c>
      <c r="M143" s="671">
        <v>62150</v>
      </c>
      <c r="N143" s="671"/>
      <c r="O143" s="671">
        <v>24860</v>
      </c>
      <c r="P143" s="671">
        <v>0</v>
      </c>
      <c r="Q143" s="671"/>
      <c r="R143" s="671">
        <f t="shared" si="6"/>
        <v>62150</v>
      </c>
      <c r="S143" s="671">
        <f t="shared" si="7"/>
        <v>0</v>
      </c>
      <c r="T143" s="675">
        <f t="shared" si="8"/>
        <v>0</v>
      </c>
    </row>
    <row r="144" spans="1:20">
      <c r="A144" s="676" t="s">
        <v>707</v>
      </c>
      <c r="B144" s="334" t="s">
        <v>495</v>
      </c>
      <c r="C144" s="343">
        <v>221049</v>
      </c>
      <c r="D144" s="343" t="s">
        <v>403</v>
      </c>
      <c r="E144" s="343" t="s">
        <v>546</v>
      </c>
      <c r="F144" s="343">
        <v>2411</v>
      </c>
      <c r="G144" s="343">
        <v>2</v>
      </c>
      <c r="H144" s="343">
        <v>2</v>
      </c>
      <c r="I144" s="343" t="s">
        <v>1317</v>
      </c>
      <c r="J144" s="343"/>
      <c r="K144" s="343">
        <v>2</v>
      </c>
      <c r="L144" s="671">
        <v>5473940</v>
      </c>
      <c r="M144" s="671">
        <v>5473940</v>
      </c>
      <c r="N144" s="671">
        <f>P144</f>
        <v>1047849.1</v>
      </c>
      <c r="O144" s="671">
        <v>2189576</v>
      </c>
      <c r="P144" s="671">
        <v>1047849.1</v>
      </c>
      <c r="Q144" s="671">
        <v>1047849.1</v>
      </c>
      <c r="R144" s="671">
        <f t="shared" si="6"/>
        <v>4426090.9000000004</v>
      </c>
      <c r="S144" s="671">
        <f t="shared" si="7"/>
        <v>0</v>
      </c>
      <c r="T144" s="675">
        <f t="shared" si="8"/>
        <v>0</v>
      </c>
    </row>
    <row r="145" spans="1:20">
      <c r="A145" s="676" t="s">
        <v>711</v>
      </c>
      <c r="B145" s="334" t="s">
        <v>495</v>
      </c>
      <c r="C145" s="343">
        <v>221049</v>
      </c>
      <c r="D145" s="343" t="s">
        <v>403</v>
      </c>
      <c r="E145" s="343" t="s">
        <v>552</v>
      </c>
      <c r="F145" s="343">
        <v>2419</v>
      </c>
      <c r="G145" s="343">
        <v>2</v>
      </c>
      <c r="H145" s="343">
        <v>1</v>
      </c>
      <c r="I145" s="343" t="s">
        <v>1317</v>
      </c>
      <c r="J145" s="343"/>
      <c r="K145" s="343">
        <v>2</v>
      </c>
      <c r="L145" s="671">
        <v>283550</v>
      </c>
      <c r="M145" s="671">
        <v>283550</v>
      </c>
      <c r="N145" s="671"/>
      <c r="O145" s="671">
        <v>113420</v>
      </c>
      <c r="P145" s="671">
        <v>0</v>
      </c>
      <c r="Q145" s="671"/>
      <c r="R145" s="671">
        <f t="shared" si="6"/>
        <v>283550</v>
      </c>
      <c r="S145" s="671">
        <f t="shared" si="7"/>
        <v>0</v>
      </c>
      <c r="T145" s="675">
        <f t="shared" si="8"/>
        <v>0</v>
      </c>
    </row>
    <row r="146" spans="1:20">
      <c r="A146" s="676" t="s">
        <v>712</v>
      </c>
      <c r="B146" s="334" t="s">
        <v>495</v>
      </c>
      <c r="C146" s="343">
        <v>221049</v>
      </c>
      <c r="D146" s="343" t="s">
        <v>403</v>
      </c>
      <c r="E146" s="343" t="s">
        <v>552</v>
      </c>
      <c r="F146" s="343">
        <v>2421</v>
      </c>
      <c r="G146" s="343">
        <v>2</v>
      </c>
      <c r="H146" s="343">
        <v>1</v>
      </c>
      <c r="I146" s="343" t="s">
        <v>1317</v>
      </c>
      <c r="J146" s="343"/>
      <c r="K146" s="343">
        <v>2</v>
      </c>
      <c r="L146" s="671">
        <v>762750</v>
      </c>
      <c r="M146" s="671">
        <v>762750</v>
      </c>
      <c r="N146" s="671"/>
      <c r="O146" s="671">
        <v>305100</v>
      </c>
      <c r="P146" s="671">
        <v>0</v>
      </c>
      <c r="Q146" s="671"/>
      <c r="R146" s="671">
        <f t="shared" si="6"/>
        <v>762750</v>
      </c>
      <c r="S146" s="671">
        <f t="shared" si="7"/>
        <v>0</v>
      </c>
      <c r="T146" s="675">
        <f t="shared" si="8"/>
        <v>0</v>
      </c>
    </row>
    <row r="147" spans="1:20">
      <c r="A147" s="676" t="s">
        <v>713</v>
      </c>
      <c r="B147" s="334" t="s">
        <v>495</v>
      </c>
      <c r="C147" s="343">
        <v>221049</v>
      </c>
      <c r="D147" s="343" t="s">
        <v>403</v>
      </c>
      <c r="E147" s="343" t="s">
        <v>552</v>
      </c>
      <c r="F147" s="343">
        <v>2441</v>
      </c>
      <c r="G147" s="343">
        <v>2</v>
      </c>
      <c r="H147" s="343">
        <v>1</v>
      </c>
      <c r="I147" s="343" t="s">
        <v>1317</v>
      </c>
      <c r="J147" s="343"/>
      <c r="K147" s="343">
        <v>2</v>
      </c>
      <c r="L147" s="671">
        <v>88440</v>
      </c>
      <c r="M147" s="671">
        <v>88440</v>
      </c>
      <c r="N147" s="671">
        <v>88392</v>
      </c>
      <c r="O147" s="671">
        <v>35376</v>
      </c>
      <c r="P147" s="671">
        <v>0</v>
      </c>
      <c r="Q147" s="671"/>
      <c r="R147" s="671">
        <f t="shared" si="6"/>
        <v>48</v>
      </c>
      <c r="S147" s="671">
        <f t="shared" si="7"/>
        <v>88392</v>
      </c>
      <c r="T147" s="675">
        <f t="shared" si="8"/>
        <v>0</v>
      </c>
    </row>
    <row r="148" spans="1:20">
      <c r="A148" s="676" t="s">
        <v>714</v>
      </c>
      <c r="B148" s="334" t="s">
        <v>495</v>
      </c>
      <c r="C148" s="343">
        <v>221049</v>
      </c>
      <c r="D148" s="343" t="s">
        <v>403</v>
      </c>
      <c r="E148" s="343" t="s">
        <v>552</v>
      </c>
      <c r="F148" s="343">
        <v>2471</v>
      </c>
      <c r="G148" s="343">
        <v>2</v>
      </c>
      <c r="H148" s="343">
        <v>1</v>
      </c>
      <c r="I148" s="343" t="s">
        <v>1317</v>
      </c>
      <c r="J148" s="343"/>
      <c r="K148" s="343">
        <v>2</v>
      </c>
      <c r="L148" s="671">
        <v>13920</v>
      </c>
      <c r="M148" s="671">
        <v>13920</v>
      </c>
      <c r="N148" s="671"/>
      <c r="O148" s="671">
        <v>5568</v>
      </c>
      <c r="P148" s="671">
        <v>0</v>
      </c>
      <c r="Q148" s="671"/>
      <c r="R148" s="671">
        <f t="shared" si="6"/>
        <v>13920</v>
      </c>
      <c r="S148" s="671">
        <f t="shared" si="7"/>
        <v>0</v>
      </c>
      <c r="T148" s="675">
        <f t="shared" si="8"/>
        <v>0</v>
      </c>
    </row>
    <row r="149" spans="1:20">
      <c r="A149" s="676" t="s">
        <v>715</v>
      </c>
      <c r="B149" s="334" t="s">
        <v>495</v>
      </c>
      <c r="C149" s="343">
        <v>221049</v>
      </c>
      <c r="D149" s="343" t="s">
        <v>403</v>
      </c>
      <c r="E149" s="343" t="s">
        <v>552</v>
      </c>
      <c r="F149" s="343">
        <v>2491</v>
      </c>
      <c r="G149" s="343">
        <v>2</v>
      </c>
      <c r="H149" s="343">
        <v>1</v>
      </c>
      <c r="I149" s="343" t="s">
        <v>1317</v>
      </c>
      <c r="J149" s="343"/>
      <c r="K149" s="343">
        <v>2</v>
      </c>
      <c r="L149" s="671">
        <v>5278850</v>
      </c>
      <c r="M149" s="671">
        <v>5278850</v>
      </c>
      <c r="N149" s="671"/>
      <c r="O149" s="671">
        <v>2111540</v>
      </c>
      <c r="P149" s="671">
        <v>0</v>
      </c>
      <c r="Q149" s="671"/>
      <c r="R149" s="671">
        <f t="shared" si="6"/>
        <v>5278850</v>
      </c>
      <c r="S149" s="671">
        <f t="shared" si="7"/>
        <v>0</v>
      </c>
      <c r="T149" s="675">
        <f t="shared" si="8"/>
        <v>0</v>
      </c>
    </row>
    <row r="150" spans="1:20">
      <c r="A150" s="676" t="s">
        <v>716</v>
      </c>
      <c r="B150" s="334" t="s">
        <v>495</v>
      </c>
      <c r="C150" s="343">
        <v>221049</v>
      </c>
      <c r="D150" s="343" t="s">
        <v>403</v>
      </c>
      <c r="E150" s="343" t="s">
        <v>552</v>
      </c>
      <c r="F150" s="343">
        <v>2511</v>
      </c>
      <c r="G150" s="343">
        <v>2</v>
      </c>
      <c r="H150" s="343">
        <v>1</v>
      </c>
      <c r="I150" s="343" t="s">
        <v>1317</v>
      </c>
      <c r="J150" s="343"/>
      <c r="K150" s="343">
        <v>2</v>
      </c>
      <c r="L150" s="671">
        <v>3500000</v>
      </c>
      <c r="M150" s="671">
        <v>1500000</v>
      </c>
      <c r="N150" s="671"/>
      <c r="O150" s="671">
        <v>600000</v>
      </c>
      <c r="P150" s="671">
        <v>0</v>
      </c>
      <c r="Q150" s="671"/>
      <c r="R150" s="671">
        <f t="shared" si="6"/>
        <v>1500000</v>
      </c>
      <c r="S150" s="671">
        <f t="shared" si="7"/>
        <v>0</v>
      </c>
      <c r="T150" s="675">
        <f t="shared" si="8"/>
        <v>0</v>
      </c>
    </row>
    <row r="151" spans="1:20">
      <c r="A151" s="676" t="s">
        <v>717</v>
      </c>
      <c r="B151" s="334" t="s">
        <v>495</v>
      </c>
      <c r="C151" s="343">
        <v>221049</v>
      </c>
      <c r="D151" s="343" t="s">
        <v>403</v>
      </c>
      <c r="E151" s="343" t="s">
        <v>552</v>
      </c>
      <c r="F151" s="343">
        <v>2561</v>
      </c>
      <c r="G151" s="343">
        <v>2</v>
      </c>
      <c r="H151" s="343">
        <v>1</v>
      </c>
      <c r="I151" s="343" t="s">
        <v>1317</v>
      </c>
      <c r="J151" s="343"/>
      <c r="K151" s="343">
        <v>2</v>
      </c>
      <c r="L151" s="671">
        <v>90000</v>
      </c>
      <c r="M151" s="671">
        <v>90000</v>
      </c>
      <c r="N151" s="671"/>
      <c r="O151" s="671">
        <v>36000</v>
      </c>
      <c r="P151" s="671">
        <v>0</v>
      </c>
      <c r="Q151" s="671"/>
      <c r="R151" s="671">
        <f t="shared" si="6"/>
        <v>90000</v>
      </c>
      <c r="S151" s="671">
        <f t="shared" si="7"/>
        <v>0</v>
      </c>
      <c r="T151" s="675">
        <f t="shared" si="8"/>
        <v>0</v>
      </c>
    </row>
    <row r="152" spans="1:20">
      <c r="A152" s="676" t="s">
        <v>710</v>
      </c>
      <c r="B152" s="334" t="s">
        <v>495</v>
      </c>
      <c r="C152" s="343">
        <v>221049</v>
      </c>
      <c r="D152" s="343" t="s">
        <v>403</v>
      </c>
      <c r="E152" s="343" t="s">
        <v>552</v>
      </c>
      <c r="F152" s="343">
        <v>2411</v>
      </c>
      <c r="G152" s="343">
        <v>2</v>
      </c>
      <c r="H152" s="343">
        <v>2</v>
      </c>
      <c r="I152" s="343" t="s">
        <v>1317</v>
      </c>
      <c r="J152" s="343"/>
      <c r="K152" s="343">
        <v>2</v>
      </c>
      <c r="L152" s="671">
        <v>7830060</v>
      </c>
      <c r="M152" s="671">
        <v>7830060</v>
      </c>
      <c r="N152" s="671">
        <f>P152</f>
        <v>2218688.44</v>
      </c>
      <c r="O152" s="671">
        <v>3132024</v>
      </c>
      <c r="P152" s="671">
        <v>2218688.44</v>
      </c>
      <c r="Q152" s="671">
        <v>2218688.44</v>
      </c>
      <c r="R152" s="671">
        <f t="shared" si="6"/>
        <v>5611371.5600000005</v>
      </c>
      <c r="S152" s="671">
        <f t="shared" si="7"/>
        <v>0</v>
      </c>
      <c r="T152" s="675">
        <f t="shared" si="8"/>
        <v>0</v>
      </c>
    </row>
    <row r="153" spans="1:20">
      <c r="A153" s="676" t="s">
        <v>719</v>
      </c>
      <c r="B153" s="334" t="s">
        <v>495</v>
      </c>
      <c r="C153" s="343">
        <v>221049</v>
      </c>
      <c r="D153" s="343" t="s">
        <v>403</v>
      </c>
      <c r="E153" s="343" t="s">
        <v>552</v>
      </c>
      <c r="F153" s="343">
        <v>2911</v>
      </c>
      <c r="G153" s="343">
        <v>2</v>
      </c>
      <c r="H153" s="343">
        <v>1</v>
      </c>
      <c r="I153" s="343" t="s">
        <v>1317</v>
      </c>
      <c r="J153" s="343"/>
      <c r="K153" s="343">
        <v>2</v>
      </c>
      <c r="L153" s="671">
        <v>894594</v>
      </c>
      <c r="M153" s="671">
        <v>894594</v>
      </c>
      <c r="N153" s="671"/>
      <c r="O153" s="671">
        <v>357836</v>
      </c>
      <c r="P153" s="671">
        <v>0</v>
      </c>
      <c r="Q153" s="671"/>
      <c r="R153" s="671">
        <f t="shared" si="6"/>
        <v>894594</v>
      </c>
      <c r="S153" s="671">
        <f t="shared" si="7"/>
        <v>0</v>
      </c>
      <c r="T153" s="675">
        <f t="shared" si="8"/>
        <v>0</v>
      </c>
    </row>
    <row r="154" spans="1:20">
      <c r="A154" s="676" t="s">
        <v>721</v>
      </c>
      <c r="B154" s="334" t="s">
        <v>495</v>
      </c>
      <c r="C154" s="343">
        <v>221049</v>
      </c>
      <c r="D154" s="343" t="s">
        <v>403</v>
      </c>
      <c r="E154" s="343" t="s">
        <v>552</v>
      </c>
      <c r="F154" s="343">
        <v>3291</v>
      </c>
      <c r="G154" s="343">
        <v>1</v>
      </c>
      <c r="H154" s="343">
        <v>1</v>
      </c>
      <c r="I154" s="343" t="s">
        <v>1317</v>
      </c>
      <c r="J154" s="343"/>
      <c r="K154" s="343">
        <v>3</v>
      </c>
      <c r="L154" s="671">
        <v>0</v>
      </c>
      <c r="M154" s="671">
        <v>2500000</v>
      </c>
      <c r="N154" s="671"/>
      <c r="O154" s="671">
        <v>984868</v>
      </c>
      <c r="P154" s="671">
        <v>0</v>
      </c>
      <c r="Q154" s="671"/>
      <c r="R154" s="671">
        <f t="shared" si="6"/>
        <v>2500000</v>
      </c>
      <c r="S154" s="671">
        <f t="shared" si="7"/>
        <v>0</v>
      </c>
      <c r="T154" s="675">
        <f t="shared" si="8"/>
        <v>0</v>
      </c>
    </row>
    <row r="155" spans="1:20">
      <c r="A155" s="676" t="s">
        <v>722</v>
      </c>
      <c r="B155" s="334" t="s">
        <v>495</v>
      </c>
      <c r="C155" s="343">
        <v>221049</v>
      </c>
      <c r="D155" s="343" t="s">
        <v>403</v>
      </c>
      <c r="E155" s="343" t="s">
        <v>552</v>
      </c>
      <c r="F155" s="343">
        <v>3552</v>
      </c>
      <c r="G155" s="343">
        <v>1</v>
      </c>
      <c r="H155" s="343">
        <v>1</v>
      </c>
      <c r="I155" s="343" t="s">
        <v>1317</v>
      </c>
      <c r="J155" s="343"/>
      <c r="K155" s="343">
        <v>3</v>
      </c>
      <c r="L155" s="671">
        <v>0</v>
      </c>
      <c r="M155" s="671">
        <v>2000000</v>
      </c>
      <c r="N155" s="671"/>
      <c r="O155" s="671">
        <v>800000</v>
      </c>
      <c r="P155" s="671">
        <v>0</v>
      </c>
      <c r="Q155" s="671"/>
      <c r="R155" s="671">
        <f t="shared" si="6"/>
        <v>2000000</v>
      </c>
      <c r="S155" s="671">
        <f t="shared" si="7"/>
        <v>0</v>
      </c>
      <c r="T155" s="675">
        <f t="shared" si="8"/>
        <v>0</v>
      </c>
    </row>
    <row r="156" spans="1:20">
      <c r="A156" s="676" t="s">
        <v>723</v>
      </c>
      <c r="B156" s="334" t="s">
        <v>495</v>
      </c>
      <c r="C156" s="343">
        <v>221049</v>
      </c>
      <c r="D156" s="343" t="s">
        <v>403</v>
      </c>
      <c r="E156" s="343" t="s">
        <v>552</v>
      </c>
      <c r="F156" s="343">
        <v>5631</v>
      </c>
      <c r="G156" s="343">
        <v>2</v>
      </c>
      <c r="H156" s="343">
        <v>1</v>
      </c>
      <c r="I156" s="343" t="s">
        <v>1317</v>
      </c>
      <c r="J156" s="343" t="s">
        <v>724</v>
      </c>
      <c r="K156" s="343">
        <v>5</v>
      </c>
      <c r="L156" s="671">
        <v>5434000</v>
      </c>
      <c r="M156" s="671">
        <v>0</v>
      </c>
      <c r="N156" s="671"/>
      <c r="O156" s="671">
        <v>0</v>
      </c>
      <c r="P156" s="671">
        <v>0</v>
      </c>
      <c r="Q156" s="671"/>
      <c r="R156" s="671">
        <f t="shared" si="6"/>
        <v>0</v>
      </c>
      <c r="S156" s="671">
        <f t="shared" si="7"/>
        <v>0</v>
      </c>
      <c r="T156" s="675">
        <f t="shared" si="8"/>
        <v>0</v>
      </c>
    </row>
    <row r="157" spans="1:20">
      <c r="A157" s="676" t="s">
        <v>725</v>
      </c>
      <c r="B157" s="334" t="s">
        <v>495</v>
      </c>
      <c r="C157" s="343">
        <v>221049</v>
      </c>
      <c r="D157" s="343" t="s">
        <v>403</v>
      </c>
      <c r="E157" s="343" t="s">
        <v>552</v>
      </c>
      <c r="F157" s="343">
        <v>5671</v>
      </c>
      <c r="G157" s="343">
        <v>2</v>
      </c>
      <c r="H157" s="343">
        <v>1</v>
      </c>
      <c r="I157" s="343" t="s">
        <v>1317</v>
      </c>
      <c r="J157" s="343" t="s">
        <v>724</v>
      </c>
      <c r="K157" s="343">
        <v>5</v>
      </c>
      <c r="L157" s="671">
        <v>1498629</v>
      </c>
      <c r="M157" s="671">
        <v>0</v>
      </c>
      <c r="N157" s="671"/>
      <c r="O157" s="671">
        <v>0</v>
      </c>
      <c r="P157" s="671">
        <v>0</v>
      </c>
      <c r="Q157" s="671"/>
      <c r="R157" s="671">
        <f t="shared" si="6"/>
        <v>0</v>
      </c>
      <c r="S157" s="671">
        <f t="shared" si="7"/>
        <v>0</v>
      </c>
      <c r="T157" s="675">
        <f t="shared" si="8"/>
        <v>0</v>
      </c>
    </row>
    <row r="158" spans="1:20">
      <c r="A158" s="676" t="s">
        <v>726</v>
      </c>
      <c r="B158" s="334" t="s">
        <v>495</v>
      </c>
      <c r="C158" s="343">
        <v>221049</v>
      </c>
      <c r="D158" s="343" t="s">
        <v>403</v>
      </c>
      <c r="E158" s="343" t="s">
        <v>548</v>
      </c>
      <c r="F158" s="343">
        <v>2411</v>
      </c>
      <c r="G158" s="343">
        <v>2</v>
      </c>
      <c r="H158" s="343">
        <v>2</v>
      </c>
      <c r="I158" s="343" t="s">
        <v>1317</v>
      </c>
      <c r="J158" s="343"/>
      <c r="K158" s="343">
        <v>2</v>
      </c>
      <c r="L158" s="671">
        <v>2500000</v>
      </c>
      <c r="M158" s="671">
        <v>2500000</v>
      </c>
      <c r="N158" s="671">
        <f>P158</f>
        <v>951769.56</v>
      </c>
      <c r="O158" s="671">
        <v>1000000</v>
      </c>
      <c r="P158" s="671">
        <v>951769.56</v>
      </c>
      <c r="Q158" s="671">
        <v>951769.56</v>
      </c>
      <c r="R158" s="671">
        <f t="shared" si="6"/>
        <v>1548230.44</v>
      </c>
      <c r="S158" s="671">
        <f t="shared" si="7"/>
        <v>0</v>
      </c>
      <c r="T158" s="675">
        <f t="shared" si="8"/>
        <v>0</v>
      </c>
    </row>
    <row r="159" spans="1:20">
      <c r="A159" s="676" t="s">
        <v>578</v>
      </c>
      <c r="B159" s="334" t="s">
        <v>497</v>
      </c>
      <c r="C159" s="343">
        <v>138177</v>
      </c>
      <c r="D159" s="343" t="s">
        <v>441</v>
      </c>
      <c r="E159" s="343" t="s">
        <v>548</v>
      </c>
      <c r="F159" s="343">
        <v>2611</v>
      </c>
      <c r="G159" s="343">
        <v>1</v>
      </c>
      <c r="H159" s="343">
        <v>2</v>
      </c>
      <c r="I159" s="343" t="s">
        <v>1317</v>
      </c>
      <c r="J159" s="343"/>
      <c r="K159" s="343">
        <v>2</v>
      </c>
      <c r="L159" s="671">
        <v>1250000</v>
      </c>
      <c r="M159" s="671">
        <v>1250000</v>
      </c>
      <c r="N159" s="671"/>
      <c r="O159" s="671">
        <v>738650</v>
      </c>
      <c r="P159" s="671">
        <v>0</v>
      </c>
      <c r="Q159" s="671"/>
      <c r="R159" s="671">
        <f t="shared" si="6"/>
        <v>1250000</v>
      </c>
      <c r="S159" s="671">
        <f t="shared" si="7"/>
        <v>0</v>
      </c>
      <c r="T159" s="675">
        <f t="shared" si="8"/>
        <v>0</v>
      </c>
    </row>
    <row r="160" spans="1:20">
      <c r="A160" s="676" t="s">
        <v>1771</v>
      </c>
      <c r="B160" s="334" t="s">
        <v>495</v>
      </c>
      <c r="C160" s="343">
        <v>221049</v>
      </c>
      <c r="D160" s="343" t="s">
        <v>403</v>
      </c>
      <c r="E160" s="343" t="s">
        <v>548</v>
      </c>
      <c r="F160" s="343">
        <v>3291</v>
      </c>
      <c r="G160" s="343">
        <v>1</v>
      </c>
      <c r="H160" s="343">
        <v>1</v>
      </c>
      <c r="I160" s="343" t="s">
        <v>1317</v>
      </c>
      <c r="J160" s="343"/>
      <c r="K160" s="343">
        <v>3</v>
      </c>
      <c r="L160" s="671">
        <v>0</v>
      </c>
      <c r="M160" s="671">
        <v>0</v>
      </c>
      <c r="N160" s="671"/>
      <c r="O160" s="671">
        <v>0</v>
      </c>
      <c r="P160" s="671">
        <v>0</v>
      </c>
      <c r="Q160" s="671"/>
      <c r="R160" s="671">
        <f t="shared" si="6"/>
        <v>0</v>
      </c>
      <c r="S160" s="671">
        <f t="shared" si="7"/>
        <v>0</v>
      </c>
      <c r="T160" s="675">
        <f t="shared" si="8"/>
        <v>0</v>
      </c>
    </row>
    <row r="161" spans="1:20">
      <c r="A161" s="676" t="s">
        <v>727</v>
      </c>
      <c r="B161" s="334" t="s">
        <v>495</v>
      </c>
      <c r="C161" s="343">
        <v>221049</v>
      </c>
      <c r="D161" s="343" t="s">
        <v>403</v>
      </c>
      <c r="E161" s="343" t="s">
        <v>548</v>
      </c>
      <c r="F161" s="343">
        <v>3331</v>
      </c>
      <c r="G161" s="343">
        <v>2</v>
      </c>
      <c r="H161" s="343">
        <v>1</v>
      </c>
      <c r="I161" s="343" t="s">
        <v>1317</v>
      </c>
      <c r="J161" s="343"/>
      <c r="K161" s="343">
        <v>3</v>
      </c>
      <c r="L161" s="671">
        <v>2000000</v>
      </c>
      <c r="M161" s="671">
        <v>0</v>
      </c>
      <c r="N161" s="671"/>
      <c r="O161" s="671">
        <v>0</v>
      </c>
      <c r="P161" s="671">
        <v>0</v>
      </c>
      <c r="Q161" s="671"/>
      <c r="R161" s="671">
        <f t="shared" si="6"/>
        <v>0</v>
      </c>
      <c r="S161" s="671">
        <f t="shared" si="7"/>
        <v>0</v>
      </c>
      <c r="T161" s="675">
        <f t="shared" si="8"/>
        <v>0</v>
      </c>
    </row>
    <row r="162" spans="1:20">
      <c r="A162" s="676" t="s">
        <v>728</v>
      </c>
      <c r="B162" s="334" t="s">
        <v>495</v>
      </c>
      <c r="C162" s="343">
        <v>221049</v>
      </c>
      <c r="D162" s="343" t="s">
        <v>403</v>
      </c>
      <c r="E162" s="343" t="s">
        <v>548</v>
      </c>
      <c r="F162" s="343">
        <v>3581</v>
      </c>
      <c r="G162" s="343">
        <v>1</v>
      </c>
      <c r="H162" s="343">
        <v>1</v>
      </c>
      <c r="I162" s="343" t="s">
        <v>1317</v>
      </c>
      <c r="J162" s="343"/>
      <c r="K162" s="343">
        <v>3</v>
      </c>
      <c r="L162" s="671">
        <v>0</v>
      </c>
      <c r="M162" s="671">
        <v>2000000</v>
      </c>
      <c r="N162" s="671"/>
      <c r="O162" s="671">
        <v>800000</v>
      </c>
      <c r="P162" s="671">
        <v>0</v>
      </c>
      <c r="Q162" s="671"/>
      <c r="R162" s="671">
        <f t="shared" si="6"/>
        <v>2000000</v>
      </c>
      <c r="S162" s="671">
        <f t="shared" si="7"/>
        <v>0</v>
      </c>
      <c r="T162" s="675">
        <f t="shared" si="8"/>
        <v>0</v>
      </c>
    </row>
    <row r="163" spans="1:20">
      <c r="A163" s="676" t="s">
        <v>729</v>
      </c>
      <c r="B163" s="334" t="s">
        <v>495</v>
      </c>
      <c r="C163" s="343">
        <v>221049</v>
      </c>
      <c r="D163" s="343" t="s">
        <v>403</v>
      </c>
      <c r="E163" s="343" t="s">
        <v>548</v>
      </c>
      <c r="F163" s="343">
        <v>6141</v>
      </c>
      <c r="G163" s="343">
        <v>2</v>
      </c>
      <c r="H163" s="343">
        <v>1</v>
      </c>
      <c r="I163" s="343" t="s">
        <v>1317</v>
      </c>
      <c r="J163" s="343" t="s">
        <v>730</v>
      </c>
      <c r="K163" s="343">
        <v>6</v>
      </c>
      <c r="L163" s="671">
        <v>5454356</v>
      </c>
      <c r="M163" s="671">
        <v>5454356</v>
      </c>
      <c r="N163" s="671"/>
      <c r="O163" s="671">
        <v>2181744</v>
      </c>
      <c r="P163" s="671">
        <v>0</v>
      </c>
      <c r="Q163" s="671"/>
      <c r="R163" s="671">
        <f t="shared" si="6"/>
        <v>5454356</v>
      </c>
      <c r="S163" s="671">
        <f t="shared" si="7"/>
        <v>0</v>
      </c>
      <c r="T163" s="675">
        <f t="shared" si="8"/>
        <v>0</v>
      </c>
    </row>
    <row r="164" spans="1:20">
      <c r="A164" s="676" t="s">
        <v>731</v>
      </c>
      <c r="B164" s="334" t="s">
        <v>495</v>
      </c>
      <c r="C164" s="343">
        <v>221049</v>
      </c>
      <c r="D164" s="343" t="s">
        <v>403</v>
      </c>
      <c r="E164" s="343" t="s">
        <v>732</v>
      </c>
      <c r="F164" s="343">
        <v>6141</v>
      </c>
      <c r="G164" s="343">
        <v>2</v>
      </c>
      <c r="H164" s="343">
        <v>1</v>
      </c>
      <c r="I164" s="343" t="s">
        <v>1317</v>
      </c>
      <c r="J164" s="343" t="s">
        <v>733</v>
      </c>
      <c r="K164" s="343">
        <v>6</v>
      </c>
      <c r="L164" s="671">
        <v>66245887</v>
      </c>
      <c r="M164" s="671">
        <v>66245887</v>
      </c>
      <c r="N164" s="671"/>
      <c r="O164" s="671">
        <v>26498356</v>
      </c>
      <c r="P164" s="671">
        <v>0</v>
      </c>
      <c r="Q164" s="671"/>
      <c r="R164" s="671">
        <f t="shared" si="6"/>
        <v>66245887</v>
      </c>
      <c r="S164" s="671">
        <f t="shared" si="7"/>
        <v>0</v>
      </c>
      <c r="T164" s="675">
        <f t="shared" si="8"/>
        <v>0</v>
      </c>
    </row>
    <row r="165" spans="1:20">
      <c r="A165" s="676" t="s">
        <v>734</v>
      </c>
      <c r="B165" s="334" t="s">
        <v>518</v>
      </c>
      <c r="C165" s="343">
        <v>221071</v>
      </c>
      <c r="D165" s="343" t="s">
        <v>445</v>
      </c>
      <c r="E165" s="343" t="s">
        <v>552</v>
      </c>
      <c r="F165" s="343">
        <v>2121</v>
      </c>
      <c r="G165" s="343">
        <v>1</v>
      </c>
      <c r="H165" s="343">
        <v>1</v>
      </c>
      <c r="I165" s="343" t="s">
        <v>1317</v>
      </c>
      <c r="J165" s="343"/>
      <c r="K165" s="343">
        <v>2</v>
      </c>
      <c r="L165" s="671">
        <v>2000000</v>
      </c>
      <c r="M165" s="671">
        <v>0</v>
      </c>
      <c r="N165" s="671"/>
      <c r="O165" s="671">
        <v>0</v>
      </c>
      <c r="P165" s="671">
        <v>0</v>
      </c>
      <c r="Q165" s="671"/>
      <c r="R165" s="671">
        <f t="shared" si="6"/>
        <v>0</v>
      </c>
      <c r="S165" s="671">
        <f t="shared" si="7"/>
        <v>0</v>
      </c>
      <c r="T165" s="675">
        <f t="shared" si="8"/>
        <v>0</v>
      </c>
    </row>
    <row r="166" spans="1:20">
      <c r="A166" s="676" t="s">
        <v>735</v>
      </c>
      <c r="B166" s="334" t="s">
        <v>518</v>
      </c>
      <c r="C166" s="343">
        <v>221071</v>
      </c>
      <c r="D166" s="343" t="s">
        <v>445</v>
      </c>
      <c r="E166" s="343" t="s">
        <v>552</v>
      </c>
      <c r="F166" s="343">
        <v>3341</v>
      </c>
      <c r="G166" s="343">
        <v>1</v>
      </c>
      <c r="H166" s="343">
        <v>1</v>
      </c>
      <c r="I166" s="343" t="s">
        <v>1317</v>
      </c>
      <c r="J166" s="343"/>
      <c r="K166" s="343">
        <v>3</v>
      </c>
      <c r="L166" s="671">
        <v>0</v>
      </c>
      <c r="M166" s="671">
        <v>2000000</v>
      </c>
      <c r="N166" s="671"/>
      <c r="O166" s="671">
        <v>800000</v>
      </c>
      <c r="P166" s="671">
        <v>0</v>
      </c>
      <c r="Q166" s="671"/>
      <c r="R166" s="671">
        <f t="shared" si="6"/>
        <v>2000000</v>
      </c>
      <c r="S166" s="671">
        <f t="shared" si="7"/>
        <v>0</v>
      </c>
      <c r="T166" s="675">
        <f t="shared" si="8"/>
        <v>0</v>
      </c>
    </row>
    <row r="167" spans="1:20">
      <c r="A167" s="676" t="s">
        <v>737</v>
      </c>
      <c r="B167" s="334" t="s">
        <v>521</v>
      </c>
      <c r="C167" s="343">
        <v>221104</v>
      </c>
      <c r="D167" s="343" t="s">
        <v>450</v>
      </c>
      <c r="E167" s="343" t="s">
        <v>546</v>
      </c>
      <c r="F167" s="343">
        <v>1331</v>
      </c>
      <c r="G167" s="343">
        <v>2</v>
      </c>
      <c r="H167" s="343">
        <v>1</v>
      </c>
      <c r="I167" s="343" t="s">
        <v>1317</v>
      </c>
      <c r="J167" s="343"/>
      <c r="K167" s="343">
        <v>1</v>
      </c>
      <c r="L167" s="671">
        <v>11881042</v>
      </c>
      <c r="M167" s="671">
        <v>11881042</v>
      </c>
      <c r="N167" s="671">
        <v>8148837.25</v>
      </c>
      <c r="O167" s="671">
        <v>8220223</v>
      </c>
      <c r="P167" s="671">
        <v>8148837.25</v>
      </c>
      <c r="Q167" s="671">
        <v>8148837.25</v>
      </c>
      <c r="R167" s="671">
        <f t="shared" si="6"/>
        <v>3732204.75</v>
      </c>
      <c r="S167" s="671">
        <f t="shared" si="7"/>
        <v>0</v>
      </c>
      <c r="T167" s="675">
        <f t="shared" si="8"/>
        <v>0</v>
      </c>
    </row>
    <row r="168" spans="1:20">
      <c r="A168" s="676" t="s">
        <v>739</v>
      </c>
      <c r="B168" s="334" t="s">
        <v>521</v>
      </c>
      <c r="C168" s="343">
        <v>221104</v>
      </c>
      <c r="D168" s="343" t="s">
        <v>450</v>
      </c>
      <c r="E168" s="343" t="s">
        <v>546</v>
      </c>
      <c r="F168" s="343">
        <v>1332</v>
      </c>
      <c r="G168" s="343">
        <v>2</v>
      </c>
      <c r="H168" s="343">
        <v>1</v>
      </c>
      <c r="I168" s="343" t="s">
        <v>1317</v>
      </c>
      <c r="J168" s="343"/>
      <c r="K168" s="343">
        <v>1</v>
      </c>
      <c r="L168" s="671">
        <v>6891342</v>
      </c>
      <c r="M168" s="671">
        <v>6891342</v>
      </c>
      <c r="N168" s="671">
        <v>4668956.07</v>
      </c>
      <c r="O168" s="671">
        <v>4766899</v>
      </c>
      <c r="P168" s="671">
        <v>4668956.07</v>
      </c>
      <c r="Q168" s="671">
        <v>4668956.07</v>
      </c>
      <c r="R168" s="671">
        <f t="shared" si="6"/>
        <v>2222385.9299999997</v>
      </c>
      <c r="S168" s="671">
        <f t="shared" si="7"/>
        <v>0</v>
      </c>
      <c r="T168" s="675">
        <f t="shared" si="8"/>
        <v>0</v>
      </c>
    </row>
    <row r="169" spans="1:20">
      <c r="A169" s="676" t="s">
        <v>743</v>
      </c>
      <c r="B169" s="334" t="s">
        <v>521</v>
      </c>
      <c r="C169" s="343">
        <v>221104</v>
      </c>
      <c r="D169" s="343" t="s">
        <v>450</v>
      </c>
      <c r="E169" s="343" t="s">
        <v>546</v>
      </c>
      <c r="F169" s="343">
        <v>1343</v>
      </c>
      <c r="G169" s="343">
        <v>2</v>
      </c>
      <c r="H169" s="343">
        <v>1</v>
      </c>
      <c r="I169" s="343" t="s">
        <v>1317</v>
      </c>
      <c r="J169" s="343"/>
      <c r="K169" s="343">
        <v>1</v>
      </c>
      <c r="L169" s="671">
        <v>10424156</v>
      </c>
      <c r="M169" s="671">
        <v>10424156</v>
      </c>
      <c r="N169" s="671">
        <v>5647265.21</v>
      </c>
      <c r="O169" s="671">
        <v>5725012</v>
      </c>
      <c r="P169" s="671">
        <v>5647265.21</v>
      </c>
      <c r="Q169" s="671">
        <v>5647265.21</v>
      </c>
      <c r="R169" s="671">
        <f t="shared" si="6"/>
        <v>4776890.79</v>
      </c>
      <c r="S169" s="671">
        <f t="shared" si="7"/>
        <v>0</v>
      </c>
      <c r="T169" s="675">
        <f t="shared" si="8"/>
        <v>0</v>
      </c>
    </row>
    <row r="170" spans="1:20">
      <c r="A170" s="676" t="s">
        <v>642</v>
      </c>
      <c r="B170" s="337" t="s">
        <v>480</v>
      </c>
      <c r="C170" s="343">
        <v>211084</v>
      </c>
      <c r="D170" s="343" t="s">
        <v>387</v>
      </c>
      <c r="E170" s="343" t="s">
        <v>548</v>
      </c>
      <c r="F170" s="343">
        <v>2611</v>
      </c>
      <c r="G170" s="343">
        <v>1</v>
      </c>
      <c r="H170" s="343">
        <v>2</v>
      </c>
      <c r="I170" s="343" t="s">
        <v>1317</v>
      </c>
      <c r="J170" s="343"/>
      <c r="K170" s="343">
        <v>2</v>
      </c>
      <c r="L170" s="671">
        <v>28095456</v>
      </c>
      <c r="M170" s="671">
        <v>28095456</v>
      </c>
      <c r="N170" s="671">
        <f>P170</f>
        <v>11175320.49</v>
      </c>
      <c r="O170" s="671">
        <v>11238184</v>
      </c>
      <c r="P170" s="671">
        <v>11175320.49</v>
      </c>
      <c r="Q170" s="671">
        <v>11175320.489999998</v>
      </c>
      <c r="R170" s="671">
        <f t="shared" si="6"/>
        <v>16920135.509999998</v>
      </c>
      <c r="S170" s="671">
        <f t="shared" si="7"/>
        <v>0</v>
      </c>
      <c r="T170" s="675">
        <f t="shared" si="8"/>
        <v>0</v>
      </c>
    </row>
    <row r="171" spans="1:20">
      <c r="A171" s="676" t="s">
        <v>718</v>
      </c>
      <c r="B171" s="334" t="s">
        <v>495</v>
      </c>
      <c r="C171" s="343">
        <v>221049</v>
      </c>
      <c r="D171" s="343" t="s">
        <v>403</v>
      </c>
      <c r="E171" s="343" t="s">
        <v>552</v>
      </c>
      <c r="F171" s="343">
        <v>2611</v>
      </c>
      <c r="G171" s="343">
        <v>2</v>
      </c>
      <c r="H171" s="343">
        <v>2</v>
      </c>
      <c r="I171" s="343" t="s">
        <v>1317</v>
      </c>
      <c r="J171" s="343"/>
      <c r="K171" s="343">
        <v>2</v>
      </c>
      <c r="L171" s="671">
        <v>658900</v>
      </c>
      <c r="M171" s="671">
        <v>658900</v>
      </c>
      <c r="N171" s="671"/>
      <c r="O171" s="671">
        <v>263560</v>
      </c>
      <c r="P171" s="671">
        <v>0</v>
      </c>
      <c r="Q171" s="671"/>
      <c r="R171" s="671">
        <f t="shared" si="6"/>
        <v>658900</v>
      </c>
      <c r="S171" s="671">
        <f t="shared" si="7"/>
        <v>0</v>
      </c>
      <c r="T171" s="675">
        <f t="shared" si="8"/>
        <v>0</v>
      </c>
    </row>
    <row r="172" spans="1:20">
      <c r="A172" s="676" t="s">
        <v>786</v>
      </c>
      <c r="B172" s="334" t="s">
        <v>484</v>
      </c>
      <c r="C172" s="343">
        <v>223081</v>
      </c>
      <c r="D172" s="343" t="s">
        <v>396</v>
      </c>
      <c r="E172" s="343" t="s">
        <v>548</v>
      </c>
      <c r="F172" s="343">
        <v>2611</v>
      </c>
      <c r="G172" s="343">
        <v>1</v>
      </c>
      <c r="H172" s="343">
        <v>2</v>
      </c>
      <c r="I172" s="343" t="s">
        <v>1317</v>
      </c>
      <c r="J172" s="343"/>
      <c r="K172" s="343">
        <v>2</v>
      </c>
      <c r="L172" s="671">
        <v>876000</v>
      </c>
      <c r="M172" s="671">
        <v>876000</v>
      </c>
      <c r="N172" s="671"/>
      <c r="O172" s="671">
        <v>350400</v>
      </c>
      <c r="P172" s="671">
        <v>0</v>
      </c>
      <c r="Q172" s="671"/>
      <c r="R172" s="671">
        <f t="shared" si="6"/>
        <v>876000</v>
      </c>
      <c r="S172" s="671">
        <f t="shared" si="7"/>
        <v>0</v>
      </c>
      <c r="T172" s="675">
        <f t="shared" si="8"/>
        <v>0</v>
      </c>
    </row>
    <row r="173" spans="1:20">
      <c r="A173" s="676" t="s">
        <v>982</v>
      </c>
      <c r="B173" s="337" t="s">
        <v>489</v>
      </c>
      <c r="C173" s="343">
        <v>241101</v>
      </c>
      <c r="D173" s="343" t="s">
        <v>409</v>
      </c>
      <c r="E173" s="343" t="s">
        <v>548</v>
      </c>
      <c r="F173" s="343">
        <v>2611</v>
      </c>
      <c r="G173" s="343">
        <v>1</v>
      </c>
      <c r="H173" s="343">
        <v>2</v>
      </c>
      <c r="I173" s="343" t="s">
        <v>1317</v>
      </c>
      <c r="J173" s="343"/>
      <c r="K173" s="343">
        <v>2</v>
      </c>
      <c r="L173" s="671">
        <v>1300000</v>
      </c>
      <c r="M173" s="671">
        <v>1300000</v>
      </c>
      <c r="N173" s="671"/>
      <c r="O173" s="671">
        <v>768180</v>
      </c>
      <c r="P173" s="671">
        <v>0</v>
      </c>
      <c r="Q173" s="671"/>
      <c r="R173" s="671">
        <f t="shared" si="6"/>
        <v>1300000</v>
      </c>
      <c r="S173" s="671">
        <f t="shared" si="7"/>
        <v>0</v>
      </c>
      <c r="T173" s="675">
        <f t="shared" si="8"/>
        <v>0</v>
      </c>
    </row>
    <row r="174" spans="1:20">
      <c r="A174" s="676" t="s">
        <v>762</v>
      </c>
      <c r="B174" s="334" t="s">
        <v>521</v>
      </c>
      <c r="C174" s="343">
        <v>221104</v>
      </c>
      <c r="D174" s="343" t="s">
        <v>450</v>
      </c>
      <c r="E174" s="343" t="s">
        <v>546</v>
      </c>
      <c r="F174" s="343">
        <v>1541</v>
      </c>
      <c r="G174" s="343">
        <v>1</v>
      </c>
      <c r="H174" s="343">
        <v>1</v>
      </c>
      <c r="I174" s="343" t="s">
        <v>1317</v>
      </c>
      <c r="J174" s="343"/>
      <c r="K174" s="343">
        <v>1</v>
      </c>
      <c r="L174" s="671">
        <v>5574101</v>
      </c>
      <c r="M174" s="671">
        <v>5574101</v>
      </c>
      <c r="N174" s="671">
        <v>2072486</v>
      </c>
      <c r="O174" s="671">
        <v>2374101</v>
      </c>
      <c r="P174" s="671">
        <v>2072486</v>
      </c>
      <c r="Q174" s="671">
        <v>2072486</v>
      </c>
      <c r="R174" s="671">
        <f t="shared" si="6"/>
        <v>3501615</v>
      </c>
      <c r="S174" s="671">
        <f t="shared" si="7"/>
        <v>0</v>
      </c>
      <c r="T174" s="675">
        <f t="shared" si="8"/>
        <v>0</v>
      </c>
    </row>
    <row r="175" spans="1:20">
      <c r="A175" s="676" t="s">
        <v>1770</v>
      </c>
      <c r="B175" s="334" t="s">
        <v>490</v>
      </c>
      <c r="C175" s="343">
        <v>242135</v>
      </c>
      <c r="D175" s="343" t="s">
        <v>403</v>
      </c>
      <c r="E175" s="343" t="s">
        <v>548</v>
      </c>
      <c r="F175" s="343">
        <v>2611</v>
      </c>
      <c r="G175" s="343">
        <v>1</v>
      </c>
      <c r="H175" s="343">
        <v>2</v>
      </c>
      <c r="I175" s="343" t="s">
        <v>1317</v>
      </c>
      <c r="J175" s="343"/>
      <c r="K175" s="343">
        <v>2</v>
      </c>
      <c r="L175" s="671">
        <v>0</v>
      </c>
      <c r="M175" s="671">
        <v>6206919.6399999997</v>
      </c>
      <c r="N175" s="671"/>
      <c r="O175" s="671">
        <v>0</v>
      </c>
      <c r="P175" s="671">
        <v>0</v>
      </c>
      <c r="Q175" s="671"/>
      <c r="R175" s="671">
        <f t="shared" si="6"/>
        <v>6206919.6399999997</v>
      </c>
      <c r="S175" s="671">
        <f t="shared" si="7"/>
        <v>0</v>
      </c>
      <c r="T175" s="675">
        <f t="shared" si="8"/>
        <v>0</v>
      </c>
    </row>
    <row r="176" spans="1:20">
      <c r="A176" s="676" t="s">
        <v>1769</v>
      </c>
      <c r="B176" s="334" t="s">
        <v>472</v>
      </c>
      <c r="C176" s="343">
        <v>255129</v>
      </c>
      <c r="D176" s="343" t="s">
        <v>363</v>
      </c>
      <c r="E176" s="343" t="s">
        <v>548</v>
      </c>
      <c r="F176" s="343">
        <v>2611</v>
      </c>
      <c r="G176" s="343">
        <v>1</v>
      </c>
      <c r="H176" s="343">
        <v>2</v>
      </c>
      <c r="I176" s="343" t="s">
        <v>1317</v>
      </c>
      <c r="J176" s="343"/>
      <c r="K176" s="343">
        <v>2</v>
      </c>
      <c r="L176" s="671">
        <v>0</v>
      </c>
      <c r="M176" s="671">
        <v>336275</v>
      </c>
      <c r="N176" s="671"/>
      <c r="O176" s="671">
        <v>183140</v>
      </c>
      <c r="P176" s="671">
        <v>0</v>
      </c>
      <c r="Q176" s="671"/>
      <c r="R176" s="671">
        <f t="shared" si="6"/>
        <v>336275</v>
      </c>
      <c r="S176" s="671">
        <f t="shared" si="7"/>
        <v>0</v>
      </c>
      <c r="T176" s="675">
        <f t="shared" si="8"/>
        <v>0</v>
      </c>
    </row>
    <row r="177" spans="1:20">
      <c r="A177" s="676" t="s">
        <v>765</v>
      </c>
      <c r="B177" s="334" t="s">
        <v>521</v>
      </c>
      <c r="C177" s="343">
        <v>221104</v>
      </c>
      <c r="D177" s="343" t="s">
        <v>450</v>
      </c>
      <c r="E177" s="343" t="s">
        <v>546</v>
      </c>
      <c r="F177" s="343">
        <v>1541</v>
      </c>
      <c r="G177" s="343">
        <v>2</v>
      </c>
      <c r="H177" s="343">
        <v>1</v>
      </c>
      <c r="I177" s="343" t="s">
        <v>1317</v>
      </c>
      <c r="J177" s="343"/>
      <c r="K177" s="343">
        <v>1</v>
      </c>
      <c r="L177" s="671">
        <v>3716068</v>
      </c>
      <c r="M177" s="671">
        <v>3716068</v>
      </c>
      <c r="N177" s="671"/>
      <c r="O177" s="671">
        <v>1616068</v>
      </c>
      <c r="P177" s="671">
        <v>0</v>
      </c>
      <c r="Q177" s="671"/>
      <c r="R177" s="671">
        <f t="shared" si="6"/>
        <v>3716068</v>
      </c>
      <c r="S177" s="671">
        <f t="shared" si="7"/>
        <v>0</v>
      </c>
      <c r="T177" s="675">
        <f t="shared" si="8"/>
        <v>0</v>
      </c>
    </row>
    <row r="178" spans="1:20">
      <c r="A178" s="676" t="s">
        <v>1768</v>
      </c>
      <c r="B178" s="334" t="s">
        <v>508</v>
      </c>
      <c r="C178" s="343">
        <v>264105</v>
      </c>
      <c r="D178" s="343" t="s">
        <v>369</v>
      </c>
      <c r="E178" s="343" t="s">
        <v>548</v>
      </c>
      <c r="F178" s="343">
        <v>2611</v>
      </c>
      <c r="G178" s="343">
        <v>1</v>
      </c>
      <c r="H178" s="343">
        <v>2</v>
      </c>
      <c r="I178" s="343" t="s">
        <v>1317</v>
      </c>
      <c r="J178" s="343"/>
      <c r="K178" s="343">
        <v>2</v>
      </c>
      <c r="L178" s="671">
        <v>0</v>
      </c>
      <c r="M178" s="671">
        <v>446500</v>
      </c>
      <c r="N178" s="671"/>
      <c r="O178" s="671">
        <v>292500</v>
      </c>
      <c r="P178" s="671">
        <v>0</v>
      </c>
      <c r="Q178" s="671"/>
      <c r="R178" s="671">
        <f t="shared" si="6"/>
        <v>446500</v>
      </c>
      <c r="S178" s="671">
        <f t="shared" si="7"/>
        <v>0</v>
      </c>
      <c r="T178" s="675">
        <f t="shared" si="8"/>
        <v>0</v>
      </c>
    </row>
    <row r="179" spans="1:20">
      <c r="A179" s="676" t="s">
        <v>1157</v>
      </c>
      <c r="B179" s="337" t="s">
        <v>479</v>
      </c>
      <c r="C179" s="343">
        <v>268149</v>
      </c>
      <c r="D179" s="343" t="s">
        <v>381</v>
      </c>
      <c r="E179" s="343" t="s">
        <v>546</v>
      </c>
      <c r="F179" s="343">
        <v>2611</v>
      </c>
      <c r="G179" s="343">
        <v>1</v>
      </c>
      <c r="H179" s="343">
        <v>2</v>
      </c>
      <c r="I179" s="343" t="s">
        <v>1317</v>
      </c>
      <c r="J179" s="343"/>
      <c r="K179" s="343">
        <v>2</v>
      </c>
      <c r="L179" s="671">
        <v>9319643</v>
      </c>
      <c r="M179" s="671">
        <v>1049948.3600000001</v>
      </c>
      <c r="N179" s="671"/>
      <c r="O179" s="671">
        <v>1049948.3600000001</v>
      </c>
      <c r="P179" s="671">
        <v>0</v>
      </c>
      <c r="Q179" s="671"/>
      <c r="R179" s="671">
        <f t="shared" si="6"/>
        <v>1049948.3600000001</v>
      </c>
      <c r="S179" s="671">
        <f t="shared" si="7"/>
        <v>0</v>
      </c>
      <c r="T179" s="675">
        <f t="shared" si="8"/>
        <v>0</v>
      </c>
    </row>
    <row r="180" spans="1:20">
      <c r="A180" s="676" t="s">
        <v>768</v>
      </c>
      <c r="B180" s="334" t="s">
        <v>521</v>
      </c>
      <c r="C180" s="343">
        <v>221104</v>
      </c>
      <c r="D180" s="343" t="s">
        <v>450</v>
      </c>
      <c r="E180" s="343" t="s">
        <v>546</v>
      </c>
      <c r="F180" s="343">
        <v>1611</v>
      </c>
      <c r="G180" s="343">
        <v>1</v>
      </c>
      <c r="H180" s="343">
        <v>1</v>
      </c>
      <c r="I180" s="343">
        <v>43</v>
      </c>
      <c r="J180" s="343"/>
      <c r="K180" s="343">
        <v>1</v>
      </c>
      <c r="L180" s="671">
        <v>1500000</v>
      </c>
      <c r="M180" s="671">
        <v>1500000</v>
      </c>
      <c r="N180" s="671"/>
      <c r="O180" s="671">
        <v>1000000</v>
      </c>
      <c r="P180" s="671">
        <v>0</v>
      </c>
      <c r="Q180" s="671"/>
      <c r="R180" s="671">
        <f t="shared" si="6"/>
        <v>1500000</v>
      </c>
      <c r="S180" s="671">
        <f t="shared" si="7"/>
        <v>0</v>
      </c>
      <c r="T180" s="675">
        <f t="shared" si="8"/>
        <v>0</v>
      </c>
    </row>
    <row r="181" spans="1:20">
      <c r="A181" s="676" t="s">
        <v>1767</v>
      </c>
      <c r="B181" s="334" t="s">
        <v>492</v>
      </c>
      <c r="C181" s="343">
        <v>321102</v>
      </c>
      <c r="D181" s="343" t="s">
        <v>417</v>
      </c>
      <c r="E181" s="343" t="s">
        <v>548</v>
      </c>
      <c r="F181" s="343">
        <v>2611</v>
      </c>
      <c r="G181" s="343">
        <v>1</v>
      </c>
      <c r="H181" s="343">
        <v>2</v>
      </c>
      <c r="I181" s="343" t="s">
        <v>1317</v>
      </c>
      <c r="J181" s="343"/>
      <c r="K181" s="343">
        <v>2</v>
      </c>
      <c r="L181" s="671">
        <v>0</v>
      </c>
      <c r="M181" s="671">
        <v>700000</v>
      </c>
      <c r="N181" s="671"/>
      <c r="O181" s="671">
        <v>350000</v>
      </c>
      <c r="P181" s="671">
        <v>0</v>
      </c>
      <c r="Q181" s="671"/>
      <c r="R181" s="671">
        <f t="shared" si="6"/>
        <v>700000</v>
      </c>
      <c r="S181" s="671">
        <f t="shared" si="7"/>
        <v>0</v>
      </c>
      <c r="T181" s="675">
        <f t="shared" si="8"/>
        <v>0</v>
      </c>
    </row>
    <row r="182" spans="1:20">
      <c r="A182" s="676" t="s">
        <v>769</v>
      </c>
      <c r="B182" s="334" t="s">
        <v>526</v>
      </c>
      <c r="C182" s="343">
        <v>222166</v>
      </c>
      <c r="D182" s="343" t="s">
        <v>394</v>
      </c>
      <c r="E182" s="343" t="s">
        <v>548</v>
      </c>
      <c r="F182" s="343">
        <v>3321</v>
      </c>
      <c r="G182" s="343">
        <v>1</v>
      </c>
      <c r="H182" s="343">
        <v>1</v>
      </c>
      <c r="I182" s="343" t="s">
        <v>1317</v>
      </c>
      <c r="J182" s="343"/>
      <c r="K182" s="343">
        <v>3</v>
      </c>
      <c r="L182" s="671">
        <v>2000000</v>
      </c>
      <c r="M182" s="671">
        <v>0</v>
      </c>
      <c r="N182" s="671"/>
      <c r="O182" s="671">
        <v>0</v>
      </c>
      <c r="P182" s="671">
        <v>0</v>
      </c>
      <c r="Q182" s="671"/>
      <c r="R182" s="671">
        <f t="shared" si="6"/>
        <v>0</v>
      </c>
      <c r="S182" s="671">
        <f t="shared" si="7"/>
        <v>0</v>
      </c>
      <c r="T182" s="675">
        <f t="shared" si="8"/>
        <v>0</v>
      </c>
    </row>
    <row r="183" spans="1:20">
      <c r="A183" s="676" t="s">
        <v>770</v>
      </c>
      <c r="B183" s="334" t="s">
        <v>526</v>
      </c>
      <c r="C183" s="343">
        <v>222166</v>
      </c>
      <c r="D183" s="343" t="s">
        <v>394</v>
      </c>
      <c r="E183" s="343" t="s">
        <v>548</v>
      </c>
      <c r="F183" s="343">
        <v>3331</v>
      </c>
      <c r="G183" s="343">
        <v>1</v>
      </c>
      <c r="H183" s="343">
        <v>1</v>
      </c>
      <c r="I183" s="343" t="s">
        <v>1317</v>
      </c>
      <c r="J183" s="343"/>
      <c r="K183" s="343">
        <v>3</v>
      </c>
      <c r="L183" s="671">
        <v>700000</v>
      </c>
      <c r="M183" s="671">
        <v>0</v>
      </c>
      <c r="N183" s="671"/>
      <c r="O183" s="671">
        <v>0</v>
      </c>
      <c r="P183" s="671">
        <v>0</v>
      </c>
      <c r="Q183" s="671"/>
      <c r="R183" s="671">
        <f t="shared" si="6"/>
        <v>0</v>
      </c>
      <c r="S183" s="671">
        <f t="shared" si="7"/>
        <v>0</v>
      </c>
      <c r="T183" s="675">
        <f t="shared" si="8"/>
        <v>0</v>
      </c>
    </row>
    <row r="184" spans="1:20">
      <c r="A184" s="676" t="s">
        <v>771</v>
      </c>
      <c r="B184" s="334" t="s">
        <v>526</v>
      </c>
      <c r="C184" s="343">
        <v>222166</v>
      </c>
      <c r="D184" s="343" t="s">
        <v>394</v>
      </c>
      <c r="E184" s="343" t="s">
        <v>548</v>
      </c>
      <c r="F184" s="343">
        <v>3552</v>
      </c>
      <c r="G184" s="343">
        <v>1</v>
      </c>
      <c r="H184" s="343">
        <v>1</v>
      </c>
      <c r="I184" s="343" t="s">
        <v>1317</v>
      </c>
      <c r="J184" s="343"/>
      <c r="K184" s="343">
        <v>3</v>
      </c>
      <c r="L184" s="671">
        <v>0</v>
      </c>
      <c r="M184" s="671">
        <v>700000</v>
      </c>
      <c r="N184" s="671"/>
      <c r="O184" s="671">
        <v>310000</v>
      </c>
      <c r="P184" s="671">
        <v>0</v>
      </c>
      <c r="Q184" s="671"/>
      <c r="R184" s="671">
        <f t="shared" si="6"/>
        <v>700000</v>
      </c>
      <c r="S184" s="671">
        <f t="shared" si="7"/>
        <v>0</v>
      </c>
      <c r="T184" s="675">
        <f t="shared" si="8"/>
        <v>0</v>
      </c>
    </row>
    <row r="185" spans="1:20">
      <c r="A185" s="676" t="s">
        <v>772</v>
      </c>
      <c r="B185" s="334" t="s">
        <v>526</v>
      </c>
      <c r="C185" s="343">
        <v>222166</v>
      </c>
      <c r="D185" s="343" t="s">
        <v>394</v>
      </c>
      <c r="E185" s="343" t="s">
        <v>548</v>
      </c>
      <c r="F185" s="343">
        <v>3553</v>
      </c>
      <c r="G185" s="343">
        <v>1</v>
      </c>
      <c r="H185" s="343">
        <v>1</v>
      </c>
      <c r="I185" s="343" t="s">
        <v>1317</v>
      </c>
      <c r="J185" s="343"/>
      <c r="K185" s="343">
        <v>3</v>
      </c>
      <c r="L185" s="671">
        <v>0</v>
      </c>
      <c r="M185" s="671">
        <v>300000</v>
      </c>
      <c r="N185" s="671"/>
      <c r="O185" s="671">
        <v>190000.5</v>
      </c>
      <c r="P185" s="671">
        <v>0</v>
      </c>
      <c r="Q185" s="671"/>
      <c r="R185" s="671">
        <f t="shared" si="6"/>
        <v>300000</v>
      </c>
      <c r="S185" s="671">
        <f t="shared" si="7"/>
        <v>0</v>
      </c>
      <c r="T185" s="675">
        <f t="shared" si="8"/>
        <v>0</v>
      </c>
    </row>
    <row r="186" spans="1:20">
      <c r="A186" s="676" t="s">
        <v>773</v>
      </c>
      <c r="B186" s="334" t="s">
        <v>526</v>
      </c>
      <c r="C186" s="343">
        <v>222166</v>
      </c>
      <c r="D186" s="343" t="s">
        <v>394</v>
      </c>
      <c r="E186" s="343" t="s">
        <v>548</v>
      </c>
      <c r="F186" s="343">
        <v>3722</v>
      </c>
      <c r="G186" s="343">
        <v>1</v>
      </c>
      <c r="H186" s="343">
        <v>1</v>
      </c>
      <c r="I186" s="343" t="s">
        <v>1317</v>
      </c>
      <c r="J186" s="343"/>
      <c r="K186" s="343">
        <v>3</v>
      </c>
      <c r="L186" s="671">
        <v>7300000</v>
      </c>
      <c r="M186" s="671">
        <v>7300000</v>
      </c>
      <c r="N186" s="671">
        <v>7300000</v>
      </c>
      <c r="O186" s="671">
        <v>3692073</v>
      </c>
      <c r="P186" s="671">
        <v>1962331</v>
      </c>
      <c r="Q186" s="671">
        <v>1962331</v>
      </c>
      <c r="R186" s="671">
        <f t="shared" si="6"/>
        <v>0</v>
      </c>
      <c r="S186" s="671">
        <f t="shared" si="7"/>
        <v>5337669</v>
      </c>
      <c r="T186" s="675">
        <f t="shared" si="8"/>
        <v>0</v>
      </c>
    </row>
    <row r="187" spans="1:20">
      <c r="A187" s="676" t="s">
        <v>1766</v>
      </c>
      <c r="B187" s="334" t="s">
        <v>493</v>
      </c>
      <c r="C187" s="343">
        <v>321275</v>
      </c>
      <c r="D187" s="343" t="s">
        <v>420</v>
      </c>
      <c r="E187" s="343" t="s">
        <v>548</v>
      </c>
      <c r="F187" s="343">
        <v>2611</v>
      </c>
      <c r="G187" s="343">
        <v>1</v>
      </c>
      <c r="H187" s="343">
        <v>2</v>
      </c>
      <c r="I187" s="343" t="s">
        <v>1317</v>
      </c>
      <c r="J187" s="343"/>
      <c r="K187" s="343">
        <v>2</v>
      </c>
      <c r="L187" s="671">
        <v>0</v>
      </c>
      <c r="M187" s="671">
        <v>580000</v>
      </c>
      <c r="N187" s="671"/>
      <c r="O187" s="671">
        <v>290000</v>
      </c>
      <c r="P187" s="671">
        <v>0</v>
      </c>
      <c r="Q187" s="671"/>
      <c r="R187" s="671">
        <f t="shared" si="6"/>
        <v>580000</v>
      </c>
      <c r="S187" s="671">
        <f t="shared" si="7"/>
        <v>0</v>
      </c>
      <c r="T187" s="675">
        <f t="shared" si="8"/>
        <v>0</v>
      </c>
    </row>
    <row r="188" spans="1:20">
      <c r="A188" s="676" t="s">
        <v>776</v>
      </c>
      <c r="B188" s="334" t="s">
        <v>484</v>
      </c>
      <c r="C188" s="343">
        <v>223081</v>
      </c>
      <c r="D188" s="343" t="s">
        <v>396</v>
      </c>
      <c r="E188" s="343" t="s">
        <v>548</v>
      </c>
      <c r="F188" s="343">
        <v>2131</v>
      </c>
      <c r="G188" s="343">
        <v>1</v>
      </c>
      <c r="H188" s="343">
        <v>1</v>
      </c>
      <c r="I188" s="343" t="s">
        <v>1317</v>
      </c>
      <c r="J188" s="343"/>
      <c r="K188" s="343">
        <v>2</v>
      </c>
      <c r="L188" s="671">
        <v>120000</v>
      </c>
      <c r="M188" s="671">
        <v>0</v>
      </c>
      <c r="N188" s="671"/>
      <c r="O188" s="671">
        <v>0</v>
      </c>
      <c r="P188" s="671">
        <v>0</v>
      </c>
      <c r="Q188" s="671"/>
      <c r="R188" s="671">
        <f t="shared" si="6"/>
        <v>0</v>
      </c>
      <c r="S188" s="671">
        <f t="shared" si="7"/>
        <v>0</v>
      </c>
      <c r="T188" s="675">
        <f t="shared" si="8"/>
        <v>0</v>
      </c>
    </row>
    <row r="189" spans="1:20">
      <c r="A189" s="676" t="s">
        <v>777</v>
      </c>
      <c r="B189" s="334" t="s">
        <v>484</v>
      </c>
      <c r="C189" s="343">
        <v>223081</v>
      </c>
      <c r="D189" s="343" t="s">
        <v>396</v>
      </c>
      <c r="E189" s="343" t="s">
        <v>548</v>
      </c>
      <c r="F189" s="343">
        <v>2141</v>
      </c>
      <c r="G189" s="343">
        <v>1</v>
      </c>
      <c r="H189" s="343">
        <v>1</v>
      </c>
      <c r="I189" s="343" t="s">
        <v>1317</v>
      </c>
      <c r="J189" s="343"/>
      <c r="K189" s="343">
        <v>2</v>
      </c>
      <c r="L189" s="671">
        <v>21800</v>
      </c>
      <c r="M189" s="671">
        <v>21800</v>
      </c>
      <c r="N189" s="671"/>
      <c r="O189" s="671">
        <v>8720</v>
      </c>
      <c r="P189" s="671">
        <v>0</v>
      </c>
      <c r="Q189" s="671"/>
      <c r="R189" s="671">
        <f t="shared" si="6"/>
        <v>21800</v>
      </c>
      <c r="S189" s="671">
        <f t="shared" si="7"/>
        <v>0</v>
      </c>
      <c r="T189" s="675">
        <f t="shared" si="8"/>
        <v>0</v>
      </c>
    </row>
    <row r="190" spans="1:20">
      <c r="A190" s="676" t="s">
        <v>778</v>
      </c>
      <c r="B190" s="334" t="s">
        <v>484</v>
      </c>
      <c r="C190" s="343">
        <v>223081</v>
      </c>
      <c r="D190" s="343" t="s">
        <v>396</v>
      </c>
      <c r="E190" s="343" t="s">
        <v>548</v>
      </c>
      <c r="F190" s="343">
        <v>2151</v>
      </c>
      <c r="G190" s="343">
        <v>1</v>
      </c>
      <c r="H190" s="343">
        <v>1</v>
      </c>
      <c r="I190" s="343" t="s">
        <v>1317</v>
      </c>
      <c r="J190" s="343"/>
      <c r="K190" s="343">
        <v>2</v>
      </c>
      <c r="L190" s="671">
        <v>211835</v>
      </c>
      <c r="M190" s="671">
        <v>0</v>
      </c>
      <c r="N190" s="671"/>
      <c r="O190" s="671">
        <v>0</v>
      </c>
      <c r="P190" s="671">
        <v>0</v>
      </c>
      <c r="Q190" s="671"/>
      <c r="R190" s="671">
        <f t="shared" si="6"/>
        <v>0</v>
      </c>
      <c r="S190" s="671">
        <f t="shared" si="7"/>
        <v>0</v>
      </c>
      <c r="T190" s="675">
        <f t="shared" si="8"/>
        <v>0</v>
      </c>
    </row>
    <row r="191" spans="1:20">
      <c r="A191" s="676" t="s">
        <v>779</v>
      </c>
      <c r="B191" s="334" t="s">
        <v>484</v>
      </c>
      <c r="C191" s="343">
        <v>223081</v>
      </c>
      <c r="D191" s="343" t="s">
        <v>396</v>
      </c>
      <c r="E191" s="343" t="s">
        <v>548</v>
      </c>
      <c r="F191" s="343">
        <v>2161</v>
      </c>
      <c r="G191" s="343">
        <v>1</v>
      </c>
      <c r="H191" s="343">
        <v>1</v>
      </c>
      <c r="I191" s="343" t="s">
        <v>1317</v>
      </c>
      <c r="J191" s="343"/>
      <c r="K191" s="343">
        <v>2</v>
      </c>
      <c r="L191" s="671">
        <v>20100</v>
      </c>
      <c r="M191" s="671">
        <v>20100</v>
      </c>
      <c r="N191" s="671">
        <v>14391</v>
      </c>
      <c r="O191" s="671">
        <v>8040</v>
      </c>
      <c r="P191" s="671">
        <v>8040</v>
      </c>
      <c r="Q191" s="671">
        <v>8040</v>
      </c>
      <c r="R191" s="671">
        <f t="shared" si="6"/>
        <v>5709</v>
      </c>
      <c r="S191" s="671">
        <f t="shared" si="7"/>
        <v>6351</v>
      </c>
      <c r="T191" s="675">
        <f t="shared" si="8"/>
        <v>0</v>
      </c>
    </row>
    <row r="192" spans="1:20">
      <c r="A192" s="676" t="s">
        <v>780</v>
      </c>
      <c r="B192" s="334" t="s">
        <v>484</v>
      </c>
      <c r="C192" s="343">
        <v>223081</v>
      </c>
      <c r="D192" s="343" t="s">
        <v>396</v>
      </c>
      <c r="E192" s="343" t="s">
        <v>548</v>
      </c>
      <c r="F192" s="343">
        <v>2211</v>
      </c>
      <c r="G192" s="343">
        <v>1</v>
      </c>
      <c r="H192" s="343">
        <v>1</v>
      </c>
      <c r="I192" s="343" t="s">
        <v>1317</v>
      </c>
      <c r="J192" s="343"/>
      <c r="K192" s="343">
        <v>2</v>
      </c>
      <c r="L192" s="671">
        <v>179560</v>
      </c>
      <c r="M192" s="671">
        <v>179560</v>
      </c>
      <c r="N192" s="671"/>
      <c r="O192" s="671">
        <v>71824</v>
      </c>
      <c r="P192" s="671">
        <v>0</v>
      </c>
      <c r="Q192" s="671"/>
      <c r="R192" s="671">
        <f t="shared" si="6"/>
        <v>179560</v>
      </c>
      <c r="S192" s="671">
        <f t="shared" si="7"/>
        <v>0</v>
      </c>
      <c r="T192" s="675">
        <f t="shared" si="8"/>
        <v>0</v>
      </c>
    </row>
    <row r="193" spans="1:20">
      <c r="A193" s="676" t="s">
        <v>781</v>
      </c>
      <c r="B193" s="334" t="s">
        <v>484</v>
      </c>
      <c r="C193" s="343">
        <v>223081</v>
      </c>
      <c r="D193" s="343" t="s">
        <v>396</v>
      </c>
      <c r="E193" s="343" t="s">
        <v>548</v>
      </c>
      <c r="F193" s="343">
        <v>2231</v>
      </c>
      <c r="G193" s="343">
        <v>1</v>
      </c>
      <c r="H193" s="343">
        <v>1</v>
      </c>
      <c r="I193" s="343" t="s">
        <v>1317</v>
      </c>
      <c r="J193" s="343"/>
      <c r="K193" s="343">
        <v>2</v>
      </c>
      <c r="L193" s="671">
        <v>26550</v>
      </c>
      <c r="M193" s="671">
        <v>26550</v>
      </c>
      <c r="N193" s="671"/>
      <c r="O193" s="671">
        <v>10620</v>
      </c>
      <c r="P193" s="671">
        <v>0</v>
      </c>
      <c r="Q193" s="671"/>
      <c r="R193" s="671">
        <f t="shared" si="6"/>
        <v>26550</v>
      </c>
      <c r="S193" s="671">
        <f t="shared" si="7"/>
        <v>0</v>
      </c>
      <c r="T193" s="675">
        <f t="shared" si="8"/>
        <v>0</v>
      </c>
    </row>
    <row r="194" spans="1:20">
      <c r="A194" s="676" t="s">
        <v>782</v>
      </c>
      <c r="B194" s="334" t="s">
        <v>484</v>
      </c>
      <c r="C194" s="343">
        <v>223081</v>
      </c>
      <c r="D194" s="343" t="s">
        <v>396</v>
      </c>
      <c r="E194" s="343" t="s">
        <v>548</v>
      </c>
      <c r="F194" s="343">
        <v>2391</v>
      </c>
      <c r="G194" s="343">
        <v>1</v>
      </c>
      <c r="H194" s="343">
        <v>1</v>
      </c>
      <c r="I194" s="343" t="s">
        <v>1317</v>
      </c>
      <c r="J194" s="343"/>
      <c r="K194" s="343">
        <v>2</v>
      </c>
      <c r="L194" s="671">
        <v>52850</v>
      </c>
      <c r="M194" s="671">
        <v>0</v>
      </c>
      <c r="N194" s="671"/>
      <c r="O194" s="671">
        <v>0</v>
      </c>
      <c r="P194" s="671">
        <v>0</v>
      </c>
      <c r="Q194" s="671"/>
      <c r="R194" s="671">
        <f t="shared" si="6"/>
        <v>0</v>
      </c>
      <c r="S194" s="671">
        <f t="shared" si="7"/>
        <v>0</v>
      </c>
      <c r="T194" s="675">
        <f t="shared" si="8"/>
        <v>0</v>
      </c>
    </row>
    <row r="195" spans="1:20">
      <c r="A195" s="676" t="s">
        <v>783</v>
      </c>
      <c r="B195" s="334" t="s">
        <v>484</v>
      </c>
      <c r="C195" s="343">
        <v>223081</v>
      </c>
      <c r="D195" s="343" t="s">
        <v>396</v>
      </c>
      <c r="E195" s="343" t="s">
        <v>548</v>
      </c>
      <c r="F195" s="343">
        <v>2461</v>
      </c>
      <c r="G195" s="343">
        <v>1</v>
      </c>
      <c r="H195" s="343">
        <v>1</v>
      </c>
      <c r="I195" s="343" t="s">
        <v>1317</v>
      </c>
      <c r="J195" s="343"/>
      <c r="K195" s="343">
        <v>2</v>
      </c>
      <c r="L195" s="671">
        <v>22000</v>
      </c>
      <c r="M195" s="671">
        <v>22000</v>
      </c>
      <c r="N195" s="671"/>
      <c r="O195" s="671">
        <v>8800</v>
      </c>
      <c r="P195" s="671">
        <v>0</v>
      </c>
      <c r="Q195" s="671"/>
      <c r="R195" s="671">
        <f t="shared" si="6"/>
        <v>22000</v>
      </c>
      <c r="S195" s="671">
        <f t="shared" si="7"/>
        <v>0</v>
      </c>
      <c r="T195" s="675">
        <f t="shared" si="8"/>
        <v>0</v>
      </c>
    </row>
    <row r="196" spans="1:20">
      <c r="A196" s="676" t="s">
        <v>784</v>
      </c>
      <c r="B196" s="334" t="s">
        <v>484</v>
      </c>
      <c r="C196" s="343">
        <v>223081</v>
      </c>
      <c r="D196" s="343" t="s">
        <v>396</v>
      </c>
      <c r="E196" s="343" t="s">
        <v>548</v>
      </c>
      <c r="F196" s="343">
        <v>2531</v>
      </c>
      <c r="G196" s="343">
        <v>1</v>
      </c>
      <c r="H196" s="343">
        <v>1</v>
      </c>
      <c r="I196" s="343" t="s">
        <v>1317</v>
      </c>
      <c r="J196" s="343"/>
      <c r="K196" s="343">
        <v>2</v>
      </c>
      <c r="L196" s="671">
        <v>49300</v>
      </c>
      <c r="M196" s="671">
        <v>49300</v>
      </c>
      <c r="N196" s="671"/>
      <c r="O196" s="671">
        <v>19720</v>
      </c>
      <c r="P196" s="671">
        <v>0</v>
      </c>
      <c r="Q196" s="671"/>
      <c r="R196" s="671">
        <f t="shared" si="6"/>
        <v>49300</v>
      </c>
      <c r="S196" s="671">
        <f t="shared" si="7"/>
        <v>0</v>
      </c>
      <c r="T196" s="675">
        <f t="shared" si="8"/>
        <v>0</v>
      </c>
    </row>
    <row r="197" spans="1:20">
      <c r="A197" s="676" t="s">
        <v>785</v>
      </c>
      <c r="B197" s="334" t="s">
        <v>484</v>
      </c>
      <c r="C197" s="343">
        <v>223081</v>
      </c>
      <c r="D197" s="343" t="s">
        <v>396</v>
      </c>
      <c r="E197" s="343" t="s">
        <v>548</v>
      </c>
      <c r="F197" s="343">
        <v>2541</v>
      </c>
      <c r="G197" s="343">
        <v>1</v>
      </c>
      <c r="H197" s="343">
        <v>1</v>
      </c>
      <c r="I197" s="343" t="s">
        <v>1317</v>
      </c>
      <c r="J197" s="343"/>
      <c r="K197" s="343">
        <v>2</v>
      </c>
      <c r="L197" s="671">
        <v>31000</v>
      </c>
      <c r="M197" s="671">
        <v>31000</v>
      </c>
      <c r="N197" s="671"/>
      <c r="O197" s="671">
        <v>12400</v>
      </c>
      <c r="P197" s="671">
        <v>0</v>
      </c>
      <c r="Q197" s="671"/>
      <c r="R197" s="671">
        <f t="shared" ref="R197:R260" si="9">M197-N197</f>
        <v>31000</v>
      </c>
      <c r="S197" s="671">
        <f t="shared" ref="S197:S260" si="10">N197-P197</f>
        <v>0</v>
      </c>
      <c r="T197" s="675">
        <f t="shared" ref="T197:T260" si="11">P197-Q197</f>
        <v>0</v>
      </c>
    </row>
    <row r="198" spans="1:20">
      <c r="A198" s="676" t="s">
        <v>774</v>
      </c>
      <c r="B198" s="334" t="s">
        <v>484</v>
      </c>
      <c r="C198" s="343">
        <v>223081</v>
      </c>
      <c r="D198" s="343" t="s">
        <v>396</v>
      </c>
      <c r="E198" s="343" t="s">
        <v>546</v>
      </c>
      <c r="F198" s="343">
        <v>2611</v>
      </c>
      <c r="G198" s="343">
        <v>1</v>
      </c>
      <c r="H198" s="343">
        <v>2</v>
      </c>
      <c r="I198" s="343" t="s">
        <v>1317</v>
      </c>
      <c r="J198" s="343"/>
      <c r="K198" s="343">
        <v>2</v>
      </c>
      <c r="L198" s="671">
        <v>8439881</v>
      </c>
      <c r="M198" s="671">
        <v>8439881</v>
      </c>
      <c r="N198" s="671">
        <f>P198</f>
        <v>3375952</v>
      </c>
      <c r="O198" s="671">
        <v>3375952</v>
      </c>
      <c r="P198" s="671">
        <v>3375952</v>
      </c>
      <c r="Q198" s="671"/>
      <c r="R198" s="671">
        <f t="shared" si="9"/>
        <v>5063929</v>
      </c>
      <c r="S198" s="671">
        <f t="shared" si="10"/>
        <v>0</v>
      </c>
      <c r="T198" s="675">
        <f t="shared" si="11"/>
        <v>3375952</v>
      </c>
    </row>
    <row r="199" spans="1:20">
      <c r="A199" s="676" t="s">
        <v>635</v>
      </c>
      <c r="B199" s="337" t="s">
        <v>480</v>
      </c>
      <c r="C199" s="343">
        <v>211084</v>
      </c>
      <c r="D199" s="343" t="s">
        <v>387</v>
      </c>
      <c r="E199" s="343" t="s">
        <v>546</v>
      </c>
      <c r="F199" s="343">
        <v>2611</v>
      </c>
      <c r="G199" s="343">
        <v>2</v>
      </c>
      <c r="H199" s="343">
        <v>2</v>
      </c>
      <c r="I199" s="343" t="s">
        <v>1317</v>
      </c>
      <c r="J199" s="343"/>
      <c r="K199" s="343">
        <v>2</v>
      </c>
      <c r="L199" s="671">
        <v>16000000</v>
      </c>
      <c r="M199" s="671">
        <v>16000000</v>
      </c>
      <c r="N199" s="671">
        <f>P199</f>
        <v>6400000</v>
      </c>
      <c r="O199" s="671">
        <v>6400000</v>
      </c>
      <c r="P199" s="671">
        <v>6400000</v>
      </c>
      <c r="Q199" s="671"/>
      <c r="R199" s="671">
        <f t="shared" si="9"/>
        <v>9600000</v>
      </c>
      <c r="S199" s="671">
        <f t="shared" si="10"/>
        <v>0</v>
      </c>
      <c r="T199" s="675">
        <f t="shared" si="11"/>
        <v>6400000</v>
      </c>
    </row>
    <row r="200" spans="1:20">
      <c r="A200" s="676" t="s">
        <v>788</v>
      </c>
      <c r="B200" s="334" t="s">
        <v>484</v>
      </c>
      <c r="C200" s="343">
        <v>223081</v>
      </c>
      <c r="D200" s="343" t="s">
        <v>396</v>
      </c>
      <c r="E200" s="343" t="s">
        <v>548</v>
      </c>
      <c r="F200" s="343">
        <v>2911</v>
      </c>
      <c r="G200" s="343">
        <v>1</v>
      </c>
      <c r="H200" s="343">
        <v>1</v>
      </c>
      <c r="I200" s="343" t="s">
        <v>1317</v>
      </c>
      <c r="J200" s="343"/>
      <c r="K200" s="343">
        <v>2</v>
      </c>
      <c r="L200" s="671">
        <v>525365</v>
      </c>
      <c r="M200" s="671">
        <v>525365</v>
      </c>
      <c r="N200" s="671"/>
      <c r="O200" s="671">
        <v>210148</v>
      </c>
      <c r="P200" s="671">
        <v>0</v>
      </c>
      <c r="Q200" s="671"/>
      <c r="R200" s="671">
        <f t="shared" si="9"/>
        <v>525365</v>
      </c>
      <c r="S200" s="671">
        <f t="shared" si="10"/>
        <v>0</v>
      </c>
      <c r="T200" s="675">
        <f t="shared" si="11"/>
        <v>0</v>
      </c>
    </row>
    <row r="201" spans="1:20">
      <c r="A201" s="676" t="s">
        <v>789</v>
      </c>
      <c r="B201" s="334" t="s">
        <v>484</v>
      </c>
      <c r="C201" s="343">
        <v>223081</v>
      </c>
      <c r="D201" s="343" t="s">
        <v>396</v>
      </c>
      <c r="E201" s="343" t="s">
        <v>548</v>
      </c>
      <c r="F201" s="343">
        <v>2941</v>
      </c>
      <c r="G201" s="343">
        <v>1</v>
      </c>
      <c r="H201" s="343">
        <v>1</v>
      </c>
      <c r="I201" s="343" t="s">
        <v>1317</v>
      </c>
      <c r="J201" s="343"/>
      <c r="K201" s="343">
        <v>2</v>
      </c>
      <c r="L201" s="671">
        <v>72000</v>
      </c>
      <c r="M201" s="671">
        <v>72000</v>
      </c>
      <c r="N201" s="671"/>
      <c r="O201" s="671">
        <v>28800</v>
      </c>
      <c r="P201" s="671">
        <v>0</v>
      </c>
      <c r="Q201" s="671"/>
      <c r="R201" s="671">
        <f t="shared" si="9"/>
        <v>72000</v>
      </c>
      <c r="S201" s="671">
        <f t="shared" si="10"/>
        <v>0</v>
      </c>
      <c r="T201" s="675">
        <f t="shared" si="11"/>
        <v>0</v>
      </c>
    </row>
    <row r="202" spans="1:20">
      <c r="A202" s="676" t="s">
        <v>790</v>
      </c>
      <c r="B202" s="334" t="s">
        <v>484</v>
      </c>
      <c r="C202" s="343">
        <v>223081</v>
      </c>
      <c r="D202" s="343" t="s">
        <v>396</v>
      </c>
      <c r="E202" s="343" t="s">
        <v>548</v>
      </c>
      <c r="F202" s="343">
        <v>2961</v>
      </c>
      <c r="G202" s="343">
        <v>1</v>
      </c>
      <c r="H202" s="343">
        <v>1</v>
      </c>
      <c r="I202" s="343" t="s">
        <v>1317</v>
      </c>
      <c r="J202" s="343"/>
      <c r="K202" s="343">
        <v>2</v>
      </c>
      <c r="L202" s="671">
        <v>120000</v>
      </c>
      <c r="M202" s="671">
        <v>120000</v>
      </c>
      <c r="N202" s="671">
        <v>120000</v>
      </c>
      <c r="O202" s="671">
        <v>48000</v>
      </c>
      <c r="P202" s="671">
        <v>48000</v>
      </c>
      <c r="Q202" s="671">
        <v>48000</v>
      </c>
      <c r="R202" s="671">
        <f t="shared" si="9"/>
        <v>0</v>
      </c>
      <c r="S202" s="671">
        <f t="shared" si="10"/>
        <v>72000</v>
      </c>
      <c r="T202" s="675">
        <f t="shared" si="11"/>
        <v>0</v>
      </c>
    </row>
    <row r="203" spans="1:20">
      <c r="A203" s="676" t="s">
        <v>634</v>
      </c>
      <c r="B203" s="337" t="s">
        <v>480</v>
      </c>
      <c r="C203" s="343">
        <v>211084</v>
      </c>
      <c r="D203" s="343" t="s">
        <v>387</v>
      </c>
      <c r="E203" s="343" t="s">
        <v>546</v>
      </c>
      <c r="F203" s="343">
        <v>2611</v>
      </c>
      <c r="G203" s="343">
        <v>1</v>
      </c>
      <c r="H203" s="343">
        <v>2</v>
      </c>
      <c r="I203" s="343" t="s">
        <v>1317</v>
      </c>
      <c r="J203" s="343"/>
      <c r="K203" s="343">
        <v>2</v>
      </c>
      <c r="L203" s="671">
        <v>20162665</v>
      </c>
      <c r="M203" s="671">
        <v>20162665</v>
      </c>
      <c r="N203" s="671">
        <f>P203</f>
        <v>8048801</v>
      </c>
      <c r="O203" s="671">
        <v>8065068</v>
      </c>
      <c r="P203" s="671">
        <v>8048801</v>
      </c>
      <c r="Q203" s="671">
        <v>1490936.88</v>
      </c>
      <c r="R203" s="671">
        <f t="shared" si="9"/>
        <v>12113864</v>
      </c>
      <c r="S203" s="671">
        <f t="shared" si="10"/>
        <v>0</v>
      </c>
      <c r="T203" s="675">
        <f t="shared" si="11"/>
        <v>6557864.1200000001</v>
      </c>
    </row>
    <row r="204" spans="1:20">
      <c r="A204" s="676" t="s">
        <v>791</v>
      </c>
      <c r="B204" s="334" t="s">
        <v>484</v>
      </c>
      <c r="C204" s="343">
        <v>223081</v>
      </c>
      <c r="D204" s="343" t="s">
        <v>396</v>
      </c>
      <c r="E204" s="343" t="s">
        <v>548</v>
      </c>
      <c r="F204" s="343">
        <v>3241</v>
      </c>
      <c r="G204" s="343">
        <v>1</v>
      </c>
      <c r="H204" s="343">
        <v>1</v>
      </c>
      <c r="I204" s="343" t="s">
        <v>1317</v>
      </c>
      <c r="J204" s="343"/>
      <c r="K204" s="343">
        <v>3</v>
      </c>
      <c r="L204" s="671">
        <v>300000</v>
      </c>
      <c r="M204" s="671">
        <v>0</v>
      </c>
      <c r="N204" s="671"/>
      <c r="O204" s="671">
        <v>0</v>
      </c>
      <c r="P204" s="671">
        <v>0</v>
      </c>
      <c r="Q204" s="671"/>
      <c r="R204" s="671">
        <f t="shared" si="9"/>
        <v>0</v>
      </c>
      <c r="S204" s="671">
        <f t="shared" si="10"/>
        <v>0</v>
      </c>
      <c r="T204" s="675">
        <f t="shared" si="11"/>
        <v>0</v>
      </c>
    </row>
    <row r="205" spans="1:20">
      <c r="A205" s="676" t="s">
        <v>792</v>
      </c>
      <c r="B205" s="334" t="s">
        <v>484</v>
      </c>
      <c r="C205" s="343">
        <v>223081</v>
      </c>
      <c r="D205" s="343" t="s">
        <v>396</v>
      </c>
      <c r="E205" s="343" t="s">
        <v>548</v>
      </c>
      <c r="F205" s="343">
        <v>3252</v>
      </c>
      <c r="G205" s="343">
        <v>1</v>
      </c>
      <c r="H205" s="343">
        <v>1</v>
      </c>
      <c r="I205" s="343" t="s">
        <v>1317</v>
      </c>
      <c r="J205" s="343"/>
      <c r="K205" s="343">
        <v>3</v>
      </c>
      <c r="L205" s="671">
        <v>0</v>
      </c>
      <c r="M205" s="671">
        <v>4000000</v>
      </c>
      <c r="N205" s="671">
        <v>4000000</v>
      </c>
      <c r="O205" s="671">
        <v>1000000</v>
      </c>
      <c r="P205" s="671">
        <v>0</v>
      </c>
      <c r="Q205" s="671"/>
      <c r="R205" s="671">
        <f t="shared" si="9"/>
        <v>0</v>
      </c>
      <c r="S205" s="671">
        <f t="shared" si="10"/>
        <v>4000000</v>
      </c>
      <c r="T205" s="675">
        <f t="shared" si="11"/>
        <v>0</v>
      </c>
    </row>
    <row r="206" spans="1:20">
      <c r="A206" s="676" t="s">
        <v>793</v>
      </c>
      <c r="B206" s="334" t="s">
        <v>484</v>
      </c>
      <c r="C206" s="343">
        <v>223081</v>
      </c>
      <c r="D206" s="343" t="s">
        <v>396</v>
      </c>
      <c r="E206" s="343" t="s">
        <v>548</v>
      </c>
      <c r="F206" s="343">
        <v>3253</v>
      </c>
      <c r="G206" s="343">
        <v>1</v>
      </c>
      <c r="H206" s="343">
        <v>1</v>
      </c>
      <c r="I206" s="343" t="s">
        <v>1317</v>
      </c>
      <c r="J206" s="343"/>
      <c r="K206" s="343">
        <v>3</v>
      </c>
      <c r="L206" s="671">
        <v>5000000</v>
      </c>
      <c r="M206" s="671">
        <v>0</v>
      </c>
      <c r="N206" s="671"/>
      <c r="O206" s="671">
        <v>0</v>
      </c>
      <c r="P206" s="671">
        <v>0</v>
      </c>
      <c r="Q206" s="671"/>
      <c r="R206" s="671">
        <f t="shared" si="9"/>
        <v>0</v>
      </c>
      <c r="S206" s="671">
        <f t="shared" si="10"/>
        <v>0</v>
      </c>
      <c r="T206" s="675">
        <f t="shared" si="11"/>
        <v>0</v>
      </c>
    </row>
    <row r="207" spans="1:20">
      <c r="A207" s="676" t="s">
        <v>794</v>
      </c>
      <c r="B207" s="334" t="s">
        <v>484</v>
      </c>
      <c r="C207" s="343">
        <v>223081</v>
      </c>
      <c r="D207" s="343" t="s">
        <v>396</v>
      </c>
      <c r="E207" s="343" t="s">
        <v>548</v>
      </c>
      <c r="F207" s="343">
        <v>3261</v>
      </c>
      <c r="G207" s="343">
        <v>1</v>
      </c>
      <c r="H207" s="343">
        <v>1</v>
      </c>
      <c r="I207" s="343" t="s">
        <v>1317</v>
      </c>
      <c r="J207" s="343"/>
      <c r="K207" s="343">
        <v>3</v>
      </c>
      <c r="L207" s="671">
        <v>1300000</v>
      </c>
      <c r="M207" s="671">
        <v>0</v>
      </c>
      <c r="N207" s="671"/>
      <c r="O207" s="671">
        <v>0</v>
      </c>
      <c r="P207" s="671">
        <v>0</v>
      </c>
      <c r="Q207" s="671"/>
      <c r="R207" s="671">
        <f t="shared" si="9"/>
        <v>0</v>
      </c>
      <c r="S207" s="671">
        <f t="shared" si="10"/>
        <v>0</v>
      </c>
      <c r="T207" s="675">
        <f t="shared" si="11"/>
        <v>0</v>
      </c>
    </row>
    <row r="208" spans="1:20">
      <c r="A208" s="676" t="s">
        <v>795</v>
      </c>
      <c r="B208" s="334" t="s">
        <v>484</v>
      </c>
      <c r="C208" s="343">
        <v>223081</v>
      </c>
      <c r="D208" s="343" t="s">
        <v>396</v>
      </c>
      <c r="E208" s="343" t="s">
        <v>548</v>
      </c>
      <c r="F208" s="343">
        <v>3331</v>
      </c>
      <c r="G208" s="343">
        <v>1</v>
      </c>
      <c r="H208" s="343">
        <v>1</v>
      </c>
      <c r="I208" s="343" t="s">
        <v>1317</v>
      </c>
      <c r="J208" s="343"/>
      <c r="K208" s="343">
        <v>3</v>
      </c>
      <c r="L208" s="671">
        <v>5850000</v>
      </c>
      <c r="M208" s="671">
        <v>0</v>
      </c>
      <c r="N208" s="671"/>
      <c r="O208" s="671">
        <v>0</v>
      </c>
      <c r="P208" s="671">
        <v>0</v>
      </c>
      <c r="Q208" s="671"/>
      <c r="R208" s="671">
        <f t="shared" si="9"/>
        <v>0</v>
      </c>
      <c r="S208" s="671">
        <f t="shared" si="10"/>
        <v>0</v>
      </c>
      <c r="T208" s="675">
        <f t="shared" si="11"/>
        <v>0</v>
      </c>
    </row>
    <row r="209" spans="1:20">
      <c r="A209" s="676" t="s">
        <v>796</v>
      </c>
      <c r="B209" s="334" t="s">
        <v>484</v>
      </c>
      <c r="C209" s="343">
        <v>223081</v>
      </c>
      <c r="D209" s="343" t="s">
        <v>396</v>
      </c>
      <c r="E209" s="343" t="s">
        <v>548</v>
      </c>
      <c r="F209" s="343">
        <v>3552</v>
      </c>
      <c r="G209" s="343">
        <v>1</v>
      </c>
      <c r="H209" s="343">
        <v>1</v>
      </c>
      <c r="I209" s="343" t="s">
        <v>1317</v>
      </c>
      <c r="J209" s="343"/>
      <c r="K209" s="343">
        <v>3</v>
      </c>
      <c r="L209" s="671">
        <v>0</v>
      </c>
      <c r="M209" s="671">
        <v>6500000</v>
      </c>
      <c r="N209" s="671"/>
      <c r="O209" s="671">
        <v>2990000</v>
      </c>
      <c r="P209" s="671">
        <v>0</v>
      </c>
      <c r="Q209" s="671"/>
      <c r="R209" s="671">
        <f t="shared" si="9"/>
        <v>6500000</v>
      </c>
      <c r="S209" s="671">
        <f t="shared" si="10"/>
        <v>0</v>
      </c>
      <c r="T209" s="675">
        <f t="shared" si="11"/>
        <v>0</v>
      </c>
    </row>
    <row r="210" spans="1:20">
      <c r="A210" s="676" t="s">
        <v>797</v>
      </c>
      <c r="B210" s="334" t="s">
        <v>484</v>
      </c>
      <c r="C210" s="343">
        <v>223081</v>
      </c>
      <c r="D210" s="343" t="s">
        <v>396</v>
      </c>
      <c r="E210" s="343" t="s">
        <v>548</v>
      </c>
      <c r="F210" s="343">
        <v>3722</v>
      </c>
      <c r="G210" s="343">
        <v>1</v>
      </c>
      <c r="H210" s="343">
        <v>1</v>
      </c>
      <c r="I210" s="343" t="s">
        <v>1317</v>
      </c>
      <c r="J210" s="343"/>
      <c r="K210" s="343">
        <v>3</v>
      </c>
      <c r="L210" s="671">
        <v>651600</v>
      </c>
      <c r="M210" s="671">
        <v>651600</v>
      </c>
      <c r="N210" s="671">
        <v>651600</v>
      </c>
      <c r="O210" s="671">
        <v>260640</v>
      </c>
      <c r="P210" s="671">
        <v>65160</v>
      </c>
      <c r="Q210" s="671">
        <v>65160</v>
      </c>
      <c r="R210" s="671">
        <f t="shared" si="9"/>
        <v>0</v>
      </c>
      <c r="S210" s="671">
        <f t="shared" si="10"/>
        <v>586440</v>
      </c>
      <c r="T210" s="675">
        <f t="shared" si="11"/>
        <v>0</v>
      </c>
    </row>
    <row r="211" spans="1:20">
      <c r="A211" s="676" t="s">
        <v>798</v>
      </c>
      <c r="B211" s="337" t="s">
        <v>498</v>
      </c>
      <c r="C211" s="343">
        <v>223089</v>
      </c>
      <c r="D211" s="343" t="s">
        <v>332</v>
      </c>
      <c r="E211" s="343" t="s">
        <v>552</v>
      </c>
      <c r="F211" s="343">
        <v>5111</v>
      </c>
      <c r="G211" s="343">
        <v>2</v>
      </c>
      <c r="H211" s="343">
        <v>1</v>
      </c>
      <c r="I211" s="343" t="s">
        <v>1317</v>
      </c>
      <c r="J211" s="343" t="s">
        <v>799</v>
      </c>
      <c r="K211" s="343">
        <v>5</v>
      </c>
      <c r="L211" s="671">
        <v>50000</v>
      </c>
      <c r="M211" s="671">
        <v>50000</v>
      </c>
      <c r="N211" s="671"/>
      <c r="O211" s="671">
        <v>20000</v>
      </c>
      <c r="P211" s="671">
        <v>0</v>
      </c>
      <c r="Q211" s="671"/>
      <c r="R211" s="671">
        <f t="shared" si="9"/>
        <v>50000</v>
      </c>
      <c r="S211" s="671">
        <f t="shared" si="10"/>
        <v>0</v>
      </c>
      <c r="T211" s="675">
        <f t="shared" si="11"/>
        <v>0</v>
      </c>
    </row>
    <row r="212" spans="1:20">
      <c r="A212" s="676" t="s">
        <v>800</v>
      </c>
      <c r="B212" s="337" t="s">
        <v>498</v>
      </c>
      <c r="C212" s="343">
        <v>223089</v>
      </c>
      <c r="D212" s="343" t="s">
        <v>332</v>
      </c>
      <c r="E212" s="343" t="s">
        <v>552</v>
      </c>
      <c r="F212" s="343">
        <v>5151</v>
      </c>
      <c r="G212" s="343">
        <v>2</v>
      </c>
      <c r="H212" s="343">
        <v>1</v>
      </c>
      <c r="I212" s="343" t="s">
        <v>1317</v>
      </c>
      <c r="J212" s="343" t="s">
        <v>799</v>
      </c>
      <c r="K212" s="343">
        <v>5</v>
      </c>
      <c r="L212" s="671">
        <v>50000</v>
      </c>
      <c r="M212" s="671">
        <v>50000</v>
      </c>
      <c r="N212" s="671"/>
      <c r="O212" s="671">
        <v>20000</v>
      </c>
      <c r="P212" s="671">
        <v>0</v>
      </c>
      <c r="Q212" s="671"/>
      <c r="R212" s="671">
        <f t="shared" si="9"/>
        <v>50000</v>
      </c>
      <c r="S212" s="671">
        <f t="shared" si="10"/>
        <v>0</v>
      </c>
      <c r="T212" s="675">
        <f t="shared" si="11"/>
        <v>0</v>
      </c>
    </row>
    <row r="213" spans="1:20">
      <c r="A213" s="676" t="s">
        <v>801</v>
      </c>
      <c r="B213" s="337" t="s">
        <v>498</v>
      </c>
      <c r="C213" s="343">
        <v>223089</v>
      </c>
      <c r="D213" s="343" t="s">
        <v>332</v>
      </c>
      <c r="E213" s="343" t="s">
        <v>552</v>
      </c>
      <c r="F213" s="343">
        <v>5311</v>
      </c>
      <c r="G213" s="343">
        <v>2</v>
      </c>
      <c r="H213" s="343">
        <v>1</v>
      </c>
      <c r="I213" s="343" t="s">
        <v>1317</v>
      </c>
      <c r="J213" s="343" t="s">
        <v>799</v>
      </c>
      <c r="K213" s="343">
        <v>5</v>
      </c>
      <c r="L213" s="671">
        <v>611000</v>
      </c>
      <c r="M213" s="671">
        <v>0</v>
      </c>
      <c r="N213" s="671"/>
      <c r="O213" s="671">
        <v>0</v>
      </c>
      <c r="P213" s="671">
        <v>0</v>
      </c>
      <c r="Q213" s="671"/>
      <c r="R213" s="671">
        <f t="shared" si="9"/>
        <v>0</v>
      </c>
      <c r="S213" s="671">
        <f t="shared" si="10"/>
        <v>0</v>
      </c>
      <c r="T213" s="675">
        <f t="shared" si="11"/>
        <v>0</v>
      </c>
    </row>
    <row r="214" spans="1:20">
      <c r="A214" s="676" t="s">
        <v>802</v>
      </c>
      <c r="B214" s="337" t="s">
        <v>498</v>
      </c>
      <c r="C214" s="343">
        <v>223089</v>
      </c>
      <c r="D214" s="343" t="s">
        <v>332</v>
      </c>
      <c r="E214" s="343" t="s">
        <v>552</v>
      </c>
      <c r="F214" s="343">
        <v>5321</v>
      </c>
      <c r="G214" s="343">
        <v>2</v>
      </c>
      <c r="H214" s="343">
        <v>1</v>
      </c>
      <c r="I214" s="343" t="s">
        <v>1317</v>
      </c>
      <c r="J214" s="343" t="s">
        <v>799</v>
      </c>
      <c r="K214" s="343">
        <v>5</v>
      </c>
      <c r="L214" s="671">
        <v>100000</v>
      </c>
      <c r="M214" s="671">
        <v>100000</v>
      </c>
      <c r="N214" s="671"/>
      <c r="O214" s="671">
        <v>40000</v>
      </c>
      <c r="P214" s="671">
        <v>0</v>
      </c>
      <c r="Q214" s="671"/>
      <c r="R214" s="671">
        <f t="shared" si="9"/>
        <v>100000</v>
      </c>
      <c r="S214" s="671">
        <f t="shared" si="10"/>
        <v>0</v>
      </c>
      <c r="T214" s="675">
        <f t="shared" si="11"/>
        <v>0</v>
      </c>
    </row>
    <row r="215" spans="1:20">
      <c r="A215" s="676" t="s">
        <v>803</v>
      </c>
      <c r="B215" s="337" t="s">
        <v>498</v>
      </c>
      <c r="C215" s="343">
        <v>223089</v>
      </c>
      <c r="D215" s="343" t="s">
        <v>332</v>
      </c>
      <c r="E215" s="343" t="s">
        <v>552</v>
      </c>
      <c r="F215" s="343">
        <v>5621</v>
      </c>
      <c r="G215" s="343">
        <v>2</v>
      </c>
      <c r="H215" s="343">
        <v>1</v>
      </c>
      <c r="I215" s="343" t="s">
        <v>1317</v>
      </c>
      <c r="J215" s="343" t="s">
        <v>799</v>
      </c>
      <c r="K215" s="343">
        <v>5</v>
      </c>
      <c r="L215" s="671">
        <v>30000</v>
      </c>
      <c r="M215" s="671">
        <v>30000</v>
      </c>
      <c r="N215" s="671"/>
      <c r="O215" s="671">
        <v>12000</v>
      </c>
      <c r="P215" s="671">
        <v>0</v>
      </c>
      <c r="Q215" s="671"/>
      <c r="R215" s="671">
        <f t="shared" si="9"/>
        <v>30000</v>
      </c>
      <c r="S215" s="671">
        <f t="shared" si="10"/>
        <v>0</v>
      </c>
      <c r="T215" s="675">
        <f t="shared" si="11"/>
        <v>0</v>
      </c>
    </row>
    <row r="216" spans="1:20">
      <c r="A216" s="676" t="s">
        <v>804</v>
      </c>
      <c r="B216" s="337" t="s">
        <v>498</v>
      </c>
      <c r="C216" s="343">
        <v>223089</v>
      </c>
      <c r="D216" s="343" t="s">
        <v>332</v>
      </c>
      <c r="E216" s="343" t="s">
        <v>548</v>
      </c>
      <c r="F216" s="343">
        <v>2221</v>
      </c>
      <c r="G216" s="343">
        <v>1</v>
      </c>
      <c r="H216" s="343">
        <v>1</v>
      </c>
      <c r="I216" s="343" t="s">
        <v>1317</v>
      </c>
      <c r="J216" s="343"/>
      <c r="K216" s="343">
        <v>2</v>
      </c>
      <c r="L216" s="671">
        <v>60000</v>
      </c>
      <c r="M216" s="671">
        <v>60000</v>
      </c>
      <c r="N216" s="671">
        <v>56529.7</v>
      </c>
      <c r="O216" s="671">
        <v>24000</v>
      </c>
      <c r="P216" s="671">
        <v>18000</v>
      </c>
      <c r="Q216" s="671">
        <v>18000</v>
      </c>
      <c r="R216" s="671">
        <f t="shared" si="9"/>
        <v>3470.3000000000029</v>
      </c>
      <c r="S216" s="671">
        <f t="shared" si="10"/>
        <v>38529.699999999997</v>
      </c>
      <c r="T216" s="675">
        <f t="shared" si="11"/>
        <v>0</v>
      </c>
    </row>
    <row r="217" spans="1:20">
      <c r="A217" s="676" t="s">
        <v>805</v>
      </c>
      <c r="B217" s="337" t="s">
        <v>498</v>
      </c>
      <c r="C217" s="343">
        <v>223089</v>
      </c>
      <c r="D217" s="343" t="s">
        <v>332</v>
      </c>
      <c r="E217" s="343" t="s">
        <v>548</v>
      </c>
      <c r="F217" s="343">
        <v>2531</v>
      </c>
      <c r="G217" s="343">
        <v>1</v>
      </c>
      <c r="H217" s="343">
        <v>1</v>
      </c>
      <c r="I217" s="343" t="s">
        <v>1317</v>
      </c>
      <c r="J217" s="343"/>
      <c r="K217" s="343">
        <v>2</v>
      </c>
      <c r="L217" s="671">
        <v>1500000</v>
      </c>
      <c r="M217" s="671">
        <v>1500000</v>
      </c>
      <c r="N217" s="671"/>
      <c r="O217" s="671">
        <v>600000</v>
      </c>
      <c r="P217" s="671">
        <v>0</v>
      </c>
      <c r="Q217" s="671"/>
      <c r="R217" s="671">
        <f t="shared" si="9"/>
        <v>1500000</v>
      </c>
      <c r="S217" s="671">
        <f t="shared" si="10"/>
        <v>0</v>
      </c>
      <c r="T217" s="675">
        <f t="shared" si="11"/>
        <v>0</v>
      </c>
    </row>
    <row r="218" spans="1:20">
      <c r="A218" s="676" t="s">
        <v>806</v>
      </c>
      <c r="B218" s="337" t="s">
        <v>498</v>
      </c>
      <c r="C218" s="343">
        <v>223089</v>
      </c>
      <c r="D218" s="343" t="s">
        <v>332</v>
      </c>
      <c r="E218" s="343" t="s">
        <v>548</v>
      </c>
      <c r="F218" s="343">
        <v>2541</v>
      </c>
      <c r="G218" s="343">
        <v>1</v>
      </c>
      <c r="H218" s="343">
        <v>1</v>
      </c>
      <c r="I218" s="343" t="s">
        <v>1317</v>
      </c>
      <c r="J218" s="343"/>
      <c r="K218" s="343">
        <v>2</v>
      </c>
      <c r="L218" s="671">
        <v>1500000</v>
      </c>
      <c r="M218" s="671">
        <v>1500000</v>
      </c>
      <c r="N218" s="671"/>
      <c r="O218" s="671">
        <v>600000</v>
      </c>
      <c r="P218" s="671">
        <v>0</v>
      </c>
      <c r="Q218" s="671"/>
      <c r="R218" s="671">
        <f t="shared" si="9"/>
        <v>1500000</v>
      </c>
      <c r="S218" s="671">
        <f t="shared" si="10"/>
        <v>0</v>
      </c>
      <c r="T218" s="675">
        <f t="shared" si="11"/>
        <v>0</v>
      </c>
    </row>
    <row r="219" spans="1:20">
      <c r="A219" s="676" t="s">
        <v>807</v>
      </c>
      <c r="B219" s="334" t="s">
        <v>499</v>
      </c>
      <c r="C219" s="343">
        <v>223089</v>
      </c>
      <c r="D219" s="343" t="s">
        <v>334</v>
      </c>
      <c r="E219" s="343">
        <v>111100</v>
      </c>
      <c r="F219" s="343">
        <v>4412</v>
      </c>
      <c r="G219" s="343">
        <v>1</v>
      </c>
      <c r="H219" s="343">
        <v>1</v>
      </c>
      <c r="I219" s="343">
        <v>77</v>
      </c>
      <c r="J219" s="343"/>
      <c r="K219" s="343">
        <v>4</v>
      </c>
      <c r="L219" s="671">
        <v>275777</v>
      </c>
      <c r="M219" s="671">
        <v>0</v>
      </c>
      <c r="N219" s="671"/>
      <c r="O219" s="671">
        <v>0</v>
      </c>
      <c r="P219" s="671">
        <v>0</v>
      </c>
      <c r="Q219" s="671"/>
      <c r="R219" s="671">
        <f t="shared" si="9"/>
        <v>0</v>
      </c>
      <c r="S219" s="671">
        <f t="shared" si="10"/>
        <v>0</v>
      </c>
      <c r="T219" s="675">
        <f t="shared" si="11"/>
        <v>0</v>
      </c>
    </row>
    <row r="220" spans="1:20">
      <c r="A220" s="676" t="s">
        <v>558</v>
      </c>
      <c r="B220" s="334" t="s">
        <v>456</v>
      </c>
      <c r="C220" s="343">
        <v>124004</v>
      </c>
      <c r="D220" s="343" t="s">
        <v>330</v>
      </c>
      <c r="E220" s="343" t="s">
        <v>548</v>
      </c>
      <c r="F220" s="343">
        <v>2711</v>
      </c>
      <c r="G220" s="343">
        <v>1</v>
      </c>
      <c r="H220" s="343">
        <v>2</v>
      </c>
      <c r="I220" s="343" t="s">
        <v>1317</v>
      </c>
      <c r="J220" s="343"/>
      <c r="K220" s="343">
        <v>2</v>
      </c>
      <c r="L220" s="671">
        <v>30000</v>
      </c>
      <c r="M220" s="671">
        <v>30000</v>
      </c>
      <c r="N220" s="671"/>
      <c r="O220" s="671">
        <v>12000</v>
      </c>
      <c r="P220" s="671">
        <v>0</v>
      </c>
      <c r="Q220" s="671"/>
      <c r="R220" s="671">
        <f t="shared" si="9"/>
        <v>30000</v>
      </c>
      <c r="S220" s="671">
        <f t="shared" si="10"/>
        <v>0</v>
      </c>
      <c r="T220" s="675">
        <f t="shared" si="11"/>
        <v>0</v>
      </c>
    </row>
    <row r="221" spans="1:20">
      <c r="A221" s="676" t="s">
        <v>811</v>
      </c>
      <c r="B221" s="334" t="s">
        <v>485</v>
      </c>
      <c r="C221" s="343">
        <v>223200</v>
      </c>
      <c r="D221" s="343" t="s">
        <v>399</v>
      </c>
      <c r="E221" s="343" t="s">
        <v>548</v>
      </c>
      <c r="F221" s="343">
        <v>3252</v>
      </c>
      <c r="G221" s="343">
        <v>1</v>
      </c>
      <c r="H221" s="343">
        <v>1</v>
      </c>
      <c r="I221" s="343" t="s">
        <v>1317</v>
      </c>
      <c r="J221" s="343"/>
      <c r="K221" s="343">
        <v>3</v>
      </c>
      <c r="L221" s="671">
        <v>132720917</v>
      </c>
      <c r="M221" s="671">
        <v>132720917</v>
      </c>
      <c r="N221" s="671">
        <v>132720917</v>
      </c>
      <c r="O221" s="671">
        <v>65100000</v>
      </c>
      <c r="P221" s="671">
        <v>60962391.460000001</v>
      </c>
      <c r="Q221" s="671">
        <v>60962391.460000001</v>
      </c>
      <c r="R221" s="671">
        <f t="shared" si="9"/>
        <v>0</v>
      </c>
      <c r="S221" s="671">
        <f t="shared" si="10"/>
        <v>71758525.539999992</v>
      </c>
      <c r="T221" s="675">
        <f t="shared" si="11"/>
        <v>0</v>
      </c>
    </row>
    <row r="222" spans="1:20">
      <c r="A222" s="676" t="s">
        <v>812</v>
      </c>
      <c r="B222" s="334" t="s">
        <v>485</v>
      </c>
      <c r="C222" s="343">
        <v>223200</v>
      </c>
      <c r="D222" s="343" t="s">
        <v>399</v>
      </c>
      <c r="E222" s="343" t="s">
        <v>548</v>
      </c>
      <c r="F222" s="343">
        <v>3252</v>
      </c>
      <c r="G222" s="343">
        <v>2</v>
      </c>
      <c r="H222" s="343">
        <v>1</v>
      </c>
      <c r="I222" s="343" t="s">
        <v>1317</v>
      </c>
      <c r="J222" s="343"/>
      <c r="K222" s="343">
        <v>3</v>
      </c>
      <c r="L222" s="671">
        <v>19956748</v>
      </c>
      <c r="M222" s="671">
        <v>19956748</v>
      </c>
      <c r="N222" s="671">
        <v>19956748</v>
      </c>
      <c r="O222" s="671">
        <v>19956748</v>
      </c>
      <c r="P222" s="671">
        <v>17375820.370000001</v>
      </c>
      <c r="Q222" s="671">
        <v>17375820.369999997</v>
      </c>
      <c r="R222" s="671">
        <f t="shared" si="9"/>
        <v>0</v>
      </c>
      <c r="S222" s="671">
        <f t="shared" si="10"/>
        <v>2580927.629999999</v>
      </c>
      <c r="T222" s="675">
        <f t="shared" si="11"/>
        <v>0</v>
      </c>
    </row>
    <row r="223" spans="1:20">
      <c r="A223" s="676" t="s">
        <v>813</v>
      </c>
      <c r="B223" s="334" t="s">
        <v>486</v>
      </c>
      <c r="C223" s="343">
        <v>223202</v>
      </c>
      <c r="D223" s="343" t="s">
        <v>399</v>
      </c>
      <c r="E223" s="343" t="s">
        <v>552</v>
      </c>
      <c r="F223" s="343">
        <v>2151</v>
      </c>
      <c r="G223" s="343">
        <v>2</v>
      </c>
      <c r="H223" s="343">
        <v>1</v>
      </c>
      <c r="I223" s="343" t="s">
        <v>1317</v>
      </c>
      <c r="J223" s="343"/>
      <c r="K223" s="343">
        <v>2</v>
      </c>
      <c r="L223" s="671">
        <v>60000</v>
      </c>
      <c r="M223" s="671">
        <v>60000</v>
      </c>
      <c r="N223" s="671"/>
      <c r="O223" s="671">
        <v>20001</v>
      </c>
      <c r="P223" s="671">
        <v>0</v>
      </c>
      <c r="Q223" s="671"/>
      <c r="R223" s="671">
        <f t="shared" si="9"/>
        <v>60000</v>
      </c>
      <c r="S223" s="671">
        <f t="shared" si="10"/>
        <v>0</v>
      </c>
      <c r="T223" s="675">
        <f t="shared" si="11"/>
        <v>0</v>
      </c>
    </row>
    <row r="224" spans="1:20">
      <c r="A224" s="676" t="s">
        <v>814</v>
      </c>
      <c r="B224" s="334" t="s">
        <v>486</v>
      </c>
      <c r="C224" s="343">
        <v>223202</v>
      </c>
      <c r="D224" s="343" t="s">
        <v>399</v>
      </c>
      <c r="E224" s="343" t="s">
        <v>552</v>
      </c>
      <c r="F224" s="343">
        <v>2419</v>
      </c>
      <c r="G224" s="343">
        <v>2</v>
      </c>
      <c r="H224" s="343">
        <v>1</v>
      </c>
      <c r="I224" s="343" t="s">
        <v>1317</v>
      </c>
      <c r="J224" s="343"/>
      <c r="K224" s="343">
        <v>2</v>
      </c>
      <c r="L224" s="671">
        <v>223066</v>
      </c>
      <c r="M224" s="671">
        <v>223066</v>
      </c>
      <c r="N224" s="671"/>
      <c r="O224" s="671">
        <v>74355</v>
      </c>
      <c r="P224" s="671">
        <v>0</v>
      </c>
      <c r="Q224" s="671"/>
      <c r="R224" s="671">
        <f t="shared" si="9"/>
        <v>223066</v>
      </c>
      <c r="S224" s="671">
        <f t="shared" si="10"/>
        <v>0</v>
      </c>
      <c r="T224" s="675">
        <f t="shared" si="11"/>
        <v>0</v>
      </c>
    </row>
    <row r="225" spans="1:20">
      <c r="A225" s="676" t="s">
        <v>815</v>
      </c>
      <c r="B225" s="334" t="s">
        <v>486</v>
      </c>
      <c r="C225" s="343">
        <v>223202</v>
      </c>
      <c r="D225" s="343" t="s">
        <v>399</v>
      </c>
      <c r="E225" s="343" t="s">
        <v>552</v>
      </c>
      <c r="F225" s="343">
        <v>2421</v>
      </c>
      <c r="G225" s="343">
        <v>2</v>
      </c>
      <c r="H225" s="343">
        <v>1</v>
      </c>
      <c r="I225" s="343" t="s">
        <v>1317</v>
      </c>
      <c r="J225" s="343"/>
      <c r="K225" s="343">
        <v>2</v>
      </c>
      <c r="L225" s="671">
        <v>1015250</v>
      </c>
      <c r="M225" s="671">
        <v>1015250</v>
      </c>
      <c r="N225" s="671"/>
      <c r="O225" s="671">
        <v>338418</v>
      </c>
      <c r="P225" s="671">
        <v>0</v>
      </c>
      <c r="Q225" s="671"/>
      <c r="R225" s="671">
        <f t="shared" si="9"/>
        <v>1015250</v>
      </c>
      <c r="S225" s="671">
        <f t="shared" si="10"/>
        <v>0</v>
      </c>
      <c r="T225" s="675">
        <f t="shared" si="11"/>
        <v>0</v>
      </c>
    </row>
    <row r="226" spans="1:20">
      <c r="A226" s="676" t="s">
        <v>816</v>
      </c>
      <c r="B226" s="334" t="s">
        <v>486</v>
      </c>
      <c r="C226" s="343">
        <v>223202</v>
      </c>
      <c r="D226" s="343" t="s">
        <v>399</v>
      </c>
      <c r="E226" s="343" t="s">
        <v>552</v>
      </c>
      <c r="F226" s="343">
        <v>2441</v>
      </c>
      <c r="G226" s="343">
        <v>2</v>
      </c>
      <c r="H226" s="343">
        <v>1</v>
      </c>
      <c r="I226" s="343" t="s">
        <v>1317</v>
      </c>
      <c r="J226" s="343"/>
      <c r="K226" s="343">
        <v>2</v>
      </c>
      <c r="L226" s="671">
        <v>42750</v>
      </c>
      <c r="M226" s="671">
        <v>42750</v>
      </c>
      <c r="N226" s="671"/>
      <c r="O226" s="671">
        <v>42750</v>
      </c>
      <c r="P226" s="671">
        <v>0</v>
      </c>
      <c r="Q226" s="671"/>
      <c r="R226" s="671">
        <f t="shared" si="9"/>
        <v>42750</v>
      </c>
      <c r="S226" s="671">
        <f t="shared" si="10"/>
        <v>0</v>
      </c>
      <c r="T226" s="675">
        <f t="shared" si="11"/>
        <v>0</v>
      </c>
    </row>
    <row r="227" spans="1:20">
      <c r="A227" s="676" t="s">
        <v>817</v>
      </c>
      <c r="B227" s="334" t="s">
        <v>486</v>
      </c>
      <c r="C227" s="343">
        <v>223202</v>
      </c>
      <c r="D227" s="343" t="s">
        <v>399</v>
      </c>
      <c r="E227" s="343" t="s">
        <v>552</v>
      </c>
      <c r="F227" s="343">
        <v>2471</v>
      </c>
      <c r="G227" s="343">
        <v>2</v>
      </c>
      <c r="H227" s="343">
        <v>1</v>
      </c>
      <c r="I227" s="343" t="s">
        <v>1317</v>
      </c>
      <c r="J227" s="343"/>
      <c r="K227" s="343">
        <v>2</v>
      </c>
      <c r="L227" s="671">
        <v>2544004</v>
      </c>
      <c r="M227" s="671">
        <v>1544004</v>
      </c>
      <c r="N227" s="671"/>
      <c r="O227" s="671">
        <v>525000</v>
      </c>
      <c r="P227" s="671">
        <v>0</v>
      </c>
      <c r="Q227" s="671"/>
      <c r="R227" s="671">
        <f t="shared" si="9"/>
        <v>1544004</v>
      </c>
      <c r="S227" s="671">
        <f t="shared" si="10"/>
        <v>0</v>
      </c>
      <c r="T227" s="675">
        <f t="shared" si="11"/>
        <v>0</v>
      </c>
    </row>
    <row r="228" spans="1:20">
      <c r="A228" s="676" t="s">
        <v>1765</v>
      </c>
      <c r="B228" s="334" t="s">
        <v>486</v>
      </c>
      <c r="C228" s="343">
        <v>223202</v>
      </c>
      <c r="D228" s="343" t="s">
        <v>399</v>
      </c>
      <c r="E228" s="343" t="s">
        <v>552</v>
      </c>
      <c r="F228" s="343">
        <v>2721</v>
      </c>
      <c r="G228" s="343">
        <v>1</v>
      </c>
      <c r="H228" s="343">
        <v>1</v>
      </c>
      <c r="I228" s="343">
        <v>87</v>
      </c>
      <c r="J228" s="343"/>
      <c r="K228" s="343">
        <v>2</v>
      </c>
      <c r="L228" s="671">
        <v>0</v>
      </c>
      <c r="M228" s="671">
        <v>0</v>
      </c>
      <c r="N228" s="671"/>
      <c r="O228" s="671">
        <v>0</v>
      </c>
      <c r="P228" s="671">
        <v>0</v>
      </c>
      <c r="Q228" s="671"/>
      <c r="R228" s="671">
        <f t="shared" si="9"/>
        <v>0</v>
      </c>
      <c r="S228" s="671">
        <f t="shared" si="10"/>
        <v>0</v>
      </c>
      <c r="T228" s="675">
        <f t="shared" si="11"/>
        <v>0</v>
      </c>
    </row>
    <row r="229" spans="1:20">
      <c r="A229" s="676" t="s">
        <v>819</v>
      </c>
      <c r="B229" s="334" t="s">
        <v>486</v>
      </c>
      <c r="C229" s="343">
        <v>223202</v>
      </c>
      <c r="D229" s="343" t="s">
        <v>399</v>
      </c>
      <c r="E229" s="343" t="s">
        <v>552</v>
      </c>
      <c r="F229" s="343">
        <v>2911</v>
      </c>
      <c r="G229" s="343">
        <v>2</v>
      </c>
      <c r="H229" s="343">
        <v>1</v>
      </c>
      <c r="I229" s="343" t="s">
        <v>1317</v>
      </c>
      <c r="J229" s="343"/>
      <c r="K229" s="343">
        <v>2</v>
      </c>
      <c r="L229" s="671">
        <v>539700</v>
      </c>
      <c r="M229" s="671">
        <v>539700</v>
      </c>
      <c r="N229" s="671"/>
      <c r="O229" s="671">
        <v>179901</v>
      </c>
      <c r="P229" s="671">
        <v>0</v>
      </c>
      <c r="Q229" s="671"/>
      <c r="R229" s="671">
        <f t="shared" si="9"/>
        <v>539700</v>
      </c>
      <c r="S229" s="671">
        <f t="shared" si="10"/>
        <v>0</v>
      </c>
      <c r="T229" s="675">
        <f t="shared" si="11"/>
        <v>0</v>
      </c>
    </row>
    <row r="230" spans="1:20">
      <c r="A230" s="676" t="s">
        <v>1764</v>
      </c>
      <c r="B230" s="334" t="s">
        <v>486</v>
      </c>
      <c r="C230" s="343">
        <v>223202</v>
      </c>
      <c r="D230" s="343" t="s">
        <v>399</v>
      </c>
      <c r="E230" s="343" t="s">
        <v>552</v>
      </c>
      <c r="F230" s="343">
        <v>2961</v>
      </c>
      <c r="G230" s="343">
        <v>1</v>
      </c>
      <c r="H230" s="343">
        <v>1</v>
      </c>
      <c r="I230" s="343">
        <v>87</v>
      </c>
      <c r="J230" s="343"/>
      <c r="K230" s="343">
        <v>2</v>
      </c>
      <c r="L230" s="671">
        <v>0</v>
      </c>
      <c r="M230" s="671">
        <v>0</v>
      </c>
      <c r="N230" s="671"/>
      <c r="O230" s="671">
        <v>0</v>
      </c>
      <c r="P230" s="671">
        <v>0</v>
      </c>
      <c r="Q230" s="671"/>
      <c r="R230" s="671">
        <f t="shared" si="9"/>
        <v>0</v>
      </c>
      <c r="S230" s="671">
        <f t="shared" si="10"/>
        <v>0</v>
      </c>
      <c r="T230" s="675">
        <f t="shared" si="11"/>
        <v>0</v>
      </c>
    </row>
    <row r="231" spans="1:20">
      <c r="A231" s="676" t="s">
        <v>821</v>
      </c>
      <c r="B231" s="334" t="s">
        <v>486</v>
      </c>
      <c r="C231" s="343">
        <v>223202</v>
      </c>
      <c r="D231" s="343" t="s">
        <v>399</v>
      </c>
      <c r="E231" s="343" t="s">
        <v>552</v>
      </c>
      <c r="F231" s="343">
        <v>2981</v>
      </c>
      <c r="G231" s="343">
        <v>2</v>
      </c>
      <c r="H231" s="343">
        <v>1</v>
      </c>
      <c r="I231" s="343" t="s">
        <v>1317</v>
      </c>
      <c r="J231" s="343"/>
      <c r="K231" s="343">
        <v>2</v>
      </c>
      <c r="L231" s="671">
        <v>1124600</v>
      </c>
      <c r="M231" s="671">
        <v>124600</v>
      </c>
      <c r="N231" s="671"/>
      <c r="O231" s="671">
        <v>0</v>
      </c>
      <c r="P231" s="671">
        <v>0</v>
      </c>
      <c r="Q231" s="671"/>
      <c r="R231" s="671">
        <f t="shared" si="9"/>
        <v>124600</v>
      </c>
      <c r="S231" s="671">
        <f t="shared" si="10"/>
        <v>0</v>
      </c>
      <c r="T231" s="675">
        <f t="shared" si="11"/>
        <v>0</v>
      </c>
    </row>
    <row r="232" spans="1:20">
      <c r="A232" s="676" t="s">
        <v>822</v>
      </c>
      <c r="B232" s="334" t="s">
        <v>486</v>
      </c>
      <c r="C232" s="343">
        <v>223202</v>
      </c>
      <c r="D232" s="343" t="s">
        <v>399</v>
      </c>
      <c r="E232" s="343" t="s">
        <v>552</v>
      </c>
      <c r="F232" s="343">
        <v>3552</v>
      </c>
      <c r="G232" s="343">
        <v>1</v>
      </c>
      <c r="H232" s="343">
        <v>1</v>
      </c>
      <c r="I232" s="343" t="s">
        <v>1317</v>
      </c>
      <c r="J232" s="343"/>
      <c r="K232" s="343">
        <v>3</v>
      </c>
      <c r="L232" s="671">
        <v>0</v>
      </c>
      <c r="M232" s="671">
        <v>2000000</v>
      </c>
      <c r="N232" s="671"/>
      <c r="O232" s="671">
        <v>697869</v>
      </c>
      <c r="P232" s="671">
        <v>0</v>
      </c>
      <c r="Q232" s="671"/>
      <c r="R232" s="671">
        <f t="shared" si="9"/>
        <v>2000000</v>
      </c>
      <c r="S232" s="671">
        <f t="shared" si="10"/>
        <v>0</v>
      </c>
      <c r="T232" s="675">
        <f t="shared" si="11"/>
        <v>0</v>
      </c>
    </row>
    <row r="233" spans="1:20">
      <c r="A233" s="676" t="s">
        <v>823</v>
      </c>
      <c r="B233" s="334" t="s">
        <v>486</v>
      </c>
      <c r="C233" s="343">
        <v>223202</v>
      </c>
      <c r="D233" s="343" t="s">
        <v>399</v>
      </c>
      <c r="E233" s="343" t="s">
        <v>552</v>
      </c>
      <c r="F233" s="343">
        <v>5111</v>
      </c>
      <c r="G233" s="343">
        <v>2</v>
      </c>
      <c r="H233" s="343">
        <v>1</v>
      </c>
      <c r="I233" s="343" t="s">
        <v>1317</v>
      </c>
      <c r="J233" s="343" t="s">
        <v>824</v>
      </c>
      <c r="K233" s="343">
        <v>5</v>
      </c>
      <c r="L233" s="671">
        <v>28918</v>
      </c>
      <c r="M233" s="671">
        <v>28918</v>
      </c>
      <c r="N233" s="671"/>
      <c r="O233" s="671">
        <v>9639</v>
      </c>
      <c r="P233" s="671">
        <v>0</v>
      </c>
      <c r="Q233" s="671"/>
      <c r="R233" s="671">
        <f t="shared" si="9"/>
        <v>28918</v>
      </c>
      <c r="S233" s="671">
        <f t="shared" si="10"/>
        <v>0</v>
      </c>
      <c r="T233" s="675">
        <f t="shared" si="11"/>
        <v>0</v>
      </c>
    </row>
    <row r="234" spans="1:20">
      <c r="A234" s="676" t="s">
        <v>579</v>
      </c>
      <c r="B234" s="334" t="s">
        <v>497</v>
      </c>
      <c r="C234" s="343">
        <v>138177</v>
      </c>
      <c r="D234" s="343" t="s">
        <v>441</v>
      </c>
      <c r="E234" s="343" t="s">
        <v>548</v>
      </c>
      <c r="F234" s="343">
        <v>2711</v>
      </c>
      <c r="G234" s="343">
        <v>1</v>
      </c>
      <c r="H234" s="343">
        <v>2</v>
      </c>
      <c r="I234" s="343" t="s">
        <v>1317</v>
      </c>
      <c r="J234" s="343"/>
      <c r="K234" s="343">
        <v>2</v>
      </c>
      <c r="L234" s="671">
        <v>1000000</v>
      </c>
      <c r="M234" s="671">
        <v>1000000</v>
      </c>
      <c r="N234" s="671">
        <f>P234</f>
        <v>311657.32</v>
      </c>
      <c r="O234" s="671">
        <v>590900</v>
      </c>
      <c r="P234" s="671">
        <v>311657.32</v>
      </c>
      <c r="Q234" s="671">
        <v>311657.32</v>
      </c>
      <c r="R234" s="671">
        <f t="shared" si="9"/>
        <v>688342.67999999993</v>
      </c>
      <c r="S234" s="671">
        <f t="shared" si="10"/>
        <v>0</v>
      </c>
      <c r="T234" s="675">
        <f t="shared" si="11"/>
        <v>0</v>
      </c>
    </row>
    <row r="235" spans="1:20">
      <c r="A235" s="676" t="s">
        <v>827</v>
      </c>
      <c r="B235" s="334" t="s">
        <v>486</v>
      </c>
      <c r="C235" s="343">
        <v>223202</v>
      </c>
      <c r="D235" s="343" t="s">
        <v>399</v>
      </c>
      <c r="E235" s="343" t="s">
        <v>552</v>
      </c>
      <c r="F235" s="343">
        <v>5621</v>
      </c>
      <c r="G235" s="343">
        <v>2</v>
      </c>
      <c r="H235" s="343">
        <v>1</v>
      </c>
      <c r="I235" s="343" t="s">
        <v>1317</v>
      </c>
      <c r="J235" s="343" t="s">
        <v>828</v>
      </c>
      <c r="K235" s="343">
        <v>5</v>
      </c>
      <c r="L235" s="671">
        <v>48000</v>
      </c>
      <c r="M235" s="671">
        <v>48000</v>
      </c>
      <c r="N235" s="671"/>
      <c r="O235" s="671">
        <v>15999</v>
      </c>
      <c r="P235" s="671">
        <v>0</v>
      </c>
      <c r="Q235" s="671"/>
      <c r="R235" s="671">
        <f t="shared" si="9"/>
        <v>48000</v>
      </c>
      <c r="S235" s="671">
        <f t="shared" si="10"/>
        <v>0</v>
      </c>
      <c r="T235" s="675">
        <f t="shared" si="11"/>
        <v>0</v>
      </c>
    </row>
    <row r="236" spans="1:20">
      <c r="A236" s="676" t="s">
        <v>829</v>
      </c>
      <c r="B236" s="334" t="s">
        <v>486</v>
      </c>
      <c r="C236" s="343">
        <v>223202</v>
      </c>
      <c r="D236" s="343" t="s">
        <v>399</v>
      </c>
      <c r="E236" s="343" t="s">
        <v>552</v>
      </c>
      <c r="F236" s="343">
        <v>5631</v>
      </c>
      <c r="G236" s="343">
        <v>2</v>
      </c>
      <c r="H236" s="343">
        <v>1</v>
      </c>
      <c r="I236" s="343" t="s">
        <v>1317</v>
      </c>
      <c r="J236" s="343" t="s">
        <v>828</v>
      </c>
      <c r="K236" s="343">
        <v>5</v>
      </c>
      <c r="L236" s="671">
        <v>133000</v>
      </c>
      <c r="M236" s="671">
        <v>133000</v>
      </c>
      <c r="N236" s="671"/>
      <c r="O236" s="671">
        <v>44334</v>
      </c>
      <c r="P236" s="671">
        <v>0</v>
      </c>
      <c r="Q236" s="671"/>
      <c r="R236" s="671">
        <f t="shared" si="9"/>
        <v>133000</v>
      </c>
      <c r="S236" s="671">
        <f t="shared" si="10"/>
        <v>0</v>
      </c>
      <c r="T236" s="675">
        <f t="shared" si="11"/>
        <v>0</v>
      </c>
    </row>
    <row r="237" spans="1:20">
      <c r="A237" s="676" t="s">
        <v>830</v>
      </c>
      <c r="B237" s="334" t="s">
        <v>486</v>
      </c>
      <c r="C237" s="343">
        <v>223202</v>
      </c>
      <c r="D237" s="343" t="s">
        <v>399</v>
      </c>
      <c r="E237" s="343" t="s">
        <v>552</v>
      </c>
      <c r="F237" s="343">
        <v>5661</v>
      </c>
      <c r="G237" s="343">
        <v>2</v>
      </c>
      <c r="H237" s="343">
        <v>1</v>
      </c>
      <c r="I237" s="343" t="s">
        <v>1317</v>
      </c>
      <c r="J237" s="343" t="s">
        <v>828</v>
      </c>
      <c r="K237" s="343">
        <v>5</v>
      </c>
      <c r="L237" s="671">
        <v>85000</v>
      </c>
      <c r="M237" s="671">
        <v>85000</v>
      </c>
      <c r="N237" s="671"/>
      <c r="O237" s="671">
        <v>28332</v>
      </c>
      <c r="P237" s="671">
        <v>0</v>
      </c>
      <c r="Q237" s="671"/>
      <c r="R237" s="671">
        <f t="shared" si="9"/>
        <v>85000</v>
      </c>
      <c r="S237" s="671">
        <f t="shared" si="10"/>
        <v>0</v>
      </c>
      <c r="T237" s="675">
        <f t="shared" si="11"/>
        <v>0</v>
      </c>
    </row>
    <row r="238" spans="1:20">
      <c r="A238" s="676" t="s">
        <v>831</v>
      </c>
      <c r="B238" s="334" t="s">
        <v>486</v>
      </c>
      <c r="C238" s="343">
        <v>223202</v>
      </c>
      <c r="D238" s="343" t="s">
        <v>399</v>
      </c>
      <c r="E238" s="343" t="s">
        <v>672</v>
      </c>
      <c r="F238" s="343">
        <v>6141</v>
      </c>
      <c r="G238" s="343">
        <v>2</v>
      </c>
      <c r="H238" s="343">
        <v>1</v>
      </c>
      <c r="I238" s="343" t="s">
        <v>1317</v>
      </c>
      <c r="J238" s="343" t="s">
        <v>832</v>
      </c>
      <c r="K238" s="343">
        <v>6</v>
      </c>
      <c r="L238" s="671">
        <v>11293878</v>
      </c>
      <c r="M238" s="671">
        <v>11293878</v>
      </c>
      <c r="N238" s="671"/>
      <c r="O238" s="671">
        <v>3764625</v>
      </c>
      <c r="P238" s="671">
        <v>0</v>
      </c>
      <c r="Q238" s="671"/>
      <c r="R238" s="671">
        <f t="shared" si="9"/>
        <v>11293878</v>
      </c>
      <c r="S238" s="671">
        <f t="shared" si="10"/>
        <v>0</v>
      </c>
      <c r="T238" s="675">
        <f t="shared" si="11"/>
        <v>0</v>
      </c>
    </row>
    <row r="239" spans="1:20">
      <c r="A239" s="676" t="s">
        <v>833</v>
      </c>
      <c r="B239" s="334" t="s">
        <v>486</v>
      </c>
      <c r="C239" s="343">
        <v>223202</v>
      </c>
      <c r="D239" s="343" t="s">
        <v>399</v>
      </c>
      <c r="E239" s="343" t="s">
        <v>834</v>
      </c>
      <c r="F239" s="343">
        <v>6141</v>
      </c>
      <c r="G239" s="343">
        <v>2</v>
      </c>
      <c r="H239" s="343">
        <v>1</v>
      </c>
      <c r="I239" s="343" t="s">
        <v>1317</v>
      </c>
      <c r="J239" s="343" t="s">
        <v>832</v>
      </c>
      <c r="K239" s="343">
        <v>6</v>
      </c>
      <c r="L239" s="671">
        <v>11890416</v>
      </c>
      <c r="M239" s="671">
        <v>11890416</v>
      </c>
      <c r="N239" s="671"/>
      <c r="O239" s="671">
        <v>3963471</v>
      </c>
      <c r="P239" s="671">
        <v>0</v>
      </c>
      <c r="Q239" s="671"/>
      <c r="R239" s="671">
        <f t="shared" si="9"/>
        <v>11890416</v>
      </c>
      <c r="S239" s="671">
        <f t="shared" si="10"/>
        <v>0</v>
      </c>
      <c r="T239" s="675">
        <f t="shared" si="11"/>
        <v>0</v>
      </c>
    </row>
    <row r="240" spans="1:20">
      <c r="A240" s="676" t="s">
        <v>609</v>
      </c>
      <c r="B240" s="334" t="s">
        <v>515</v>
      </c>
      <c r="C240" s="343">
        <v>172002</v>
      </c>
      <c r="D240" s="343" t="s">
        <v>436</v>
      </c>
      <c r="E240" s="343" t="s">
        <v>548</v>
      </c>
      <c r="F240" s="343">
        <v>2711</v>
      </c>
      <c r="G240" s="343">
        <v>1</v>
      </c>
      <c r="H240" s="343">
        <v>2</v>
      </c>
      <c r="I240" s="343" t="s">
        <v>1317</v>
      </c>
      <c r="J240" s="343"/>
      <c r="K240" s="343">
        <v>2</v>
      </c>
      <c r="L240" s="671">
        <v>150000</v>
      </c>
      <c r="M240" s="671">
        <v>150000</v>
      </c>
      <c r="N240" s="671"/>
      <c r="O240" s="671">
        <v>60000</v>
      </c>
      <c r="P240" s="671">
        <v>0</v>
      </c>
      <c r="Q240" s="671"/>
      <c r="R240" s="671">
        <f t="shared" si="9"/>
        <v>150000</v>
      </c>
      <c r="S240" s="671">
        <f t="shared" si="10"/>
        <v>0</v>
      </c>
      <c r="T240" s="675">
        <f t="shared" si="11"/>
        <v>0</v>
      </c>
    </row>
    <row r="241" spans="1:20">
      <c r="A241" s="676" t="s">
        <v>835</v>
      </c>
      <c r="B241" s="334" t="s">
        <v>486</v>
      </c>
      <c r="C241" s="343">
        <v>223202</v>
      </c>
      <c r="D241" s="343" t="s">
        <v>399</v>
      </c>
      <c r="E241" s="343" t="s">
        <v>548</v>
      </c>
      <c r="F241" s="343">
        <v>3261</v>
      </c>
      <c r="G241" s="343">
        <v>1</v>
      </c>
      <c r="H241" s="343">
        <v>1</v>
      </c>
      <c r="I241" s="343" t="s">
        <v>1317</v>
      </c>
      <c r="J241" s="343"/>
      <c r="K241" s="343">
        <v>3</v>
      </c>
      <c r="L241" s="671">
        <v>2600000</v>
      </c>
      <c r="M241" s="671">
        <v>0</v>
      </c>
      <c r="N241" s="671"/>
      <c r="O241" s="671">
        <v>0</v>
      </c>
      <c r="P241" s="671">
        <v>0</v>
      </c>
      <c r="Q241" s="671"/>
      <c r="R241" s="671">
        <f t="shared" si="9"/>
        <v>0</v>
      </c>
      <c r="S241" s="671">
        <f t="shared" si="10"/>
        <v>0</v>
      </c>
      <c r="T241" s="675">
        <f t="shared" si="11"/>
        <v>0</v>
      </c>
    </row>
    <row r="242" spans="1:20">
      <c r="A242" s="676" t="s">
        <v>836</v>
      </c>
      <c r="B242" s="334" t="s">
        <v>486</v>
      </c>
      <c r="C242" s="343">
        <v>223202</v>
      </c>
      <c r="D242" s="343" t="s">
        <v>399</v>
      </c>
      <c r="E242" s="343" t="s">
        <v>548</v>
      </c>
      <c r="F242" s="343">
        <v>3331</v>
      </c>
      <c r="G242" s="343">
        <v>2</v>
      </c>
      <c r="H242" s="343">
        <v>1</v>
      </c>
      <c r="I242" s="343" t="s">
        <v>1317</v>
      </c>
      <c r="J242" s="343"/>
      <c r="K242" s="343">
        <v>3</v>
      </c>
      <c r="L242" s="671">
        <v>195000</v>
      </c>
      <c r="M242" s="671">
        <v>0</v>
      </c>
      <c r="N242" s="671"/>
      <c r="O242" s="671">
        <v>0</v>
      </c>
      <c r="P242" s="671">
        <v>0</v>
      </c>
      <c r="Q242" s="671"/>
      <c r="R242" s="671">
        <f t="shared" si="9"/>
        <v>0</v>
      </c>
      <c r="S242" s="671">
        <f t="shared" si="10"/>
        <v>0</v>
      </c>
      <c r="T242" s="675">
        <f t="shared" si="11"/>
        <v>0</v>
      </c>
    </row>
    <row r="243" spans="1:20">
      <c r="A243" s="676" t="s">
        <v>837</v>
      </c>
      <c r="B243" s="334" t="s">
        <v>486</v>
      </c>
      <c r="C243" s="343">
        <v>223202</v>
      </c>
      <c r="D243" s="343" t="s">
        <v>399</v>
      </c>
      <c r="E243" s="343" t="s">
        <v>548</v>
      </c>
      <c r="F243" s="343">
        <v>3552</v>
      </c>
      <c r="G243" s="343">
        <v>1</v>
      </c>
      <c r="H243" s="343">
        <v>1</v>
      </c>
      <c r="I243" s="343" t="s">
        <v>1317</v>
      </c>
      <c r="J243" s="343"/>
      <c r="K243" s="343">
        <v>3</v>
      </c>
      <c r="L243" s="671">
        <v>0</v>
      </c>
      <c r="M243" s="671">
        <v>1300000</v>
      </c>
      <c r="N243" s="671"/>
      <c r="O243" s="671">
        <v>435000</v>
      </c>
      <c r="P243" s="671">
        <v>0</v>
      </c>
      <c r="Q243" s="671"/>
      <c r="R243" s="671">
        <f t="shared" si="9"/>
        <v>1300000</v>
      </c>
      <c r="S243" s="671">
        <f t="shared" si="10"/>
        <v>0</v>
      </c>
      <c r="T243" s="675">
        <f t="shared" si="11"/>
        <v>0</v>
      </c>
    </row>
    <row r="244" spans="1:20">
      <c r="A244" s="676" t="s">
        <v>838</v>
      </c>
      <c r="B244" s="334" t="s">
        <v>486</v>
      </c>
      <c r="C244" s="343">
        <v>223202</v>
      </c>
      <c r="D244" s="343" t="s">
        <v>399</v>
      </c>
      <c r="E244" s="343" t="s">
        <v>548</v>
      </c>
      <c r="F244" s="343">
        <v>3571</v>
      </c>
      <c r="G244" s="343">
        <v>2</v>
      </c>
      <c r="H244" s="343">
        <v>1</v>
      </c>
      <c r="I244" s="343" t="s">
        <v>1317</v>
      </c>
      <c r="J244" s="343"/>
      <c r="K244" s="343">
        <v>3</v>
      </c>
      <c r="L244" s="671">
        <v>4000000</v>
      </c>
      <c r="M244" s="671">
        <v>4000000</v>
      </c>
      <c r="N244" s="671"/>
      <c r="O244" s="671">
        <v>1900000</v>
      </c>
      <c r="P244" s="671">
        <v>0</v>
      </c>
      <c r="Q244" s="671"/>
      <c r="R244" s="671">
        <f t="shared" si="9"/>
        <v>4000000</v>
      </c>
      <c r="S244" s="671">
        <f t="shared" si="10"/>
        <v>0</v>
      </c>
      <c r="T244" s="675">
        <f t="shared" si="11"/>
        <v>0</v>
      </c>
    </row>
    <row r="245" spans="1:20">
      <c r="A245" s="676" t="s">
        <v>839</v>
      </c>
      <c r="B245" s="334" t="s">
        <v>486</v>
      </c>
      <c r="C245" s="343">
        <v>223202</v>
      </c>
      <c r="D245" s="343" t="s">
        <v>399</v>
      </c>
      <c r="E245" s="343" t="s">
        <v>548</v>
      </c>
      <c r="F245" s="343">
        <v>6141</v>
      </c>
      <c r="G245" s="343">
        <v>2</v>
      </c>
      <c r="H245" s="343">
        <v>1</v>
      </c>
      <c r="I245" s="343" t="s">
        <v>1317</v>
      </c>
      <c r="J245" s="343" t="s">
        <v>832</v>
      </c>
      <c r="K245" s="343">
        <v>6</v>
      </c>
      <c r="L245" s="671">
        <v>10899757</v>
      </c>
      <c r="M245" s="671">
        <v>10899757</v>
      </c>
      <c r="N245" s="671"/>
      <c r="O245" s="671">
        <v>3633252</v>
      </c>
      <c r="P245" s="671">
        <v>0</v>
      </c>
      <c r="Q245" s="671"/>
      <c r="R245" s="671">
        <f t="shared" si="9"/>
        <v>10899757</v>
      </c>
      <c r="S245" s="671">
        <f t="shared" si="10"/>
        <v>0</v>
      </c>
      <c r="T245" s="675">
        <f t="shared" si="11"/>
        <v>0</v>
      </c>
    </row>
    <row r="246" spans="1:20">
      <c r="A246" s="676" t="s">
        <v>840</v>
      </c>
      <c r="B246" s="334" t="s">
        <v>486</v>
      </c>
      <c r="C246" s="343">
        <v>223202</v>
      </c>
      <c r="D246" s="343" t="s">
        <v>399</v>
      </c>
      <c r="E246" s="343" t="s">
        <v>548</v>
      </c>
      <c r="F246" s="343">
        <v>6141</v>
      </c>
      <c r="G246" s="343">
        <v>2</v>
      </c>
      <c r="H246" s="343">
        <v>1</v>
      </c>
      <c r="I246" s="343" t="s">
        <v>1317</v>
      </c>
      <c r="J246" s="343" t="s">
        <v>841</v>
      </c>
      <c r="K246" s="343">
        <v>6</v>
      </c>
      <c r="L246" s="671">
        <v>2021641</v>
      </c>
      <c r="M246" s="671">
        <v>2021641</v>
      </c>
      <c r="N246" s="671"/>
      <c r="O246" s="671">
        <v>673881</v>
      </c>
      <c r="P246" s="671">
        <v>0</v>
      </c>
      <c r="Q246" s="671"/>
      <c r="R246" s="671">
        <f t="shared" si="9"/>
        <v>2021641</v>
      </c>
      <c r="S246" s="671">
        <f t="shared" si="10"/>
        <v>0</v>
      </c>
      <c r="T246" s="675">
        <f t="shared" si="11"/>
        <v>0</v>
      </c>
    </row>
    <row r="247" spans="1:20">
      <c r="A247" s="676" t="s">
        <v>842</v>
      </c>
      <c r="B247" s="334" t="s">
        <v>486</v>
      </c>
      <c r="C247" s="343">
        <v>223202</v>
      </c>
      <c r="D247" s="343" t="s">
        <v>399</v>
      </c>
      <c r="E247" s="343" t="s">
        <v>548</v>
      </c>
      <c r="F247" s="343">
        <v>6141</v>
      </c>
      <c r="G247" s="343">
        <v>2</v>
      </c>
      <c r="H247" s="343">
        <v>1</v>
      </c>
      <c r="I247" s="343" t="s">
        <v>1317</v>
      </c>
      <c r="J247" s="343" t="s">
        <v>843</v>
      </c>
      <c r="K247" s="343">
        <v>6</v>
      </c>
      <c r="L247" s="671">
        <v>27777842</v>
      </c>
      <c r="M247" s="671">
        <v>27777842</v>
      </c>
      <c r="N247" s="671"/>
      <c r="O247" s="671">
        <v>9259281</v>
      </c>
      <c r="P247" s="671">
        <v>0</v>
      </c>
      <c r="Q247" s="671"/>
      <c r="R247" s="671">
        <f t="shared" si="9"/>
        <v>27777842</v>
      </c>
      <c r="S247" s="671">
        <f t="shared" si="10"/>
        <v>0</v>
      </c>
      <c r="T247" s="675">
        <f t="shared" si="11"/>
        <v>0</v>
      </c>
    </row>
    <row r="248" spans="1:20">
      <c r="A248" s="676" t="s">
        <v>844</v>
      </c>
      <c r="B248" s="334" t="s">
        <v>486</v>
      </c>
      <c r="C248" s="343">
        <v>223202</v>
      </c>
      <c r="D248" s="343" t="s">
        <v>399</v>
      </c>
      <c r="E248" s="343" t="s">
        <v>548</v>
      </c>
      <c r="F248" s="343">
        <v>6141</v>
      </c>
      <c r="G248" s="343">
        <v>2</v>
      </c>
      <c r="H248" s="343">
        <v>1</v>
      </c>
      <c r="I248" s="343" t="s">
        <v>1317</v>
      </c>
      <c r="J248" s="343" t="s">
        <v>845</v>
      </c>
      <c r="K248" s="343">
        <v>6</v>
      </c>
      <c r="L248" s="671">
        <v>18826889</v>
      </c>
      <c r="M248" s="671">
        <v>18826889</v>
      </c>
      <c r="N248" s="671"/>
      <c r="O248" s="671">
        <v>6275631</v>
      </c>
      <c r="P248" s="671">
        <v>0</v>
      </c>
      <c r="Q248" s="671"/>
      <c r="R248" s="671">
        <f t="shared" si="9"/>
        <v>18826889</v>
      </c>
      <c r="S248" s="671">
        <f t="shared" si="10"/>
        <v>0</v>
      </c>
      <c r="T248" s="675">
        <f t="shared" si="11"/>
        <v>0</v>
      </c>
    </row>
    <row r="249" spans="1:20">
      <c r="A249" s="676" t="s">
        <v>846</v>
      </c>
      <c r="B249" s="334" t="s">
        <v>486</v>
      </c>
      <c r="C249" s="343">
        <v>223202</v>
      </c>
      <c r="D249" s="343" t="s">
        <v>399</v>
      </c>
      <c r="E249" s="343" t="s">
        <v>548</v>
      </c>
      <c r="F249" s="343">
        <v>6141</v>
      </c>
      <c r="G249" s="343">
        <v>2</v>
      </c>
      <c r="H249" s="343">
        <v>1</v>
      </c>
      <c r="I249" s="343" t="s">
        <v>1317</v>
      </c>
      <c r="J249" s="343" t="s">
        <v>847</v>
      </c>
      <c r="K249" s="343">
        <v>6</v>
      </c>
      <c r="L249" s="671">
        <v>1045305</v>
      </c>
      <c r="M249" s="671">
        <v>1045305</v>
      </c>
      <c r="N249" s="671"/>
      <c r="O249" s="671">
        <v>348435</v>
      </c>
      <c r="P249" s="671">
        <v>0</v>
      </c>
      <c r="Q249" s="671"/>
      <c r="R249" s="671">
        <f t="shared" si="9"/>
        <v>1045305</v>
      </c>
      <c r="S249" s="671">
        <f t="shared" si="10"/>
        <v>0</v>
      </c>
      <c r="T249" s="675">
        <f t="shared" si="11"/>
        <v>0</v>
      </c>
    </row>
    <row r="250" spans="1:20">
      <c r="A250" s="676" t="s">
        <v>848</v>
      </c>
      <c r="B250" s="334" t="s">
        <v>486</v>
      </c>
      <c r="C250" s="343">
        <v>223202</v>
      </c>
      <c r="D250" s="343" t="s">
        <v>399</v>
      </c>
      <c r="E250" s="343" t="s">
        <v>732</v>
      </c>
      <c r="F250" s="343">
        <v>3391</v>
      </c>
      <c r="G250" s="343">
        <v>2</v>
      </c>
      <c r="H250" s="343">
        <v>1</v>
      </c>
      <c r="I250" s="343" t="s">
        <v>1317</v>
      </c>
      <c r="J250" s="343"/>
      <c r="K250" s="343">
        <v>3</v>
      </c>
      <c r="L250" s="671">
        <v>2805000</v>
      </c>
      <c r="M250" s="671">
        <v>2805000</v>
      </c>
      <c r="N250" s="671">
        <v>358000</v>
      </c>
      <c r="O250" s="671">
        <v>935001</v>
      </c>
      <c r="P250" s="671">
        <v>0</v>
      </c>
      <c r="Q250" s="671"/>
      <c r="R250" s="671">
        <f t="shared" si="9"/>
        <v>2447000</v>
      </c>
      <c r="S250" s="671">
        <f t="shared" si="10"/>
        <v>358000</v>
      </c>
      <c r="T250" s="675">
        <f t="shared" si="11"/>
        <v>0</v>
      </c>
    </row>
    <row r="251" spans="1:20">
      <c r="A251" s="676" t="s">
        <v>849</v>
      </c>
      <c r="B251" s="334" t="s">
        <v>486</v>
      </c>
      <c r="C251" s="343">
        <v>223202</v>
      </c>
      <c r="D251" s="343" t="s">
        <v>399</v>
      </c>
      <c r="E251" s="343" t="s">
        <v>732</v>
      </c>
      <c r="F251" s="343">
        <v>6141</v>
      </c>
      <c r="G251" s="343">
        <v>2</v>
      </c>
      <c r="H251" s="343">
        <v>1</v>
      </c>
      <c r="I251" s="343" t="s">
        <v>1317</v>
      </c>
      <c r="J251" s="343" t="s">
        <v>847</v>
      </c>
      <c r="K251" s="343">
        <v>6</v>
      </c>
      <c r="L251" s="671">
        <v>23954695</v>
      </c>
      <c r="M251" s="671">
        <v>23954695</v>
      </c>
      <c r="N251" s="671"/>
      <c r="O251" s="671">
        <v>7984899</v>
      </c>
      <c r="P251" s="671">
        <v>0</v>
      </c>
      <c r="Q251" s="671"/>
      <c r="R251" s="671">
        <f t="shared" si="9"/>
        <v>23954695</v>
      </c>
      <c r="S251" s="671">
        <f t="shared" si="10"/>
        <v>0</v>
      </c>
      <c r="T251" s="675">
        <f t="shared" si="11"/>
        <v>0</v>
      </c>
    </row>
    <row r="252" spans="1:20">
      <c r="A252" s="676" t="s">
        <v>1763</v>
      </c>
      <c r="B252" s="334" t="s">
        <v>487</v>
      </c>
      <c r="C252" s="343">
        <v>223202</v>
      </c>
      <c r="D252" s="343" t="s">
        <v>403</v>
      </c>
      <c r="E252" s="343">
        <v>111200</v>
      </c>
      <c r="F252" s="343">
        <v>2471</v>
      </c>
      <c r="G252" s="343">
        <v>2</v>
      </c>
      <c r="H252" s="343">
        <v>1</v>
      </c>
      <c r="I252" s="343" t="s">
        <v>1317</v>
      </c>
      <c r="J252" s="343"/>
      <c r="K252" s="343">
        <v>2</v>
      </c>
      <c r="L252" s="671">
        <v>0</v>
      </c>
      <c r="M252" s="671">
        <v>0</v>
      </c>
      <c r="N252" s="671"/>
      <c r="O252" s="671">
        <v>0</v>
      </c>
      <c r="P252" s="671">
        <v>0</v>
      </c>
      <c r="Q252" s="671"/>
      <c r="R252" s="671">
        <f t="shared" si="9"/>
        <v>0</v>
      </c>
      <c r="S252" s="671">
        <f t="shared" si="10"/>
        <v>0</v>
      </c>
      <c r="T252" s="675">
        <f t="shared" si="11"/>
        <v>0</v>
      </c>
    </row>
    <row r="253" spans="1:20">
      <c r="A253" s="676" t="s">
        <v>850</v>
      </c>
      <c r="B253" s="334" t="s">
        <v>487</v>
      </c>
      <c r="C253" s="343">
        <v>223202</v>
      </c>
      <c r="D253" s="343" t="s">
        <v>403</v>
      </c>
      <c r="E253" s="343" t="s">
        <v>552</v>
      </c>
      <c r="F253" s="343">
        <v>2419</v>
      </c>
      <c r="G253" s="343">
        <v>2</v>
      </c>
      <c r="H253" s="343">
        <v>1</v>
      </c>
      <c r="I253" s="343" t="s">
        <v>1317</v>
      </c>
      <c r="J253" s="343"/>
      <c r="K253" s="343">
        <v>2</v>
      </c>
      <c r="L253" s="671">
        <v>267500</v>
      </c>
      <c r="M253" s="671">
        <v>267500</v>
      </c>
      <c r="N253" s="671"/>
      <c r="O253" s="671">
        <v>89166</v>
      </c>
      <c r="P253" s="671">
        <v>0</v>
      </c>
      <c r="Q253" s="671"/>
      <c r="R253" s="671">
        <f t="shared" si="9"/>
        <v>267500</v>
      </c>
      <c r="S253" s="671">
        <f t="shared" si="10"/>
        <v>0</v>
      </c>
      <c r="T253" s="675">
        <f t="shared" si="11"/>
        <v>0</v>
      </c>
    </row>
    <row r="254" spans="1:20">
      <c r="A254" s="676" t="s">
        <v>851</v>
      </c>
      <c r="B254" s="334" t="s">
        <v>487</v>
      </c>
      <c r="C254" s="343">
        <v>223202</v>
      </c>
      <c r="D254" s="343" t="s">
        <v>403</v>
      </c>
      <c r="E254" s="343" t="s">
        <v>552</v>
      </c>
      <c r="F254" s="343">
        <v>2421</v>
      </c>
      <c r="G254" s="343">
        <v>2</v>
      </c>
      <c r="H254" s="343">
        <v>1</v>
      </c>
      <c r="I254" s="343" t="s">
        <v>1317</v>
      </c>
      <c r="J254" s="343"/>
      <c r="K254" s="343">
        <v>2</v>
      </c>
      <c r="L254" s="671">
        <v>283624</v>
      </c>
      <c r="M254" s="671">
        <v>283624</v>
      </c>
      <c r="N254" s="671"/>
      <c r="O254" s="671">
        <v>94542</v>
      </c>
      <c r="P254" s="671">
        <v>0</v>
      </c>
      <c r="Q254" s="671"/>
      <c r="R254" s="671">
        <f t="shared" si="9"/>
        <v>283624</v>
      </c>
      <c r="S254" s="671">
        <f t="shared" si="10"/>
        <v>0</v>
      </c>
      <c r="T254" s="675">
        <f t="shared" si="11"/>
        <v>0</v>
      </c>
    </row>
    <row r="255" spans="1:20">
      <c r="A255" s="676" t="s">
        <v>852</v>
      </c>
      <c r="B255" s="334" t="s">
        <v>487</v>
      </c>
      <c r="C255" s="343">
        <v>223202</v>
      </c>
      <c r="D255" s="343" t="s">
        <v>403</v>
      </c>
      <c r="E255" s="343" t="s">
        <v>552</v>
      </c>
      <c r="F255" s="343">
        <v>2441</v>
      </c>
      <c r="G255" s="343">
        <v>2</v>
      </c>
      <c r="H255" s="343">
        <v>1</v>
      </c>
      <c r="I255" s="343" t="s">
        <v>1317</v>
      </c>
      <c r="J255" s="343"/>
      <c r="K255" s="343">
        <v>2</v>
      </c>
      <c r="L255" s="671">
        <v>48120</v>
      </c>
      <c r="M255" s="671">
        <v>48120</v>
      </c>
      <c r="N255" s="671"/>
      <c r="O255" s="671">
        <v>48120</v>
      </c>
      <c r="P255" s="671">
        <v>0</v>
      </c>
      <c r="Q255" s="671"/>
      <c r="R255" s="671">
        <f t="shared" si="9"/>
        <v>48120</v>
      </c>
      <c r="S255" s="671">
        <f t="shared" si="10"/>
        <v>0</v>
      </c>
      <c r="T255" s="675">
        <f t="shared" si="11"/>
        <v>0</v>
      </c>
    </row>
    <row r="256" spans="1:20">
      <c r="A256" s="676" t="s">
        <v>853</v>
      </c>
      <c r="B256" s="334" t="s">
        <v>487</v>
      </c>
      <c r="C256" s="343">
        <v>223202</v>
      </c>
      <c r="D256" s="343" t="s">
        <v>403</v>
      </c>
      <c r="E256" s="343" t="s">
        <v>552</v>
      </c>
      <c r="F256" s="343">
        <v>2471</v>
      </c>
      <c r="G256" s="343">
        <v>2</v>
      </c>
      <c r="H256" s="343">
        <v>1</v>
      </c>
      <c r="I256" s="343" t="s">
        <v>1317</v>
      </c>
      <c r="J256" s="343"/>
      <c r="K256" s="343">
        <v>2</v>
      </c>
      <c r="L256" s="671">
        <v>5728176</v>
      </c>
      <c r="M256" s="671">
        <v>5728176</v>
      </c>
      <c r="N256" s="671"/>
      <c r="O256" s="671">
        <v>1909392</v>
      </c>
      <c r="P256" s="671">
        <v>0</v>
      </c>
      <c r="Q256" s="671"/>
      <c r="R256" s="671">
        <f t="shared" si="9"/>
        <v>5728176</v>
      </c>
      <c r="S256" s="671">
        <f t="shared" si="10"/>
        <v>0</v>
      </c>
      <c r="T256" s="675">
        <f t="shared" si="11"/>
        <v>0</v>
      </c>
    </row>
    <row r="257" spans="1:20">
      <c r="A257" s="676" t="s">
        <v>1762</v>
      </c>
      <c r="B257" s="334" t="s">
        <v>487</v>
      </c>
      <c r="C257" s="343">
        <v>223202</v>
      </c>
      <c r="D257" s="343" t="s">
        <v>403</v>
      </c>
      <c r="E257" s="343" t="s">
        <v>552</v>
      </c>
      <c r="F257" s="343">
        <v>2541</v>
      </c>
      <c r="G257" s="343">
        <v>1</v>
      </c>
      <c r="H257" s="343">
        <v>1</v>
      </c>
      <c r="I257" s="343">
        <v>87</v>
      </c>
      <c r="J257" s="343"/>
      <c r="K257" s="343">
        <v>2</v>
      </c>
      <c r="L257" s="671">
        <v>0</v>
      </c>
      <c r="M257" s="671">
        <v>0</v>
      </c>
      <c r="N257" s="671"/>
      <c r="O257" s="671">
        <v>0</v>
      </c>
      <c r="P257" s="671">
        <v>0</v>
      </c>
      <c r="Q257" s="671"/>
      <c r="R257" s="671">
        <f t="shared" si="9"/>
        <v>0</v>
      </c>
      <c r="S257" s="671">
        <f t="shared" si="10"/>
        <v>0</v>
      </c>
      <c r="T257" s="675">
        <f t="shared" si="11"/>
        <v>0</v>
      </c>
    </row>
    <row r="258" spans="1:20">
      <c r="A258" s="676" t="s">
        <v>1761</v>
      </c>
      <c r="B258" s="334" t="s">
        <v>487</v>
      </c>
      <c r="C258" s="343">
        <v>223202</v>
      </c>
      <c r="D258" s="343" t="s">
        <v>403</v>
      </c>
      <c r="E258" s="343" t="s">
        <v>552</v>
      </c>
      <c r="F258" s="343">
        <v>2551</v>
      </c>
      <c r="G258" s="343">
        <v>1</v>
      </c>
      <c r="H258" s="343">
        <v>1</v>
      </c>
      <c r="I258" s="343">
        <v>87</v>
      </c>
      <c r="J258" s="343"/>
      <c r="K258" s="343">
        <v>2</v>
      </c>
      <c r="L258" s="671">
        <v>0</v>
      </c>
      <c r="M258" s="671">
        <v>0</v>
      </c>
      <c r="N258" s="671"/>
      <c r="O258" s="671">
        <v>0</v>
      </c>
      <c r="P258" s="671">
        <v>0</v>
      </c>
      <c r="Q258" s="671"/>
      <c r="R258" s="671">
        <f t="shared" si="9"/>
        <v>0</v>
      </c>
      <c r="S258" s="671">
        <f t="shared" si="10"/>
        <v>0</v>
      </c>
      <c r="T258" s="675">
        <f t="shared" si="11"/>
        <v>0</v>
      </c>
    </row>
    <row r="259" spans="1:20">
      <c r="A259" s="676" t="s">
        <v>854</v>
      </c>
      <c r="B259" s="334" t="s">
        <v>487</v>
      </c>
      <c r="C259" s="343">
        <v>223202</v>
      </c>
      <c r="D259" s="343" t="s">
        <v>403</v>
      </c>
      <c r="E259" s="343" t="s">
        <v>552</v>
      </c>
      <c r="F259" s="343">
        <v>2561</v>
      </c>
      <c r="G259" s="343">
        <v>2</v>
      </c>
      <c r="H259" s="343">
        <v>1</v>
      </c>
      <c r="I259" s="343" t="s">
        <v>1317</v>
      </c>
      <c r="J259" s="343"/>
      <c r="K259" s="343">
        <v>2</v>
      </c>
      <c r="L259" s="671">
        <v>2266411</v>
      </c>
      <c r="M259" s="671">
        <v>2266411</v>
      </c>
      <c r="N259" s="671"/>
      <c r="O259" s="671">
        <v>755469</v>
      </c>
      <c r="P259" s="671">
        <v>0</v>
      </c>
      <c r="Q259" s="671"/>
      <c r="R259" s="671">
        <f t="shared" si="9"/>
        <v>2266411</v>
      </c>
      <c r="S259" s="671">
        <f t="shared" si="10"/>
        <v>0</v>
      </c>
      <c r="T259" s="675">
        <f t="shared" si="11"/>
        <v>0</v>
      </c>
    </row>
    <row r="260" spans="1:20">
      <c r="A260" s="676" t="s">
        <v>1760</v>
      </c>
      <c r="B260" s="334" t="s">
        <v>487</v>
      </c>
      <c r="C260" s="343">
        <v>223202</v>
      </c>
      <c r="D260" s="343" t="s">
        <v>403</v>
      </c>
      <c r="E260" s="343" t="s">
        <v>552</v>
      </c>
      <c r="F260" s="343">
        <v>2721</v>
      </c>
      <c r="G260" s="343">
        <v>1</v>
      </c>
      <c r="H260" s="343">
        <v>1</v>
      </c>
      <c r="I260" s="343">
        <v>87</v>
      </c>
      <c r="J260" s="343"/>
      <c r="K260" s="343">
        <v>2</v>
      </c>
      <c r="L260" s="671">
        <v>0</v>
      </c>
      <c r="M260" s="671">
        <v>0</v>
      </c>
      <c r="N260" s="671"/>
      <c r="O260" s="671">
        <v>0</v>
      </c>
      <c r="P260" s="671">
        <v>0</v>
      </c>
      <c r="Q260" s="671"/>
      <c r="R260" s="671">
        <f t="shared" si="9"/>
        <v>0</v>
      </c>
      <c r="S260" s="671">
        <f t="shared" si="10"/>
        <v>0</v>
      </c>
      <c r="T260" s="675">
        <f t="shared" si="11"/>
        <v>0</v>
      </c>
    </row>
    <row r="261" spans="1:20">
      <c r="A261" s="676" t="s">
        <v>855</v>
      </c>
      <c r="B261" s="334" t="s">
        <v>487</v>
      </c>
      <c r="C261" s="343">
        <v>223202</v>
      </c>
      <c r="D261" s="343" t="s">
        <v>403</v>
      </c>
      <c r="E261" s="343" t="s">
        <v>552</v>
      </c>
      <c r="F261" s="343">
        <v>2911</v>
      </c>
      <c r="G261" s="343">
        <v>2</v>
      </c>
      <c r="H261" s="343">
        <v>1</v>
      </c>
      <c r="I261" s="343" t="s">
        <v>1317</v>
      </c>
      <c r="J261" s="343"/>
      <c r="K261" s="343">
        <v>2</v>
      </c>
      <c r="L261" s="671">
        <v>1102047</v>
      </c>
      <c r="M261" s="671">
        <v>1102047</v>
      </c>
      <c r="N261" s="671"/>
      <c r="O261" s="671">
        <v>367350</v>
      </c>
      <c r="P261" s="671">
        <v>0</v>
      </c>
      <c r="Q261" s="671"/>
      <c r="R261" s="671">
        <f t="shared" ref="R261:R324" si="12">M261-N261</f>
        <v>1102047</v>
      </c>
      <c r="S261" s="671">
        <f t="shared" ref="S261:S324" si="13">N261-P261</f>
        <v>0</v>
      </c>
      <c r="T261" s="675">
        <f t="shared" ref="T261:T324" si="14">P261-Q261</f>
        <v>0</v>
      </c>
    </row>
    <row r="262" spans="1:20">
      <c r="A262" s="676" t="s">
        <v>1759</v>
      </c>
      <c r="B262" s="334" t="s">
        <v>487</v>
      </c>
      <c r="C262" s="343">
        <v>223202</v>
      </c>
      <c r="D262" s="343" t="s">
        <v>403</v>
      </c>
      <c r="E262" s="343" t="s">
        <v>552</v>
      </c>
      <c r="F262" s="343">
        <v>2961</v>
      </c>
      <c r="G262" s="343">
        <v>1</v>
      </c>
      <c r="H262" s="343">
        <v>1</v>
      </c>
      <c r="I262" s="343">
        <v>87</v>
      </c>
      <c r="J262" s="343"/>
      <c r="K262" s="343">
        <v>2</v>
      </c>
      <c r="L262" s="671">
        <v>0</v>
      </c>
      <c r="M262" s="671">
        <v>0</v>
      </c>
      <c r="N262" s="671"/>
      <c r="O262" s="671">
        <v>0</v>
      </c>
      <c r="P262" s="671">
        <v>0</v>
      </c>
      <c r="Q262" s="671"/>
      <c r="R262" s="671">
        <f t="shared" si="12"/>
        <v>0</v>
      </c>
      <c r="S262" s="671">
        <f t="shared" si="13"/>
        <v>0</v>
      </c>
      <c r="T262" s="675">
        <f t="shared" si="14"/>
        <v>0</v>
      </c>
    </row>
    <row r="263" spans="1:20">
      <c r="A263" s="676" t="s">
        <v>856</v>
      </c>
      <c r="B263" s="334" t="s">
        <v>487</v>
      </c>
      <c r="C263" s="343">
        <v>223202</v>
      </c>
      <c r="D263" s="343" t="s">
        <v>403</v>
      </c>
      <c r="E263" s="343" t="s">
        <v>552</v>
      </c>
      <c r="F263" s="343">
        <v>2981</v>
      </c>
      <c r="G263" s="343">
        <v>2</v>
      </c>
      <c r="H263" s="343">
        <v>1</v>
      </c>
      <c r="I263" s="343" t="s">
        <v>1317</v>
      </c>
      <c r="J263" s="343"/>
      <c r="K263" s="343">
        <v>2</v>
      </c>
      <c r="L263" s="671">
        <v>1867300</v>
      </c>
      <c r="M263" s="671">
        <v>867300</v>
      </c>
      <c r="N263" s="671"/>
      <c r="O263" s="671">
        <v>300000</v>
      </c>
      <c r="P263" s="671">
        <v>0</v>
      </c>
      <c r="Q263" s="671"/>
      <c r="R263" s="671">
        <f t="shared" si="12"/>
        <v>867300</v>
      </c>
      <c r="S263" s="671">
        <f t="shared" si="13"/>
        <v>0</v>
      </c>
      <c r="T263" s="675">
        <f t="shared" si="14"/>
        <v>0</v>
      </c>
    </row>
    <row r="264" spans="1:20">
      <c r="A264" s="676" t="s">
        <v>857</v>
      </c>
      <c r="B264" s="334" t="s">
        <v>487</v>
      </c>
      <c r="C264" s="343">
        <v>223202</v>
      </c>
      <c r="D264" s="343" t="s">
        <v>403</v>
      </c>
      <c r="E264" s="343" t="s">
        <v>552</v>
      </c>
      <c r="F264" s="343">
        <v>2991</v>
      </c>
      <c r="G264" s="343">
        <v>2</v>
      </c>
      <c r="H264" s="343">
        <v>1</v>
      </c>
      <c r="I264" s="343">
        <v>87</v>
      </c>
      <c r="J264" s="343"/>
      <c r="K264" s="343">
        <v>2</v>
      </c>
      <c r="L264" s="671">
        <v>0</v>
      </c>
      <c r="M264" s="671">
        <v>2062214.66</v>
      </c>
      <c r="N264" s="671">
        <v>2062214.36</v>
      </c>
      <c r="O264" s="671">
        <v>555556</v>
      </c>
      <c r="P264" s="671">
        <v>0</v>
      </c>
      <c r="Q264" s="671"/>
      <c r="R264" s="671">
        <f t="shared" si="12"/>
        <v>0.29999999981373549</v>
      </c>
      <c r="S264" s="671">
        <f t="shared" si="13"/>
        <v>2062214.36</v>
      </c>
      <c r="T264" s="675">
        <f t="shared" si="14"/>
        <v>0</v>
      </c>
    </row>
    <row r="265" spans="1:20">
      <c r="A265" s="676" t="s">
        <v>858</v>
      </c>
      <c r="B265" s="334" t="s">
        <v>487</v>
      </c>
      <c r="C265" s="343">
        <v>223202</v>
      </c>
      <c r="D265" s="343" t="s">
        <v>403</v>
      </c>
      <c r="E265" s="343" t="s">
        <v>552</v>
      </c>
      <c r="F265" s="343">
        <v>3291</v>
      </c>
      <c r="G265" s="343">
        <v>1</v>
      </c>
      <c r="H265" s="343">
        <v>1</v>
      </c>
      <c r="I265" s="343" t="s">
        <v>1317</v>
      </c>
      <c r="J265" s="343"/>
      <c r="K265" s="343">
        <v>3</v>
      </c>
      <c r="L265" s="671">
        <v>0</v>
      </c>
      <c r="M265" s="671">
        <v>5000000</v>
      </c>
      <c r="N265" s="671"/>
      <c r="O265" s="671">
        <v>1663428</v>
      </c>
      <c r="P265" s="671">
        <v>0</v>
      </c>
      <c r="Q265" s="671"/>
      <c r="R265" s="671">
        <f t="shared" si="12"/>
        <v>5000000</v>
      </c>
      <c r="S265" s="671">
        <f t="shared" si="13"/>
        <v>0</v>
      </c>
      <c r="T265" s="675">
        <f t="shared" si="14"/>
        <v>0</v>
      </c>
    </row>
    <row r="266" spans="1:20">
      <c r="A266" s="676" t="s">
        <v>859</v>
      </c>
      <c r="B266" s="334" t="s">
        <v>487</v>
      </c>
      <c r="C266" s="343">
        <v>223202</v>
      </c>
      <c r="D266" s="343" t="s">
        <v>403</v>
      </c>
      <c r="E266" s="343" t="s">
        <v>552</v>
      </c>
      <c r="F266" s="343">
        <v>3291</v>
      </c>
      <c r="G266" s="343">
        <v>1</v>
      </c>
      <c r="H266" s="343">
        <v>1</v>
      </c>
      <c r="I266" s="343">
        <v>87</v>
      </c>
      <c r="J266" s="343"/>
      <c r="K266" s="343">
        <v>3</v>
      </c>
      <c r="L266" s="671">
        <v>0</v>
      </c>
      <c r="M266" s="671">
        <v>3579120</v>
      </c>
      <c r="N266" s="671">
        <v>3579120</v>
      </c>
      <c r="O266" s="671">
        <v>578000</v>
      </c>
      <c r="P266" s="671">
        <v>0</v>
      </c>
      <c r="Q266" s="671"/>
      <c r="R266" s="671">
        <f t="shared" si="12"/>
        <v>0</v>
      </c>
      <c r="S266" s="671">
        <f t="shared" si="13"/>
        <v>3579120</v>
      </c>
      <c r="T266" s="675">
        <f t="shared" si="14"/>
        <v>0</v>
      </c>
    </row>
    <row r="267" spans="1:20">
      <c r="A267" s="676" t="s">
        <v>860</v>
      </c>
      <c r="B267" s="334" t="s">
        <v>487</v>
      </c>
      <c r="C267" s="343">
        <v>223202</v>
      </c>
      <c r="D267" s="343" t="s">
        <v>403</v>
      </c>
      <c r="E267" s="343" t="s">
        <v>552</v>
      </c>
      <c r="F267" s="343">
        <v>3552</v>
      </c>
      <c r="G267" s="343">
        <v>1</v>
      </c>
      <c r="H267" s="343">
        <v>1</v>
      </c>
      <c r="I267" s="343" t="s">
        <v>1317</v>
      </c>
      <c r="J267" s="343"/>
      <c r="K267" s="343">
        <v>3</v>
      </c>
      <c r="L267" s="671">
        <v>0</v>
      </c>
      <c r="M267" s="671">
        <v>1000000</v>
      </c>
      <c r="N267" s="671"/>
      <c r="O267" s="671">
        <v>322434</v>
      </c>
      <c r="P267" s="671">
        <v>0</v>
      </c>
      <c r="Q267" s="671"/>
      <c r="R267" s="671">
        <f t="shared" si="12"/>
        <v>1000000</v>
      </c>
      <c r="S267" s="671">
        <f t="shared" si="13"/>
        <v>0</v>
      </c>
      <c r="T267" s="675">
        <f t="shared" si="14"/>
        <v>0</v>
      </c>
    </row>
    <row r="268" spans="1:20">
      <c r="A268" s="676" t="s">
        <v>1758</v>
      </c>
      <c r="B268" s="334" t="s">
        <v>487</v>
      </c>
      <c r="C268" s="343">
        <v>223202</v>
      </c>
      <c r="D268" s="343" t="s">
        <v>403</v>
      </c>
      <c r="E268" s="343" t="s">
        <v>552</v>
      </c>
      <c r="F268" s="343">
        <v>3581</v>
      </c>
      <c r="G268" s="343">
        <v>1</v>
      </c>
      <c r="H268" s="343">
        <v>1</v>
      </c>
      <c r="I268" s="343">
        <v>87</v>
      </c>
      <c r="J268" s="343"/>
      <c r="K268" s="343">
        <v>3</v>
      </c>
      <c r="L268" s="671">
        <v>0</v>
      </c>
      <c r="M268" s="671">
        <v>0</v>
      </c>
      <c r="N268" s="671"/>
      <c r="O268" s="671">
        <v>0</v>
      </c>
      <c r="P268" s="671">
        <v>0</v>
      </c>
      <c r="Q268" s="671"/>
      <c r="R268" s="671">
        <f t="shared" si="12"/>
        <v>0</v>
      </c>
      <c r="S268" s="671">
        <f t="shared" si="13"/>
        <v>0</v>
      </c>
      <c r="T268" s="675">
        <f t="shared" si="14"/>
        <v>0</v>
      </c>
    </row>
    <row r="269" spans="1:20">
      <c r="A269" s="676" t="s">
        <v>861</v>
      </c>
      <c r="B269" s="334" t="s">
        <v>487</v>
      </c>
      <c r="C269" s="343">
        <v>223202</v>
      </c>
      <c r="D269" s="343" t="s">
        <v>403</v>
      </c>
      <c r="E269" s="343" t="s">
        <v>552</v>
      </c>
      <c r="F269" s="343">
        <v>5151</v>
      </c>
      <c r="G269" s="343">
        <v>2</v>
      </c>
      <c r="H269" s="343">
        <v>1</v>
      </c>
      <c r="I269" s="343" t="s">
        <v>1317</v>
      </c>
      <c r="J269" s="343" t="s">
        <v>862</v>
      </c>
      <c r="K269" s="343">
        <v>5</v>
      </c>
      <c r="L269" s="671">
        <v>52431</v>
      </c>
      <c r="M269" s="671">
        <v>52431</v>
      </c>
      <c r="N269" s="671"/>
      <c r="O269" s="671">
        <v>17478</v>
      </c>
      <c r="P269" s="671">
        <v>0</v>
      </c>
      <c r="Q269" s="671"/>
      <c r="R269" s="671">
        <f t="shared" si="12"/>
        <v>52431</v>
      </c>
      <c r="S269" s="671">
        <f t="shared" si="13"/>
        <v>0</v>
      </c>
      <c r="T269" s="675">
        <f t="shared" si="14"/>
        <v>0</v>
      </c>
    </row>
    <row r="270" spans="1:20">
      <c r="A270" s="676" t="s">
        <v>664</v>
      </c>
      <c r="B270" s="337" t="s">
        <v>482</v>
      </c>
      <c r="C270" s="343">
        <v>215092</v>
      </c>
      <c r="D270" s="343" t="s">
        <v>389</v>
      </c>
      <c r="E270" s="343" t="s">
        <v>548</v>
      </c>
      <c r="F270" s="343">
        <v>2711</v>
      </c>
      <c r="G270" s="343">
        <v>1</v>
      </c>
      <c r="H270" s="343">
        <v>2</v>
      </c>
      <c r="I270" s="343" t="s">
        <v>1317</v>
      </c>
      <c r="J270" s="343"/>
      <c r="K270" s="343">
        <v>2</v>
      </c>
      <c r="L270" s="671">
        <v>82785</v>
      </c>
      <c r="M270" s="671">
        <v>82785</v>
      </c>
      <c r="N270" s="671"/>
      <c r="O270" s="671">
        <v>33116</v>
      </c>
      <c r="P270" s="671">
        <v>0</v>
      </c>
      <c r="Q270" s="671"/>
      <c r="R270" s="671">
        <f t="shared" si="12"/>
        <v>82785</v>
      </c>
      <c r="S270" s="671">
        <f t="shared" si="13"/>
        <v>0</v>
      </c>
      <c r="T270" s="675">
        <f t="shared" si="14"/>
        <v>0</v>
      </c>
    </row>
    <row r="271" spans="1:20">
      <c r="A271" s="676" t="s">
        <v>983</v>
      </c>
      <c r="B271" s="337" t="s">
        <v>489</v>
      </c>
      <c r="C271" s="343">
        <v>241101</v>
      </c>
      <c r="D271" s="343" t="s">
        <v>409</v>
      </c>
      <c r="E271" s="343" t="s">
        <v>548</v>
      </c>
      <c r="F271" s="343">
        <v>2711</v>
      </c>
      <c r="G271" s="343">
        <v>1</v>
      </c>
      <c r="H271" s="343">
        <v>2</v>
      </c>
      <c r="I271" s="343" t="s">
        <v>1317</v>
      </c>
      <c r="J271" s="343"/>
      <c r="K271" s="343">
        <v>2</v>
      </c>
      <c r="L271" s="671">
        <v>300000</v>
      </c>
      <c r="M271" s="671">
        <v>300000</v>
      </c>
      <c r="N271" s="671"/>
      <c r="O271" s="671">
        <v>177275</v>
      </c>
      <c r="P271" s="671">
        <v>0</v>
      </c>
      <c r="Q271" s="671"/>
      <c r="R271" s="671">
        <f t="shared" si="12"/>
        <v>300000</v>
      </c>
      <c r="S271" s="671">
        <f t="shared" si="13"/>
        <v>0</v>
      </c>
      <c r="T271" s="675">
        <f t="shared" si="14"/>
        <v>0</v>
      </c>
    </row>
    <row r="272" spans="1:20">
      <c r="A272" s="676" t="s">
        <v>867</v>
      </c>
      <c r="B272" s="334" t="s">
        <v>487</v>
      </c>
      <c r="C272" s="343">
        <v>223202</v>
      </c>
      <c r="D272" s="343" t="s">
        <v>403</v>
      </c>
      <c r="E272" s="343" t="s">
        <v>552</v>
      </c>
      <c r="F272" s="343">
        <v>5621</v>
      </c>
      <c r="G272" s="343">
        <v>2</v>
      </c>
      <c r="H272" s="343">
        <v>1</v>
      </c>
      <c r="I272" s="343" t="s">
        <v>1317</v>
      </c>
      <c r="J272" s="343" t="s">
        <v>868</v>
      </c>
      <c r="K272" s="343">
        <v>5</v>
      </c>
      <c r="L272" s="671">
        <v>324400</v>
      </c>
      <c r="M272" s="671">
        <v>0</v>
      </c>
      <c r="N272" s="671"/>
      <c r="O272" s="671">
        <v>0</v>
      </c>
      <c r="P272" s="671">
        <v>0</v>
      </c>
      <c r="Q272" s="671"/>
      <c r="R272" s="671">
        <f t="shared" si="12"/>
        <v>0</v>
      </c>
      <c r="S272" s="671">
        <f t="shared" si="13"/>
        <v>0</v>
      </c>
      <c r="T272" s="675">
        <f t="shared" si="14"/>
        <v>0</v>
      </c>
    </row>
    <row r="273" spans="1:20">
      <c r="A273" s="676" t="s">
        <v>869</v>
      </c>
      <c r="B273" s="334" t="s">
        <v>487</v>
      </c>
      <c r="C273" s="343">
        <v>223202</v>
      </c>
      <c r="D273" s="343" t="s">
        <v>403</v>
      </c>
      <c r="E273" s="343" t="s">
        <v>552</v>
      </c>
      <c r="F273" s="343">
        <v>5631</v>
      </c>
      <c r="G273" s="343">
        <v>2</v>
      </c>
      <c r="H273" s="343">
        <v>1</v>
      </c>
      <c r="I273" s="343" t="s">
        <v>1317</v>
      </c>
      <c r="J273" s="343" t="s">
        <v>868</v>
      </c>
      <c r="K273" s="343">
        <v>5</v>
      </c>
      <c r="L273" s="671">
        <v>1057887</v>
      </c>
      <c r="M273" s="671">
        <v>0</v>
      </c>
      <c r="N273" s="671"/>
      <c r="O273" s="671">
        <v>0</v>
      </c>
      <c r="P273" s="671">
        <v>0</v>
      </c>
      <c r="Q273" s="671"/>
      <c r="R273" s="671">
        <f t="shared" si="12"/>
        <v>0</v>
      </c>
      <c r="S273" s="671">
        <f t="shared" si="13"/>
        <v>0</v>
      </c>
      <c r="T273" s="675">
        <f t="shared" si="14"/>
        <v>0</v>
      </c>
    </row>
    <row r="274" spans="1:20">
      <c r="A274" s="676" t="s">
        <v>870</v>
      </c>
      <c r="B274" s="334" t="s">
        <v>487</v>
      </c>
      <c r="C274" s="343">
        <v>223202</v>
      </c>
      <c r="D274" s="343" t="s">
        <v>403</v>
      </c>
      <c r="E274" s="343" t="s">
        <v>552</v>
      </c>
      <c r="F274" s="343">
        <v>5661</v>
      </c>
      <c r="G274" s="343">
        <v>2</v>
      </c>
      <c r="H274" s="343">
        <v>1</v>
      </c>
      <c r="I274" s="343" t="s">
        <v>1317</v>
      </c>
      <c r="J274" s="343" t="s">
        <v>868</v>
      </c>
      <c r="K274" s="343">
        <v>5</v>
      </c>
      <c r="L274" s="671">
        <v>299000</v>
      </c>
      <c r="M274" s="671">
        <v>0</v>
      </c>
      <c r="N274" s="671"/>
      <c r="O274" s="671">
        <v>0</v>
      </c>
      <c r="P274" s="671">
        <v>0</v>
      </c>
      <c r="Q274" s="671"/>
      <c r="R274" s="671">
        <f t="shared" si="12"/>
        <v>0</v>
      </c>
      <c r="S274" s="671">
        <f t="shared" si="13"/>
        <v>0</v>
      </c>
      <c r="T274" s="675">
        <f t="shared" si="14"/>
        <v>0</v>
      </c>
    </row>
    <row r="275" spans="1:20">
      <c r="A275" s="676" t="s">
        <v>871</v>
      </c>
      <c r="B275" s="334" t="s">
        <v>487</v>
      </c>
      <c r="C275" s="343">
        <v>223202</v>
      </c>
      <c r="D275" s="343" t="s">
        <v>403</v>
      </c>
      <c r="E275" s="343" t="s">
        <v>552</v>
      </c>
      <c r="F275" s="343">
        <v>5671</v>
      </c>
      <c r="G275" s="343">
        <v>2</v>
      </c>
      <c r="H275" s="343">
        <v>1</v>
      </c>
      <c r="I275" s="343" t="s">
        <v>1317</v>
      </c>
      <c r="J275" s="343" t="s">
        <v>868</v>
      </c>
      <c r="K275" s="343">
        <v>5</v>
      </c>
      <c r="L275" s="671">
        <v>7465282</v>
      </c>
      <c r="M275" s="671">
        <v>0</v>
      </c>
      <c r="N275" s="671"/>
      <c r="O275" s="671">
        <v>0</v>
      </c>
      <c r="P275" s="671">
        <v>0</v>
      </c>
      <c r="Q275" s="671"/>
      <c r="R275" s="671">
        <f t="shared" si="12"/>
        <v>0</v>
      </c>
      <c r="S275" s="671">
        <f t="shared" si="13"/>
        <v>0</v>
      </c>
      <c r="T275" s="675">
        <f t="shared" si="14"/>
        <v>0</v>
      </c>
    </row>
    <row r="276" spans="1:20">
      <c r="A276" s="676" t="s">
        <v>872</v>
      </c>
      <c r="B276" s="334" t="s">
        <v>487</v>
      </c>
      <c r="C276" s="343">
        <v>223202</v>
      </c>
      <c r="D276" s="343" t="s">
        <v>403</v>
      </c>
      <c r="E276" s="343" t="s">
        <v>552</v>
      </c>
      <c r="F276" s="343">
        <v>6141</v>
      </c>
      <c r="G276" s="343">
        <v>2</v>
      </c>
      <c r="H276" s="343">
        <v>1</v>
      </c>
      <c r="I276" s="343" t="s">
        <v>1317</v>
      </c>
      <c r="J276" s="343" t="s">
        <v>873</v>
      </c>
      <c r="K276" s="343">
        <v>6</v>
      </c>
      <c r="L276" s="671">
        <v>40000000</v>
      </c>
      <c r="M276" s="671">
        <v>40000000</v>
      </c>
      <c r="N276" s="671"/>
      <c r="O276" s="671">
        <v>8888888</v>
      </c>
      <c r="P276" s="671">
        <v>0</v>
      </c>
      <c r="Q276" s="671"/>
      <c r="R276" s="671">
        <f t="shared" si="12"/>
        <v>40000000</v>
      </c>
      <c r="S276" s="671">
        <f t="shared" si="13"/>
        <v>0</v>
      </c>
      <c r="T276" s="675">
        <f t="shared" si="14"/>
        <v>0</v>
      </c>
    </row>
    <row r="277" spans="1:20">
      <c r="A277" s="676" t="s">
        <v>874</v>
      </c>
      <c r="B277" s="334" t="s">
        <v>487</v>
      </c>
      <c r="C277" s="343">
        <v>223202</v>
      </c>
      <c r="D277" s="343" t="s">
        <v>403</v>
      </c>
      <c r="E277" s="343" t="s">
        <v>548</v>
      </c>
      <c r="F277" s="343">
        <v>2471</v>
      </c>
      <c r="G277" s="343">
        <v>2</v>
      </c>
      <c r="H277" s="343">
        <v>1</v>
      </c>
      <c r="I277" s="343" t="s">
        <v>1317</v>
      </c>
      <c r="J277" s="343"/>
      <c r="K277" s="343">
        <v>2</v>
      </c>
      <c r="L277" s="671">
        <v>2580053</v>
      </c>
      <c r="M277" s="671">
        <v>609474.52</v>
      </c>
      <c r="N277" s="671">
        <v>474990.4</v>
      </c>
      <c r="O277" s="671">
        <v>0</v>
      </c>
      <c r="P277" s="671">
        <v>0</v>
      </c>
      <c r="Q277" s="671"/>
      <c r="R277" s="671">
        <f t="shared" si="12"/>
        <v>134484.12</v>
      </c>
      <c r="S277" s="671">
        <f t="shared" si="13"/>
        <v>474990.4</v>
      </c>
      <c r="T277" s="675">
        <f t="shared" si="14"/>
        <v>0</v>
      </c>
    </row>
    <row r="278" spans="1:20">
      <c r="A278" s="676" t="s">
        <v>1158</v>
      </c>
      <c r="B278" s="337" t="s">
        <v>479</v>
      </c>
      <c r="C278" s="343">
        <v>268149</v>
      </c>
      <c r="D278" s="343" t="s">
        <v>381</v>
      </c>
      <c r="E278" s="343" t="s">
        <v>546</v>
      </c>
      <c r="F278" s="343">
        <v>2711</v>
      </c>
      <c r="G278" s="343">
        <v>1</v>
      </c>
      <c r="H278" s="343">
        <v>2</v>
      </c>
      <c r="I278" s="343" t="s">
        <v>1317</v>
      </c>
      <c r="J278" s="343"/>
      <c r="K278" s="343">
        <v>2</v>
      </c>
      <c r="L278" s="671">
        <v>14201864</v>
      </c>
      <c r="M278" s="671">
        <v>14201864</v>
      </c>
      <c r="N278" s="671"/>
      <c r="O278" s="671">
        <v>8392016</v>
      </c>
      <c r="P278" s="671">
        <v>0</v>
      </c>
      <c r="Q278" s="671"/>
      <c r="R278" s="671">
        <f t="shared" si="12"/>
        <v>14201864</v>
      </c>
      <c r="S278" s="671">
        <f t="shared" si="13"/>
        <v>0</v>
      </c>
      <c r="T278" s="675">
        <f t="shared" si="14"/>
        <v>0</v>
      </c>
    </row>
    <row r="279" spans="1:20">
      <c r="A279" s="676" t="s">
        <v>876</v>
      </c>
      <c r="B279" s="334" t="s">
        <v>487</v>
      </c>
      <c r="C279" s="343">
        <v>223202</v>
      </c>
      <c r="D279" s="343" t="s">
        <v>403</v>
      </c>
      <c r="E279" s="343" t="s">
        <v>548</v>
      </c>
      <c r="F279" s="343">
        <v>3552</v>
      </c>
      <c r="G279" s="343">
        <v>1</v>
      </c>
      <c r="H279" s="343">
        <v>1</v>
      </c>
      <c r="I279" s="343" t="s">
        <v>1317</v>
      </c>
      <c r="J279" s="343"/>
      <c r="K279" s="343">
        <v>3</v>
      </c>
      <c r="L279" s="671">
        <v>0</v>
      </c>
      <c r="M279" s="671">
        <v>938302.48</v>
      </c>
      <c r="N279" s="671"/>
      <c r="O279" s="671">
        <v>527019</v>
      </c>
      <c r="P279" s="671">
        <v>0</v>
      </c>
      <c r="Q279" s="671"/>
      <c r="R279" s="671">
        <f t="shared" si="12"/>
        <v>938302.48</v>
      </c>
      <c r="S279" s="671">
        <f t="shared" si="13"/>
        <v>0</v>
      </c>
      <c r="T279" s="675">
        <f t="shared" si="14"/>
        <v>0</v>
      </c>
    </row>
    <row r="280" spans="1:20">
      <c r="A280" s="676" t="s">
        <v>877</v>
      </c>
      <c r="B280" s="334" t="s">
        <v>487</v>
      </c>
      <c r="C280" s="343">
        <v>223202</v>
      </c>
      <c r="D280" s="343" t="s">
        <v>403</v>
      </c>
      <c r="E280" s="343" t="s">
        <v>548</v>
      </c>
      <c r="F280" s="343">
        <v>3571</v>
      </c>
      <c r="G280" s="343">
        <v>1</v>
      </c>
      <c r="H280" s="343">
        <v>1</v>
      </c>
      <c r="I280" s="343" t="s">
        <v>1317</v>
      </c>
      <c r="J280" s="343"/>
      <c r="K280" s="343">
        <v>3</v>
      </c>
      <c r="L280" s="671">
        <v>0</v>
      </c>
      <c r="M280" s="671">
        <v>1032276</v>
      </c>
      <c r="N280" s="671"/>
      <c r="O280" s="671">
        <v>333000</v>
      </c>
      <c r="P280" s="671">
        <v>0</v>
      </c>
      <c r="Q280" s="671"/>
      <c r="R280" s="671">
        <f t="shared" si="12"/>
        <v>1032276</v>
      </c>
      <c r="S280" s="671">
        <f t="shared" si="13"/>
        <v>0</v>
      </c>
      <c r="T280" s="675">
        <f t="shared" si="14"/>
        <v>0</v>
      </c>
    </row>
    <row r="281" spans="1:20">
      <c r="A281" s="676" t="s">
        <v>878</v>
      </c>
      <c r="B281" s="334" t="s">
        <v>488</v>
      </c>
      <c r="C281" s="343">
        <v>224012</v>
      </c>
      <c r="D281" s="343" t="s">
        <v>403</v>
      </c>
      <c r="E281" s="343" t="s">
        <v>548</v>
      </c>
      <c r="F281" s="343">
        <v>2461</v>
      </c>
      <c r="G281" s="343">
        <v>1</v>
      </c>
      <c r="H281" s="343">
        <v>1</v>
      </c>
      <c r="I281" s="343" t="s">
        <v>1317</v>
      </c>
      <c r="J281" s="343"/>
      <c r="K281" s="343">
        <v>2</v>
      </c>
      <c r="L281" s="671">
        <v>4003901</v>
      </c>
      <c r="M281" s="671">
        <v>4003901</v>
      </c>
      <c r="N281" s="671">
        <v>356305.6</v>
      </c>
      <c r="O281" s="671">
        <v>1601560</v>
      </c>
      <c r="P281" s="671">
        <v>0</v>
      </c>
      <c r="Q281" s="671"/>
      <c r="R281" s="671">
        <f t="shared" si="12"/>
        <v>3647595.4</v>
      </c>
      <c r="S281" s="671">
        <f t="shared" si="13"/>
        <v>356305.6</v>
      </c>
      <c r="T281" s="675">
        <f t="shared" si="14"/>
        <v>0</v>
      </c>
    </row>
    <row r="282" spans="1:20">
      <c r="A282" s="676" t="s">
        <v>879</v>
      </c>
      <c r="B282" s="334" t="s">
        <v>488</v>
      </c>
      <c r="C282" s="343">
        <v>224012</v>
      </c>
      <c r="D282" s="343" t="s">
        <v>403</v>
      </c>
      <c r="E282" s="343" t="s">
        <v>548</v>
      </c>
      <c r="F282" s="343">
        <v>2471</v>
      </c>
      <c r="G282" s="343">
        <v>1</v>
      </c>
      <c r="H282" s="343">
        <v>1</v>
      </c>
      <c r="I282" s="343" t="s">
        <v>1317</v>
      </c>
      <c r="J282" s="343"/>
      <c r="K282" s="343">
        <v>2</v>
      </c>
      <c r="L282" s="671">
        <v>660000</v>
      </c>
      <c r="M282" s="671">
        <v>660000</v>
      </c>
      <c r="N282" s="671"/>
      <c r="O282" s="671">
        <v>264000</v>
      </c>
      <c r="P282" s="671">
        <v>0</v>
      </c>
      <c r="Q282" s="671"/>
      <c r="R282" s="671">
        <f t="shared" si="12"/>
        <v>660000</v>
      </c>
      <c r="S282" s="671">
        <f t="shared" si="13"/>
        <v>0</v>
      </c>
      <c r="T282" s="675">
        <f t="shared" si="14"/>
        <v>0</v>
      </c>
    </row>
    <row r="283" spans="1:20">
      <c r="A283" s="676" t="s">
        <v>880</v>
      </c>
      <c r="B283" s="334" t="s">
        <v>488</v>
      </c>
      <c r="C283" s="343">
        <v>224012</v>
      </c>
      <c r="D283" s="343" t="s">
        <v>403</v>
      </c>
      <c r="E283" s="343" t="s">
        <v>548</v>
      </c>
      <c r="F283" s="343">
        <v>2911</v>
      </c>
      <c r="G283" s="343">
        <v>1</v>
      </c>
      <c r="H283" s="343">
        <v>1</v>
      </c>
      <c r="I283" s="343" t="s">
        <v>1317</v>
      </c>
      <c r="J283" s="343"/>
      <c r="K283" s="343">
        <v>2</v>
      </c>
      <c r="L283" s="671">
        <v>350000</v>
      </c>
      <c r="M283" s="671">
        <v>0</v>
      </c>
      <c r="N283" s="671"/>
      <c r="O283" s="671">
        <v>0</v>
      </c>
      <c r="P283" s="671">
        <v>0</v>
      </c>
      <c r="Q283" s="671"/>
      <c r="R283" s="671">
        <f t="shared" si="12"/>
        <v>0</v>
      </c>
      <c r="S283" s="671">
        <f t="shared" si="13"/>
        <v>0</v>
      </c>
      <c r="T283" s="675">
        <f t="shared" si="14"/>
        <v>0</v>
      </c>
    </row>
    <row r="284" spans="1:20">
      <c r="A284" s="676" t="s">
        <v>610</v>
      </c>
      <c r="B284" s="334" t="s">
        <v>515</v>
      </c>
      <c r="C284" s="343">
        <v>172002</v>
      </c>
      <c r="D284" s="343" t="s">
        <v>436</v>
      </c>
      <c r="E284" s="343" t="s">
        <v>548</v>
      </c>
      <c r="F284" s="343">
        <v>2721</v>
      </c>
      <c r="G284" s="343">
        <v>1</v>
      </c>
      <c r="H284" s="343">
        <v>2</v>
      </c>
      <c r="I284" s="343" t="s">
        <v>1317</v>
      </c>
      <c r="J284" s="343"/>
      <c r="K284" s="343">
        <v>2</v>
      </c>
      <c r="L284" s="671">
        <v>7366110</v>
      </c>
      <c r="M284" s="671">
        <v>7366110</v>
      </c>
      <c r="N284" s="671"/>
      <c r="O284" s="671">
        <v>2946444</v>
      </c>
      <c r="P284" s="671">
        <v>0</v>
      </c>
      <c r="Q284" s="671"/>
      <c r="R284" s="671">
        <f t="shared" si="12"/>
        <v>7366110</v>
      </c>
      <c r="S284" s="671">
        <f t="shared" si="13"/>
        <v>0</v>
      </c>
      <c r="T284" s="675">
        <f t="shared" si="14"/>
        <v>0</v>
      </c>
    </row>
    <row r="285" spans="1:20">
      <c r="A285" s="676" t="s">
        <v>881</v>
      </c>
      <c r="B285" s="334" t="s">
        <v>522</v>
      </c>
      <c r="C285" s="343">
        <v>225104</v>
      </c>
      <c r="D285" s="343" t="s">
        <v>450</v>
      </c>
      <c r="E285" s="343" t="s">
        <v>552</v>
      </c>
      <c r="F285" s="343">
        <v>3291</v>
      </c>
      <c r="G285" s="343">
        <v>1</v>
      </c>
      <c r="H285" s="343">
        <v>1</v>
      </c>
      <c r="I285" s="343" t="s">
        <v>1317</v>
      </c>
      <c r="J285" s="343"/>
      <c r="K285" s="343">
        <v>3</v>
      </c>
      <c r="L285" s="671">
        <v>0</v>
      </c>
      <c r="M285" s="671">
        <v>1296242.48</v>
      </c>
      <c r="N285" s="671"/>
      <c r="O285" s="671">
        <v>904040</v>
      </c>
      <c r="P285" s="671">
        <v>0</v>
      </c>
      <c r="Q285" s="671"/>
      <c r="R285" s="671">
        <f t="shared" si="12"/>
        <v>1296242.48</v>
      </c>
      <c r="S285" s="671">
        <f t="shared" si="13"/>
        <v>0</v>
      </c>
      <c r="T285" s="675">
        <f t="shared" si="14"/>
        <v>0</v>
      </c>
    </row>
    <row r="286" spans="1:20">
      <c r="A286" s="676" t="s">
        <v>882</v>
      </c>
      <c r="B286" s="334" t="s">
        <v>522</v>
      </c>
      <c r="C286" s="343">
        <v>225104</v>
      </c>
      <c r="D286" s="343" t="s">
        <v>450</v>
      </c>
      <c r="E286" s="343" t="s">
        <v>552</v>
      </c>
      <c r="F286" s="343">
        <v>3311</v>
      </c>
      <c r="G286" s="343">
        <v>1</v>
      </c>
      <c r="H286" s="343">
        <v>1</v>
      </c>
      <c r="I286" s="343" t="s">
        <v>1317</v>
      </c>
      <c r="J286" s="343"/>
      <c r="K286" s="343">
        <v>3</v>
      </c>
      <c r="L286" s="671">
        <v>0</v>
      </c>
      <c r="M286" s="671">
        <v>1100</v>
      </c>
      <c r="N286" s="671"/>
      <c r="O286" s="671">
        <v>0</v>
      </c>
      <c r="P286" s="671">
        <v>0</v>
      </c>
      <c r="Q286" s="671"/>
      <c r="R286" s="671">
        <f t="shared" si="12"/>
        <v>1100</v>
      </c>
      <c r="S286" s="671">
        <f t="shared" si="13"/>
        <v>0</v>
      </c>
      <c r="T286" s="675">
        <f t="shared" si="14"/>
        <v>0</v>
      </c>
    </row>
    <row r="287" spans="1:20">
      <c r="A287" s="676" t="s">
        <v>883</v>
      </c>
      <c r="B287" s="334" t="s">
        <v>522</v>
      </c>
      <c r="C287" s="343">
        <v>225104</v>
      </c>
      <c r="D287" s="343" t="s">
        <v>450</v>
      </c>
      <c r="E287" s="343" t="s">
        <v>552</v>
      </c>
      <c r="F287" s="343">
        <v>3362</v>
      </c>
      <c r="G287" s="343">
        <v>1</v>
      </c>
      <c r="H287" s="343">
        <v>1</v>
      </c>
      <c r="I287" s="343" t="s">
        <v>1317</v>
      </c>
      <c r="J287" s="343"/>
      <c r="K287" s="343">
        <v>3</v>
      </c>
      <c r="L287" s="671">
        <v>0</v>
      </c>
      <c r="M287" s="671">
        <v>45960</v>
      </c>
      <c r="N287" s="671"/>
      <c r="O287" s="671">
        <v>45960</v>
      </c>
      <c r="P287" s="671">
        <v>0</v>
      </c>
      <c r="Q287" s="671"/>
      <c r="R287" s="671">
        <f t="shared" si="12"/>
        <v>45960</v>
      </c>
      <c r="S287" s="671">
        <f t="shared" si="13"/>
        <v>0</v>
      </c>
      <c r="T287" s="675">
        <f t="shared" si="14"/>
        <v>0</v>
      </c>
    </row>
    <row r="288" spans="1:20">
      <c r="A288" s="676" t="s">
        <v>884</v>
      </c>
      <c r="B288" s="334" t="s">
        <v>522</v>
      </c>
      <c r="C288" s="343">
        <v>225104</v>
      </c>
      <c r="D288" s="343" t="s">
        <v>450</v>
      </c>
      <c r="E288" s="343" t="s">
        <v>552</v>
      </c>
      <c r="F288" s="343">
        <v>3411</v>
      </c>
      <c r="G288" s="343">
        <v>1</v>
      </c>
      <c r="H288" s="343">
        <v>1</v>
      </c>
      <c r="I288" s="343" t="s">
        <v>1317</v>
      </c>
      <c r="J288" s="343"/>
      <c r="K288" s="343">
        <v>3</v>
      </c>
      <c r="L288" s="671">
        <v>0</v>
      </c>
      <c r="M288" s="671">
        <v>50000</v>
      </c>
      <c r="N288" s="671"/>
      <c r="O288" s="671">
        <v>50000</v>
      </c>
      <c r="P288" s="671">
        <v>0</v>
      </c>
      <c r="Q288" s="671"/>
      <c r="R288" s="671">
        <f t="shared" si="12"/>
        <v>50000</v>
      </c>
      <c r="S288" s="671">
        <f t="shared" si="13"/>
        <v>0</v>
      </c>
      <c r="T288" s="675">
        <f t="shared" si="14"/>
        <v>0</v>
      </c>
    </row>
    <row r="289" spans="1:20">
      <c r="A289" s="676" t="s">
        <v>885</v>
      </c>
      <c r="B289" s="334" t="s">
        <v>522</v>
      </c>
      <c r="C289" s="343">
        <v>225104</v>
      </c>
      <c r="D289" s="343" t="s">
        <v>450</v>
      </c>
      <c r="E289" s="343" t="s">
        <v>552</v>
      </c>
      <c r="F289" s="343">
        <v>3552</v>
      </c>
      <c r="G289" s="343">
        <v>1</v>
      </c>
      <c r="H289" s="343">
        <v>1</v>
      </c>
      <c r="I289" s="343" t="s">
        <v>1317</v>
      </c>
      <c r="J289" s="343"/>
      <c r="K289" s="343">
        <v>3</v>
      </c>
      <c r="L289" s="671">
        <v>0</v>
      </c>
      <c r="M289" s="671">
        <v>606697.52</v>
      </c>
      <c r="N289" s="671"/>
      <c r="O289" s="671">
        <v>0</v>
      </c>
      <c r="P289" s="671">
        <v>0</v>
      </c>
      <c r="Q289" s="671"/>
      <c r="R289" s="671">
        <f t="shared" si="12"/>
        <v>606697.52</v>
      </c>
      <c r="S289" s="671">
        <f t="shared" si="13"/>
        <v>0</v>
      </c>
      <c r="T289" s="675">
        <f t="shared" si="14"/>
        <v>0</v>
      </c>
    </row>
    <row r="290" spans="1:20">
      <c r="A290" s="676" t="s">
        <v>886</v>
      </c>
      <c r="B290" s="334" t="s">
        <v>522</v>
      </c>
      <c r="C290" s="343">
        <v>225104</v>
      </c>
      <c r="D290" s="343" t="s">
        <v>450</v>
      </c>
      <c r="E290" s="343" t="s">
        <v>552</v>
      </c>
      <c r="F290" s="343">
        <v>5111</v>
      </c>
      <c r="G290" s="343">
        <v>2</v>
      </c>
      <c r="H290" s="343">
        <v>1</v>
      </c>
      <c r="I290" s="343" t="s">
        <v>1317</v>
      </c>
      <c r="J290" s="343" t="s">
        <v>887</v>
      </c>
      <c r="K290" s="343">
        <v>5</v>
      </c>
      <c r="L290" s="671">
        <v>3000000</v>
      </c>
      <c r="M290" s="671">
        <v>0</v>
      </c>
      <c r="N290" s="671"/>
      <c r="O290" s="671">
        <v>0</v>
      </c>
      <c r="P290" s="671">
        <v>0</v>
      </c>
      <c r="Q290" s="671"/>
      <c r="R290" s="671">
        <f t="shared" si="12"/>
        <v>0</v>
      </c>
      <c r="S290" s="671">
        <f t="shared" si="13"/>
        <v>0</v>
      </c>
      <c r="T290" s="675">
        <f t="shared" si="14"/>
        <v>0</v>
      </c>
    </row>
    <row r="291" spans="1:20">
      <c r="A291" s="676" t="s">
        <v>888</v>
      </c>
      <c r="B291" s="334" t="s">
        <v>522</v>
      </c>
      <c r="C291" s="343">
        <v>225104</v>
      </c>
      <c r="D291" s="343" t="s">
        <v>450</v>
      </c>
      <c r="E291" s="343" t="s">
        <v>552</v>
      </c>
      <c r="F291" s="343">
        <v>5151</v>
      </c>
      <c r="G291" s="343">
        <v>2</v>
      </c>
      <c r="H291" s="343">
        <v>1</v>
      </c>
      <c r="I291" s="343" t="s">
        <v>1317</v>
      </c>
      <c r="J291" s="343" t="s">
        <v>889</v>
      </c>
      <c r="K291" s="343">
        <v>5</v>
      </c>
      <c r="L291" s="671">
        <v>4500000</v>
      </c>
      <c r="M291" s="671">
        <v>0</v>
      </c>
      <c r="N291" s="671"/>
      <c r="O291" s="671">
        <v>0</v>
      </c>
      <c r="P291" s="671">
        <v>0</v>
      </c>
      <c r="Q291" s="671"/>
      <c r="R291" s="671">
        <f t="shared" si="12"/>
        <v>0</v>
      </c>
      <c r="S291" s="671">
        <f t="shared" si="13"/>
        <v>0</v>
      </c>
      <c r="T291" s="675">
        <f t="shared" si="14"/>
        <v>0</v>
      </c>
    </row>
    <row r="292" spans="1:20">
      <c r="A292" s="676" t="s">
        <v>890</v>
      </c>
      <c r="B292" s="334" t="s">
        <v>522</v>
      </c>
      <c r="C292" s="343">
        <v>225104</v>
      </c>
      <c r="D292" s="343" t="s">
        <v>450</v>
      </c>
      <c r="E292" s="343" t="s">
        <v>552</v>
      </c>
      <c r="F292" s="343">
        <v>5211</v>
      </c>
      <c r="G292" s="343">
        <v>2</v>
      </c>
      <c r="H292" s="343">
        <v>1</v>
      </c>
      <c r="I292" s="343" t="s">
        <v>1317</v>
      </c>
      <c r="J292" s="343" t="s">
        <v>891</v>
      </c>
      <c r="K292" s="343">
        <v>5</v>
      </c>
      <c r="L292" s="671">
        <v>157375</v>
      </c>
      <c r="M292" s="671">
        <v>157375</v>
      </c>
      <c r="N292" s="671"/>
      <c r="O292" s="671">
        <v>157375</v>
      </c>
      <c r="P292" s="671">
        <v>0</v>
      </c>
      <c r="Q292" s="671"/>
      <c r="R292" s="671">
        <f t="shared" si="12"/>
        <v>157375</v>
      </c>
      <c r="S292" s="671">
        <f t="shared" si="13"/>
        <v>0</v>
      </c>
      <c r="T292" s="675">
        <f t="shared" si="14"/>
        <v>0</v>
      </c>
    </row>
    <row r="293" spans="1:20">
      <c r="A293" s="676" t="s">
        <v>892</v>
      </c>
      <c r="B293" s="334" t="s">
        <v>522</v>
      </c>
      <c r="C293" s="343">
        <v>225104</v>
      </c>
      <c r="D293" s="343" t="s">
        <v>450</v>
      </c>
      <c r="E293" s="343" t="s">
        <v>552</v>
      </c>
      <c r="F293" s="343">
        <v>5291</v>
      </c>
      <c r="G293" s="343">
        <v>2</v>
      </c>
      <c r="H293" s="343">
        <v>1</v>
      </c>
      <c r="I293" s="343" t="s">
        <v>1317</v>
      </c>
      <c r="J293" s="343" t="s">
        <v>891</v>
      </c>
      <c r="K293" s="343">
        <v>5</v>
      </c>
      <c r="L293" s="671">
        <v>121775</v>
      </c>
      <c r="M293" s="671">
        <v>121775</v>
      </c>
      <c r="N293" s="671"/>
      <c r="O293" s="671">
        <v>121775</v>
      </c>
      <c r="P293" s="671">
        <v>0</v>
      </c>
      <c r="Q293" s="671"/>
      <c r="R293" s="671">
        <f t="shared" si="12"/>
        <v>121775</v>
      </c>
      <c r="S293" s="671">
        <f t="shared" si="13"/>
        <v>0</v>
      </c>
      <c r="T293" s="675">
        <f t="shared" si="14"/>
        <v>0</v>
      </c>
    </row>
    <row r="294" spans="1:20">
      <c r="A294" s="676" t="s">
        <v>893</v>
      </c>
      <c r="B294" s="334" t="s">
        <v>522</v>
      </c>
      <c r="C294" s="343">
        <v>225104</v>
      </c>
      <c r="D294" s="343" t="s">
        <v>450</v>
      </c>
      <c r="E294" s="343" t="s">
        <v>552</v>
      </c>
      <c r="F294" s="343">
        <v>5671</v>
      </c>
      <c r="G294" s="343">
        <v>2</v>
      </c>
      <c r="H294" s="343">
        <v>1</v>
      </c>
      <c r="I294" s="343" t="s">
        <v>1317</v>
      </c>
      <c r="J294" s="343" t="s">
        <v>894</v>
      </c>
      <c r="K294" s="343">
        <v>5</v>
      </c>
      <c r="L294" s="671">
        <v>360000</v>
      </c>
      <c r="M294" s="671">
        <v>360000</v>
      </c>
      <c r="N294" s="671"/>
      <c r="O294" s="671">
        <v>360000</v>
      </c>
      <c r="P294" s="671">
        <v>0</v>
      </c>
      <c r="Q294" s="671"/>
      <c r="R294" s="671">
        <f t="shared" si="12"/>
        <v>360000</v>
      </c>
      <c r="S294" s="671">
        <f t="shared" si="13"/>
        <v>0</v>
      </c>
      <c r="T294" s="675">
        <f t="shared" si="14"/>
        <v>0</v>
      </c>
    </row>
    <row r="295" spans="1:20">
      <c r="A295" s="676" t="s">
        <v>895</v>
      </c>
      <c r="B295" s="334" t="s">
        <v>522</v>
      </c>
      <c r="C295" s="343">
        <v>225104</v>
      </c>
      <c r="D295" s="343" t="s">
        <v>450</v>
      </c>
      <c r="E295" s="343" t="s">
        <v>552</v>
      </c>
      <c r="F295" s="343">
        <v>5911</v>
      </c>
      <c r="G295" s="343">
        <v>2</v>
      </c>
      <c r="H295" s="343">
        <v>1</v>
      </c>
      <c r="I295" s="343" t="s">
        <v>1317</v>
      </c>
      <c r="J295" s="343" t="s">
        <v>891</v>
      </c>
      <c r="K295" s="343">
        <v>5</v>
      </c>
      <c r="L295" s="671">
        <v>104000</v>
      </c>
      <c r="M295" s="671">
        <v>104000</v>
      </c>
      <c r="N295" s="671"/>
      <c r="O295" s="671">
        <v>104000</v>
      </c>
      <c r="P295" s="671">
        <v>0</v>
      </c>
      <c r="Q295" s="671"/>
      <c r="R295" s="671">
        <f t="shared" si="12"/>
        <v>104000</v>
      </c>
      <c r="S295" s="671">
        <f t="shared" si="13"/>
        <v>0</v>
      </c>
      <c r="T295" s="675">
        <f t="shared" si="14"/>
        <v>0</v>
      </c>
    </row>
    <row r="296" spans="1:20">
      <c r="A296" s="676" t="s">
        <v>896</v>
      </c>
      <c r="B296" s="337" t="s">
        <v>527</v>
      </c>
      <c r="C296" s="343">
        <v>225243</v>
      </c>
      <c r="D296" s="343" t="s">
        <v>406</v>
      </c>
      <c r="E296" s="343" t="s">
        <v>548</v>
      </c>
      <c r="F296" s="343">
        <v>3511</v>
      </c>
      <c r="G296" s="343">
        <v>1</v>
      </c>
      <c r="H296" s="343">
        <v>1</v>
      </c>
      <c r="I296" s="343" t="s">
        <v>1317</v>
      </c>
      <c r="J296" s="343"/>
      <c r="K296" s="343">
        <v>3</v>
      </c>
      <c r="L296" s="671">
        <v>450000</v>
      </c>
      <c r="M296" s="671">
        <v>450000</v>
      </c>
      <c r="N296" s="671">
        <v>450000</v>
      </c>
      <c r="O296" s="671">
        <v>204545</v>
      </c>
      <c r="P296" s="671">
        <v>204545</v>
      </c>
      <c r="Q296" s="671">
        <v>204545</v>
      </c>
      <c r="R296" s="671">
        <f t="shared" si="12"/>
        <v>0</v>
      </c>
      <c r="S296" s="671">
        <f t="shared" si="13"/>
        <v>245455</v>
      </c>
      <c r="T296" s="675">
        <f t="shared" si="14"/>
        <v>0</v>
      </c>
    </row>
    <row r="297" spans="1:20">
      <c r="A297" s="676" t="s">
        <v>897</v>
      </c>
      <c r="B297" s="334" t="s">
        <v>523</v>
      </c>
      <c r="C297" s="343">
        <v>232104</v>
      </c>
      <c r="D297" s="343" t="s">
        <v>450</v>
      </c>
      <c r="E297" s="343" t="s">
        <v>546</v>
      </c>
      <c r="F297" s="343">
        <v>1542</v>
      </c>
      <c r="G297" s="343">
        <v>1</v>
      </c>
      <c r="H297" s="343">
        <v>1</v>
      </c>
      <c r="I297" s="343" t="s">
        <v>1317</v>
      </c>
      <c r="J297" s="343"/>
      <c r="K297" s="343">
        <v>1</v>
      </c>
      <c r="L297" s="671">
        <v>194670</v>
      </c>
      <c r="M297" s="671">
        <v>194670</v>
      </c>
      <c r="N297" s="671">
        <v>7859</v>
      </c>
      <c r="O297" s="671">
        <v>144040</v>
      </c>
      <c r="P297" s="671">
        <v>7859</v>
      </c>
      <c r="Q297" s="671">
        <v>7859</v>
      </c>
      <c r="R297" s="671">
        <f t="shared" si="12"/>
        <v>186811</v>
      </c>
      <c r="S297" s="671">
        <f t="shared" si="13"/>
        <v>0</v>
      </c>
      <c r="T297" s="675">
        <f t="shared" si="14"/>
        <v>0</v>
      </c>
    </row>
    <row r="298" spans="1:20">
      <c r="A298" s="676" t="s">
        <v>901</v>
      </c>
      <c r="B298" s="334" t="s">
        <v>523</v>
      </c>
      <c r="C298" s="343">
        <v>232104</v>
      </c>
      <c r="D298" s="343" t="s">
        <v>450</v>
      </c>
      <c r="E298" s="343" t="s">
        <v>546</v>
      </c>
      <c r="F298" s="343">
        <v>1544</v>
      </c>
      <c r="G298" s="343">
        <v>2</v>
      </c>
      <c r="H298" s="343">
        <v>1</v>
      </c>
      <c r="I298" s="343" t="s">
        <v>1317</v>
      </c>
      <c r="J298" s="343"/>
      <c r="K298" s="343">
        <v>1</v>
      </c>
      <c r="L298" s="671">
        <v>9354230</v>
      </c>
      <c r="M298" s="671">
        <v>9354230</v>
      </c>
      <c r="N298" s="671">
        <v>5338195.83</v>
      </c>
      <c r="O298" s="671">
        <v>5355448</v>
      </c>
      <c r="P298" s="671">
        <v>5338195.83</v>
      </c>
      <c r="Q298" s="671">
        <v>5338195.83</v>
      </c>
      <c r="R298" s="671">
        <f t="shared" si="12"/>
        <v>4016034.17</v>
      </c>
      <c r="S298" s="671">
        <f t="shared" si="13"/>
        <v>0</v>
      </c>
      <c r="T298" s="675">
        <f t="shared" si="14"/>
        <v>0</v>
      </c>
    </row>
    <row r="299" spans="1:20">
      <c r="A299" s="676" t="s">
        <v>907</v>
      </c>
      <c r="B299" s="334" t="s">
        <v>523</v>
      </c>
      <c r="C299" s="343">
        <v>232104</v>
      </c>
      <c r="D299" s="343" t="s">
        <v>450</v>
      </c>
      <c r="E299" s="343" t="s">
        <v>546</v>
      </c>
      <c r="F299" s="343">
        <v>1545</v>
      </c>
      <c r="G299" s="343">
        <v>2</v>
      </c>
      <c r="H299" s="343">
        <v>1</v>
      </c>
      <c r="I299" s="343" t="s">
        <v>1318</v>
      </c>
      <c r="J299" s="343"/>
      <c r="K299" s="343">
        <v>1</v>
      </c>
      <c r="L299" s="671">
        <v>363459</v>
      </c>
      <c r="M299" s="671">
        <v>363459</v>
      </c>
      <c r="N299" s="671">
        <v>214936.29</v>
      </c>
      <c r="O299" s="671">
        <v>219185</v>
      </c>
      <c r="P299" s="671">
        <v>214936.29</v>
      </c>
      <c r="Q299" s="671">
        <v>214936.29000000004</v>
      </c>
      <c r="R299" s="671">
        <f t="shared" si="12"/>
        <v>148522.71</v>
      </c>
      <c r="S299" s="671">
        <f t="shared" si="13"/>
        <v>0</v>
      </c>
      <c r="T299" s="675">
        <f t="shared" si="14"/>
        <v>0</v>
      </c>
    </row>
    <row r="300" spans="1:20">
      <c r="A300" s="676" t="s">
        <v>916</v>
      </c>
      <c r="B300" s="334" t="s">
        <v>523</v>
      </c>
      <c r="C300" s="343">
        <v>232104</v>
      </c>
      <c r="D300" s="343" t="s">
        <v>450</v>
      </c>
      <c r="E300" s="343" t="s">
        <v>546</v>
      </c>
      <c r="F300" s="343">
        <v>1547</v>
      </c>
      <c r="G300" s="343">
        <v>1</v>
      </c>
      <c r="H300" s="343">
        <v>1</v>
      </c>
      <c r="I300" s="343" t="s">
        <v>1318</v>
      </c>
      <c r="J300" s="343"/>
      <c r="K300" s="343">
        <v>1</v>
      </c>
      <c r="L300" s="671">
        <v>100000</v>
      </c>
      <c r="M300" s="671">
        <v>107000</v>
      </c>
      <c r="N300" s="671">
        <v>107000</v>
      </c>
      <c r="O300" s="671">
        <v>107000</v>
      </c>
      <c r="P300" s="671">
        <v>107000</v>
      </c>
      <c r="Q300" s="671">
        <v>107000</v>
      </c>
      <c r="R300" s="671">
        <f t="shared" si="12"/>
        <v>0</v>
      </c>
      <c r="S300" s="671">
        <f t="shared" si="13"/>
        <v>0</v>
      </c>
      <c r="T300" s="675">
        <f t="shared" si="14"/>
        <v>0</v>
      </c>
    </row>
    <row r="301" spans="1:20">
      <c r="A301" s="676" t="s">
        <v>918</v>
      </c>
      <c r="B301" s="334" t="s">
        <v>523</v>
      </c>
      <c r="C301" s="343">
        <v>232104</v>
      </c>
      <c r="D301" s="343" t="s">
        <v>450</v>
      </c>
      <c r="E301" s="343" t="s">
        <v>546</v>
      </c>
      <c r="F301" s="343">
        <v>1548</v>
      </c>
      <c r="G301" s="343">
        <v>1</v>
      </c>
      <c r="H301" s="343">
        <v>1</v>
      </c>
      <c r="I301" s="343" t="s">
        <v>1317</v>
      </c>
      <c r="J301" s="343"/>
      <c r="K301" s="343">
        <v>1</v>
      </c>
      <c r="L301" s="671">
        <v>17386708</v>
      </c>
      <c r="M301" s="671">
        <v>17386708</v>
      </c>
      <c r="N301" s="671">
        <v>17096843.43</v>
      </c>
      <c r="O301" s="671">
        <v>17386708</v>
      </c>
      <c r="P301" s="671">
        <v>17096843.43</v>
      </c>
      <c r="Q301" s="671">
        <v>17096843.43</v>
      </c>
      <c r="R301" s="671">
        <f t="shared" si="12"/>
        <v>289864.5700000003</v>
      </c>
      <c r="S301" s="671">
        <f t="shared" si="13"/>
        <v>0</v>
      </c>
      <c r="T301" s="675">
        <f t="shared" si="14"/>
        <v>0</v>
      </c>
    </row>
    <row r="302" spans="1:20">
      <c r="A302" s="676" t="s">
        <v>919</v>
      </c>
      <c r="B302" s="334" t="s">
        <v>523</v>
      </c>
      <c r="C302" s="343">
        <v>232104</v>
      </c>
      <c r="D302" s="343" t="s">
        <v>450</v>
      </c>
      <c r="E302" s="343" t="s">
        <v>546</v>
      </c>
      <c r="F302" s="343">
        <v>1548</v>
      </c>
      <c r="G302" s="343">
        <v>2</v>
      </c>
      <c r="H302" s="343">
        <v>1</v>
      </c>
      <c r="I302" s="343" t="s">
        <v>1317</v>
      </c>
      <c r="J302" s="343"/>
      <c r="K302" s="343">
        <v>1</v>
      </c>
      <c r="L302" s="671">
        <v>11591139</v>
      </c>
      <c r="M302" s="671">
        <v>11591139</v>
      </c>
      <c r="N302" s="671">
        <v>11591139</v>
      </c>
      <c r="O302" s="671">
        <v>11591139</v>
      </c>
      <c r="P302" s="671">
        <v>11591139</v>
      </c>
      <c r="Q302" s="671">
        <v>11591139</v>
      </c>
      <c r="R302" s="671">
        <f t="shared" si="12"/>
        <v>0</v>
      </c>
      <c r="S302" s="671">
        <f t="shared" si="13"/>
        <v>0</v>
      </c>
      <c r="T302" s="675">
        <f t="shared" si="14"/>
        <v>0</v>
      </c>
    </row>
    <row r="303" spans="1:20">
      <c r="A303" s="676" t="s">
        <v>920</v>
      </c>
      <c r="B303" s="334" t="s">
        <v>523</v>
      </c>
      <c r="C303" s="343">
        <v>232104</v>
      </c>
      <c r="D303" s="343" t="s">
        <v>450</v>
      </c>
      <c r="E303" s="343" t="s">
        <v>546</v>
      </c>
      <c r="F303" s="343">
        <v>1549</v>
      </c>
      <c r="G303" s="343">
        <v>1</v>
      </c>
      <c r="H303" s="343">
        <v>1</v>
      </c>
      <c r="I303" s="343" t="s">
        <v>1319</v>
      </c>
      <c r="J303" s="343"/>
      <c r="K303" s="343">
        <v>1</v>
      </c>
      <c r="L303" s="671">
        <v>11124000</v>
      </c>
      <c r="M303" s="671">
        <v>11124000</v>
      </c>
      <c r="N303" s="671"/>
      <c r="O303" s="671">
        <v>2088699</v>
      </c>
      <c r="P303" s="671">
        <v>0</v>
      </c>
      <c r="Q303" s="671"/>
      <c r="R303" s="671">
        <f t="shared" si="12"/>
        <v>11124000</v>
      </c>
      <c r="S303" s="671">
        <f t="shared" si="13"/>
        <v>0</v>
      </c>
      <c r="T303" s="675">
        <f t="shared" si="14"/>
        <v>0</v>
      </c>
    </row>
    <row r="304" spans="1:20">
      <c r="A304" s="676" t="s">
        <v>921</v>
      </c>
      <c r="B304" s="334" t="s">
        <v>523</v>
      </c>
      <c r="C304" s="343">
        <v>232104</v>
      </c>
      <c r="D304" s="343" t="s">
        <v>450</v>
      </c>
      <c r="E304" s="343" t="s">
        <v>546</v>
      </c>
      <c r="F304" s="343">
        <v>1551</v>
      </c>
      <c r="G304" s="343">
        <v>1</v>
      </c>
      <c r="H304" s="343">
        <v>1</v>
      </c>
      <c r="I304" s="343" t="s">
        <v>1317</v>
      </c>
      <c r="J304" s="343"/>
      <c r="K304" s="343">
        <v>1</v>
      </c>
      <c r="L304" s="671">
        <v>36956</v>
      </c>
      <c r="M304" s="671">
        <v>36956</v>
      </c>
      <c r="N304" s="671">
        <v>5700.01</v>
      </c>
      <c r="O304" s="671">
        <v>36956</v>
      </c>
      <c r="P304" s="671">
        <v>5700</v>
      </c>
      <c r="Q304" s="671">
        <v>5700</v>
      </c>
      <c r="R304" s="671">
        <f t="shared" si="12"/>
        <v>31255.989999999998</v>
      </c>
      <c r="S304" s="671">
        <f t="shared" si="13"/>
        <v>1.0000000000218279E-2</v>
      </c>
      <c r="T304" s="675">
        <f t="shared" si="14"/>
        <v>0</v>
      </c>
    </row>
    <row r="305" spans="1:20">
      <c r="A305" s="676" t="s">
        <v>924</v>
      </c>
      <c r="B305" s="334" t="s">
        <v>523</v>
      </c>
      <c r="C305" s="343">
        <v>232104</v>
      </c>
      <c r="D305" s="343" t="s">
        <v>450</v>
      </c>
      <c r="E305" s="343" t="s">
        <v>546</v>
      </c>
      <c r="F305" s="343">
        <v>1591</v>
      </c>
      <c r="G305" s="343">
        <v>2</v>
      </c>
      <c r="H305" s="343">
        <v>1</v>
      </c>
      <c r="I305" s="343" t="s">
        <v>1317</v>
      </c>
      <c r="J305" s="343"/>
      <c r="K305" s="343">
        <v>1</v>
      </c>
      <c r="L305" s="671">
        <v>32764366</v>
      </c>
      <c r="M305" s="671">
        <v>32764366</v>
      </c>
      <c r="N305" s="671">
        <v>18432360.719999999</v>
      </c>
      <c r="O305" s="671">
        <v>18545475</v>
      </c>
      <c r="P305" s="671">
        <v>18432360.719999999</v>
      </c>
      <c r="Q305" s="671">
        <v>18432360.719999999</v>
      </c>
      <c r="R305" s="671">
        <f t="shared" si="12"/>
        <v>14332005.280000001</v>
      </c>
      <c r="S305" s="671">
        <f t="shared" si="13"/>
        <v>0</v>
      </c>
      <c r="T305" s="675">
        <f t="shared" si="14"/>
        <v>0</v>
      </c>
    </row>
    <row r="306" spans="1:20">
      <c r="A306" s="676" t="s">
        <v>927</v>
      </c>
      <c r="B306" s="334" t="s">
        <v>523</v>
      </c>
      <c r="C306" s="343">
        <v>232104</v>
      </c>
      <c r="D306" s="343" t="s">
        <v>450</v>
      </c>
      <c r="E306" s="343" t="s">
        <v>546</v>
      </c>
      <c r="F306" s="343">
        <v>1594</v>
      </c>
      <c r="G306" s="343">
        <v>1</v>
      </c>
      <c r="H306" s="343">
        <v>1</v>
      </c>
      <c r="I306" s="343" t="s">
        <v>1317</v>
      </c>
      <c r="J306" s="343"/>
      <c r="K306" s="343">
        <v>1</v>
      </c>
      <c r="L306" s="671">
        <v>245693</v>
      </c>
      <c r="M306" s="671">
        <v>245693</v>
      </c>
      <c r="N306" s="671">
        <v>67194</v>
      </c>
      <c r="O306" s="671">
        <v>245693</v>
      </c>
      <c r="P306" s="671">
        <v>67194</v>
      </c>
      <c r="Q306" s="671">
        <v>67194</v>
      </c>
      <c r="R306" s="671">
        <f t="shared" si="12"/>
        <v>178499</v>
      </c>
      <c r="S306" s="671">
        <f t="shared" si="13"/>
        <v>0</v>
      </c>
      <c r="T306" s="675">
        <f t="shared" si="14"/>
        <v>0</v>
      </c>
    </row>
    <row r="307" spans="1:20">
      <c r="A307" s="676" t="s">
        <v>928</v>
      </c>
      <c r="B307" s="334" t="s">
        <v>523</v>
      </c>
      <c r="C307" s="343">
        <v>232104</v>
      </c>
      <c r="D307" s="343" t="s">
        <v>450</v>
      </c>
      <c r="E307" s="343" t="s">
        <v>546</v>
      </c>
      <c r="F307" s="343">
        <v>1594</v>
      </c>
      <c r="G307" s="343">
        <v>2</v>
      </c>
      <c r="H307" s="343">
        <v>1</v>
      </c>
      <c r="I307" s="343" t="s">
        <v>1317</v>
      </c>
      <c r="J307" s="343"/>
      <c r="K307" s="343">
        <v>1</v>
      </c>
      <c r="L307" s="671">
        <v>163796</v>
      </c>
      <c r="M307" s="671">
        <v>163796</v>
      </c>
      <c r="N307" s="671">
        <v>5599.5</v>
      </c>
      <c r="O307" s="671">
        <v>163796</v>
      </c>
      <c r="P307" s="671">
        <v>5599.5</v>
      </c>
      <c r="Q307" s="671">
        <v>5599.5</v>
      </c>
      <c r="R307" s="671">
        <f t="shared" si="12"/>
        <v>158196.5</v>
      </c>
      <c r="S307" s="671">
        <f t="shared" si="13"/>
        <v>0</v>
      </c>
      <c r="T307" s="675">
        <f t="shared" si="14"/>
        <v>0</v>
      </c>
    </row>
    <row r="308" spans="1:20">
      <c r="A308" s="676" t="s">
        <v>929</v>
      </c>
      <c r="B308" s="334" t="s">
        <v>523</v>
      </c>
      <c r="C308" s="343">
        <v>232104</v>
      </c>
      <c r="D308" s="343" t="s">
        <v>450</v>
      </c>
      <c r="E308" s="343" t="s">
        <v>546</v>
      </c>
      <c r="F308" s="343">
        <v>1711</v>
      </c>
      <c r="G308" s="343">
        <v>1</v>
      </c>
      <c r="H308" s="343">
        <v>1</v>
      </c>
      <c r="I308" s="343" t="s">
        <v>1317</v>
      </c>
      <c r="J308" s="343"/>
      <c r="K308" s="343">
        <v>1</v>
      </c>
      <c r="L308" s="671">
        <v>246559</v>
      </c>
      <c r="M308" s="671">
        <v>246559</v>
      </c>
      <c r="N308" s="671">
        <v>22800</v>
      </c>
      <c r="O308" s="671">
        <v>84000</v>
      </c>
      <c r="P308" s="671">
        <v>22800</v>
      </c>
      <c r="Q308" s="671">
        <v>22800</v>
      </c>
      <c r="R308" s="671">
        <f t="shared" si="12"/>
        <v>223759</v>
      </c>
      <c r="S308" s="671">
        <f t="shared" si="13"/>
        <v>0</v>
      </c>
      <c r="T308" s="675">
        <f t="shared" si="14"/>
        <v>0</v>
      </c>
    </row>
    <row r="309" spans="1:20">
      <c r="A309" s="676" t="s">
        <v>930</v>
      </c>
      <c r="B309" s="334" t="s">
        <v>523</v>
      </c>
      <c r="C309" s="343">
        <v>232104</v>
      </c>
      <c r="D309" s="343" t="s">
        <v>450</v>
      </c>
      <c r="E309" s="343" t="s">
        <v>546</v>
      </c>
      <c r="F309" s="343">
        <v>1711</v>
      </c>
      <c r="G309" s="343">
        <v>2</v>
      </c>
      <c r="H309" s="343">
        <v>1</v>
      </c>
      <c r="I309" s="343" t="s">
        <v>1317</v>
      </c>
      <c r="J309" s="343"/>
      <c r="K309" s="343">
        <v>1</v>
      </c>
      <c r="L309" s="671">
        <v>164372</v>
      </c>
      <c r="M309" s="671">
        <v>164372</v>
      </c>
      <c r="N309" s="671">
        <v>41400</v>
      </c>
      <c r="O309" s="671">
        <v>56000</v>
      </c>
      <c r="P309" s="671">
        <v>41400</v>
      </c>
      <c r="Q309" s="671">
        <v>41400</v>
      </c>
      <c r="R309" s="671">
        <f t="shared" si="12"/>
        <v>122972</v>
      </c>
      <c r="S309" s="671">
        <f t="shared" si="13"/>
        <v>0</v>
      </c>
      <c r="T309" s="675">
        <f t="shared" si="14"/>
        <v>0</v>
      </c>
    </row>
    <row r="310" spans="1:20">
      <c r="A310" s="676" t="s">
        <v>931</v>
      </c>
      <c r="B310" s="334" t="s">
        <v>523</v>
      </c>
      <c r="C310" s="343">
        <v>232104</v>
      </c>
      <c r="D310" s="343" t="s">
        <v>450</v>
      </c>
      <c r="E310" s="343" t="s">
        <v>546</v>
      </c>
      <c r="F310" s="343">
        <v>1713</v>
      </c>
      <c r="G310" s="343">
        <v>1</v>
      </c>
      <c r="H310" s="343">
        <v>1</v>
      </c>
      <c r="I310" s="343" t="s">
        <v>1317</v>
      </c>
      <c r="J310" s="343"/>
      <c r="K310" s="343">
        <v>1</v>
      </c>
      <c r="L310" s="671">
        <v>2048780</v>
      </c>
      <c r="M310" s="671">
        <v>2048780</v>
      </c>
      <c r="N310" s="671"/>
      <c r="O310" s="671">
        <v>0</v>
      </c>
      <c r="P310" s="671">
        <v>0</v>
      </c>
      <c r="Q310" s="671"/>
      <c r="R310" s="671">
        <f t="shared" si="12"/>
        <v>2048780</v>
      </c>
      <c r="S310" s="671">
        <f t="shared" si="13"/>
        <v>0</v>
      </c>
      <c r="T310" s="675">
        <f t="shared" si="14"/>
        <v>0</v>
      </c>
    </row>
    <row r="311" spans="1:20">
      <c r="A311" s="676" t="s">
        <v>932</v>
      </c>
      <c r="B311" s="334" t="s">
        <v>523</v>
      </c>
      <c r="C311" s="343">
        <v>232104</v>
      </c>
      <c r="D311" s="343" t="s">
        <v>450</v>
      </c>
      <c r="E311" s="343" t="s">
        <v>546</v>
      </c>
      <c r="F311" s="343">
        <v>1713</v>
      </c>
      <c r="G311" s="343">
        <v>2</v>
      </c>
      <c r="H311" s="343">
        <v>1</v>
      </c>
      <c r="I311" s="343" t="s">
        <v>1317</v>
      </c>
      <c r="J311" s="343"/>
      <c r="K311" s="343">
        <v>1</v>
      </c>
      <c r="L311" s="671">
        <v>1365853</v>
      </c>
      <c r="M311" s="671">
        <v>1365853</v>
      </c>
      <c r="N311" s="671">
        <v>35158</v>
      </c>
      <c r="O311" s="671">
        <v>365853</v>
      </c>
      <c r="P311" s="671">
        <v>35158</v>
      </c>
      <c r="Q311" s="671">
        <v>35158</v>
      </c>
      <c r="R311" s="671">
        <f t="shared" si="12"/>
        <v>1330695</v>
      </c>
      <c r="S311" s="671">
        <f t="shared" si="13"/>
        <v>0</v>
      </c>
      <c r="T311" s="675">
        <f t="shared" si="14"/>
        <v>0</v>
      </c>
    </row>
    <row r="312" spans="1:20">
      <c r="A312" s="676" t="s">
        <v>665</v>
      </c>
      <c r="B312" s="337" t="s">
        <v>482</v>
      </c>
      <c r="C312" s="343">
        <v>215092</v>
      </c>
      <c r="D312" s="343" t="s">
        <v>389</v>
      </c>
      <c r="E312" s="343" t="s">
        <v>548</v>
      </c>
      <c r="F312" s="343">
        <v>2721</v>
      </c>
      <c r="G312" s="343">
        <v>1</v>
      </c>
      <c r="H312" s="343">
        <v>2</v>
      </c>
      <c r="I312" s="343" t="s">
        <v>1317</v>
      </c>
      <c r="J312" s="343"/>
      <c r="K312" s="343">
        <v>2</v>
      </c>
      <c r="L312" s="671">
        <v>455800</v>
      </c>
      <c r="M312" s="671">
        <v>455800</v>
      </c>
      <c r="N312" s="671"/>
      <c r="O312" s="671">
        <v>182320</v>
      </c>
      <c r="P312" s="671">
        <v>0</v>
      </c>
      <c r="Q312" s="671"/>
      <c r="R312" s="671">
        <f t="shared" si="12"/>
        <v>455800</v>
      </c>
      <c r="S312" s="671">
        <f t="shared" si="13"/>
        <v>0</v>
      </c>
      <c r="T312" s="675">
        <f t="shared" si="14"/>
        <v>0</v>
      </c>
    </row>
    <row r="313" spans="1:20">
      <c r="A313" s="676" t="s">
        <v>938</v>
      </c>
      <c r="B313" s="337" t="s">
        <v>468</v>
      </c>
      <c r="C313" s="343">
        <v>235064</v>
      </c>
      <c r="D313" s="343" t="s">
        <v>337</v>
      </c>
      <c r="E313" s="343">
        <v>111100</v>
      </c>
      <c r="F313" s="343">
        <v>3511</v>
      </c>
      <c r="G313" s="343">
        <v>1</v>
      </c>
      <c r="H313" s="343">
        <v>1</v>
      </c>
      <c r="I313" s="343" t="s">
        <v>1317</v>
      </c>
      <c r="J313" s="343"/>
      <c r="K313" s="343">
        <v>3</v>
      </c>
      <c r="L313" s="671">
        <v>1500000</v>
      </c>
      <c r="M313" s="671">
        <v>135100.32</v>
      </c>
      <c r="N313" s="671">
        <v>23356.560000000001</v>
      </c>
      <c r="O313" s="671">
        <v>0</v>
      </c>
      <c r="P313" s="671">
        <v>0</v>
      </c>
      <c r="Q313" s="671"/>
      <c r="R313" s="671">
        <f t="shared" si="12"/>
        <v>111743.76000000001</v>
      </c>
      <c r="S313" s="671">
        <f t="shared" si="13"/>
        <v>23356.560000000001</v>
      </c>
      <c r="T313" s="675">
        <f t="shared" si="14"/>
        <v>0</v>
      </c>
    </row>
    <row r="314" spans="1:20">
      <c r="A314" s="676" t="s">
        <v>1757</v>
      </c>
      <c r="B314" s="337" t="s">
        <v>468</v>
      </c>
      <c r="C314" s="343">
        <v>235064</v>
      </c>
      <c r="D314" s="343" t="s">
        <v>337</v>
      </c>
      <c r="E314" s="343">
        <v>111100</v>
      </c>
      <c r="F314" s="343">
        <v>3553</v>
      </c>
      <c r="G314" s="343">
        <v>1</v>
      </c>
      <c r="H314" s="343">
        <v>1</v>
      </c>
      <c r="I314" s="343" t="s">
        <v>1317</v>
      </c>
      <c r="J314" s="343"/>
      <c r="K314" s="343">
        <v>3</v>
      </c>
      <c r="L314" s="671">
        <v>0</v>
      </c>
      <c r="M314" s="671">
        <v>0</v>
      </c>
      <c r="N314" s="671"/>
      <c r="O314" s="671">
        <v>0</v>
      </c>
      <c r="P314" s="671">
        <v>0</v>
      </c>
      <c r="Q314" s="671"/>
      <c r="R314" s="671">
        <f t="shared" si="12"/>
        <v>0</v>
      </c>
      <c r="S314" s="671">
        <f t="shared" si="13"/>
        <v>0</v>
      </c>
      <c r="T314" s="675">
        <f t="shared" si="14"/>
        <v>0</v>
      </c>
    </row>
    <row r="315" spans="1:20">
      <c r="A315" s="676" t="s">
        <v>940</v>
      </c>
      <c r="B315" s="337" t="s">
        <v>468</v>
      </c>
      <c r="C315" s="343">
        <v>235064</v>
      </c>
      <c r="D315" s="343" t="s">
        <v>337</v>
      </c>
      <c r="E315" s="343">
        <v>111100</v>
      </c>
      <c r="F315" s="343">
        <v>5671</v>
      </c>
      <c r="G315" s="343">
        <v>2</v>
      </c>
      <c r="H315" s="343">
        <v>1</v>
      </c>
      <c r="I315" s="343" t="s">
        <v>1317</v>
      </c>
      <c r="J315" s="343" t="s">
        <v>941</v>
      </c>
      <c r="K315" s="343">
        <v>5</v>
      </c>
      <c r="L315" s="671">
        <v>0</v>
      </c>
      <c r="M315" s="671">
        <v>64899.68</v>
      </c>
      <c r="N315" s="671"/>
      <c r="O315" s="671">
        <v>64899.68</v>
      </c>
      <c r="P315" s="671">
        <v>0</v>
      </c>
      <c r="Q315" s="671"/>
      <c r="R315" s="671">
        <f t="shared" si="12"/>
        <v>64899.68</v>
      </c>
      <c r="S315" s="671">
        <f t="shared" si="13"/>
        <v>0</v>
      </c>
      <c r="T315" s="675">
        <f t="shared" si="14"/>
        <v>0</v>
      </c>
    </row>
    <row r="316" spans="1:20">
      <c r="A316" s="676" t="s">
        <v>942</v>
      </c>
      <c r="B316" s="337" t="s">
        <v>468</v>
      </c>
      <c r="C316" s="343">
        <v>235064</v>
      </c>
      <c r="D316" s="343" t="s">
        <v>337</v>
      </c>
      <c r="E316" s="343" t="s">
        <v>552</v>
      </c>
      <c r="F316" s="343">
        <v>4419</v>
      </c>
      <c r="G316" s="343">
        <v>1</v>
      </c>
      <c r="H316" s="343">
        <v>1</v>
      </c>
      <c r="I316" s="343" t="s">
        <v>1317</v>
      </c>
      <c r="J316" s="343"/>
      <c r="K316" s="343">
        <v>4</v>
      </c>
      <c r="L316" s="671">
        <v>7000000</v>
      </c>
      <c r="M316" s="671">
        <v>7000000</v>
      </c>
      <c r="N316" s="671"/>
      <c r="O316" s="671">
        <v>2800000</v>
      </c>
      <c r="P316" s="671">
        <v>0</v>
      </c>
      <c r="Q316" s="671"/>
      <c r="R316" s="671">
        <f t="shared" si="12"/>
        <v>7000000</v>
      </c>
      <c r="S316" s="671">
        <f t="shared" si="13"/>
        <v>0</v>
      </c>
      <c r="T316" s="675">
        <f t="shared" si="14"/>
        <v>0</v>
      </c>
    </row>
    <row r="317" spans="1:20">
      <c r="A317" s="676" t="s">
        <v>943</v>
      </c>
      <c r="B317" s="337" t="s">
        <v>468</v>
      </c>
      <c r="C317" s="343">
        <v>235064</v>
      </c>
      <c r="D317" s="343" t="s">
        <v>337</v>
      </c>
      <c r="E317" s="343" t="s">
        <v>552</v>
      </c>
      <c r="F317" s="343">
        <v>5111</v>
      </c>
      <c r="G317" s="343">
        <v>2</v>
      </c>
      <c r="H317" s="343">
        <v>1</v>
      </c>
      <c r="I317" s="343" t="s">
        <v>1317</v>
      </c>
      <c r="J317" s="343" t="s">
        <v>944</v>
      </c>
      <c r="K317" s="343">
        <v>5</v>
      </c>
      <c r="L317" s="671">
        <v>40000</v>
      </c>
      <c r="M317" s="671">
        <v>0</v>
      </c>
      <c r="N317" s="671"/>
      <c r="O317" s="671">
        <v>0</v>
      </c>
      <c r="P317" s="671">
        <v>0</v>
      </c>
      <c r="Q317" s="671"/>
      <c r="R317" s="671">
        <f t="shared" si="12"/>
        <v>0</v>
      </c>
      <c r="S317" s="671">
        <f t="shared" si="13"/>
        <v>0</v>
      </c>
      <c r="T317" s="675">
        <f t="shared" si="14"/>
        <v>0</v>
      </c>
    </row>
    <row r="318" spans="1:20">
      <c r="A318" s="676" t="s">
        <v>945</v>
      </c>
      <c r="B318" s="337" t="s">
        <v>468</v>
      </c>
      <c r="C318" s="343">
        <v>235064</v>
      </c>
      <c r="D318" s="343" t="s">
        <v>337</v>
      </c>
      <c r="E318" s="343" t="s">
        <v>552</v>
      </c>
      <c r="F318" s="343">
        <v>5151</v>
      </c>
      <c r="G318" s="343">
        <v>2</v>
      </c>
      <c r="H318" s="343">
        <v>1</v>
      </c>
      <c r="I318" s="343" t="s">
        <v>1317</v>
      </c>
      <c r="J318" s="343" t="s">
        <v>944</v>
      </c>
      <c r="K318" s="343">
        <v>5</v>
      </c>
      <c r="L318" s="671">
        <v>60600</v>
      </c>
      <c r="M318" s="671">
        <v>0</v>
      </c>
      <c r="N318" s="671"/>
      <c r="O318" s="671">
        <v>0</v>
      </c>
      <c r="P318" s="671">
        <v>0</v>
      </c>
      <c r="Q318" s="671"/>
      <c r="R318" s="671">
        <f t="shared" si="12"/>
        <v>0</v>
      </c>
      <c r="S318" s="671">
        <f t="shared" si="13"/>
        <v>0</v>
      </c>
      <c r="T318" s="675">
        <f t="shared" si="14"/>
        <v>0</v>
      </c>
    </row>
    <row r="319" spans="1:20">
      <c r="A319" s="676" t="s">
        <v>946</v>
      </c>
      <c r="B319" s="337" t="s">
        <v>468</v>
      </c>
      <c r="C319" s="343">
        <v>235064</v>
      </c>
      <c r="D319" s="343" t="s">
        <v>337</v>
      </c>
      <c r="E319" s="343" t="s">
        <v>552</v>
      </c>
      <c r="F319" s="343">
        <v>5191</v>
      </c>
      <c r="G319" s="343">
        <v>2</v>
      </c>
      <c r="H319" s="343">
        <v>1</v>
      </c>
      <c r="I319" s="343" t="s">
        <v>1317</v>
      </c>
      <c r="J319" s="343" t="s">
        <v>944</v>
      </c>
      <c r="K319" s="343">
        <v>5</v>
      </c>
      <c r="L319" s="671">
        <v>10800</v>
      </c>
      <c r="M319" s="671">
        <v>0</v>
      </c>
      <c r="N319" s="671"/>
      <c r="O319" s="671">
        <v>0</v>
      </c>
      <c r="P319" s="671">
        <v>0</v>
      </c>
      <c r="Q319" s="671"/>
      <c r="R319" s="671">
        <f t="shared" si="12"/>
        <v>0</v>
      </c>
      <c r="S319" s="671">
        <f t="shared" si="13"/>
        <v>0</v>
      </c>
      <c r="T319" s="675">
        <f t="shared" si="14"/>
        <v>0</v>
      </c>
    </row>
    <row r="320" spans="1:20">
      <c r="A320" s="676" t="s">
        <v>947</v>
      </c>
      <c r="B320" s="337" t="s">
        <v>468</v>
      </c>
      <c r="C320" s="343">
        <v>235064</v>
      </c>
      <c r="D320" s="343" t="s">
        <v>337</v>
      </c>
      <c r="E320" s="343" t="s">
        <v>552</v>
      </c>
      <c r="F320" s="343">
        <v>5311</v>
      </c>
      <c r="G320" s="343">
        <v>2</v>
      </c>
      <c r="H320" s="343">
        <v>1</v>
      </c>
      <c r="I320" s="343" t="s">
        <v>1317</v>
      </c>
      <c r="J320" s="343" t="s">
        <v>944</v>
      </c>
      <c r="K320" s="343">
        <v>5</v>
      </c>
      <c r="L320" s="671">
        <v>2500000</v>
      </c>
      <c r="M320" s="671">
        <v>0</v>
      </c>
      <c r="N320" s="671"/>
      <c r="O320" s="671">
        <v>0</v>
      </c>
      <c r="P320" s="671">
        <v>0</v>
      </c>
      <c r="Q320" s="671"/>
      <c r="R320" s="671">
        <f t="shared" si="12"/>
        <v>0</v>
      </c>
      <c r="S320" s="671">
        <f t="shared" si="13"/>
        <v>0</v>
      </c>
      <c r="T320" s="675">
        <f t="shared" si="14"/>
        <v>0</v>
      </c>
    </row>
    <row r="321" spans="1:20">
      <c r="A321" s="676" t="s">
        <v>948</v>
      </c>
      <c r="B321" s="337" t="s">
        <v>468</v>
      </c>
      <c r="C321" s="343">
        <v>235064</v>
      </c>
      <c r="D321" s="343" t="s">
        <v>337</v>
      </c>
      <c r="E321" s="343" t="s">
        <v>555</v>
      </c>
      <c r="F321" s="343">
        <v>4419</v>
      </c>
      <c r="G321" s="343">
        <v>1</v>
      </c>
      <c r="H321" s="343">
        <v>1</v>
      </c>
      <c r="I321" s="343" t="s">
        <v>1317</v>
      </c>
      <c r="J321" s="343"/>
      <c r="K321" s="343">
        <v>4</v>
      </c>
      <c r="L321" s="671">
        <v>3500000</v>
      </c>
      <c r="M321" s="671">
        <v>0</v>
      </c>
      <c r="N321" s="671"/>
      <c r="O321" s="671">
        <v>0</v>
      </c>
      <c r="P321" s="671">
        <v>0</v>
      </c>
      <c r="Q321" s="671"/>
      <c r="R321" s="671">
        <f t="shared" si="12"/>
        <v>0</v>
      </c>
      <c r="S321" s="671">
        <f t="shared" si="13"/>
        <v>0</v>
      </c>
      <c r="T321" s="675">
        <f t="shared" si="14"/>
        <v>0</v>
      </c>
    </row>
    <row r="322" spans="1:20">
      <c r="A322" s="676" t="s">
        <v>949</v>
      </c>
      <c r="B322" s="337" t="s">
        <v>468</v>
      </c>
      <c r="C322" s="343">
        <v>235064</v>
      </c>
      <c r="D322" s="343" t="s">
        <v>337</v>
      </c>
      <c r="E322" s="343" t="s">
        <v>548</v>
      </c>
      <c r="F322" s="343">
        <v>2121</v>
      </c>
      <c r="G322" s="343">
        <v>1</v>
      </c>
      <c r="H322" s="343">
        <v>1</v>
      </c>
      <c r="I322" s="343" t="s">
        <v>1317</v>
      </c>
      <c r="J322" s="343"/>
      <c r="K322" s="343">
        <v>2</v>
      </c>
      <c r="L322" s="671">
        <v>5000</v>
      </c>
      <c r="M322" s="671">
        <v>0</v>
      </c>
      <c r="N322" s="671"/>
      <c r="O322" s="671">
        <v>0</v>
      </c>
      <c r="P322" s="671">
        <v>0</v>
      </c>
      <c r="Q322" s="671"/>
      <c r="R322" s="671">
        <f t="shared" si="12"/>
        <v>0</v>
      </c>
      <c r="S322" s="671">
        <f t="shared" si="13"/>
        <v>0</v>
      </c>
      <c r="T322" s="675">
        <f t="shared" si="14"/>
        <v>0</v>
      </c>
    </row>
    <row r="323" spans="1:20">
      <c r="A323" s="676" t="s">
        <v>950</v>
      </c>
      <c r="B323" s="337" t="s">
        <v>468</v>
      </c>
      <c r="C323" s="343">
        <v>235064</v>
      </c>
      <c r="D323" s="343" t="s">
        <v>337</v>
      </c>
      <c r="E323" s="343" t="s">
        <v>548</v>
      </c>
      <c r="F323" s="343">
        <v>2171</v>
      </c>
      <c r="G323" s="343">
        <v>1</v>
      </c>
      <c r="H323" s="343">
        <v>1</v>
      </c>
      <c r="I323" s="343" t="s">
        <v>1317</v>
      </c>
      <c r="J323" s="343"/>
      <c r="K323" s="343">
        <v>2</v>
      </c>
      <c r="L323" s="671">
        <v>60000</v>
      </c>
      <c r="M323" s="671">
        <v>60000</v>
      </c>
      <c r="N323" s="671"/>
      <c r="O323" s="671">
        <v>24000</v>
      </c>
      <c r="P323" s="671">
        <v>0</v>
      </c>
      <c r="Q323" s="671"/>
      <c r="R323" s="671">
        <f t="shared" si="12"/>
        <v>60000</v>
      </c>
      <c r="S323" s="671">
        <f t="shared" si="13"/>
        <v>0</v>
      </c>
      <c r="T323" s="675">
        <f t="shared" si="14"/>
        <v>0</v>
      </c>
    </row>
    <row r="324" spans="1:20">
      <c r="A324" s="676" t="s">
        <v>951</v>
      </c>
      <c r="B324" s="337" t="s">
        <v>468</v>
      </c>
      <c r="C324" s="343">
        <v>235064</v>
      </c>
      <c r="D324" s="343" t="s">
        <v>337</v>
      </c>
      <c r="E324" s="343" t="s">
        <v>548</v>
      </c>
      <c r="F324" s="343">
        <v>2751</v>
      </c>
      <c r="G324" s="343">
        <v>1</v>
      </c>
      <c r="H324" s="343">
        <v>1</v>
      </c>
      <c r="I324" s="343" t="s">
        <v>1317</v>
      </c>
      <c r="J324" s="343"/>
      <c r="K324" s="343">
        <v>2</v>
      </c>
      <c r="L324" s="671">
        <v>9000</v>
      </c>
      <c r="M324" s="671">
        <v>0</v>
      </c>
      <c r="N324" s="671"/>
      <c r="O324" s="671">
        <v>0</v>
      </c>
      <c r="P324" s="671">
        <v>0</v>
      </c>
      <c r="Q324" s="671"/>
      <c r="R324" s="671">
        <f t="shared" si="12"/>
        <v>0</v>
      </c>
      <c r="S324" s="671">
        <f t="shared" si="13"/>
        <v>0</v>
      </c>
      <c r="T324" s="675">
        <f t="shared" si="14"/>
        <v>0</v>
      </c>
    </row>
    <row r="325" spans="1:20">
      <c r="A325" s="676" t="s">
        <v>952</v>
      </c>
      <c r="B325" s="337" t="s">
        <v>468</v>
      </c>
      <c r="C325" s="343">
        <v>235064</v>
      </c>
      <c r="D325" s="343" t="s">
        <v>337</v>
      </c>
      <c r="E325" s="343" t="s">
        <v>548</v>
      </c>
      <c r="F325" s="343">
        <v>3121</v>
      </c>
      <c r="G325" s="343">
        <v>1</v>
      </c>
      <c r="H325" s="343">
        <v>1</v>
      </c>
      <c r="I325" s="343" t="s">
        <v>1317</v>
      </c>
      <c r="J325" s="343"/>
      <c r="K325" s="343">
        <v>3</v>
      </c>
      <c r="L325" s="671">
        <v>3500000</v>
      </c>
      <c r="M325" s="671">
        <v>1400000</v>
      </c>
      <c r="N325" s="671"/>
      <c r="O325" s="671">
        <v>0</v>
      </c>
      <c r="P325" s="671">
        <v>0</v>
      </c>
      <c r="Q325" s="671"/>
      <c r="R325" s="671">
        <f t="shared" ref="R325:R388" si="15">M325-N325</f>
        <v>1400000</v>
      </c>
      <c r="S325" s="671">
        <f t="shared" ref="S325:S388" si="16">N325-P325</f>
        <v>0</v>
      </c>
      <c r="T325" s="675">
        <f t="shared" ref="T325:T388" si="17">P325-Q325</f>
        <v>0</v>
      </c>
    </row>
    <row r="326" spans="1:20">
      <c r="A326" s="676" t="s">
        <v>953</v>
      </c>
      <c r="B326" s="337" t="s">
        <v>468</v>
      </c>
      <c r="C326" s="343">
        <v>235064</v>
      </c>
      <c r="D326" s="343" t="s">
        <v>337</v>
      </c>
      <c r="E326" s="343" t="s">
        <v>548</v>
      </c>
      <c r="F326" s="343">
        <v>3341</v>
      </c>
      <c r="G326" s="343">
        <v>1</v>
      </c>
      <c r="H326" s="343">
        <v>1</v>
      </c>
      <c r="I326" s="343" t="s">
        <v>1317</v>
      </c>
      <c r="J326" s="343"/>
      <c r="K326" s="343">
        <v>3</v>
      </c>
      <c r="L326" s="671">
        <v>10000</v>
      </c>
      <c r="M326" s="671">
        <v>0</v>
      </c>
      <c r="N326" s="671"/>
      <c r="O326" s="671">
        <v>0</v>
      </c>
      <c r="P326" s="671">
        <v>0</v>
      </c>
      <c r="Q326" s="671"/>
      <c r="R326" s="671">
        <f t="shared" si="15"/>
        <v>0</v>
      </c>
      <c r="S326" s="671">
        <f t="shared" si="16"/>
        <v>0</v>
      </c>
      <c r="T326" s="675">
        <f t="shared" si="17"/>
        <v>0</v>
      </c>
    </row>
    <row r="327" spans="1:20">
      <c r="A327" s="676" t="s">
        <v>954</v>
      </c>
      <c r="B327" s="337" t="s">
        <v>468</v>
      </c>
      <c r="C327" s="343">
        <v>235064</v>
      </c>
      <c r="D327" s="343" t="s">
        <v>337</v>
      </c>
      <c r="E327" s="343" t="s">
        <v>548</v>
      </c>
      <c r="F327" s="343">
        <v>3351</v>
      </c>
      <c r="G327" s="343">
        <v>1</v>
      </c>
      <c r="H327" s="343">
        <v>1</v>
      </c>
      <c r="I327" s="343" t="s">
        <v>1317</v>
      </c>
      <c r="J327" s="343"/>
      <c r="K327" s="343">
        <v>3</v>
      </c>
      <c r="L327" s="671">
        <v>20000</v>
      </c>
      <c r="M327" s="671">
        <v>0</v>
      </c>
      <c r="N327" s="671"/>
      <c r="O327" s="671">
        <v>0</v>
      </c>
      <c r="P327" s="671">
        <v>0</v>
      </c>
      <c r="Q327" s="671"/>
      <c r="R327" s="671">
        <f t="shared" si="15"/>
        <v>0</v>
      </c>
      <c r="S327" s="671">
        <f t="shared" si="16"/>
        <v>0</v>
      </c>
      <c r="T327" s="675">
        <f t="shared" si="17"/>
        <v>0</v>
      </c>
    </row>
    <row r="328" spans="1:20">
      <c r="A328" s="676" t="s">
        <v>1756</v>
      </c>
      <c r="B328" s="337" t="s">
        <v>468</v>
      </c>
      <c r="C328" s="343">
        <v>235064</v>
      </c>
      <c r="D328" s="343" t="s">
        <v>337</v>
      </c>
      <c r="E328" s="343" t="s">
        <v>548</v>
      </c>
      <c r="F328" s="343">
        <v>3362</v>
      </c>
      <c r="G328" s="343">
        <v>1</v>
      </c>
      <c r="H328" s="343">
        <v>1</v>
      </c>
      <c r="I328" s="343" t="s">
        <v>1317</v>
      </c>
      <c r="J328" s="343"/>
      <c r="K328" s="343">
        <v>3</v>
      </c>
      <c r="L328" s="671">
        <v>0</v>
      </c>
      <c r="M328" s="671">
        <v>0</v>
      </c>
      <c r="N328" s="671"/>
      <c r="O328" s="671">
        <v>0</v>
      </c>
      <c r="P328" s="671">
        <v>0</v>
      </c>
      <c r="Q328" s="671"/>
      <c r="R328" s="671">
        <f t="shared" si="15"/>
        <v>0</v>
      </c>
      <c r="S328" s="671">
        <f t="shared" si="16"/>
        <v>0</v>
      </c>
      <c r="T328" s="675">
        <f t="shared" si="17"/>
        <v>0</v>
      </c>
    </row>
    <row r="329" spans="1:20">
      <c r="A329" s="676" t="s">
        <v>787</v>
      </c>
      <c r="B329" s="334" t="s">
        <v>484</v>
      </c>
      <c r="C329" s="343">
        <v>223081</v>
      </c>
      <c r="D329" s="343" t="s">
        <v>396</v>
      </c>
      <c r="E329" s="343" t="s">
        <v>548</v>
      </c>
      <c r="F329" s="343">
        <v>2721</v>
      </c>
      <c r="G329" s="343">
        <v>1</v>
      </c>
      <c r="H329" s="343">
        <v>2</v>
      </c>
      <c r="I329" s="343" t="s">
        <v>1317</v>
      </c>
      <c r="J329" s="343"/>
      <c r="K329" s="343">
        <v>2</v>
      </c>
      <c r="L329" s="671">
        <v>275290</v>
      </c>
      <c r="M329" s="671">
        <v>275290</v>
      </c>
      <c r="N329" s="671"/>
      <c r="O329" s="671">
        <v>110116</v>
      </c>
      <c r="P329" s="671">
        <v>0</v>
      </c>
      <c r="Q329" s="671"/>
      <c r="R329" s="671">
        <f t="shared" si="15"/>
        <v>275290</v>
      </c>
      <c r="S329" s="671">
        <f t="shared" si="16"/>
        <v>0</v>
      </c>
      <c r="T329" s="675">
        <f t="shared" si="17"/>
        <v>0</v>
      </c>
    </row>
    <row r="330" spans="1:20">
      <c r="A330" s="676" t="s">
        <v>955</v>
      </c>
      <c r="B330" s="337" t="s">
        <v>468</v>
      </c>
      <c r="C330" s="343">
        <v>235064</v>
      </c>
      <c r="D330" s="343" t="s">
        <v>337</v>
      </c>
      <c r="E330" s="343" t="s">
        <v>548</v>
      </c>
      <c r="F330" s="343">
        <v>3511</v>
      </c>
      <c r="G330" s="343">
        <v>1</v>
      </c>
      <c r="H330" s="343">
        <v>1</v>
      </c>
      <c r="I330" s="343" t="s">
        <v>1317</v>
      </c>
      <c r="J330" s="343"/>
      <c r="K330" s="343">
        <v>3</v>
      </c>
      <c r="L330" s="671">
        <v>2000000</v>
      </c>
      <c r="M330" s="671">
        <v>0</v>
      </c>
      <c r="N330" s="671"/>
      <c r="O330" s="671">
        <v>0</v>
      </c>
      <c r="P330" s="671">
        <v>0</v>
      </c>
      <c r="Q330" s="671"/>
      <c r="R330" s="671">
        <f t="shared" si="15"/>
        <v>0</v>
      </c>
      <c r="S330" s="671">
        <f t="shared" si="16"/>
        <v>0</v>
      </c>
      <c r="T330" s="675">
        <f t="shared" si="17"/>
        <v>0</v>
      </c>
    </row>
    <row r="331" spans="1:20">
      <c r="A331" s="676" t="s">
        <v>1755</v>
      </c>
      <c r="B331" s="337" t="s">
        <v>468</v>
      </c>
      <c r="C331" s="343">
        <v>235064</v>
      </c>
      <c r="D331" s="343" t="s">
        <v>337</v>
      </c>
      <c r="E331" s="343" t="s">
        <v>548</v>
      </c>
      <c r="F331" s="343">
        <v>3553</v>
      </c>
      <c r="G331" s="343">
        <v>1</v>
      </c>
      <c r="H331" s="343">
        <v>1</v>
      </c>
      <c r="I331" s="343" t="s">
        <v>1317</v>
      </c>
      <c r="J331" s="343"/>
      <c r="K331" s="343">
        <v>3</v>
      </c>
      <c r="L331" s="671">
        <v>0</v>
      </c>
      <c r="M331" s="671">
        <v>0</v>
      </c>
      <c r="N331" s="671"/>
      <c r="O331" s="671">
        <v>0</v>
      </c>
      <c r="P331" s="671">
        <v>0</v>
      </c>
      <c r="Q331" s="671"/>
      <c r="R331" s="671">
        <f t="shared" si="15"/>
        <v>0</v>
      </c>
      <c r="S331" s="671">
        <f t="shared" si="16"/>
        <v>0</v>
      </c>
      <c r="T331" s="675">
        <f t="shared" si="17"/>
        <v>0</v>
      </c>
    </row>
    <row r="332" spans="1:20">
      <c r="A332" s="676" t="s">
        <v>1754</v>
      </c>
      <c r="B332" s="337" t="s">
        <v>468</v>
      </c>
      <c r="C332" s="343">
        <v>235064</v>
      </c>
      <c r="D332" s="343" t="s">
        <v>337</v>
      </c>
      <c r="E332" s="343" t="s">
        <v>548</v>
      </c>
      <c r="F332" s="343">
        <v>3581</v>
      </c>
      <c r="G332" s="343">
        <v>1</v>
      </c>
      <c r="H332" s="343">
        <v>1</v>
      </c>
      <c r="I332" s="343" t="s">
        <v>1317</v>
      </c>
      <c r="J332" s="343"/>
      <c r="K332" s="343">
        <v>3</v>
      </c>
      <c r="L332" s="671">
        <v>0</v>
      </c>
      <c r="M332" s="671">
        <v>0</v>
      </c>
      <c r="N332" s="671"/>
      <c r="O332" s="671">
        <v>0</v>
      </c>
      <c r="P332" s="671">
        <v>0</v>
      </c>
      <c r="Q332" s="671"/>
      <c r="R332" s="671">
        <f t="shared" si="15"/>
        <v>0</v>
      </c>
      <c r="S332" s="671">
        <f t="shared" si="16"/>
        <v>0</v>
      </c>
      <c r="T332" s="675">
        <f t="shared" si="17"/>
        <v>0</v>
      </c>
    </row>
    <row r="333" spans="1:20">
      <c r="A333" s="676" t="s">
        <v>1753</v>
      </c>
      <c r="B333" s="337" t="s">
        <v>468</v>
      </c>
      <c r="C333" s="343">
        <v>235064</v>
      </c>
      <c r="D333" s="343" t="s">
        <v>337</v>
      </c>
      <c r="E333" s="343" t="s">
        <v>548</v>
      </c>
      <c r="F333" s="343">
        <v>3911</v>
      </c>
      <c r="G333" s="343">
        <v>1</v>
      </c>
      <c r="H333" s="343">
        <v>1</v>
      </c>
      <c r="I333" s="343" t="s">
        <v>1317</v>
      </c>
      <c r="J333" s="343"/>
      <c r="K333" s="343">
        <v>3</v>
      </c>
      <c r="L333" s="671">
        <v>0</v>
      </c>
      <c r="M333" s="671">
        <v>0</v>
      </c>
      <c r="N333" s="671"/>
      <c r="O333" s="671">
        <v>0</v>
      </c>
      <c r="P333" s="671">
        <v>0</v>
      </c>
      <c r="Q333" s="671"/>
      <c r="R333" s="671">
        <f t="shared" si="15"/>
        <v>0</v>
      </c>
      <c r="S333" s="671">
        <f t="shared" si="16"/>
        <v>0</v>
      </c>
      <c r="T333" s="675">
        <f t="shared" si="17"/>
        <v>0</v>
      </c>
    </row>
    <row r="334" spans="1:20">
      <c r="A334" s="676" t="s">
        <v>1752</v>
      </c>
      <c r="B334" s="337" t="s">
        <v>468</v>
      </c>
      <c r="C334" s="343">
        <v>235064</v>
      </c>
      <c r="D334" s="343" t="s">
        <v>337</v>
      </c>
      <c r="E334" s="343" t="s">
        <v>548</v>
      </c>
      <c r="F334" s="343">
        <v>3921</v>
      </c>
      <c r="G334" s="343">
        <v>1</v>
      </c>
      <c r="H334" s="343">
        <v>1</v>
      </c>
      <c r="I334" s="343" t="s">
        <v>1317</v>
      </c>
      <c r="J334" s="343"/>
      <c r="K334" s="343">
        <v>3</v>
      </c>
      <c r="L334" s="671">
        <v>0</v>
      </c>
      <c r="M334" s="671">
        <v>0</v>
      </c>
      <c r="N334" s="671"/>
      <c r="O334" s="671">
        <v>0</v>
      </c>
      <c r="P334" s="671">
        <v>0</v>
      </c>
      <c r="Q334" s="671"/>
      <c r="R334" s="671">
        <f t="shared" si="15"/>
        <v>0</v>
      </c>
      <c r="S334" s="671">
        <f t="shared" si="16"/>
        <v>0</v>
      </c>
      <c r="T334" s="675">
        <f t="shared" si="17"/>
        <v>0</v>
      </c>
    </row>
    <row r="335" spans="1:20">
      <c r="A335" s="676" t="s">
        <v>957</v>
      </c>
      <c r="B335" s="334" t="s">
        <v>470</v>
      </c>
      <c r="C335" s="343">
        <v>241046</v>
      </c>
      <c r="D335" s="343" t="s">
        <v>342</v>
      </c>
      <c r="E335" s="343" t="s">
        <v>548</v>
      </c>
      <c r="F335" s="343">
        <v>2561</v>
      </c>
      <c r="G335" s="343">
        <v>1</v>
      </c>
      <c r="H335" s="343">
        <v>1</v>
      </c>
      <c r="I335" s="343" t="s">
        <v>1317</v>
      </c>
      <c r="J335" s="343"/>
      <c r="K335" s="343">
        <v>2</v>
      </c>
      <c r="L335" s="671">
        <v>5155000</v>
      </c>
      <c r="M335" s="671">
        <v>3041814.4</v>
      </c>
      <c r="N335" s="671">
        <v>2551814.4</v>
      </c>
      <c r="O335" s="671">
        <v>2062000</v>
      </c>
      <c r="P335" s="671">
        <v>1275814.3999999999</v>
      </c>
      <c r="Q335" s="671">
        <v>1275814.3999999999</v>
      </c>
      <c r="R335" s="671">
        <f t="shared" si="15"/>
        <v>490000</v>
      </c>
      <c r="S335" s="671">
        <f t="shared" si="16"/>
        <v>1276000</v>
      </c>
      <c r="T335" s="675">
        <f t="shared" si="17"/>
        <v>0</v>
      </c>
    </row>
    <row r="336" spans="1:20">
      <c r="A336" s="676" t="s">
        <v>958</v>
      </c>
      <c r="B336" s="334" t="s">
        <v>470</v>
      </c>
      <c r="C336" s="343">
        <v>241046</v>
      </c>
      <c r="D336" s="343" t="s">
        <v>342</v>
      </c>
      <c r="E336" s="343" t="s">
        <v>548</v>
      </c>
      <c r="F336" s="343">
        <v>2721</v>
      </c>
      <c r="G336" s="343">
        <v>1</v>
      </c>
      <c r="H336" s="343">
        <v>2</v>
      </c>
      <c r="I336" s="343" t="s">
        <v>1317</v>
      </c>
      <c r="J336" s="343"/>
      <c r="K336" s="343">
        <v>2</v>
      </c>
      <c r="L336" s="671">
        <v>215000</v>
      </c>
      <c r="M336" s="671">
        <v>215000</v>
      </c>
      <c r="N336" s="671"/>
      <c r="O336" s="671">
        <v>86000</v>
      </c>
      <c r="P336" s="671">
        <v>0</v>
      </c>
      <c r="Q336" s="671"/>
      <c r="R336" s="671">
        <f t="shared" si="15"/>
        <v>215000</v>
      </c>
      <c r="S336" s="671">
        <f t="shared" si="16"/>
        <v>0</v>
      </c>
      <c r="T336" s="675">
        <f t="shared" si="17"/>
        <v>0</v>
      </c>
    </row>
    <row r="337" spans="1:20">
      <c r="A337" s="676" t="s">
        <v>959</v>
      </c>
      <c r="B337" s="334" t="s">
        <v>470</v>
      </c>
      <c r="C337" s="343">
        <v>241046</v>
      </c>
      <c r="D337" s="343" t="s">
        <v>342</v>
      </c>
      <c r="E337" s="343" t="s">
        <v>548</v>
      </c>
      <c r="F337" s="343">
        <v>2911</v>
      </c>
      <c r="G337" s="343">
        <v>1</v>
      </c>
      <c r="H337" s="343">
        <v>1</v>
      </c>
      <c r="I337" s="343" t="s">
        <v>1317</v>
      </c>
      <c r="J337" s="343"/>
      <c r="K337" s="343">
        <v>2</v>
      </c>
      <c r="L337" s="671">
        <v>720000</v>
      </c>
      <c r="M337" s="671">
        <v>0</v>
      </c>
      <c r="N337" s="671"/>
      <c r="O337" s="671">
        <v>0</v>
      </c>
      <c r="P337" s="671">
        <v>0</v>
      </c>
      <c r="Q337" s="671"/>
      <c r="R337" s="671">
        <f t="shared" si="15"/>
        <v>0</v>
      </c>
      <c r="S337" s="671">
        <f t="shared" si="16"/>
        <v>0</v>
      </c>
      <c r="T337" s="675">
        <f t="shared" si="17"/>
        <v>0</v>
      </c>
    </row>
    <row r="338" spans="1:20">
      <c r="A338" s="676" t="s">
        <v>984</v>
      </c>
      <c r="B338" s="337" t="s">
        <v>489</v>
      </c>
      <c r="C338" s="343">
        <v>241101</v>
      </c>
      <c r="D338" s="343" t="s">
        <v>409</v>
      </c>
      <c r="E338" s="343" t="s">
        <v>548</v>
      </c>
      <c r="F338" s="343">
        <v>2721</v>
      </c>
      <c r="G338" s="343">
        <v>1</v>
      </c>
      <c r="H338" s="343">
        <v>2</v>
      </c>
      <c r="I338" s="343" t="s">
        <v>1317</v>
      </c>
      <c r="J338" s="343"/>
      <c r="K338" s="343">
        <v>2</v>
      </c>
      <c r="L338" s="671">
        <v>900000</v>
      </c>
      <c r="M338" s="671">
        <v>900000</v>
      </c>
      <c r="N338" s="671"/>
      <c r="O338" s="671">
        <v>531825</v>
      </c>
      <c r="P338" s="671">
        <v>0</v>
      </c>
      <c r="Q338" s="671"/>
      <c r="R338" s="671">
        <f t="shared" si="15"/>
        <v>900000</v>
      </c>
      <c r="S338" s="671">
        <f t="shared" si="16"/>
        <v>0</v>
      </c>
      <c r="T338" s="675">
        <f t="shared" si="17"/>
        <v>0</v>
      </c>
    </row>
    <row r="339" spans="1:20">
      <c r="A339" s="676" t="s">
        <v>960</v>
      </c>
      <c r="B339" s="334" t="s">
        <v>471</v>
      </c>
      <c r="C339" s="343">
        <v>241046</v>
      </c>
      <c r="D339" s="343" t="s">
        <v>343</v>
      </c>
      <c r="E339" s="343">
        <v>111100</v>
      </c>
      <c r="F339" s="343">
        <v>4412</v>
      </c>
      <c r="G339" s="343">
        <v>1</v>
      </c>
      <c r="H339" s="343">
        <v>1</v>
      </c>
      <c r="I339" s="343">
        <v>77</v>
      </c>
      <c r="J339" s="343"/>
      <c r="K339" s="343">
        <v>4</v>
      </c>
      <c r="L339" s="671">
        <v>1639631</v>
      </c>
      <c r="M339" s="671">
        <v>1639631</v>
      </c>
      <c r="N339" s="671"/>
      <c r="O339" s="671">
        <v>983779</v>
      </c>
      <c r="P339" s="671">
        <v>0</v>
      </c>
      <c r="Q339" s="671"/>
      <c r="R339" s="671">
        <f t="shared" si="15"/>
        <v>1639631</v>
      </c>
      <c r="S339" s="671">
        <f t="shared" si="16"/>
        <v>0</v>
      </c>
      <c r="T339" s="675">
        <f t="shared" si="17"/>
        <v>0</v>
      </c>
    </row>
    <row r="340" spans="1:20">
      <c r="A340" s="676" t="s">
        <v>962</v>
      </c>
      <c r="B340" s="334" t="s">
        <v>471</v>
      </c>
      <c r="C340" s="343">
        <v>241046</v>
      </c>
      <c r="D340" s="343" t="s">
        <v>343</v>
      </c>
      <c r="E340" s="343" t="s">
        <v>552</v>
      </c>
      <c r="F340" s="343">
        <v>4412</v>
      </c>
      <c r="G340" s="343">
        <v>1</v>
      </c>
      <c r="H340" s="343">
        <v>1</v>
      </c>
      <c r="I340" s="343">
        <v>77</v>
      </c>
      <c r="J340" s="343"/>
      <c r="K340" s="343">
        <v>4</v>
      </c>
      <c r="L340" s="671">
        <v>878790</v>
      </c>
      <c r="M340" s="671">
        <v>878790</v>
      </c>
      <c r="N340" s="671"/>
      <c r="O340" s="671">
        <v>351516</v>
      </c>
      <c r="P340" s="671">
        <v>0</v>
      </c>
      <c r="Q340" s="671"/>
      <c r="R340" s="671">
        <f t="shared" si="15"/>
        <v>878790</v>
      </c>
      <c r="S340" s="671">
        <f t="shared" si="16"/>
        <v>0</v>
      </c>
      <c r="T340" s="675">
        <f t="shared" si="17"/>
        <v>0</v>
      </c>
    </row>
    <row r="341" spans="1:20">
      <c r="A341" s="676" t="s">
        <v>963</v>
      </c>
      <c r="B341" s="334" t="s">
        <v>1183</v>
      </c>
      <c r="C341" s="343">
        <v>241046</v>
      </c>
      <c r="D341" s="343" t="s">
        <v>344</v>
      </c>
      <c r="E341" s="343">
        <v>111100</v>
      </c>
      <c r="F341" s="343">
        <v>4411</v>
      </c>
      <c r="G341" s="343">
        <v>1</v>
      </c>
      <c r="H341" s="343">
        <v>1</v>
      </c>
      <c r="I341" s="343" t="s">
        <v>1317</v>
      </c>
      <c r="J341" s="343"/>
      <c r="K341" s="343">
        <v>4</v>
      </c>
      <c r="L341" s="671">
        <v>300000</v>
      </c>
      <c r="M341" s="671">
        <v>0</v>
      </c>
      <c r="N341" s="671"/>
      <c r="O341" s="671">
        <v>0</v>
      </c>
      <c r="P341" s="671">
        <v>0</v>
      </c>
      <c r="Q341" s="671"/>
      <c r="R341" s="671">
        <f t="shared" si="15"/>
        <v>0</v>
      </c>
      <c r="S341" s="671">
        <f t="shared" si="16"/>
        <v>0</v>
      </c>
      <c r="T341" s="675">
        <f t="shared" si="17"/>
        <v>0</v>
      </c>
    </row>
    <row r="342" spans="1:20">
      <c r="A342" s="676" t="s">
        <v>964</v>
      </c>
      <c r="B342" s="334" t="s">
        <v>1184</v>
      </c>
      <c r="C342" s="343">
        <v>241046</v>
      </c>
      <c r="D342" s="343" t="s">
        <v>345</v>
      </c>
      <c r="E342" s="343">
        <v>111100</v>
      </c>
      <c r="F342" s="343">
        <v>4412</v>
      </c>
      <c r="G342" s="343">
        <v>1</v>
      </c>
      <c r="H342" s="343">
        <v>1</v>
      </c>
      <c r="I342" s="343">
        <v>77</v>
      </c>
      <c r="J342" s="343"/>
      <c r="K342" s="343">
        <v>4</v>
      </c>
      <c r="L342" s="671">
        <v>1000000</v>
      </c>
      <c r="M342" s="671">
        <v>20000</v>
      </c>
      <c r="N342" s="671">
        <v>20000</v>
      </c>
      <c r="O342" s="671">
        <v>20000</v>
      </c>
      <c r="P342" s="671">
        <v>0</v>
      </c>
      <c r="Q342" s="671"/>
      <c r="R342" s="671">
        <f t="shared" si="15"/>
        <v>0</v>
      </c>
      <c r="S342" s="671">
        <f t="shared" si="16"/>
        <v>20000</v>
      </c>
      <c r="T342" s="675">
        <f t="shared" si="17"/>
        <v>0</v>
      </c>
    </row>
    <row r="343" spans="1:20">
      <c r="A343" s="676" t="s">
        <v>965</v>
      </c>
      <c r="B343" s="334" t="s">
        <v>1185</v>
      </c>
      <c r="C343" s="343">
        <v>241046</v>
      </c>
      <c r="D343" s="343" t="s">
        <v>346</v>
      </c>
      <c r="E343" s="343">
        <v>111100</v>
      </c>
      <c r="F343" s="343">
        <v>4411</v>
      </c>
      <c r="G343" s="343">
        <v>1</v>
      </c>
      <c r="H343" s="343">
        <v>1</v>
      </c>
      <c r="I343" s="343" t="s">
        <v>1317</v>
      </c>
      <c r="J343" s="343"/>
      <c r="K343" s="343">
        <v>4</v>
      </c>
      <c r="L343" s="671">
        <v>100000</v>
      </c>
      <c r="M343" s="671">
        <v>0</v>
      </c>
      <c r="N343" s="671"/>
      <c r="O343" s="671">
        <v>0</v>
      </c>
      <c r="P343" s="671">
        <v>0</v>
      </c>
      <c r="Q343" s="671"/>
      <c r="R343" s="671">
        <f t="shared" si="15"/>
        <v>0</v>
      </c>
      <c r="S343" s="671">
        <f t="shared" si="16"/>
        <v>0</v>
      </c>
      <c r="T343" s="675">
        <f t="shared" si="17"/>
        <v>0</v>
      </c>
    </row>
    <row r="344" spans="1:20">
      <c r="A344" s="676" t="s">
        <v>966</v>
      </c>
      <c r="B344" s="337" t="s">
        <v>489</v>
      </c>
      <c r="C344" s="343">
        <v>241101</v>
      </c>
      <c r="D344" s="343" t="s">
        <v>409</v>
      </c>
      <c r="E344" s="343">
        <v>111200</v>
      </c>
      <c r="F344" s="343">
        <v>3521</v>
      </c>
      <c r="G344" s="343">
        <v>2</v>
      </c>
      <c r="H344" s="343">
        <v>1</v>
      </c>
      <c r="I344" s="343" t="s">
        <v>1317</v>
      </c>
      <c r="J344" s="343"/>
      <c r="K344" s="343">
        <v>3</v>
      </c>
      <c r="L344" s="671">
        <v>0</v>
      </c>
      <c r="M344" s="671">
        <v>4300000</v>
      </c>
      <c r="N344" s="671"/>
      <c r="O344" s="671">
        <v>4300000</v>
      </c>
      <c r="P344" s="671">
        <v>0</v>
      </c>
      <c r="Q344" s="671"/>
      <c r="R344" s="671">
        <f t="shared" si="15"/>
        <v>4300000</v>
      </c>
      <c r="S344" s="671">
        <f t="shared" si="16"/>
        <v>0</v>
      </c>
      <c r="T344" s="675">
        <f t="shared" si="17"/>
        <v>0</v>
      </c>
    </row>
    <row r="345" spans="1:20">
      <c r="A345" s="676" t="s">
        <v>1751</v>
      </c>
      <c r="B345" s="337" t="s">
        <v>489</v>
      </c>
      <c r="C345" s="343">
        <v>241101</v>
      </c>
      <c r="D345" s="343" t="s">
        <v>409</v>
      </c>
      <c r="E345" s="343">
        <v>111200</v>
      </c>
      <c r="F345" s="343">
        <v>3521</v>
      </c>
      <c r="G345" s="343">
        <v>2</v>
      </c>
      <c r="H345" s="343">
        <v>1</v>
      </c>
      <c r="I345" s="343">
        <v>24</v>
      </c>
      <c r="J345" s="343"/>
      <c r="K345" s="343">
        <v>3</v>
      </c>
      <c r="L345" s="671">
        <v>0</v>
      </c>
      <c r="M345" s="671">
        <v>0</v>
      </c>
      <c r="N345" s="671"/>
      <c r="O345" s="671">
        <v>0</v>
      </c>
      <c r="P345" s="671">
        <v>0</v>
      </c>
      <c r="Q345" s="671"/>
      <c r="R345" s="671">
        <f t="shared" si="15"/>
        <v>0</v>
      </c>
      <c r="S345" s="671">
        <f t="shared" si="16"/>
        <v>0</v>
      </c>
      <c r="T345" s="675">
        <f t="shared" si="17"/>
        <v>0</v>
      </c>
    </row>
    <row r="346" spans="1:20">
      <c r="A346" s="676" t="s">
        <v>1750</v>
      </c>
      <c r="B346" s="337" t="s">
        <v>489</v>
      </c>
      <c r="C346" s="343">
        <v>241101</v>
      </c>
      <c r="D346" s="343" t="s">
        <v>409</v>
      </c>
      <c r="E346" s="343" t="s">
        <v>546</v>
      </c>
      <c r="F346" s="343">
        <v>3161</v>
      </c>
      <c r="G346" s="343">
        <v>1</v>
      </c>
      <c r="H346" s="343">
        <v>1</v>
      </c>
      <c r="I346" s="343" t="s">
        <v>1317</v>
      </c>
      <c r="J346" s="343"/>
      <c r="K346" s="343">
        <v>3</v>
      </c>
      <c r="L346" s="671">
        <v>0</v>
      </c>
      <c r="M346" s="671">
        <v>0</v>
      </c>
      <c r="N346" s="671"/>
      <c r="O346" s="671">
        <v>0</v>
      </c>
      <c r="P346" s="671">
        <v>0</v>
      </c>
      <c r="Q346" s="671"/>
      <c r="R346" s="671">
        <f t="shared" si="15"/>
        <v>0</v>
      </c>
      <c r="S346" s="671">
        <f t="shared" si="16"/>
        <v>0</v>
      </c>
      <c r="T346" s="675">
        <f t="shared" si="17"/>
        <v>0</v>
      </c>
    </row>
    <row r="347" spans="1:20">
      <c r="A347" s="676" t="s">
        <v>1749</v>
      </c>
      <c r="B347" s="337" t="s">
        <v>489</v>
      </c>
      <c r="C347" s="343">
        <v>241101</v>
      </c>
      <c r="D347" s="343" t="s">
        <v>409</v>
      </c>
      <c r="E347" s="343" t="s">
        <v>546</v>
      </c>
      <c r="F347" s="343">
        <v>3362</v>
      </c>
      <c r="G347" s="343">
        <v>1</v>
      </c>
      <c r="H347" s="343">
        <v>1</v>
      </c>
      <c r="I347" s="343" t="s">
        <v>1317</v>
      </c>
      <c r="J347" s="343"/>
      <c r="K347" s="343">
        <v>3</v>
      </c>
      <c r="L347" s="671">
        <v>0</v>
      </c>
      <c r="M347" s="671">
        <v>0</v>
      </c>
      <c r="N347" s="671"/>
      <c r="O347" s="671">
        <v>0</v>
      </c>
      <c r="P347" s="671">
        <v>0</v>
      </c>
      <c r="Q347" s="671"/>
      <c r="R347" s="671">
        <f t="shared" si="15"/>
        <v>0</v>
      </c>
      <c r="S347" s="671">
        <f t="shared" si="16"/>
        <v>0</v>
      </c>
      <c r="T347" s="675">
        <f t="shared" si="17"/>
        <v>0</v>
      </c>
    </row>
    <row r="348" spans="1:20">
      <c r="A348" s="676" t="s">
        <v>967</v>
      </c>
      <c r="B348" s="337" t="s">
        <v>489</v>
      </c>
      <c r="C348" s="343">
        <v>241101</v>
      </c>
      <c r="D348" s="343" t="s">
        <v>409</v>
      </c>
      <c r="E348" s="343" t="s">
        <v>546</v>
      </c>
      <c r="F348" s="343">
        <v>3511</v>
      </c>
      <c r="G348" s="343">
        <v>1</v>
      </c>
      <c r="H348" s="343">
        <v>1</v>
      </c>
      <c r="I348" s="343" t="s">
        <v>1317</v>
      </c>
      <c r="J348" s="343"/>
      <c r="K348" s="343">
        <v>3</v>
      </c>
      <c r="L348" s="671">
        <v>637345</v>
      </c>
      <c r="M348" s="671">
        <v>637345</v>
      </c>
      <c r="N348" s="671"/>
      <c r="O348" s="671">
        <v>159336</v>
      </c>
      <c r="P348" s="671">
        <v>0</v>
      </c>
      <c r="Q348" s="671"/>
      <c r="R348" s="671">
        <f t="shared" si="15"/>
        <v>637345</v>
      </c>
      <c r="S348" s="671">
        <f t="shared" si="16"/>
        <v>0</v>
      </c>
      <c r="T348" s="675">
        <f t="shared" si="17"/>
        <v>0</v>
      </c>
    </row>
    <row r="349" spans="1:20">
      <c r="A349" s="676" t="s">
        <v>968</v>
      </c>
      <c r="B349" s="337" t="s">
        <v>489</v>
      </c>
      <c r="C349" s="343">
        <v>241101</v>
      </c>
      <c r="D349" s="343" t="s">
        <v>409</v>
      </c>
      <c r="E349" s="343" t="s">
        <v>546</v>
      </c>
      <c r="F349" s="343">
        <v>3521</v>
      </c>
      <c r="G349" s="343">
        <v>1</v>
      </c>
      <c r="H349" s="343">
        <v>1</v>
      </c>
      <c r="I349" s="343" t="s">
        <v>1317</v>
      </c>
      <c r="J349" s="343"/>
      <c r="K349" s="343">
        <v>3</v>
      </c>
      <c r="L349" s="671">
        <v>4016695</v>
      </c>
      <c r="M349" s="671">
        <v>4016695</v>
      </c>
      <c r="N349" s="671"/>
      <c r="O349" s="671">
        <v>465575</v>
      </c>
      <c r="P349" s="671">
        <v>0</v>
      </c>
      <c r="Q349" s="671"/>
      <c r="R349" s="671">
        <f t="shared" si="15"/>
        <v>4016695</v>
      </c>
      <c r="S349" s="671">
        <f t="shared" si="16"/>
        <v>0</v>
      </c>
      <c r="T349" s="675">
        <f t="shared" si="17"/>
        <v>0</v>
      </c>
    </row>
    <row r="350" spans="1:20">
      <c r="A350" s="676" t="s">
        <v>969</v>
      </c>
      <c r="B350" s="337" t="s">
        <v>489</v>
      </c>
      <c r="C350" s="343">
        <v>241101</v>
      </c>
      <c r="D350" s="343" t="s">
        <v>409</v>
      </c>
      <c r="E350" s="343" t="s">
        <v>546</v>
      </c>
      <c r="F350" s="343">
        <v>3521</v>
      </c>
      <c r="G350" s="343">
        <v>2</v>
      </c>
      <c r="H350" s="343">
        <v>1</v>
      </c>
      <c r="I350" s="343" t="s">
        <v>1317</v>
      </c>
      <c r="J350" s="343"/>
      <c r="K350" s="343">
        <v>3</v>
      </c>
      <c r="L350" s="671">
        <v>4370477</v>
      </c>
      <c r="M350" s="671">
        <v>70477</v>
      </c>
      <c r="N350" s="671"/>
      <c r="O350" s="671">
        <v>0</v>
      </c>
      <c r="P350" s="671">
        <v>0</v>
      </c>
      <c r="Q350" s="671"/>
      <c r="R350" s="671">
        <f t="shared" si="15"/>
        <v>70477</v>
      </c>
      <c r="S350" s="671">
        <f t="shared" si="16"/>
        <v>0</v>
      </c>
      <c r="T350" s="675">
        <f t="shared" si="17"/>
        <v>0</v>
      </c>
    </row>
    <row r="351" spans="1:20">
      <c r="A351" s="676" t="s">
        <v>970</v>
      </c>
      <c r="B351" s="337" t="s">
        <v>489</v>
      </c>
      <c r="C351" s="343">
        <v>241101</v>
      </c>
      <c r="D351" s="343" t="s">
        <v>409</v>
      </c>
      <c r="E351" s="343" t="s">
        <v>552</v>
      </c>
      <c r="F351" s="343">
        <v>5111</v>
      </c>
      <c r="G351" s="343">
        <v>2</v>
      </c>
      <c r="H351" s="343">
        <v>1</v>
      </c>
      <c r="I351" s="343" t="s">
        <v>1317</v>
      </c>
      <c r="J351" s="343" t="s">
        <v>971</v>
      </c>
      <c r="K351" s="343">
        <v>5</v>
      </c>
      <c r="L351" s="671">
        <v>750000</v>
      </c>
      <c r="M351" s="671">
        <v>0</v>
      </c>
      <c r="N351" s="671"/>
      <c r="O351" s="671">
        <v>0</v>
      </c>
      <c r="P351" s="671">
        <v>0</v>
      </c>
      <c r="Q351" s="671"/>
      <c r="R351" s="671">
        <f t="shared" si="15"/>
        <v>0</v>
      </c>
      <c r="S351" s="671">
        <f t="shared" si="16"/>
        <v>0</v>
      </c>
      <c r="T351" s="675">
        <f t="shared" si="17"/>
        <v>0</v>
      </c>
    </row>
    <row r="352" spans="1:20">
      <c r="A352" s="676" t="s">
        <v>972</v>
      </c>
      <c r="B352" s="337" t="s">
        <v>489</v>
      </c>
      <c r="C352" s="343">
        <v>241101</v>
      </c>
      <c r="D352" s="343" t="s">
        <v>409</v>
      </c>
      <c r="E352" s="343" t="s">
        <v>552</v>
      </c>
      <c r="F352" s="343">
        <v>5311</v>
      </c>
      <c r="G352" s="343">
        <v>2</v>
      </c>
      <c r="H352" s="343">
        <v>1</v>
      </c>
      <c r="I352" s="343" t="s">
        <v>1317</v>
      </c>
      <c r="J352" s="343" t="s">
        <v>971</v>
      </c>
      <c r="K352" s="343">
        <v>5</v>
      </c>
      <c r="L352" s="671">
        <v>2500000</v>
      </c>
      <c r="M352" s="671">
        <v>0</v>
      </c>
      <c r="N352" s="671"/>
      <c r="O352" s="671">
        <v>0</v>
      </c>
      <c r="P352" s="671">
        <v>0</v>
      </c>
      <c r="Q352" s="671"/>
      <c r="R352" s="671">
        <f t="shared" si="15"/>
        <v>0</v>
      </c>
      <c r="S352" s="671">
        <f t="shared" si="16"/>
        <v>0</v>
      </c>
      <c r="T352" s="675">
        <f t="shared" si="17"/>
        <v>0</v>
      </c>
    </row>
    <row r="353" spans="1:20">
      <c r="A353" s="676" t="s">
        <v>973</v>
      </c>
      <c r="B353" s="337" t="s">
        <v>489</v>
      </c>
      <c r="C353" s="343">
        <v>241101</v>
      </c>
      <c r="D353" s="343" t="s">
        <v>409</v>
      </c>
      <c r="E353" s="343" t="s">
        <v>548</v>
      </c>
      <c r="F353" s="343">
        <v>2111</v>
      </c>
      <c r="G353" s="343">
        <v>1</v>
      </c>
      <c r="H353" s="343">
        <v>1</v>
      </c>
      <c r="I353" s="343" t="s">
        <v>1317</v>
      </c>
      <c r="J353" s="343"/>
      <c r="K353" s="343">
        <v>2</v>
      </c>
      <c r="L353" s="671">
        <v>500000</v>
      </c>
      <c r="M353" s="671">
        <v>500000</v>
      </c>
      <c r="N353" s="671"/>
      <c r="O353" s="671">
        <v>166668</v>
      </c>
      <c r="P353" s="671">
        <v>0</v>
      </c>
      <c r="Q353" s="671"/>
      <c r="R353" s="671">
        <f t="shared" si="15"/>
        <v>500000</v>
      </c>
      <c r="S353" s="671">
        <f t="shared" si="16"/>
        <v>0</v>
      </c>
      <c r="T353" s="675">
        <f t="shared" si="17"/>
        <v>0</v>
      </c>
    </row>
    <row r="354" spans="1:20">
      <c r="A354" s="676" t="s">
        <v>974</v>
      </c>
      <c r="B354" s="337" t="s">
        <v>489</v>
      </c>
      <c r="C354" s="343">
        <v>241101</v>
      </c>
      <c r="D354" s="343" t="s">
        <v>409</v>
      </c>
      <c r="E354" s="343" t="s">
        <v>548</v>
      </c>
      <c r="F354" s="343">
        <v>2141</v>
      </c>
      <c r="G354" s="343">
        <v>1</v>
      </c>
      <c r="H354" s="343">
        <v>1</v>
      </c>
      <c r="I354" s="343" t="s">
        <v>1317</v>
      </c>
      <c r="J354" s="343"/>
      <c r="K354" s="343">
        <v>2</v>
      </c>
      <c r="L354" s="671">
        <v>500000</v>
      </c>
      <c r="M354" s="671">
        <v>500000</v>
      </c>
      <c r="N354" s="671"/>
      <c r="O354" s="671">
        <v>166668</v>
      </c>
      <c r="P354" s="671">
        <v>0</v>
      </c>
      <c r="Q354" s="671"/>
      <c r="R354" s="671">
        <f t="shared" si="15"/>
        <v>500000</v>
      </c>
      <c r="S354" s="671">
        <f t="shared" si="16"/>
        <v>0</v>
      </c>
      <c r="T354" s="675">
        <f t="shared" si="17"/>
        <v>0</v>
      </c>
    </row>
    <row r="355" spans="1:20">
      <c r="A355" s="676" t="s">
        <v>975</v>
      </c>
      <c r="B355" s="337" t="s">
        <v>489</v>
      </c>
      <c r="C355" s="343">
        <v>241101</v>
      </c>
      <c r="D355" s="343" t="s">
        <v>409</v>
      </c>
      <c r="E355" s="343" t="s">
        <v>548</v>
      </c>
      <c r="F355" s="343">
        <v>2161</v>
      </c>
      <c r="G355" s="343">
        <v>1</v>
      </c>
      <c r="H355" s="343">
        <v>1</v>
      </c>
      <c r="I355" s="343" t="s">
        <v>1317</v>
      </c>
      <c r="J355" s="343"/>
      <c r="K355" s="343">
        <v>2</v>
      </c>
      <c r="L355" s="671">
        <v>3000000</v>
      </c>
      <c r="M355" s="671">
        <v>3000000</v>
      </c>
      <c r="N355" s="671">
        <v>3000000</v>
      </c>
      <c r="O355" s="671">
        <v>2200000</v>
      </c>
      <c r="P355" s="671">
        <v>899385.82</v>
      </c>
      <c r="Q355" s="671">
        <v>899385.82</v>
      </c>
      <c r="R355" s="671">
        <f t="shared" si="15"/>
        <v>0</v>
      </c>
      <c r="S355" s="671">
        <f t="shared" si="16"/>
        <v>2100614.1800000002</v>
      </c>
      <c r="T355" s="675">
        <f t="shared" si="17"/>
        <v>0</v>
      </c>
    </row>
    <row r="356" spans="1:20">
      <c r="A356" s="676" t="s">
        <v>976</v>
      </c>
      <c r="B356" s="337" t="s">
        <v>489</v>
      </c>
      <c r="C356" s="343">
        <v>241101</v>
      </c>
      <c r="D356" s="343" t="s">
        <v>409</v>
      </c>
      <c r="E356" s="343" t="s">
        <v>548</v>
      </c>
      <c r="F356" s="343">
        <v>2451</v>
      </c>
      <c r="G356" s="343">
        <v>1</v>
      </c>
      <c r="H356" s="343">
        <v>1</v>
      </c>
      <c r="I356" s="343" t="s">
        <v>1317</v>
      </c>
      <c r="J356" s="343"/>
      <c r="K356" s="343">
        <v>2</v>
      </c>
      <c r="L356" s="671">
        <v>2800000</v>
      </c>
      <c r="M356" s="671">
        <v>50000</v>
      </c>
      <c r="N356" s="671"/>
      <c r="O356" s="671">
        <v>50000</v>
      </c>
      <c r="P356" s="671">
        <v>0</v>
      </c>
      <c r="Q356" s="671"/>
      <c r="R356" s="671">
        <f t="shared" si="15"/>
        <v>50000</v>
      </c>
      <c r="S356" s="671">
        <f t="shared" si="16"/>
        <v>0</v>
      </c>
      <c r="T356" s="675">
        <f t="shared" si="17"/>
        <v>0</v>
      </c>
    </row>
    <row r="357" spans="1:20">
      <c r="A357" s="676" t="s">
        <v>977</v>
      </c>
      <c r="B357" s="337" t="s">
        <v>489</v>
      </c>
      <c r="C357" s="343">
        <v>241101</v>
      </c>
      <c r="D357" s="343" t="s">
        <v>409</v>
      </c>
      <c r="E357" s="343" t="s">
        <v>548</v>
      </c>
      <c r="F357" s="343">
        <v>2461</v>
      </c>
      <c r="G357" s="343">
        <v>1</v>
      </c>
      <c r="H357" s="343">
        <v>1</v>
      </c>
      <c r="I357" s="343" t="s">
        <v>1317</v>
      </c>
      <c r="J357" s="343"/>
      <c r="K357" s="343">
        <v>2</v>
      </c>
      <c r="L357" s="671">
        <v>3000000</v>
      </c>
      <c r="M357" s="671">
        <v>3000000</v>
      </c>
      <c r="N357" s="671"/>
      <c r="O357" s="671">
        <v>999999</v>
      </c>
      <c r="P357" s="671">
        <v>0</v>
      </c>
      <c r="Q357" s="671"/>
      <c r="R357" s="671">
        <f t="shared" si="15"/>
        <v>3000000</v>
      </c>
      <c r="S357" s="671">
        <f t="shared" si="16"/>
        <v>0</v>
      </c>
      <c r="T357" s="675">
        <f t="shared" si="17"/>
        <v>0</v>
      </c>
    </row>
    <row r="358" spans="1:20">
      <c r="A358" s="676" t="s">
        <v>978</v>
      </c>
      <c r="B358" s="337" t="s">
        <v>489</v>
      </c>
      <c r="C358" s="343">
        <v>241101</v>
      </c>
      <c r="D358" s="343" t="s">
        <v>409</v>
      </c>
      <c r="E358" s="343" t="s">
        <v>548</v>
      </c>
      <c r="F358" s="343">
        <v>2481</v>
      </c>
      <c r="G358" s="343">
        <v>1</v>
      </c>
      <c r="H358" s="343">
        <v>1</v>
      </c>
      <c r="I358" s="343" t="s">
        <v>1317</v>
      </c>
      <c r="J358" s="343"/>
      <c r="K358" s="343">
        <v>2</v>
      </c>
      <c r="L358" s="671">
        <v>3000000</v>
      </c>
      <c r="M358" s="671">
        <v>800000</v>
      </c>
      <c r="N358" s="671">
        <v>351750</v>
      </c>
      <c r="O358" s="671">
        <v>800000</v>
      </c>
      <c r="P358" s="671">
        <v>0</v>
      </c>
      <c r="Q358" s="671"/>
      <c r="R358" s="671">
        <f t="shared" si="15"/>
        <v>448250</v>
      </c>
      <c r="S358" s="671">
        <f t="shared" si="16"/>
        <v>351750</v>
      </c>
      <c r="T358" s="675">
        <f t="shared" si="17"/>
        <v>0</v>
      </c>
    </row>
    <row r="359" spans="1:20">
      <c r="A359" s="676" t="s">
        <v>979</v>
      </c>
      <c r="B359" s="337" t="s">
        <v>489</v>
      </c>
      <c r="C359" s="343">
        <v>241101</v>
      </c>
      <c r="D359" s="343" t="s">
        <v>409</v>
      </c>
      <c r="E359" s="343" t="s">
        <v>548</v>
      </c>
      <c r="F359" s="343">
        <v>2491</v>
      </c>
      <c r="G359" s="343">
        <v>1</v>
      </c>
      <c r="H359" s="343">
        <v>1</v>
      </c>
      <c r="I359" s="343" t="s">
        <v>1317</v>
      </c>
      <c r="J359" s="343"/>
      <c r="K359" s="343">
        <v>2</v>
      </c>
      <c r="L359" s="671">
        <v>2000000</v>
      </c>
      <c r="M359" s="671">
        <v>2000000</v>
      </c>
      <c r="N359" s="671"/>
      <c r="O359" s="671">
        <v>666666</v>
      </c>
      <c r="P359" s="671">
        <v>0</v>
      </c>
      <c r="Q359" s="671"/>
      <c r="R359" s="671">
        <f t="shared" si="15"/>
        <v>2000000</v>
      </c>
      <c r="S359" s="671">
        <f t="shared" si="16"/>
        <v>0</v>
      </c>
      <c r="T359" s="675">
        <f t="shared" si="17"/>
        <v>0</v>
      </c>
    </row>
    <row r="360" spans="1:20">
      <c r="A360" s="676" t="s">
        <v>980</v>
      </c>
      <c r="B360" s="337" t="s">
        <v>489</v>
      </c>
      <c r="C360" s="343">
        <v>241101</v>
      </c>
      <c r="D360" s="343" t="s">
        <v>409</v>
      </c>
      <c r="E360" s="343" t="s">
        <v>548</v>
      </c>
      <c r="F360" s="343">
        <v>2511</v>
      </c>
      <c r="G360" s="343">
        <v>1</v>
      </c>
      <c r="H360" s="343">
        <v>1</v>
      </c>
      <c r="I360" s="343" t="s">
        <v>1317</v>
      </c>
      <c r="J360" s="343"/>
      <c r="K360" s="343">
        <v>2</v>
      </c>
      <c r="L360" s="671">
        <v>3500000</v>
      </c>
      <c r="M360" s="671">
        <v>3500000</v>
      </c>
      <c r="N360" s="671"/>
      <c r="O360" s="671">
        <v>1166667</v>
      </c>
      <c r="P360" s="671">
        <v>0</v>
      </c>
      <c r="Q360" s="671"/>
      <c r="R360" s="671">
        <f t="shared" si="15"/>
        <v>3500000</v>
      </c>
      <c r="S360" s="671">
        <f t="shared" si="16"/>
        <v>0</v>
      </c>
      <c r="T360" s="675">
        <f t="shared" si="17"/>
        <v>0</v>
      </c>
    </row>
    <row r="361" spans="1:20">
      <c r="A361" s="676" t="s">
        <v>981</v>
      </c>
      <c r="B361" s="337" t="s">
        <v>489</v>
      </c>
      <c r="C361" s="343">
        <v>241101</v>
      </c>
      <c r="D361" s="343" t="s">
        <v>409</v>
      </c>
      <c r="E361" s="343" t="s">
        <v>548</v>
      </c>
      <c r="F361" s="343">
        <v>2541</v>
      </c>
      <c r="G361" s="343">
        <v>1</v>
      </c>
      <c r="H361" s="343">
        <v>1</v>
      </c>
      <c r="I361" s="343" t="s">
        <v>1317</v>
      </c>
      <c r="J361" s="343"/>
      <c r="K361" s="343">
        <v>2</v>
      </c>
      <c r="L361" s="671">
        <v>1500000</v>
      </c>
      <c r="M361" s="671">
        <v>1500000</v>
      </c>
      <c r="N361" s="671">
        <v>233690</v>
      </c>
      <c r="O361" s="671">
        <v>500001</v>
      </c>
      <c r="P361" s="671">
        <v>18792</v>
      </c>
      <c r="Q361" s="671">
        <v>18792</v>
      </c>
      <c r="R361" s="671">
        <f t="shared" si="15"/>
        <v>1266310</v>
      </c>
      <c r="S361" s="671">
        <f t="shared" si="16"/>
        <v>214898</v>
      </c>
      <c r="T361" s="675">
        <f t="shared" si="17"/>
        <v>0</v>
      </c>
    </row>
    <row r="362" spans="1:20">
      <c r="A362" s="676" t="s">
        <v>1015</v>
      </c>
      <c r="B362" s="334" t="s">
        <v>496</v>
      </c>
      <c r="C362" s="343">
        <v>242078</v>
      </c>
      <c r="D362" s="343" t="s">
        <v>427</v>
      </c>
      <c r="E362" s="343" t="s">
        <v>548</v>
      </c>
      <c r="F362" s="343">
        <v>2721</v>
      </c>
      <c r="G362" s="343">
        <v>1</v>
      </c>
      <c r="H362" s="343">
        <v>2</v>
      </c>
      <c r="I362" s="343" t="s">
        <v>1317</v>
      </c>
      <c r="J362" s="343"/>
      <c r="K362" s="343">
        <v>2</v>
      </c>
      <c r="L362" s="671">
        <v>50000</v>
      </c>
      <c r="M362" s="671">
        <v>50000</v>
      </c>
      <c r="N362" s="671"/>
      <c r="O362" s="671">
        <v>20000</v>
      </c>
      <c r="P362" s="671">
        <v>0</v>
      </c>
      <c r="Q362" s="671"/>
      <c r="R362" s="671">
        <f t="shared" si="15"/>
        <v>50000</v>
      </c>
      <c r="S362" s="671">
        <f t="shared" si="16"/>
        <v>0</v>
      </c>
      <c r="T362" s="675">
        <f t="shared" si="17"/>
        <v>0</v>
      </c>
    </row>
    <row r="363" spans="1:20">
      <c r="A363" s="676" t="s">
        <v>1748</v>
      </c>
      <c r="B363" s="334" t="s">
        <v>456</v>
      </c>
      <c r="C363" s="343">
        <v>124004</v>
      </c>
      <c r="D363" s="343" t="s">
        <v>330</v>
      </c>
      <c r="E363" s="343" t="s">
        <v>548</v>
      </c>
      <c r="F363" s="343">
        <v>3112</v>
      </c>
      <c r="G363" s="343">
        <v>1</v>
      </c>
      <c r="H363" s="343">
        <v>2</v>
      </c>
      <c r="I363" s="343" t="s">
        <v>1317</v>
      </c>
      <c r="J363" s="343"/>
      <c r="K363" s="343">
        <v>3</v>
      </c>
      <c r="L363" s="671">
        <v>0</v>
      </c>
      <c r="M363" s="671">
        <v>80000</v>
      </c>
      <c r="N363" s="671"/>
      <c r="O363" s="671">
        <v>32000</v>
      </c>
      <c r="P363" s="671">
        <v>0</v>
      </c>
      <c r="Q363" s="671"/>
      <c r="R363" s="671">
        <f t="shared" si="15"/>
        <v>80000</v>
      </c>
      <c r="S363" s="671">
        <f t="shared" si="16"/>
        <v>0</v>
      </c>
      <c r="T363" s="675">
        <f t="shared" si="17"/>
        <v>0</v>
      </c>
    </row>
    <row r="364" spans="1:20">
      <c r="A364" s="676" t="s">
        <v>1747</v>
      </c>
      <c r="B364" s="334" t="s">
        <v>497</v>
      </c>
      <c r="C364" s="343">
        <v>138177</v>
      </c>
      <c r="D364" s="343" t="s">
        <v>441</v>
      </c>
      <c r="E364" s="343" t="s">
        <v>548</v>
      </c>
      <c r="F364" s="343">
        <v>3112</v>
      </c>
      <c r="G364" s="343">
        <v>1</v>
      </c>
      <c r="H364" s="343">
        <v>2</v>
      </c>
      <c r="I364" s="343" t="s">
        <v>1317</v>
      </c>
      <c r="J364" s="343"/>
      <c r="K364" s="343">
        <v>3</v>
      </c>
      <c r="L364" s="671">
        <v>0</v>
      </c>
      <c r="M364" s="671">
        <v>2022000</v>
      </c>
      <c r="N364" s="671"/>
      <c r="O364" s="671">
        <v>706002</v>
      </c>
      <c r="P364" s="671">
        <v>0</v>
      </c>
      <c r="Q364" s="671"/>
      <c r="R364" s="671">
        <f t="shared" si="15"/>
        <v>2022000</v>
      </c>
      <c r="S364" s="671">
        <f t="shared" si="16"/>
        <v>0</v>
      </c>
      <c r="T364" s="675">
        <f t="shared" si="17"/>
        <v>0</v>
      </c>
    </row>
    <row r="365" spans="1:20">
      <c r="A365" s="676" t="s">
        <v>985</v>
      </c>
      <c r="B365" s="337" t="s">
        <v>489</v>
      </c>
      <c r="C365" s="343">
        <v>241101</v>
      </c>
      <c r="D365" s="343" t="s">
        <v>409</v>
      </c>
      <c r="E365" s="343" t="s">
        <v>548</v>
      </c>
      <c r="F365" s="343">
        <v>2731</v>
      </c>
      <c r="G365" s="343">
        <v>1</v>
      </c>
      <c r="H365" s="343">
        <v>1</v>
      </c>
      <c r="I365" s="343" t="s">
        <v>1317</v>
      </c>
      <c r="J365" s="343"/>
      <c r="K365" s="343">
        <v>2</v>
      </c>
      <c r="L365" s="671">
        <v>300000</v>
      </c>
      <c r="M365" s="671">
        <v>0</v>
      </c>
      <c r="N365" s="671"/>
      <c r="O365" s="671">
        <v>0</v>
      </c>
      <c r="P365" s="671">
        <v>0</v>
      </c>
      <c r="Q365" s="671"/>
      <c r="R365" s="671">
        <f t="shared" si="15"/>
        <v>0</v>
      </c>
      <c r="S365" s="671">
        <f t="shared" si="16"/>
        <v>0</v>
      </c>
      <c r="T365" s="675">
        <f t="shared" si="17"/>
        <v>0</v>
      </c>
    </row>
    <row r="366" spans="1:20">
      <c r="A366" s="676" t="s">
        <v>986</v>
      </c>
      <c r="B366" s="337" t="s">
        <v>489</v>
      </c>
      <c r="C366" s="343">
        <v>241101</v>
      </c>
      <c r="D366" s="343" t="s">
        <v>409</v>
      </c>
      <c r="E366" s="343" t="s">
        <v>548</v>
      </c>
      <c r="F366" s="343">
        <v>2911</v>
      </c>
      <c r="G366" s="343">
        <v>1</v>
      </c>
      <c r="H366" s="343">
        <v>1</v>
      </c>
      <c r="I366" s="343" t="s">
        <v>1317</v>
      </c>
      <c r="J366" s="343"/>
      <c r="K366" s="343">
        <v>2</v>
      </c>
      <c r="L366" s="671">
        <v>1200000</v>
      </c>
      <c r="M366" s="671">
        <v>500000</v>
      </c>
      <c r="N366" s="671"/>
      <c r="O366" s="671">
        <v>399999</v>
      </c>
      <c r="P366" s="671">
        <v>0</v>
      </c>
      <c r="Q366" s="671"/>
      <c r="R366" s="671">
        <f t="shared" si="15"/>
        <v>500000</v>
      </c>
      <c r="S366" s="671">
        <f t="shared" si="16"/>
        <v>0</v>
      </c>
      <c r="T366" s="675">
        <f t="shared" si="17"/>
        <v>0</v>
      </c>
    </row>
    <row r="367" spans="1:20">
      <c r="A367" s="676" t="s">
        <v>1746</v>
      </c>
      <c r="B367" s="334" t="s">
        <v>515</v>
      </c>
      <c r="C367" s="343">
        <v>172002</v>
      </c>
      <c r="D367" s="343" t="s">
        <v>436</v>
      </c>
      <c r="E367" s="343" t="s">
        <v>548</v>
      </c>
      <c r="F367" s="343">
        <v>3112</v>
      </c>
      <c r="G367" s="343">
        <v>1</v>
      </c>
      <c r="H367" s="343">
        <v>2</v>
      </c>
      <c r="I367" s="343" t="s">
        <v>1317</v>
      </c>
      <c r="J367" s="343"/>
      <c r="K367" s="343">
        <v>3</v>
      </c>
      <c r="L367" s="671">
        <v>0</v>
      </c>
      <c r="M367" s="671">
        <v>3080000</v>
      </c>
      <c r="N367" s="671"/>
      <c r="O367" s="671">
        <v>1232000</v>
      </c>
      <c r="P367" s="671">
        <v>0</v>
      </c>
      <c r="Q367" s="671"/>
      <c r="R367" s="671">
        <f t="shared" si="15"/>
        <v>3080000</v>
      </c>
      <c r="S367" s="671">
        <f t="shared" si="16"/>
        <v>0</v>
      </c>
      <c r="T367" s="675">
        <f t="shared" si="17"/>
        <v>0</v>
      </c>
    </row>
    <row r="368" spans="1:20">
      <c r="A368" s="676" t="s">
        <v>987</v>
      </c>
      <c r="B368" s="337" t="s">
        <v>489</v>
      </c>
      <c r="C368" s="343">
        <v>241101</v>
      </c>
      <c r="D368" s="343" t="s">
        <v>409</v>
      </c>
      <c r="E368" s="343" t="s">
        <v>548</v>
      </c>
      <c r="F368" s="343">
        <v>3121</v>
      </c>
      <c r="G368" s="343">
        <v>1</v>
      </c>
      <c r="H368" s="343">
        <v>1</v>
      </c>
      <c r="I368" s="343" t="s">
        <v>1317</v>
      </c>
      <c r="J368" s="343"/>
      <c r="K368" s="343">
        <v>3</v>
      </c>
      <c r="L368" s="671">
        <v>9000000</v>
      </c>
      <c r="M368" s="671">
        <v>3125000</v>
      </c>
      <c r="N368" s="671">
        <v>3125000</v>
      </c>
      <c r="O368" s="671">
        <v>1241260</v>
      </c>
      <c r="P368" s="671">
        <v>732850.62</v>
      </c>
      <c r="Q368" s="671">
        <v>732850.62</v>
      </c>
      <c r="R368" s="671">
        <f t="shared" si="15"/>
        <v>0</v>
      </c>
      <c r="S368" s="671">
        <f t="shared" si="16"/>
        <v>2392149.38</v>
      </c>
      <c r="T368" s="675">
        <f t="shared" si="17"/>
        <v>0</v>
      </c>
    </row>
    <row r="369" spans="1:20">
      <c r="A369" s="676" t="s">
        <v>1745</v>
      </c>
      <c r="B369" s="337" t="s">
        <v>489</v>
      </c>
      <c r="C369" s="343">
        <v>241101</v>
      </c>
      <c r="D369" s="343" t="s">
        <v>409</v>
      </c>
      <c r="E369" s="343" t="s">
        <v>548</v>
      </c>
      <c r="F369" s="343">
        <v>3291</v>
      </c>
      <c r="G369" s="343">
        <v>1</v>
      </c>
      <c r="H369" s="343">
        <v>1</v>
      </c>
      <c r="I369" s="343" t="s">
        <v>1317</v>
      </c>
      <c r="J369" s="343"/>
      <c r="K369" s="343">
        <v>3</v>
      </c>
      <c r="L369" s="671">
        <v>0</v>
      </c>
      <c r="M369" s="671">
        <v>0</v>
      </c>
      <c r="N369" s="671"/>
      <c r="O369" s="671">
        <v>0</v>
      </c>
      <c r="P369" s="671">
        <v>0</v>
      </c>
      <c r="Q369" s="671"/>
      <c r="R369" s="671">
        <f t="shared" si="15"/>
        <v>0</v>
      </c>
      <c r="S369" s="671">
        <f t="shared" si="16"/>
        <v>0</v>
      </c>
      <c r="T369" s="675">
        <f t="shared" si="17"/>
        <v>0</v>
      </c>
    </row>
    <row r="370" spans="1:20">
      <c r="A370" s="676" t="s">
        <v>1744</v>
      </c>
      <c r="B370" s="337" t="s">
        <v>489</v>
      </c>
      <c r="C370" s="343">
        <v>241101</v>
      </c>
      <c r="D370" s="343" t="s">
        <v>409</v>
      </c>
      <c r="E370" s="343" t="s">
        <v>548</v>
      </c>
      <c r="F370" s="343">
        <v>3311</v>
      </c>
      <c r="G370" s="343">
        <v>1</v>
      </c>
      <c r="H370" s="343">
        <v>1</v>
      </c>
      <c r="I370" s="343" t="s">
        <v>1317</v>
      </c>
      <c r="J370" s="343"/>
      <c r="K370" s="343">
        <v>3</v>
      </c>
      <c r="L370" s="671">
        <v>0</v>
      </c>
      <c r="M370" s="671">
        <v>0</v>
      </c>
      <c r="N370" s="671"/>
      <c r="O370" s="671">
        <v>0</v>
      </c>
      <c r="P370" s="671">
        <v>0</v>
      </c>
      <c r="Q370" s="671"/>
      <c r="R370" s="671">
        <f t="shared" si="15"/>
        <v>0</v>
      </c>
      <c r="S370" s="671">
        <f t="shared" si="16"/>
        <v>0</v>
      </c>
      <c r="T370" s="675">
        <f t="shared" si="17"/>
        <v>0</v>
      </c>
    </row>
    <row r="371" spans="1:20">
      <c r="A371" s="676" t="s">
        <v>646</v>
      </c>
      <c r="B371" s="337" t="s">
        <v>482</v>
      </c>
      <c r="C371" s="343">
        <v>215092</v>
      </c>
      <c r="D371" s="343" t="s">
        <v>389</v>
      </c>
      <c r="E371" s="343" t="s">
        <v>546</v>
      </c>
      <c r="F371" s="343">
        <v>3112</v>
      </c>
      <c r="G371" s="343">
        <v>1</v>
      </c>
      <c r="H371" s="343">
        <v>2</v>
      </c>
      <c r="I371" s="343" t="s">
        <v>1317</v>
      </c>
      <c r="J371" s="343"/>
      <c r="K371" s="343">
        <v>3</v>
      </c>
      <c r="L371" s="671">
        <v>166880899</v>
      </c>
      <c r="M371" s="671">
        <v>107404681.04000001</v>
      </c>
      <c r="N371" s="671">
        <f>P371</f>
        <v>64295153</v>
      </c>
      <c r="O371" s="671">
        <v>75486883</v>
      </c>
      <c r="P371" s="671">
        <v>64295153</v>
      </c>
      <c r="Q371" s="671">
        <v>64295153.000000007</v>
      </c>
      <c r="R371" s="671">
        <f t="shared" si="15"/>
        <v>43109528.040000007</v>
      </c>
      <c r="S371" s="671">
        <f t="shared" si="16"/>
        <v>0</v>
      </c>
      <c r="T371" s="675">
        <f t="shared" si="17"/>
        <v>0</v>
      </c>
    </row>
    <row r="372" spans="1:20">
      <c r="A372" s="676" t="s">
        <v>988</v>
      </c>
      <c r="B372" s="337" t="s">
        <v>489</v>
      </c>
      <c r="C372" s="343">
        <v>241101</v>
      </c>
      <c r="D372" s="343" t="s">
        <v>409</v>
      </c>
      <c r="E372" s="343" t="s">
        <v>548</v>
      </c>
      <c r="F372" s="343">
        <v>3511</v>
      </c>
      <c r="G372" s="343">
        <v>1</v>
      </c>
      <c r="H372" s="343">
        <v>1</v>
      </c>
      <c r="I372" s="343" t="s">
        <v>1317</v>
      </c>
      <c r="J372" s="343"/>
      <c r="K372" s="343">
        <v>3</v>
      </c>
      <c r="L372" s="671">
        <v>25224</v>
      </c>
      <c r="M372" s="671">
        <v>0</v>
      </c>
      <c r="N372" s="671"/>
      <c r="O372" s="671">
        <v>0</v>
      </c>
      <c r="P372" s="671">
        <v>0</v>
      </c>
      <c r="Q372" s="671"/>
      <c r="R372" s="671">
        <f t="shared" si="15"/>
        <v>0</v>
      </c>
      <c r="S372" s="671">
        <f t="shared" si="16"/>
        <v>0</v>
      </c>
      <c r="T372" s="675">
        <f t="shared" si="17"/>
        <v>0</v>
      </c>
    </row>
    <row r="373" spans="1:20">
      <c r="A373" s="676" t="s">
        <v>989</v>
      </c>
      <c r="B373" s="337" t="s">
        <v>489</v>
      </c>
      <c r="C373" s="343">
        <v>241101</v>
      </c>
      <c r="D373" s="343" t="s">
        <v>409</v>
      </c>
      <c r="E373" s="343" t="s">
        <v>548</v>
      </c>
      <c r="F373" s="343">
        <v>3571</v>
      </c>
      <c r="G373" s="343">
        <v>1</v>
      </c>
      <c r="H373" s="343">
        <v>1</v>
      </c>
      <c r="I373" s="343" t="s">
        <v>1317</v>
      </c>
      <c r="J373" s="343"/>
      <c r="K373" s="343">
        <v>3</v>
      </c>
      <c r="L373" s="671">
        <v>9000000</v>
      </c>
      <c r="M373" s="671">
        <v>9000000</v>
      </c>
      <c r="N373" s="671">
        <v>4494000</v>
      </c>
      <c r="O373" s="671">
        <v>3839797</v>
      </c>
      <c r="P373" s="671">
        <v>3755920.66</v>
      </c>
      <c r="Q373" s="671">
        <v>3755920.6599999997</v>
      </c>
      <c r="R373" s="671">
        <f t="shared" si="15"/>
        <v>4506000</v>
      </c>
      <c r="S373" s="671">
        <f t="shared" si="16"/>
        <v>738079.33999999985</v>
      </c>
      <c r="T373" s="675">
        <f t="shared" si="17"/>
        <v>0</v>
      </c>
    </row>
    <row r="374" spans="1:20">
      <c r="A374" s="676" t="s">
        <v>990</v>
      </c>
      <c r="B374" s="337" t="s">
        <v>489</v>
      </c>
      <c r="C374" s="343">
        <v>241101</v>
      </c>
      <c r="D374" s="343" t="s">
        <v>409</v>
      </c>
      <c r="E374" s="343" t="s">
        <v>548</v>
      </c>
      <c r="F374" s="343">
        <v>3581</v>
      </c>
      <c r="G374" s="343">
        <v>1</v>
      </c>
      <c r="H374" s="343">
        <v>1</v>
      </c>
      <c r="I374" s="343" t="s">
        <v>1317</v>
      </c>
      <c r="J374" s="343"/>
      <c r="K374" s="343">
        <v>3</v>
      </c>
      <c r="L374" s="671">
        <v>0</v>
      </c>
      <c r="M374" s="671">
        <v>5000000</v>
      </c>
      <c r="N374" s="671"/>
      <c r="O374" s="671">
        <v>2818180</v>
      </c>
      <c r="P374" s="671">
        <v>0</v>
      </c>
      <c r="Q374" s="671"/>
      <c r="R374" s="671">
        <f t="shared" si="15"/>
        <v>5000000</v>
      </c>
      <c r="S374" s="671">
        <f t="shared" si="16"/>
        <v>0</v>
      </c>
      <c r="T374" s="675">
        <f t="shared" si="17"/>
        <v>0</v>
      </c>
    </row>
    <row r="375" spans="1:20">
      <c r="A375" s="676" t="s">
        <v>1743</v>
      </c>
      <c r="B375" s="337" t="s">
        <v>489</v>
      </c>
      <c r="C375" s="343">
        <v>241101</v>
      </c>
      <c r="D375" s="343" t="s">
        <v>409</v>
      </c>
      <c r="E375" s="343" t="s">
        <v>548</v>
      </c>
      <c r="F375" s="343">
        <v>3921</v>
      </c>
      <c r="G375" s="343">
        <v>1</v>
      </c>
      <c r="H375" s="343">
        <v>1</v>
      </c>
      <c r="I375" s="343" t="s">
        <v>1317</v>
      </c>
      <c r="J375" s="343"/>
      <c r="K375" s="343">
        <v>3</v>
      </c>
      <c r="L375" s="671">
        <v>0</v>
      </c>
      <c r="M375" s="671">
        <v>0</v>
      </c>
      <c r="N375" s="671"/>
      <c r="O375" s="671">
        <v>0</v>
      </c>
      <c r="P375" s="671">
        <v>0</v>
      </c>
      <c r="Q375" s="671"/>
      <c r="R375" s="671">
        <f t="shared" si="15"/>
        <v>0</v>
      </c>
      <c r="S375" s="671">
        <f t="shared" si="16"/>
        <v>0</v>
      </c>
      <c r="T375" s="675">
        <f t="shared" si="17"/>
        <v>0</v>
      </c>
    </row>
    <row r="376" spans="1:20">
      <c r="A376" s="676" t="s">
        <v>991</v>
      </c>
      <c r="B376" s="337" t="s">
        <v>489</v>
      </c>
      <c r="C376" s="343">
        <v>241101</v>
      </c>
      <c r="D376" s="343" t="s">
        <v>409</v>
      </c>
      <c r="E376" s="343" t="s">
        <v>548</v>
      </c>
      <c r="F376" s="343">
        <v>6121</v>
      </c>
      <c r="G376" s="343">
        <v>2</v>
      </c>
      <c r="H376" s="343">
        <v>1</v>
      </c>
      <c r="I376" s="343" t="s">
        <v>1317</v>
      </c>
      <c r="J376" s="343" t="s">
        <v>992</v>
      </c>
      <c r="K376" s="343">
        <v>6</v>
      </c>
      <c r="L376" s="671">
        <v>15634798</v>
      </c>
      <c r="M376" s="671">
        <v>0</v>
      </c>
      <c r="N376" s="671"/>
      <c r="O376" s="671">
        <v>0</v>
      </c>
      <c r="P376" s="671">
        <v>0</v>
      </c>
      <c r="Q376" s="671"/>
      <c r="R376" s="671">
        <f t="shared" si="15"/>
        <v>0</v>
      </c>
      <c r="S376" s="671">
        <f t="shared" si="16"/>
        <v>0</v>
      </c>
      <c r="T376" s="675">
        <f t="shared" si="17"/>
        <v>0</v>
      </c>
    </row>
    <row r="377" spans="1:20">
      <c r="A377" s="676" t="s">
        <v>993</v>
      </c>
      <c r="B377" s="334" t="s">
        <v>1186</v>
      </c>
      <c r="C377" s="343">
        <v>241244</v>
      </c>
      <c r="D377" s="343" t="s">
        <v>348</v>
      </c>
      <c r="E377" s="343">
        <v>111100</v>
      </c>
      <c r="F377" s="343">
        <v>4412</v>
      </c>
      <c r="G377" s="343">
        <v>1</v>
      </c>
      <c r="H377" s="343">
        <v>1</v>
      </c>
      <c r="I377" s="343">
        <v>77</v>
      </c>
      <c r="J377" s="343"/>
      <c r="K377" s="343">
        <v>4</v>
      </c>
      <c r="L377" s="671">
        <v>200000</v>
      </c>
      <c r="M377" s="671">
        <v>0</v>
      </c>
      <c r="N377" s="671"/>
      <c r="O377" s="671">
        <v>0</v>
      </c>
      <c r="P377" s="671">
        <v>0</v>
      </c>
      <c r="Q377" s="671"/>
      <c r="R377" s="671">
        <f t="shared" si="15"/>
        <v>0</v>
      </c>
      <c r="S377" s="671">
        <f t="shared" si="16"/>
        <v>0</v>
      </c>
      <c r="T377" s="675">
        <f t="shared" si="17"/>
        <v>0</v>
      </c>
    </row>
    <row r="378" spans="1:20">
      <c r="A378" s="676" t="s">
        <v>994</v>
      </c>
      <c r="B378" s="334" t="s">
        <v>501</v>
      </c>
      <c r="C378" s="343">
        <v>242040</v>
      </c>
      <c r="D378" s="343" t="s">
        <v>351</v>
      </c>
      <c r="E378" s="343" t="s">
        <v>555</v>
      </c>
      <c r="F378" s="343">
        <v>4419</v>
      </c>
      <c r="G378" s="343">
        <v>1</v>
      </c>
      <c r="H378" s="343">
        <v>1</v>
      </c>
      <c r="I378" s="343">
        <v>77</v>
      </c>
      <c r="J378" s="343"/>
      <c r="K378" s="343">
        <v>4</v>
      </c>
      <c r="L378" s="671">
        <v>4000000</v>
      </c>
      <c r="M378" s="671">
        <v>0</v>
      </c>
      <c r="N378" s="671"/>
      <c r="O378" s="671">
        <v>0</v>
      </c>
      <c r="P378" s="671">
        <v>0</v>
      </c>
      <c r="Q378" s="671"/>
      <c r="R378" s="671">
        <f t="shared" si="15"/>
        <v>0</v>
      </c>
      <c r="S378" s="671">
        <f t="shared" si="16"/>
        <v>0</v>
      </c>
      <c r="T378" s="675">
        <f t="shared" si="17"/>
        <v>0</v>
      </c>
    </row>
    <row r="379" spans="1:20">
      <c r="A379" s="676" t="s">
        <v>995</v>
      </c>
      <c r="B379" s="334" t="s">
        <v>496</v>
      </c>
      <c r="C379" s="343">
        <v>242078</v>
      </c>
      <c r="D379" s="343" t="s">
        <v>427</v>
      </c>
      <c r="E379" s="343">
        <v>111100</v>
      </c>
      <c r="F379" s="343">
        <v>4411</v>
      </c>
      <c r="G379" s="343">
        <v>1</v>
      </c>
      <c r="H379" s="343">
        <v>1</v>
      </c>
      <c r="I379" s="343" t="s">
        <v>1317</v>
      </c>
      <c r="J379" s="343"/>
      <c r="K379" s="343">
        <v>4</v>
      </c>
      <c r="L379" s="671">
        <v>50000</v>
      </c>
      <c r="M379" s="671">
        <v>0</v>
      </c>
      <c r="N379" s="671"/>
      <c r="O379" s="671">
        <v>0</v>
      </c>
      <c r="P379" s="671">
        <v>0</v>
      </c>
      <c r="Q379" s="671"/>
      <c r="R379" s="671">
        <f t="shared" si="15"/>
        <v>0</v>
      </c>
      <c r="S379" s="671">
        <f t="shared" si="16"/>
        <v>0</v>
      </c>
      <c r="T379" s="675">
        <f t="shared" si="17"/>
        <v>0</v>
      </c>
    </row>
    <row r="380" spans="1:20">
      <c r="A380" s="676" t="s">
        <v>996</v>
      </c>
      <c r="B380" s="334" t="s">
        <v>496</v>
      </c>
      <c r="C380" s="343">
        <v>242078</v>
      </c>
      <c r="D380" s="343" t="s">
        <v>427</v>
      </c>
      <c r="E380" s="343">
        <v>111200</v>
      </c>
      <c r="F380" s="343">
        <v>4419</v>
      </c>
      <c r="G380" s="343">
        <v>1</v>
      </c>
      <c r="H380" s="343">
        <v>1</v>
      </c>
      <c r="I380" s="343" t="s">
        <v>1317</v>
      </c>
      <c r="J380" s="343"/>
      <c r="K380" s="343">
        <v>4</v>
      </c>
      <c r="L380" s="671">
        <v>1817857</v>
      </c>
      <c r="M380" s="671">
        <v>1817857</v>
      </c>
      <c r="N380" s="671"/>
      <c r="O380" s="671">
        <v>727144</v>
      </c>
      <c r="P380" s="671">
        <v>0</v>
      </c>
      <c r="Q380" s="671"/>
      <c r="R380" s="671">
        <f t="shared" si="15"/>
        <v>1817857</v>
      </c>
      <c r="S380" s="671">
        <f t="shared" si="16"/>
        <v>0</v>
      </c>
      <c r="T380" s="675">
        <f t="shared" si="17"/>
        <v>0</v>
      </c>
    </row>
    <row r="381" spans="1:20">
      <c r="A381" s="676" t="s">
        <v>997</v>
      </c>
      <c r="B381" s="334" t="s">
        <v>496</v>
      </c>
      <c r="C381" s="343">
        <v>242078</v>
      </c>
      <c r="D381" s="343" t="s">
        <v>427</v>
      </c>
      <c r="E381" s="343" t="s">
        <v>552</v>
      </c>
      <c r="F381" s="343">
        <v>5111</v>
      </c>
      <c r="G381" s="343">
        <v>2</v>
      </c>
      <c r="H381" s="343">
        <v>1</v>
      </c>
      <c r="I381" s="343" t="s">
        <v>1317</v>
      </c>
      <c r="J381" s="343" t="s">
        <v>998</v>
      </c>
      <c r="K381" s="343">
        <v>5</v>
      </c>
      <c r="L381" s="671">
        <v>700000</v>
      </c>
      <c r="M381" s="671">
        <v>0</v>
      </c>
      <c r="N381" s="671"/>
      <c r="O381" s="671">
        <v>0</v>
      </c>
      <c r="P381" s="671">
        <v>0</v>
      </c>
      <c r="Q381" s="671"/>
      <c r="R381" s="671">
        <f t="shared" si="15"/>
        <v>0</v>
      </c>
      <c r="S381" s="671">
        <f t="shared" si="16"/>
        <v>0</v>
      </c>
      <c r="T381" s="675">
        <f t="shared" si="17"/>
        <v>0</v>
      </c>
    </row>
    <row r="382" spans="1:20">
      <c r="A382" s="676" t="s">
        <v>999</v>
      </c>
      <c r="B382" s="334" t="s">
        <v>496</v>
      </c>
      <c r="C382" s="343">
        <v>242078</v>
      </c>
      <c r="D382" s="343" t="s">
        <v>427</v>
      </c>
      <c r="E382" s="343" t="s">
        <v>552</v>
      </c>
      <c r="F382" s="343">
        <v>5151</v>
      </c>
      <c r="G382" s="343">
        <v>2</v>
      </c>
      <c r="H382" s="343">
        <v>1</v>
      </c>
      <c r="I382" s="343" t="s">
        <v>1317</v>
      </c>
      <c r="J382" s="343" t="s">
        <v>998</v>
      </c>
      <c r="K382" s="343">
        <v>5</v>
      </c>
      <c r="L382" s="671">
        <v>1800000</v>
      </c>
      <c r="M382" s="671">
        <v>0</v>
      </c>
      <c r="N382" s="671"/>
      <c r="O382" s="671">
        <v>0</v>
      </c>
      <c r="P382" s="671">
        <v>0</v>
      </c>
      <c r="Q382" s="671"/>
      <c r="R382" s="671">
        <f t="shared" si="15"/>
        <v>0</v>
      </c>
      <c r="S382" s="671">
        <f t="shared" si="16"/>
        <v>0</v>
      </c>
      <c r="T382" s="675">
        <f t="shared" si="17"/>
        <v>0</v>
      </c>
    </row>
    <row r="383" spans="1:20">
      <c r="A383" s="676" t="s">
        <v>1000</v>
      </c>
      <c r="B383" s="334" t="s">
        <v>496</v>
      </c>
      <c r="C383" s="343">
        <v>242078</v>
      </c>
      <c r="D383" s="343" t="s">
        <v>427</v>
      </c>
      <c r="E383" s="343" t="s">
        <v>552</v>
      </c>
      <c r="F383" s="343">
        <v>5191</v>
      </c>
      <c r="G383" s="343">
        <v>2</v>
      </c>
      <c r="H383" s="343">
        <v>1</v>
      </c>
      <c r="I383" s="343" t="s">
        <v>1317</v>
      </c>
      <c r="J383" s="343" t="s">
        <v>998</v>
      </c>
      <c r="K383" s="343">
        <v>5</v>
      </c>
      <c r="L383" s="671">
        <v>150000</v>
      </c>
      <c r="M383" s="671">
        <v>0</v>
      </c>
      <c r="N383" s="671"/>
      <c r="O383" s="671">
        <v>0</v>
      </c>
      <c r="P383" s="671">
        <v>0</v>
      </c>
      <c r="Q383" s="671"/>
      <c r="R383" s="671">
        <f t="shared" si="15"/>
        <v>0</v>
      </c>
      <c r="S383" s="671">
        <f t="shared" si="16"/>
        <v>0</v>
      </c>
      <c r="T383" s="675">
        <f t="shared" si="17"/>
        <v>0</v>
      </c>
    </row>
    <row r="384" spans="1:20">
      <c r="A384" s="676" t="s">
        <v>1001</v>
      </c>
      <c r="B384" s="334" t="s">
        <v>496</v>
      </c>
      <c r="C384" s="343">
        <v>242078</v>
      </c>
      <c r="D384" s="343" t="s">
        <v>427</v>
      </c>
      <c r="E384" s="343" t="s">
        <v>552</v>
      </c>
      <c r="F384" s="343">
        <v>5211</v>
      </c>
      <c r="G384" s="343">
        <v>2</v>
      </c>
      <c r="H384" s="343">
        <v>1</v>
      </c>
      <c r="I384" s="343" t="s">
        <v>1317</v>
      </c>
      <c r="J384" s="343" t="s">
        <v>998</v>
      </c>
      <c r="K384" s="343">
        <v>5</v>
      </c>
      <c r="L384" s="671">
        <v>150000</v>
      </c>
      <c r="M384" s="671">
        <v>0</v>
      </c>
      <c r="N384" s="671"/>
      <c r="O384" s="671">
        <v>0</v>
      </c>
      <c r="P384" s="671">
        <v>0</v>
      </c>
      <c r="Q384" s="671"/>
      <c r="R384" s="671">
        <f t="shared" si="15"/>
        <v>0</v>
      </c>
      <c r="S384" s="671">
        <f t="shared" si="16"/>
        <v>0</v>
      </c>
      <c r="T384" s="675">
        <f t="shared" si="17"/>
        <v>0</v>
      </c>
    </row>
    <row r="385" spans="1:20">
      <c r="A385" s="676" t="s">
        <v>1002</v>
      </c>
      <c r="B385" s="334" t="s">
        <v>496</v>
      </c>
      <c r="C385" s="343">
        <v>242078</v>
      </c>
      <c r="D385" s="343" t="s">
        <v>427</v>
      </c>
      <c r="E385" s="343" t="s">
        <v>552</v>
      </c>
      <c r="F385" s="343">
        <v>5231</v>
      </c>
      <c r="G385" s="343">
        <v>2</v>
      </c>
      <c r="H385" s="343">
        <v>1</v>
      </c>
      <c r="I385" s="343" t="s">
        <v>1317</v>
      </c>
      <c r="J385" s="343" t="s">
        <v>998</v>
      </c>
      <c r="K385" s="343">
        <v>5</v>
      </c>
      <c r="L385" s="671">
        <v>150000</v>
      </c>
      <c r="M385" s="671">
        <v>0</v>
      </c>
      <c r="N385" s="671"/>
      <c r="O385" s="671">
        <v>0</v>
      </c>
      <c r="P385" s="671">
        <v>0</v>
      </c>
      <c r="Q385" s="671"/>
      <c r="R385" s="671">
        <f t="shared" si="15"/>
        <v>0</v>
      </c>
      <c r="S385" s="671">
        <f t="shared" si="16"/>
        <v>0</v>
      </c>
      <c r="T385" s="675">
        <f t="shared" si="17"/>
        <v>0</v>
      </c>
    </row>
    <row r="386" spans="1:20">
      <c r="A386" s="676" t="s">
        <v>1003</v>
      </c>
      <c r="B386" s="334" t="s">
        <v>496</v>
      </c>
      <c r="C386" s="343">
        <v>242078</v>
      </c>
      <c r="D386" s="343" t="s">
        <v>427</v>
      </c>
      <c r="E386" s="343" t="s">
        <v>552</v>
      </c>
      <c r="F386" s="343">
        <v>5651</v>
      </c>
      <c r="G386" s="343">
        <v>2</v>
      </c>
      <c r="H386" s="343">
        <v>1</v>
      </c>
      <c r="I386" s="343" t="s">
        <v>1317</v>
      </c>
      <c r="J386" s="343" t="s">
        <v>998</v>
      </c>
      <c r="K386" s="343">
        <v>5</v>
      </c>
      <c r="L386" s="671">
        <v>50000</v>
      </c>
      <c r="M386" s="671">
        <v>0</v>
      </c>
      <c r="N386" s="671"/>
      <c r="O386" s="671">
        <v>0</v>
      </c>
      <c r="P386" s="671">
        <v>0</v>
      </c>
      <c r="Q386" s="671"/>
      <c r="R386" s="671">
        <f t="shared" si="15"/>
        <v>0</v>
      </c>
      <c r="S386" s="671">
        <f t="shared" si="16"/>
        <v>0</v>
      </c>
      <c r="T386" s="675">
        <f t="shared" si="17"/>
        <v>0</v>
      </c>
    </row>
    <row r="387" spans="1:20">
      <c r="A387" s="676" t="s">
        <v>1004</v>
      </c>
      <c r="B387" s="334" t="s">
        <v>496</v>
      </c>
      <c r="C387" s="343">
        <v>242078</v>
      </c>
      <c r="D387" s="343" t="s">
        <v>427</v>
      </c>
      <c r="E387" s="343" t="s">
        <v>552</v>
      </c>
      <c r="F387" s="343">
        <v>5661</v>
      </c>
      <c r="G387" s="343">
        <v>2</v>
      </c>
      <c r="H387" s="343">
        <v>1</v>
      </c>
      <c r="I387" s="343" t="s">
        <v>1317</v>
      </c>
      <c r="J387" s="343" t="s">
        <v>998</v>
      </c>
      <c r="K387" s="343">
        <v>5</v>
      </c>
      <c r="L387" s="671">
        <v>50000</v>
      </c>
      <c r="M387" s="671">
        <v>0</v>
      </c>
      <c r="N387" s="671"/>
      <c r="O387" s="671">
        <v>0</v>
      </c>
      <c r="P387" s="671">
        <v>0</v>
      </c>
      <c r="Q387" s="671"/>
      <c r="R387" s="671">
        <f t="shared" si="15"/>
        <v>0</v>
      </c>
      <c r="S387" s="671">
        <f t="shared" si="16"/>
        <v>0</v>
      </c>
      <c r="T387" s="675">
        <f t="shared" si="17"/>
        <v>0</v>
      </c>
    </row>
    <row r="388" spans="1:20">
      <c r="A388" s="676" t="s">
        <v>1005</v>
      </c>
      <c r="B388" s="334" t="s">
        <v>496</v>
      </c>
      <c r="C388" s="343">
        <v>242078</v>
      </c>
      <c r="D388" s="343" t="s">
        <v>427</v>
      </c>
      <c r="E388" s="343" t="s">
        <v>552</v>
      </c>
      <c r="F388" s="343">
        <v>5671</v>
      </c>
      <c r="G388" s="343">
        <v>2</v>
      </c>
      <c r="H388" s="343">
        <v>1</v>
      </c>
      <c r="I388" s="343" t="s">
        <v>1317</v>
      </c>
      <c r="J388" s="343" t="s">
        <v>998</v>
      </c>
      <c r="K388" s="343">
        <v>5</v>
      </c>
      <c r="L388" s="671">
        <v>400000</v>
      </c>
      <c r="M388" s="671">
        <v>0</v>
      </c>
      <c r="N388" s="671"/>
      <c r="O388" s="671">
        <v>0</v>
      </c>
      <c r="P388" s="671">
        <v>0</v>
      </c>
      <c r="Q388" s="671"/>
      <c r="R388" s="671">
        <f t="shared" si="15"/>
        <v>0</v>
      </c>
      <c r="S388" s="671">
        <f t="shared" si="16"/>
        <v>0</v>
      </c>
      <c r="T388" s="675">
        <f t="shared" si="17"/>
        <v>0</v>
      </c>
    </row>
    <row r="389" spans="1:20">
      <c r="A389" s="676" t="s">
        <v>1006</v>
      </c>
      <c r="B389" s="334" t="s">
        <v>496</v>
      </c>
      <c r="C389" s="343">
        <v>242078</v>
      </c>
      <c r="D389" s="343" t="s">
        <v>427</v>
      </c>
      <c r="E389" s="343" t="s">
        <v>552</v>
      </c>
      <c r="F389" s="343">
        <v>5691</v>
      </c>
      <c r="G389" s="343">
        <v>2</v>
      </c>
      <c r="H389" s="343">
        <v>1</v>
      </c>
      <c r="I389" s="343" t="s">
        <v>1317</v>
      </c>
      <c r="J389" s="343" t="s">
        <v>998</v>
      </c>
      <c r="K389" s="343">
        <v>5</v>
      </c>
      <c r="L389" s="671">
        <v>40000</v>
      </c>
      <c r="M389" s="671">
        <v>0</v>
      </c>
      <c r="N389" s="671"/>
      <c r="O389" s="671">
        <v>0</v>
      </c>
      <c r="P389" s="671">
        <v>0</v>
      </c>
      <c r="Q389" s="671"/>
      <c r="R389" s="671">
        <f t="shared" ref="R389:R452" si="18">M389-N389</f>
        <v>0</v>
      </c>
      <c r="S389" s="671">
        <f t="shared" ref="S389:S452" si="19">N389-P389</f>
        <v>0</v>
      </c>
      <c r="T389" s="675">
        <f t="shared" ref="T389:T452" si="20">P389-Q389</f>
        <v>0</v>
      </c>
    </row>
    <row r="390" spans="1:20">
      <c r="A390" s="676" t="s">
        <v>1007</v>
      </c>
      <c r="B390" s="334" t="s">
        <v>496</v>
      </c>
      <c r="C390" s="343">
        <v>242078</v>
      </c>
      <c r="D390" s="343" t="s">
        <v>427</v>
      </c>
      <c r="E390" s="343" t="s">
        <v>552</v>
      </c>
      <c r="F390" s="343">
        <v>5911</v>
      </c>
      <c r="G390" s="343">
        <v>2</v>
      </c>
      <c r="H390" s="343">
        <v>1</v>
      </c>
      <c r="I390" s="343" t="s">
        <v>1317</v>
      </c>
      <c r="J390" s="343" t="s">
        <v>998</v>
      </c>
      <c r="K390" s="343">
        <v>5</v>
      </c>
      <c r="L390" s="671">
        <v>50000</v>
      </c>
      <c r="M390" s="671">
        <v>0</v>
      </c>
      <c r="N390" s="671"/>
      <c r="O390" s="671">
        <v>0</v>
      </c>
      <c r="P390" s="671">
        <v>0</v>
      </c>
      <c r="Q390" s="671"/>
      <c r="R390" s="671">
        <f t="shared" si="18"/>
        <v>0</v>
      </c>
      <c r="S390" s="671">
        <f t="shared" si="19"/>
        <v>0</v>
      </c>
      <c r="T390" s="675">
        <f t="shared" si="20"/>
        <v>0</v>
      </c>
    </row>
    <row r="391" spans="1:20">
      <c r="A391" s="676" t="s">
        <v>1008</v>
      </c>
      <c r="B391" s="334" t="s">
        <v>496</v>
      </c>
      <c r="C391" s="343">
        <v>242078</v>
      </c>
      <c r="D391" s="343" t="s">
        <v>427</v>
      </c>
      <c r="E391" s="343" t="s">
        <v>548</v>
      </c>
      <c r="F391" s="343">
        <v>2151</v>
      </c>
      <c r="G391" s="343">
        <v>1</v>
      </c>
      <c r="H391" s="343">
        <v>1</v>
      </c>
      <c r="I391" s="343" t="s">
        <v>1317</v>
      </c>
      <c r="J391" s="343"/>
      <c r="K391" s="343">
        <v>2</v>
      </c>
      <c r="L391" s="671">
        <v>250000</v>
      </c>
      <c r="M391" s="671">
        <v>0</v>
      </c>
      <c r="N391" s="671"/>
      <c r="O391" s="671">
        <v>0</v>
      </c>
      <c r="P391" s="671">
        <v>0</v>
      </c>
      <c r="Q391" s="671"/>
      <c r="R391" s="671">
        <f t="shared" si="18"/>
        <v>0</v>
      </c>
      <c r="S391" s="671">
        <f t="shared" si="19"/>
        <v>0</v>
      </c>
      <c r="T391" s="675">
        <f t="shared" si="20"/>
        <v>0</v>
      </c>
    </row>
    <row r="392" spans="1:20">
      <c r="A392" s="676" t="s">
        <v>1009</v>
      </c>
      <c r="B392" s="334" t="s">
        <v>496</v>
      </c>
      <c r="C392" s="343">
        <v>242078</v>
      </c>
      <c r="D392" s="343" t="s">
        <v>427</v>
      </c>
      <c r="E392" s="343" t="s">
        <v>548</v>
      </c>
      <c r="F392" s="343">
        <v>2171</v>
      </c>
      <c r="G392" s="343">
        <v>1</v>
      </c>
      <c r="H392" s="343">
        <v>1</v>
      </c>
      <c r="I392" s="343" t="s">
        <v>1317</v>
      </c>
      <c r="J392" s="343"/>
      <c r="K392" s="343">
        <v>2</v>
      </c>
      <c r="L392" s="671">
        <v>150000</v>
      </c>
      <c r="M392" s="671">
        <v>150000</v>
      </c>
      <c r="N392" s="671"/>
      <c r="O392" s="671">
        <v>60000</v>
      </c>
      <c r="P392" s="671">
        <v>0</v>
      </c>
      <c r="Q392" s="671"/>
      <c r="R392" s="671">
        <f t="shared" si="18"/>
        <v>150000</v>
      </c>
      <c r="S392" s="671">
        <f t="shared" si="19"/>
        <v>0</v>
      </c>
      <c r="T392" s="675">
        <f t="shared" si="20"/>
        <v>0</v>
      </c>
    </row>
    <row r="393" spans="1:20">
      <c r="A393" s="676" t="s">
        <v>1010</v>
      </c>
      <c r="B393" s="334" t="s">
        <v>496</v>
      </c>
      <c r="C393" s="343">
        <v>242078</v>
      </c>
      <c r="D393" s="343" t="s">
        <v>427</v>
      </c>
      <c r="E393" s="343" t="s">
        <v>548</v>
      </c>
      <c r="F393" s="343">
        <v>2211</v>
      </c>
      <c r="G393" s="343">
        <v>1</v>
      </c>
      <c r="H393" s="343">
        <v>1</v>
      </c>
      <c r="I393" s="343" t="s">
        <v>1317</v>
      </c>
      <c r="J393" s="343"/>
      <c r="K393" s="343">
        <v>2</v>
      </c>
      <c r="L393" s="671">
        <v>250000</v>
      </c>
      <c r="M393" s="671">
        <v>250000</v>
      </c>
      <c r="N393" s="671"/>
      <c r="O393" s="671">
        <v>100000</v>
      </c>
      <c r="P393" s="671">
        <v>0</v>
      </c>
      <c r="Q393" s="671"/>
      <c r="R393" s="671">
        <f t="shared" si="18"/>
        <v>250000</v>
      </c>
      <c r="S393" s="671">
        <f t="shared" si="19"/>
        <v>0</v>
      </c>
      <c r="T393" s="675">
        <f t="shared" si="20"/>
        <v>0</v>
      </c>
    </row>
    <row r="394" spans="1:20">
      <c r="A394" s="676" t="s">
        <v>1011</v>
      </c>
      <c r="B394" s="334" t="s">
        <v>496</v>
      </c>
      <c r="C394" s="343">
        <v>242078</v>
      </c>
      <c r="D394" s="343" t="s">
        <v>427</v>
      </c>
      <c r="E394" s="343" t="s">
        <v>548</v>
      </c>
      <c r="F394" s="343">
        <v>2471</v>
      </c>
      <c r="G394" s="343">
        <v>1</v>
      </c>
      <c r="H394" s="343">
        <v>1</v>
      </c>
      <c r="I394" s="343" t="s">
        <v>1317</v>
      </c>
      <c r="J394" s="343"/>
      <c r="K394" s="343">
        <v>2</v>
      </c>
      <c r="L394" s="671">
        <v>100000</v>
      </c>
      <c r="M394" s="671">
        <v>0</v>
      </c>
      <c r="N394" s="671"/>
      <c r="O394" s="671">
        <v>0</v>
      </c>
      <c r="P394" s="671">
        <v>0</v>
      </c>
      <c r="Q394" s="671"/>
      <c r="R394" s="671">
        <f t="shared" si="18"/>
        <v>0</v>
      </c>
      <c r="S394" s="671">
        <f t="shared" si="19"/>
        <v>0</v>
      </c>
      <c r="T394" s="675">
        <f t="shared" si="20"/>
        <v>0</v>
      </c>
    </row>
    <row r="395" spans="1:20">
      <c r="A395" s="676" t="s">
        <v>1012</v>
      </c>
      <c r="B395" s="334" t="s">
        <v>496</v>
      </c>
      <c r="C395" s="343">
        <v>242078</v>
      </c>
      <c r="D395" s="343" t="s">
        <v>427</v>
      </c>
      <c r="E395" s="343" t="s">
        <v>548</v>
      </c>
      <c r="F395" s="343">
        <v>2481</v>
      </c>
      <c r="G395" s="343">
        <v>1</v>
      </c>
      <c r="H395" s="343">
        <v>1</v>
      </c>
      <c r="I395" s="343" t="s">
        <v>1317</v>
      </c>
      <c r="J395" s="343"/>
      <c r="K395" s="343">
        <v>2</v>
      </c>
      <c r="L395" s="671">
        <v>100000</v>
      </c>
      <c r="M395" s="671">
        <v>100000</v>
      </c>
      <c r="N395" s="671"/>
      <c r="O395" s="671">
        <v>40000</v>
      </c>
      <c r="P395" s="671">
        <v>0</v>
      </c>
      <c r="Q395" s="671"/>
      <c r="R395" s="671">
        <f t="shared" si="18"/>
        <v>100000</v>
      </c>
      <c r="S395" s="671">
        <f t="shared" si="19"/>
        <v>0</v>
      </c>
      <c r="T395" s="675">
        <f t="shared" si="20"/>
        <v>0</v>
      </c>
    </row>
    <row r="396" spans="1:20">
      <c r="A396" s="676" t="s">
        <v>1013</v>
      </c>
      <c r="B396" s="334" t="s">
        <v>496</v>
      </c>
      <c r="C396" s="343">
        <v>242078</v>
      </c>
      <c r="D396" s="343" t="s">
        <v>427</v>
      </c>
      <c r="E396" s="343" t="s">
        <v>548</v>
      </c>
      <c r="F396" s="343">
        <v>2491</v>
      </c>
      <c r="G396" s="343">
        <v>1</v>
      </c>
      <c r="H396" s="343">
        <v>1</v>
      </c>
      <c r="I396" s="343" t="s">
        <v>1317</v>
      </c>
      <c r="J396" s="343"/>
      <c r="K396" s="343">
        <v>2</v>
      </c>
      <c r="L396" s="671">
        <v>100000</v>
      </c>
      <c r="M396" s="671">
        <v>100000</v>
      </c>
      <c r="N396" s="671"/>
      <c r="O396" s="671">
        <v>40000</v>
      </c>
      <c r="P396" s="671">
        <v>0</v>
      </c>
      <c r="Q396" s="671"/>
      <c r="R396" s="671">
        <f t="shared" si="18"/>
        <v>100000</v>
      </c>
      <c r="S396" s="671">
        <f t="shared" si="19"/>
        <v>0</v>
      </c>
      <c r="T396" s="675">
        <f t="shared" si="20"/>
        <v>0</v>
      </c>
    </row>
    <row r="397" spans="1:20">
      <c r="A397" s="676" t="s">
        <v>1014</v>
      </c>
      <c r="B397" s="334" t="s">
        <v>496</v>
      </c>
      <c r="C397" s="343">
        <v>242078</v>
      </c>
      <c r="D397" s="343" t="s">
        <v>427</v>
      </c>
      <c r="E397" s="343" t="s">
        <v>548</v>
      </c>
      <c r="F397" s="343">
        <v>2561</v>
      </c>
      <c r="G397" s="343">
        <v>1</v>
      </c>
      <c r="H397" s="343">
        <v>1</v>
      </c>
      <c r="I397" s="343" t="s">
        <v>1317</v>
      </c>
      <c r="J397" s="343"/>
      <c r="K397" s="343">
        <v>2</v>
      </c>
      <c r="L397" s="671">
        <v>80000</v>
      </c>
      <c r="M397" s="671">
        <v>0</v>
      </c>
      <c r="N397" s="671"/>
      <c r="O397" s="671">
        <v>0</v>
      </c>
      <c r="P397" s="671">
        <v>0</v>
      </c>
      <c r="Q397" s="671"/>
      <c r="R397" s="671">
        <f t="shared" si="18"/>
        <v>0</v>
      </c>
      <c r="S397" s="671">
        <f t="shared" si="19"/>
        <v>0</v>
      </c>
      <c r="T397" s="675">
        <f t="shared" si="20"/>
        <v>0</v>
      </c>
    </row>
    <row r="398" spans="1:20">
      <c r="A398" s="676" t="s">
        <v>1742</v>
      </c>
      <c r="B398" s="334" t="s">
        <v>517</v>
      </c>
      <c r="C398" s="343">
        <v>221001</v>
      </c>
      <c r="D398" s="343" t="s">
        <v>445</v>
      </c>
      <c r="E398" s="343" t="s">
        <v>548</v>
      </c>
      <c r="F398" s="343">
        <v>3112</v>
      </c>
      <c r="G398" s="343">
        <v>1</v>
      </c>
      <c r="H398" s="343">
        <v>2</v>
      </c>
      <c r="I398" s="343" t="s">
        <v>1317</v>
      </c>
      <c r="J398" s="343"/>
      <c r="K398" s="343">
        <v>3</v>
      </c>
      <c r="L398" s="671">
        <v>0</v>
      </c>
      <c r="M398" s="671">
        <v>5539800</v>
      </c>
      <c r="N398" s="671"/>
      <c r="O398" s="671">
        <v>2215920</v>
      </c>
      <c r="P398" s="671">
        <v>0</v>
      </c>
      <c r="Q398" s="671"/>
      <c r="R398" s="671">
        <f t="shared" si="18"/>
        <v>5539800</v>
      </c>
      <c r="S398" s="671">
        <f t="shared" si="19"/>
        <v>0</v>
      </c>
      <c r="T398" s="675">
        <f t="shared" si="20"/>
        <v>0</v>
      </c>
    </row>
    <row r="399" spans="1:20">
      <c r="A399" s="676" t="s">
        <v>1016</v>
      </c>
      <c r="B399" s="334" t="s">
        <v>496</v>
      </c>
      <c r="C399" s="343">
        <v>242078</v>
      </c>
      <c r="D399" s="343" t="s">
        <v>427</v>
      </c>
      <c r="E399" s="343" t="s">
        <v>548</v>
      </c>
      <c r="F399" s="343">
        <v>2911</v>
      </c>
      <c r="G399" s="343">
        <v>1</v>
      </c>
      <c r="H399" s="343">
        <v>1</v>
      </c>
      <c r="I399" s="343" t="s">
        <v>1317</v>
      </c>
      <c r="J399" s="343"/>
      <c r="K399" s="343">
        <v>2</v>
      </c>
      <c r="L399" s="671">
        <v>120000</v>
      </c>
      <c r="M399" s="671">
        <v>0</v>
      </c>
      <c r="N399" s="671"/>
      <c r="O399" s="671">
        <v>0</v>
      </c>
      <c r="P399" s="671">
        <v>0</v>
      </c>
      <c r="Q399" s="671"/>
      <c r="R399" s="671">
        <f t="shared" si="18"/>
        <v>0</v>
      </c>
      <c r="S399" s="671">
        <f t="shared" si="19"/>
        <v>0</v>
      </c>
      <c r="T399" s="675">
        <f t="shared" si="20"/>
        <v>0</v>
      </c>
    </row>
    <row r="400" spans="1:20">
      <c r="A400" s="676" t="s">
        <v>1741</v>
      </c>
      <c r="B400" s="334" t="s">
        <v>483</v>
      </c>
      <c r="C400" s="343">
        <v>221024</v>
      </c>
      <c r="D400" s="343" t="s">
        <v>391</v>
      </c>
      <c r="E400" s="343" t="s">
        <v>548</v>
      </c>
      <c r="F400" s="343">
        <v>3112</v>
      </c>
      <c r="G400" s="343">
        <v>1</v>
      </c>
      <c r="H400" s="343">
        <v>2</v>
      </c>
      <c r="I400" s="343" t="s">
        <v>1317</v>
      </c>
      <c r="J400" s="343"/>
      <c r="K400" s="343">
        <v>3</v>
      </c>
      <c r="L400" s="671">
        <v>0</v>
      </c>
      <c r="M400" s="671">
        <v>0</v>
      </c>
      <c r="N400" s="671"/>
      <c r="O400" s="671">
        <v>0</v>
      </c>
      <c r="P400" s="671">
        <v>0</v>
      </c>
      <c r="Q400" s="671"/>
      <c r="R400" s="671">
        <f t="shared" si="18"/>
        <v>0</v>
      </c>
      <c r="S400" s="671">
        <f t="shared" si="19"/>
        <v>0</v>
      </c>
      <c r="T400" s="675">
        <f t="shared" si="20"/>
        <v>0</v>
      </c>
    </row>
    <row r="401" spans="1:20">
      <c r="A401" s="676" t="s">
        <v>1740</v>
      </c>
      <c r="B401" s="334" t="s">
        <v>496</v>
      </c>
      <c r="C401" s="343">
        <v>242078</v>
      </c>
      <c r="D401" s="343" t="s">
        <v>427</v>
      </c>
      <c r="E401" s="343" t="s">
        <v>548</v>
      </c>
      <c r="F401" s="343">
        <v>3362</v>
      </c>
      <c r="G401" s="343">
        <v>1</v>
      </c>
      <c r="H401" s="343">
        <v>1</v>
      </c>
      <c r="I401" s="343" t="s">
        <v>1317</v>
      </c>
      <c r="J401" s="343"/>
      <c r="K401" s="343">
        <v>3</v>
      </c>
      <c r="L401" s="671">
        <v>0</v>
      </c>
      <c r="M401" s="671">
        <v>3500000</v>
      </c>
      <c r="N401" s="671"/>
      <c r="O401" s="671">
        <v>3500000</v>
      </c>
      <c r="P401" s="671">
        <v>0</v>
      </c>
      <c r="Q401" s="671"/>
      <c r="R401" s="671">
        <f t="shared" si="18"/>
        <v>3500000</v>
      </c>
      <c r="S401" s="671">
        <f t="shared" si="19"/>
        <v>0</v>
      </c>
      <c r="T401" s="675">
        <f t="shared" si="20"/>
        <v>0</v>
      </c>
    </row>
    <row r="402" spans="1:20">
      <c r="A402" s="676" t="s">
        <v>1739</v>
      </c>
      <c r="B402" s="334" t="s">
        <v>496</v>
      </c>
      <c r="C402" s="343">
        <v>242078</v>
      </c>
      <c r="D402" s="343" t="s">
        <v>427</v>
      </c>
      <c r="E402" s="343" t="s">
        <v>548</v>
      </c>
      <c r="F402" s="343">
        <v>3371</v>
      </c>
      <c r="G402" s="343">
        <v>1</v>
      </c>
      <c r="H402" s="343">
        <v>1</v>
      </c>
      <c r="I402" s="343" t="s">
        <v>1317</v>
      </c>
      <c r="J402" s="343"/>
      <c r="K402" s="343">
        <v>3</v>
      </c>
      <c r="L402" s="671">
        <v>0</v>
      </c>
      <c r="M402" s="671">
        <v>0</v>
      </c>
      <c r="N402" s="671"/>
      <c r="O402" s="671">
        <v>0</v>
      </c>
      <c r="P402" s="671">
        <v>0</v>
      </c>
      <c r="Q402" s="671"/>
      <c r="R402" s="671">
        <f t="shared" si="18"/>
        <v>0</v>
      </c>
      <c r="S402" s="671">
        <f t="shared" si="19"/>
        <v>0</v>
      </c>
      <c r="T402" s="675">
        <f t="shared" si="20"/>
        <v>0</v>
      </c>
    </row>
    <row r="403" spans="1:20">
      <c r="A403" s="676" t="s">
        <v>1017</v>
      </c>
      <c r="B403" s="334" t="s">
        <v>496</v>
      </c>
      <c r="C403" s="343">
        <v>242078</v>
      </c>
      <c r="D403" s="343" t="s">
        <v>427</v>
      </c>
      <c r="E403" s="343" t="s">
        <v>548</v>
      </c>
      <c r="F403" s="343">
        <v>3371</v>
      </c>
      <c r="G403" s="343">
        <v>1</v>
      </c>
      <c r="H403" s="343">
        <v>1</v>
      </c>
      <c r="I403" s="343">
        <v>87</v>
      </c>
      <c r="J403" s="343"/>
      <c r="K403" s="343">
        <v>3</v>
      </c>
      <c r="L403" s="671">
        <v>0</v>
      </c>
      <c r="M403" s="671">
        <v>4844693.5999999996</v>
      </c>
      <c r="N403" s="671">
        <v>4844693.5999999996</v>
      </c>
      <c r="O403" s="671">
        <v>3900000</v>
      </c>
      <c r="P403" s="671">
        <v>871519.92</v>
      </c>
      <c r="Q403" s="671">
        <v>871519.92</v>
      </c>
      <c r="R403" s="671">
        <f t="shared" si="18"/>
        <v>0</v>
      </c>
      <c r="S403" s="671">
        <f t="shared" si="19"/>
        <v>3973173.6799999997</v>
      </c>
      <c r="T403" s="675">
        <f t="shared" si="20"/>
        <v>0</v>
      </c>
    </row>
    <row r="404" spans="1:20">
      <c r="A404" s="676" t="s">
        <v>1018</v>
      </c>
      <c r="B404" s="334" t="s">
        <v>496</v>
      </c>
      <c r="C404" s="343">
        <v>242078</v>
      </c>
      <c r="D404" s="343" t="s">
        <v>427</v>
      </c>
      <c r="E404" s="343" t="s">
        <v>548</v>
      </c>
      <c r="F404" s="343">
        <v>3511</v>
      </c>
      <c r="G404" s="343">
        <v>1</v>
      </c>
      <c r="H404" s="343">
        <v>1</v>
      </c>
      <c r="I404" s="343" t="s">
        <v>1317</v>
      </c>
      <c r="J404" s="343"/>
      <c r="K404" s="343">
        <v>3</v>
      </c>
      <c r="L404" s="671">
        <v>100000</v>
      </c>
      <c r="M404" s="671">
        <v>0</v>
      </c>
      <c r="N404" s="671"/>
      <c r="O404" s="671">
        <v>0</v>
      </c>
      <c r="P404" s="671">
        <v>0</v>
      </c>
      <c r="Q404" s="671"/>
      <c r="R404" s="671">
        <f t="shared" si="18"/>
        <v>0</v>
      </c>
      <c r="S404" s="671">
        <f t="shared" si="19"/>
        <v>0</v>
      </c>
      <c r="T404" s="675">
        <f t="shared" si="20"/>
        <v>0</v>
      </c>
    </row>
    <row r="405" spans="1:20">
      <c r="A405" s="676" t="s">
        <v>1738</v>
      </c>
      <c r="B405" s="334" t="s">
        <v>496</v>
      </c>
      <c r="C405" s="343">
        <v>242078</v>
      </c>
      <c r="D405" s="343" t="s">
        <v>427</v>
      </c>
      <c r="E405" s="343" t="s">
        <v>548</v>
      </c>
      <c r="F405" s="343">
        <v>3531</v>
      </c>
      <c r="G405" s="343">
        <v>1</v>
      </c>
      <c r="H405" s="343">
        <v>1</v>
      </c>
      <c r="I405" s="343" t="s">
        <v>1317</v>
      </c>
      <c r="J405" s="343"/>
      <c r="K405" s="343">
        <v>3</v>
      </c>
      <c r="L405" s="671">
        <v>0</v>
      </c>
      <c r="M405" s="671">
        <v>757109</v>
      </c>
      <c r="N405" s="671"/>
      <c r="O405" s="671">
        <v>757109</v>
      </c>
      <c r="P405" s="671">
        <v>0</v>
      </c>
      <c r="Q405" s="671"/>
      <c r="R405" s="671">
        <f t="shared" si="18"/>
        <v>757109</v>
      </c>
      <c r="S405" s="671">
        <f t="shared" si="19"/>
        <v>0</v>
      </c>
      <c r="T405" s="675">
        <f t="shared" si="20"/>
        <v>0</v>
      </c>
    </row>
    <row r="406" spans="1:20">
      <c r="A406" s="676" t="s">
        <v>1737</v>
      </c>
      <c r="B406" s="334" t="s">
        <v>496</v>
      </c>
      <c r="C406" s="343">
        <v>242078</v>
      </c>
      <c r="D406" s="343" t="s">
        <v>427</v>
      </c>
      <c r="E406" s="343" t="s">
        <v>548</v>
      </c>
      <c r="F406" s="343">
        <v>3581</v>
      </c>
      <c r="G406" s="343">
        <v>1</v>
      </c>
      <c r="H406" s="343">
        <v>1</v>
      </c>
      <c r="I406" s="343" t="s">
        <v>1317</v>
      </c>
      <c r="J406" s="343"/>
      <c r="K406" s="343">
        <v>3</v>
      </c>
      <c r="L406" s="671">
        <v>0</v>
      </c>
      <c r="M406" s="671">
        <v>0</v>
      </c>
      <c r="N406" s="671"/>
      <c r="O406" s="671">
        <v>0</v>
      </c>
      <c r="P406" s="671">
        <v>0</v>
      </c>
      <c r="Q406" s="671"/>
      <c r="R406" s="671">
        <f t="shared" si="18"/>
        <v>0</v>
      </c>
      <c r="S406" s="671">
        <f t="shared" si="19"/>
        <v>0</v>
      </c>
      <c r="T406" s="675">
        <f t="shared" si="20"/>
        <v>0</v>
      </c>
    </row>
    <row r="407" spans="1:20">
      <c r="A407" s="676" t="s">
        <v>1019</v>
      </c>
      <c r="B407" s="334" t="s">
        <v>496</v>
      </c>
      <c r="C407" s="343">
        <v>242078</v>
      </c>
      <c r="D407" s="343" t="s">
        <v>427</v>
      </c>
      <c r="E407" s="343" t="s">
        <v>548</v>
      </c>
      <c r="F407" s="343">
        <v>3651</v>
      </c>
      <c r="G407" s="343">
        <v>1</v>
      </c>
      <c r="H407" s="343">
        <v>1</v>
      </c>
      <c r="I407" s="343" t="s">
        <v>1317</v>
      </c>
      <c r="J407" s="343"/>
      <c r="K407" s="343">
        <v>3</v>
      </c>
      <c r="L407" s="671">
        <v>80000</v>
      </c>
      <c r="M407" s="671">
        <v>0</v>
      </c>
      <c r="N407" s="671"/>
      <c r="O407" s="671">
        <v>0</v>
      </c>
      <c r="P407" s="671">
        <v>0</v>
      </c>
      <c r="Q407" s="671"/>
      <c r="R407" s="671">
        <f t="shared" si="18"/>
        <v>0</v>
      </c>
      <c r="S407" s="671">
        <f t="shared" si="19"/>
        <v>0</v>
      </c>
      <c r="T407" s="675">
        <f t="shared" si="20"/>
        <v>0</v>
      </c>
    </row>
    <row r="408" spans="1:20">
      <c r="A408" s="676" t="s">
        <v>1020</v>
      </c>
      <c r="B408" s="334" t="s">
        <v>496</v>
      </c>
      <c r="C408" s="343">
        <v>242078</v>
      </c>
      <c r="D408" s="343" t="s">
        <v>427</v>
      </c>
      <c r="E408" s="343" t="s">
        <v>548</v>
      </c>
      <c r="F408" s="343">
        <v>3722</v>
      </c>
      <c r="G408" s="343">
        <v>1</v>
      </c>
      <c r="H408" s="343">
        <v>1</v>
      </c>
      <c r="I408" s="343" t="s">
        <v>1317</v>
      </c>
      <c r="J408" s="343"/>
      <c r="K408" s="343">
        <v>3</v>
      </c>
      <c r="L408" s="671">
        <v>430000</v>
      </c>
      <c r="M408" s="671">
        <v>430000</v>
      </c>
      <c r="N408" s="671">
        <v>430000</v>
      </c>
      <c r="O408" s="671">
        <v>172000</v>
      </c>
      <c r="P408" s="671">
        <v>43000</v>
      </c>
      <c r="Q408" s="671">
        <v>43000</v>
      </c>
      <c r="R408" s="671">
        <f t="shared" si="18"/>
        <v>0</v>
      </c>
      <c r="S408" s="671">
        <f t="shared" si="19"/>
        <v>387000</v>
      </c>
      <c r="T408" s="675">
        <f t="shared" si="20"/>
        <v>0</v>
      </c>
    </row>
    <row r="409" spans="1:20">
      <c r="A409" s="676" t="s">
        <v>1021</v>
      </c>
      <c r="B409" s="334" t="s">
        <v>496</v>
      </c>
      <c r="C409" s="343">
        <v>242078</v>
      </c>
      <c r="D409" s="343" t="s">
        <v>427</v>
      </c>
      <c r="E409" s="343" t="s">
        <v>548</v>
      </c>
      <c r="F409" s="343">
        <v>3821</v>
      </c>
      <c r="G409" s="343">
        <v>1</v>
      </c>
      <c r="H409" s="343">
        <v>1</v>
      </c>
      <c r="I409" s="343" t="s">
        <v>1317</v>
      </c>
      <c r="J409" s="343"/>
      <c r="K409" s="343">
        <v>3</v>
      </c>
      <c r="L409" s="671">
        <v>13500000</v>
      </c>
      <c r="M409" s="671">
        <v>2398197.4</v>
      </c>
      <c r="N409" s="671">
        <v>475487.06</v>
      </c>
      <c r="O409" s="671">
        <v>1400000</v>
      </c>
      <c r="P409" s="671">
        <v>0</v>
      </c>
      <c r="Q409" s="671"/>
      <c r="R409" s="671">
        <f t="shared" si="18"/>
        <v>1922710.3399999999</v>
      </c>
      <c r="S409" s="671">
        <f t="shared" si="19"/>
        <v>475487.06</v>
      </c>
      <c r="T409" s="675">
        <f t="shared" si="20"/>
        <v>0</v>
      </c>
    </row>
    <row r="410" spans="1:20">
      <c r="A410" s="676" t="s">
        <v>1736</v>
      </c>
      <c r="B410" s="334" t="s">
        <v>496</v>
      </c>
      <c r="C410" s="343">
        <v>242078</v>
      </c>
      <c r="D410" s="343" t="s">
        <v>427</v>
      </c>
      <c r="E410" s="343" t="s">
        <v>548</v>
      </c>
      <c r="F410" s="343">
        <v>3921</v>
      </c>
      <c r="G410" s="343">
        <v>1</v>
      </c>
      <c r="H410" s="343">
        <v>1</v>
      </c>
      <c r="I410" s="343" t="s">
        <v>1317</v>
      </c>
      <c r="J410" s="343"/>
      <c r="K410" s="343">
        <v>3</v>
      </c>
      <c r="L410" s="671">
        <v>0</v>
      </c>
      <c r="M410" s="671">
        <v>2000000</v>
      </c>
      <c r="N410" s="671">
        <v>2000000</v>
      </c>
      <c r="O410" s="671">
        <v>2000000</v>
      </c>
      <c r="P410" s="671">
        <v>766811</v>
      </c>
      <c r="Q410" s="671">
        <v>766811</v>
      </c>
      <c r="R410" s="671">
        <f t="shared" si="18"/>
        <v>0</v>
      </c>
      <c r="S410" s="671">
        <f t="shared" si="19"/>
        <v>1233189</v>
      </c>
      <c r="T410" s="675">
        <f t="shared" si="20"/>
        <v>0</v>
      </c>
    </row>
    <row r="411" spans="1:20">
      <c r="A411" s="676" t="s">
        <v>1022</v>
      </c>
      <c r="B411" s="334" t="s">
        <v>490</v>
      </c>
      <c r="C411" s="343">
        <v>242135</v>
      </c>
      <c r="D411" s="343" t="s">
        <v>403</v>
      </c>
      <c r="E411" s="343" t="s">
        <v>552</v>
      </c>
      <c r="F411" s="343">
        <v>2419</v>
      </c>
      <c r="G411" s="343">
        <v>2</v>
      </c>
      <c r="H411" s="343">
        <v>1</v>
      </c>
      <c r="I411" s="343" t="s">
        <v>1317</v>
      </c>
      <c r="J411" s="343"/>
      <c r="K411" s="343">
        <v>2</v>
      </c>
      <c r="L411" s="671">
        <v>236460</v>
      </c>
      <c r="M411" s="671">
        <v>236460</v>
      </c>
      <c r="N411" s="671"/>
      <c r="O411" s="671">
        <v>78819</v>
      </c>
      <c r="P411" s="671">
        <v>0</v>
      </c>
      <c r="Q411" s="671"/>
      <c r="R411" s="671">
        <f t="shared" si="18"/>
        <v>236460</v>
      </c>
      <c r="S411" s="671">
        <f t="shared" si="19"/>
        <v>0</v>
      </c>
      <c r="T411" s="675">
        <f t="shared" si="20"/>
        <v>0</v>
      </c>
    </row>
    <row r="412" spans="1:20">
      <c r="A412" s="676" t="s">
        <v>1023</v>
      </c>
      <c r="B412" s="334" t="s">
        <v>490</v>
      </c>
      <c r="C412" s="343">
        <v>242135</v>
      </c>
      <c r="D412" s="343" t="s">
        <v>403</v>
      </c>
      <c r="E412" s="343" t="s">
        <v>552</v>
      </c>
      <c r="F412" s="343">
        <v>2421</v>
      </c>
      <c r="G412" s="343">
        <v>2</v>
      </c>
      <c r="H412" s="343">
        <v>1</v>
      </c>
      <c r="I412" s="343" t="s">
        <v>1317</v>
      </c>
      <c r="J412" s="343"/>
      <c r="K412" s="343">
        <v>2</v>
      </c>
      <c r="L412" s="671">
        <v>67800</v>
      </c>
      <c r="M412" s="671">
        <v>67800</v>
      </c>
      <c r="N412" s="671"/>
      <c r="O412" s="671">
        <v>22599</v>
      </c>
      <c r="P412" s="671">
        <v>0</v>
      </c>
      <c r="Q412" s="671"/>
      <c r="R412" s="671">
        <f t="shared" si="18"/>
        <v>67800</v>
      </c>
      <c r="S412" s="671">
        <f t="shared" si="19"/>
        <v>0</v>
      </c>
      <c r="T412" s="675">
        <f t="shared" si="20"/>
        <v>0</v>
      </c>
    </row>
    <row r="413" spans="1:20">
      <c r="A413" s="676" t="s">
        <v>1024</v>
      </c>
      <c r="B413" s="334" t="s">
        <v>490</v>
      </c>
      <c r="C413" s="343">
        <v>242135</v>
      </c>
      <c r="D413" s="343" t="s">
        <v>403</v>
      </c>
      <c r="E413" s="343" t="s">
        <v>552</v>
      </c>
      <c r="F413" s="343">
        <v>2431</v>
      </c>
      <c r="G413" s="343">
        <v>2</v>
      </c>
      <c r="H413" s="343">
        <v>1</v>
      </c>
      <c r="I413" s="343" t="s">
        <v>1317</v>
      </c>
      <c r="J413" s="343"/>
      <c r="K413" s="343">
        <v>2</v>
      </c>
      <c r="L413" s="671">
        <v>4485</v>
      </c>
      <c r="M413" s="671">
        <v>4485</v>
      </c>
      <c r="N413" s="671"/>
      <c r="O413" s="671">
        <v>1494</v>
      </c>
      <c r="P413" s="671">
        <v>0</v>
      </c>
      <c r="Q413" s="671"/>
      <c r="R413" s="671">
        <f t="shared" si="18"/>
        <v>4485</v>
      </c>
      <c r="S413" s="671">
        <f t="shared" si="19"/>
        <v>0</v>
      </c>
      <c r="T413" s="675">
        <f t="shared" si="20"/>
        <v>0</v>
      </c>
    </row>
    <row r="414" spans="1:20">
      <c r="A414" s="676" t="s">
        <v>1025</v>
      </c>
      <c r="B414" s="334" t="s">
        <v>490</v>
      </c>
      <c r="C414" s="343">
        <v>242135</v>
      </c>
      <c r="D414" s="343" t="s">
        <v>403</v>
      </c>
      <c r="E414" s="343" t="s">
        <v>552</v>
      </c>
      <c r="F414" s="343">
        <v>2461</v>
      </c>
      <c r="G414" s="343">
        <v>2</v>
      </c>
      <c r="H414" s="343">
        <v>1</v>
      </c>
      <c r="I414" s="343" t="s">
        <v>1317</v>
      </c>
      <c r="J414" s="343"/>
      <c r="K414" s="343">
        <v>2</v>
      </c>
      <c r="L414" s="671">
        <v>852625</v>
      </c>
      <c r="M414" s="671">
        <v>852625</v>
      </c>
      <c r="N414" s="671"/>
      <c r="O414" s="671">
        <v>284208</v>
      </c>
      <c r="P414" s="671">
        <v>0</v>
      </c>
      <c r="Q414" s="671"/>
      <c r="R414" s="671">
        <f t="shared" si="18"/>
        <v>852625</v>
      </c>
      <c r="S414" s="671">
        <f t="shared" si="19"/>
        <v>0</v>
      </c>
      <c r="T414" s="675">
        <f t="shared" si="20"/>
        <v>0</v>
      </c>
    </row>
    <row r="415" spans="1:20">
      <c r="A415" s="676" t="s">
        <v>1026</v>
      </c>
      <c r="B415" s="334" t="s">
        <v>490</v>
      </c>
      <c r="C415" s="343">
        <v>242135</v>
      </c>
      <c r="D415" s="343" t="s">
        <v>403</v>
      </c>
      <c r="E415" s="343" t="s">
        <v>552</v>
      </c>
      <c r="F415" s="343">
        <v>2471</v>
      </c>
      <c r="G415" s="343">
        <v>2</v>
      </c>
      <c r="H415" s="343">
        <v>1</v>
      </c>
      <c r="I415" s="343" t="s">
        <v>1317</v>
      </c>
      <c r="J415" s="343"/>
      <c r="K415" s="343">
        <v>2</v>
      </c>
      <c r="L415" s="671">
        <v>145500</v>
      </c>
      <c r="M415" s="671">
        <v>145500</v>
      </c>
      <c r="N415" s="671"/>
      <c r="O415" s="671">
        <v>48501</v>
      </c>
      <c r="P415" s="671">
        <v>0</v>
      </c>
      <c r="Q415" s="671"/>
      <c r="R415" s="671">
        <f t="shared" si="18"/>
        <v>145500</v>
      </c>
      <c r="S415" s="671">
        <f t="shared" si="19"/>
        <v>0</v>
      </c>
      <c r="T415" s="675">
        <f t="shared" si="20"/>
        <v>0</v>
      </c>
    </row>
    <row r="416" spans="1:20">
      <c r="A416" s="676" t="s">
        <v>1027</v>
      </c>
      <c r="B416" s="334" t="s">
        <v>490</v>
      </c>
      <c r="C416" s="343">
        <v>242135</v>
      </c>
      <c r="D416" s="343" t="s">
        <v>403</v>
      </c>
      <c r="E416" s="343" t="s">
        <v>552</v>
      </c>
      <c r="F416" s="343">
        <v>2491</v>
      </c>
      <c r="G416" s="343">
        <v>2</v>
      </c>
      <c r="H416" s="343">
        <v>1</v>
      </c>
      <c r="I416" s="343" t="s">
        <v>1317</v>
      </c>
      <c r="J416" s="343"/>
      <c r="K416" s="343">
        <v>2</v>
      </c>
      <c r="L416" s="671">
        <v>1555735</v>
      </c>
      <c r="M416" s="671">
        <v>1555735</v>
      </c>
      <c r="N416" s="671"/>
      <c r="O416" s="671">
        <v>518577</v>
      </c>
      <c r="P416" s="671">
        <v>0</v>
      </c>
      <c r="Q416" s="671"/>
      <c r="R416" s="671">
        <f t="shared" si="18"/>
        <v>1555735</v>
      </c>
      <c r="S416" s="671">
        <f t="shared" si="19"/>
        <v>0</v>
      </c>
      <c r="T416" s="675">
        <f t="shared" si="20"/>
        <v>0</v>
      </c>
    </row>
    <row r="417" spans="1:20">
      <c r="A417" s="676" t="s">
        <v>1028</v>
      </c>
      <c r="B417" s="334" t="s">
        <v>490</v>
      </c>
      <c r="C417" s="343">
        <v>242135</v>
      </c>
      <c r="D417" s="343" t="s">
        <v>403</v>
      </c>
      <c r="E417" s="343" t="s">
        <v>552</v>
      </c>
      <c r="F417" s="343">
        <v>2561</v>
      </c>
      <c r="G417" s="343">
        <v>2</v>
      </c>
      <c r="H417" s="343">
        <v>1</v>
      </c>
      <c r="I417" s="343" t="s">
        <v>1317</v>
      </c>
      <c r="J417" s="343"/>
      <c r="K417" s="343">
        <v>2</v>
      </c>
      <c r="L417" s="671">
        <v>19785</v>
      </c>
      <c r="M417" s="671">
        <v>19785</v>
      </c>
      <c r="N417" s="671"/>
      <c r="O417" s="671">
        <v>6594</v>
      </c>
      <c r="P417" s="671">
        <v>0</v>
      </c>
      <c r="Q417" s="671"/>
      <c r="R417" s="671">
        <f t="shared" si="18"/>
        <v>19785</v>
      </c>
      <c r="S417" s="671">
        <f t="shared" si="19"/>
        <v>0</v>
      </c>
      <c r="T417" s="675">
        <f t="shared" si="20"/>
        <v>0</v>
      </c>
    </row>
    <row r="418" spans="1:20">
      <c r="A418" s="676" t="s">
        <v>1029</v>
      </c>
      <c r="B418" s="334" t="s">
        <v>490</v>
      </c>
      <c r="C418" s="343">
        <v>242135</v>
      </c>
      <c r="D418" s="343" t="s">
        <v>403</v>
      </c>
      <c r="E418" s="343" t="s">
        <v>552</v>
      </c>
      <c r="F418" s="343">
        <v>2911</v>
      </c>
      <c r="G418" s="343">
        <v>2</v>
      </c>
      <c r="H418" s="343">
        <v>1</v>
      </c>
      <c r="I418" s="343" t="s">
        <v>1317</v>
      </c>
      <c r="J418" s="343"/>
      <c r="K418" s="343">
        <v>2</v>
      </c>
      <c r="L418" s="671">
        <v>138620</v>
      </c>
      <c r="M418" s="671">
        <v>138620</v>
      </c>
      <c r="N418" s="671"/>
      <c r="O418" s="671">
        <v>46206</v>
      </c>
      <c r="P418" s="671">
        <v>0</v>
      </c>
      <c r="Q418" s="671"/>
      <c r="R418" s="671">
        <f t="shared" si="18"/>
        <v>138620</v>
      </c>
      <c r="S418" s="671">
        <f t="shared" si="19"/>
        <v>0</v>
      </c>
      <c r="T418" s="675">
        <f t="shared" si="20"/>
        <v>0</v>
      </c>
    </row>
    <row r="419" spans="1:20">
      <c r="A419" s="676" t="s">
        <v>1030</v>
      </c>
      <c r="B419" s="334" t="s">
        <v>490</v>
      </c>
      <c r="C419" s="343">
        <v>242135</v>
      </c>
      <c r="D419" s="343" t="s">
        <v>403</v>
      </c>
      <c r="E419" s="343" t="s">
        <v>552</v>
      </c>
      <c r="F419" s="343">
        <v>2921</v>
      </c>
      <c r="G419" s="343">
        <v>2</v>
      </c>
      <c r="H419" s="343">
        <v>1</v>
      </c>
      <c r="I419" s="343" t="s">
        <v>1317</v>
      </c>
      <c r="J419" s="343"/>
      <c r="K419" s="343">
        <v>2</v>
      </c>
      <c r="L419" s="671">
        <v>12150</v>
      </c>
      <c r="M419" s="671">
        <v>12150</v>
      </c>
      <c r="N419" s="671"/>
      <c r="O419" s="671">
        <v>4050</v>
      </c>
      <c r="P419" s="671">
        <v>0</v>
      </c>
      <c r="Q419" s="671"/>
      <c r="R419" s="671">
        <f t="shared" si="18"/>
        <v>12150</v>
      </c>
      <c r="S419" s="671">
        <f t="shared" si="19"/>
        <v>0</v>
      </c>
      <c r="T419" s="675">
        <f t="shared" si="20"/>
        <v>0</v>
      </c>
    </row>
    <row r="420" spans="1:20">
      <c r="A420" s="676" t="s">
        <v>1031</v>
      </c>
      <c r="B420" s="334" t="s">
        <v>490</v>
      </c>
      <c r="C420" s="343">
        <v>242135</v>
      </c>
      <c r="D420" s="343" t="s">
        <v>403</v>
      </c>
      <c r="E420" s="343" t="s">
        <v>552</v>
      </c>
      <c r="F420" s="343">
        <v>2991</v>
      </c>
      <c r="G420" s="343">
        <v>2</v>
      </c>
      <c r="H420" s="343">
        <v>1</v>
      </c>
      <c r="I420" s="343" t="s">
        <v>1317</v>
      </c>
      <c r="J420" s="343"/>
      <c r="K420" s="343">
        <v>2</v>
      </c>
      <c r="L420" s="671">
        <v>33300</v>
      </c>
      <c r="M420" s="671">
        <v>33300</v>
      </c>
      <c r="N420" s="671"/>
      <c r="O420" s="671">
        <v>11100</v>
      </c>
      <c r="P420" s="671">
        <v>0</v>
      </c>
      <c r="Q420" s="671"/>
      <c r="R420" s="671">
        <f t="shared" si="18"/>
        <v>33300</v>
      </c>
      <c r="S420" s="671">
        <f t="shared" si="19"/>
        <v>0</v>
      </c>
      <c r="T420" s="675">
        <f t="shared" si="20"/>
        <v>0</v>
      </c>
    </row>
    <row r="421" spans="1:20">
      <c r="A421" s="676" t="s">
        <v>1032</v>
      </c>
      <c r="B421" s="334" t="s">
        <v>490</v>
      </c>
      <c r="C421" s="343">
        <v>242135</v>
      </c>
      <c r="D421" s="343" t="s">
        <v>403</v>
      </c>
      <c r="E421" s="343" t="s">
        <v>552</v>
      </c>
      <c r="F421" s="343">
        <v>5151</v>
      </c>
      <c r="G421" s="343">
        <v>2</v>
      </c>
      <c r="H421" s="343">
        <v>1</v>
      </c>
      <c r="I421" s="343" t="s">
        <v>1317</v>
      </c>
      <c r="J421" s="343" t="s">
        <v>1033</v>
      </c>
      <c r="K421" s="343">
        <v>5</v>
      </c>
      <c r="L421" s="671">
        <v>130000</v>
      </c>
      <c r="M421" s="671">
        <v>0</v>
      </c>
      <c r="N421" s="671"/>
      <c r="O421" s="671">
        <v>0</v>
      </c>
      <c r="P421" s="671">
        <v>0</v>
      </c>
      <c r="Q421" s="671"/>
      <c r="R421" s="671">
        <f t="shared" si="18"/>
        <v>0</v>
      </c>
      <c r="S421" s="671">
        <f t="shared" si="19"/>
        <v>0</v>
      </c>
      <c r="T421" s="675">
        <f t="shared" si="20"/>
        <v>0</v>
      </c>
    </row>
    <row r="422" spans="1:20">
      <c r="A422" s="676" t="s">
        <v>1735</v>
      </c>
      <c r="B422" s="334" t="s">
        <v>490</v>
      </c>
      <c r="C422" s="343">
        <v>242135</v>
      </c>
      <c r="D422" s="343" t="s">
        <v>403</v>
      </c>
      <c r="E422" s="343" t="s">
        <v>552</v>
      </c>
      <c r="F422" s="343">
        <v>5151</v>
      </c>
      <c r="G422" s="343">
        <v>2</v>
      </c>
      <c r="H422" s="343">
        <v>1</v>
      </c>
      <c r="I422" s="343" t="s">
        <v>1317</v>
      </c>
      <c r="J422" s="343" t="s">
        <v>1312</v>
      </c>
      <c r="K422" s="343">
        <v>5</v>
      </c>
      <c r="L422" s="671">
        <v>0</v>
      </c>
      <c r="M422" s="671">
        <v>0</v>
      </c>
      <c r="N422" s="671"/>
      <c r="O422" s="671">
        <v>0</v>
      </c>
      <c r="P422" s="671">
        <v>0</v>
      </c>
      <c r="Q422" s="671"/>
      <c r="R422" s="671">
        <f t="shared" si="18"/>
        <v>0</v>
      </c>
      <c r="S422" s="671">
        <f t="shared" si="19"/>
        <v>0</v>
      </c>
      <c r="T422" s="675">
        <f t="shared" si="20"/>
        <v>0</v>
      </c>
    </row>
    <row r="423" spans="1:20">
      <c r="A423" s="676" t="s">
        <v>1034</v>
      </c>
      <c r="B423" s="334" t="s">
        <v>490</v>
      </c>
      <c r="C423" s="343">
        <v>242135</v>
      </c>
      <c r="D423" s="343" t="s">
        <v>403</v>
      </c>
      <c r="E423" s="343" t="s">
        <v>552</v>
      </c>
      <c r="F423" s="343">
        <v>5631</v>
      </c>
      <c r="G423" s="343">
        <v>2</v>
      </c>
      <c r="H423" s="343">
        <v>1</v>
      </c>
      <c r="I423" s="343" t="s">
        <v>1317</v>
      </c>
      <c r="J423" s="343" t="s">
        <v>1033</v>
      </c>
      <c r="K423" s="343">
        <v>5</v>
      </c>
      <c r="L423" s="671">
        <v>1300000</v>
      </c>
      <c r="M423" s="671">
        <v>0</v>
      </c>
      <c r="N423" s="671"/>
      <c r="O423" s="671">
        <v>0</v>
      </c>
      <c r="P423" s="671">
        <v>0</v>
      </c>
      <c r="Q423" s="671"/>
      <c r="R423" s="671">
        <f t="shared" si="18"/>
        <v>0</v>
      </c>
      <c r="S423" s="671">
        <f t="shared" si="19"/>
        <v>0</v>
      </c>
      <c r="T423" s="675">
        <f t="shared" si="20"/>
        <v>0</v>
      </c>
    </row>
    <row r="424" spans="1:20">
      <c r="A424" s="676" t="s">
        <v>1035</v>
      </c>
      <c r="B424" s="334" t="s">
        <v>490</v>
      </c>
      <c r="C424" s="343">
        <v>242135</v>
      </c>
      <c r="D424" s="343" t="s">
        <v>403</v>
      </c>
      <c r="E424" s="343" t="s">
        <v>552</v>
      </c>
      <c r="F424" s="343">
        <v>5911</v>
      </c>
      <c r="G424" s="343">
        <v>2</v>
      </c>
      <c r="H424" s="343">
        <v>1</v>
      </c>
      <c r="I424" s="343" t="s">
        <v>1317</v>
      </c>
      <c r="J424" s="343" t="s">
        <v>1033</v>
      </c>
      <c r="K424" s="343">
        <v>5</v>
      </c>
      <c r="L424" s="671">
        <v>20000</v>
      </c>
      <c r="M424" s="671">
        <v>0</v>
      </c>
      <c r="N424" s="671"/>
      <c r="O424" s="671">
        <v>0</v>
      </c>
      <c r="P424" s="671">
        <v>0</v>
      </c>
      <c r="Q424" s="671"/>
      <c r="R424" s="671">
        <f t="shared" si="18"/>
        <v>0</v>
      </c>
      <c r="S424" s="671">
        <f t="shared" si="19"/>
        <v>0</v>
      </c>
      <c r="T424" s="675">
        <f t="shared" si="20"/>
        <v>0</v>
      </c>
    </row>
    <row r="425" spans="1:20">
      <c r="A425" s="676" t="s">
        <v>1036</v>
      </c>
      <c r="B425" s="334" t="s">
        <v>490</v>
      </c>
      <c r="C425" s="343">
        <v>242135</v>
      </c>
      <c r="D425" s="343" t="s">
        <v>403</v>
      </c>
      <c r="E425" s="343" t="s">
        <v>690</v>
      </c>
      <c r="F425" s="343">
        <v>6121</v>
      </c>
      <c r="G425" s="343">
        <v>2</v>
      </c>
      <c r="H425" s="343">
        <v>1</v>
      </c>
      <c r="I425" s="343" t="s">
        <v>1317</v>
      </c>
      <c r="J425" s="343" t="s">
        <v>1037</v>
      </c>
      <c r="K425" s="343">
        <v>6</v>
      </c>
      <c r="L425" s="671">
        <v>20731415</v>
      </c>
      <c r="M425" s="671">
        <v>20731415</v>
      </c>
      <c r="N425" s="671"/>
      <c r="O425" s="671">
        <v>3886698</v>
      </c>
      <c r="P425" s="671">
        <v>0</v>
      </c>
      <c r="Q425" s="671"/>
      <c r="R425" s="671">
        <f t="shared" si="18"/>
        <v>20731415</v>
      </c>
      <c r="S425" s="671">
        <f t="shared" si="19"/>
        <v>0</v>
      </c>
      <c r="T425" s="675">
        <f t="shared" si="20"/>
        <v>0</v>
      </c>
    </row>
    <row r="426" spans="1:20">
      <c r="A426" s="676" t="s">
        <v>1038</v>
      </c>
      <c r="B426" s="334" t="s">
        <v>490</v>
      </c>
      <c r="C426" s="343">
        <v>242135</v>
      </c>
      <c r="D426" s="343" t="s">
        <v>403</v>
      </c>
      <c r="E426" s="343" t="s">
        <v>548</v>
      </c>
      <c r="F426" s="343">
        <v>2419</v>
      </c>
      <c r="G426" s="343">
        <v>1</v>
      </c>
      <c r="H426" s="343">
        <v>1</v>
      </c>
      <c r="I426" s="343" t="s">
        <v>1317</v>
      </c>
      <c r="J426" s="343"/>
      <c r="K426" s="343">
        <v>2</v>
      </c>
      <c r="L426" s="671">
        <v>360000</v>
      </c>
      <c r="M426" s="671">
        <v>360000</v>
      </c>
      <c r="N426" s="671"/>
      <c r="O426" s="671">
        <v>120000</v>
      </c>
      <c r="P426" s="671">
        <v>0</v>
      </c>
      <c r="Q426" s="671"/>
      <c r="R426" s="671">
        <f t="shared" si="18"/>
        <v>360000</v>
      </c>
      <c r="S426" s="671">
        <f t="shared" si="19"/>
        <v>0</v>
      </c>
      <c r="T426" s="675">
        <f t="shared" si="20"/>
        <v>0</v>
      </c>
    </row>
    <row r="427" spans="1:20">
      <c r="A427" s="676" t="s">
        <v>1039</v>
      </c>
      <c r="B427" s="334" t="s">
        <v>490</v>
      </c>
      <c r="C427" s="343">
        <v>242135</v>
      </c>
      <c r="D427" s="343" t="s">
        <v>403</v>
      </c>
      <c r="E427" s="343" t="s">
        <v>548</v>
      </c>
      <c r="F427" s="343">
        <v>2421</v>
      </c>
      <c r="G427" s="343">
        <v>1</v>
      </c>
      <c r="H427" s="343">
        <v>1</v>
      </c>
      <c r="I427" s="343" t="s">
        <v>1317</v>
      </c>
      <c r="J427" s="343"/>
      <c r="K427" s="343">
        <v>2</v>
      </c>
      <c r="L427" s="671">
        <v>210000</v>
      </c>
      <c r="M427" s="671">
        <v>210000</v>
      </c>
      <c r="N427" s="671">
        <v>200000</v>
      </c>
      <c r="O427" s="671">
        <v>210000</v>
      </c>
      <c r="P427" s="671">
        <v>199553.64</v>
      </c>
      <c r="Q427" s="671">
        <v>199553.64</v>
      </c>
      <c r="R427" s="671">
        <f t="shared" si="18"/>
        <v>10000</v>
      </c>
      <c r="S427" s="671">
        <f t="shared" si="19"/>
        <v>446.35999999998603</v>
      </c>
      <c r="T427" s="675">
        <f t="shared" si="20"/>
        <v>0</v>
      </c>
    </row>
    <row r="428" spans="1:20">
      <c r="A428" s="676" t="s">
        <v>1040</v>
      </c>
      <c r="B428" s="334" t="s">
        <v>490</v>
      </c>
      <c r="C428" s="343">
        <v>242135</v>
      </c>
      <c r="D428" s="343" t="s">
        <v>403</v>
      </c>
      <c r="E428" s="343" t="s">
        <v>548</v>
      </c>
      <c r="F428" s="343">
        <v>2431</v>
      </c>
      <c r="G428" s="343">
        <v>1</v>
      </c>
      <c r="H428" s="343">
        <v>1</v>
      </c>
      <c r="I428" s="343" t="s">
        <v>1317</v>
      </c>
      <c r="J428" s="343"/>
      <c r="K428" s="343">
        <v>2</v>
      </c>
      <c r="L428" s="671">
        <v>36000</v>
      </c>
      <c r="M428" s="671">
        <v>36000</v>
      </c>
      <c r="N428" s="671"/>
      <c r="O428" s="671">
        <v>12000</v>
      </c>
      <c r="P428" s="671">
        <v>0</v>
      </c>
      <c r="Q428" s="671"/>
      <c r="R428" s="671">
        <f t="shared" si="18"/>
        <v>36000</v>
      </c>
      <c r="S428" s="671">
        <f t="shared" si="19"/>
        <v>0</v>
      </c>
      <c r="T428" s="675">
        <f t="shared" si="20"/>
        <v>0</v>
      </c>
    </row>
    <row r="429" spans="1:20">
      <c r="A429" s="676" t="s">
        <v>1041</v>
      </c>
      <c r="B429" s="334" t="s">
        <v>490</v>
      </c>
      <c r="C429" s="343">
        <v>242135</v>
      </c>
      <c r="D429" s="343" t="s">
        <v>403</v>
      </c>
      <c r="E429" s="343" t="s">
        <v>548</v>
      </c>
      <c r="F429" s="343">
        <v>2441</v>
      </c>
      <c r="G429" s="343">
        <v>1</v>
      </c>
      <c r="H429" s="343">
        <v>1</v>
      </c>
      <c r="I429" s="343" t="s">
        <v>1317</v>
      </c>
      <c r="J429" s="343"/>
      <c r="K429" s="343">
        <v>2</v>
      </c>
      <c r="L429" s="671">
        <v>25000</v>
      </c>
      <c r="M429" s="671">
        <v>25000</v>
      </c>
      <c r="N429" s="671"/>
      <c r="O429" s="671">
        <v>25000</v>
      </c>
      <c r="P429" s="671">
        <v>0</v>
      </c>
      <c r="Q429" s="671"/>
      <c r="R429" s="671">
        <f t="shared" si="18"/>
        <v>25000</v>
      </c>
      <c r="S429" s="671">
        <f t="shared" si="19"/>
        <v>0</v>
      </c>
      <c r="T429" s="675">
        <f t="shared" si="20"/>
        <v>0</v>
      </c>
    </row>
    <row r="430" spans="1:20">
      <c r="A430" s="676" t="s">
        <v>1042</v>
      </c>
      <c r="B430" s="334" t="s">
        <v>490</v>
      </c>
      <c r="C430" s="343">
        <v>242135</v>
      </c>
      <c r="D430" s="343" t="s">
        <v>403</v>
      </c>
      <c r="E430" s="343" t="s">
        <v>548</v>
      </c>
      <c r="F430" s="343">
        <v>2461</v>
      </c>
      <c r="G430" s="343">
        <v>1</v>
      </c>
      <c r="H430" s="343">
        <v>1</v>
      </c>
      <c r="I430" s="343" t="s">
        <v>1317</v>
      </c>
      <c r="J430" s="343"/>
      <c r="K430" s="343">
        <v>2</v>
      </c>
      <c r="L430" s="671">
        <v>100000</v>
      </c>
      <c r="M430" s="671">
        <v>100000</v>
      </c>
      <c r="N430" s="671"/>
      <c r="O430" s="671">
        <v>33333</v>
      </c>
      <c r="P430" s="671">
        <v>0</v>
      </c>
      <c r="Q430" s="671"/>
      <c r="R430" s="671">
        <f t="shared" si="18"/>
        <v>100000</v>
      </c>
      <c r="S430" s="671">
        <f t="shared" si="19"/>
        <v>0</v>
      </c>
      <c r="T430" s="675">
        <f t="shared" si="20"/>
        <v>0</v>
      </c>
    </row>
    <row r="431" spans="1:20">
      <c r="A431" s="676" t="s">
        <v>1043</v>
      </c>
      <c r="B431" s="334" t="s">
        <v>490</v>
      </c>
      <c r="C431" s="343">
        <v>242135</v>
      </c>
      <c r="D431" s="343" t="s">
        <v>403</v>
      </c>
      <c r="E431" s="343" t="s">
        <v>548</v>
      </c>
      <c r="F431" s="343">
        <v>2471</v>
      </c>
      <c r="G431" s="343">
        <v>1</v>
      </c>
      <c r="H431" s="343">
        <v>1</v>
      </c>
      <c r="I431" s="343" t="s">
        <v>1317</v>
      </c>
      <c r="J431" s="343"/>
      <c r="K431" s="343">
        <v>2</v>
      </c>
      <c r="L431" s="671">
        <v>370000</v>
      </c>
      <c r="M431" s="671">
        <v>0</v>
      </c>
      <c r="N431" s="671"/>
      <c r="O431" s="671">
        <v>0</v>
      </c>
      <c r="P431" s="671">
        <v>0</v>
      </c>
      <c r="Q431" s="671"/>
      <c r="R431" s="671">
        <f t="shared" si="18"/>
        <v>0</v>
      </c>
      <c r="S431" s="671">
        <f t="shared" si="19"/>
        <v>0</v>
      </c>
      <c r="T431" s="675">
        <f t="shared" si="20"/>
        <v>0</v>
      </c>
    </row>
    <row r="432" spans="1:20">
      <c r="A432" s="676" t="s">
        <v>1044</v>
      </c>
      <c r="B432" s="334" t="s">
        <v>490</v>
      </c>
      <c r="C432" s="343">
        <v>242135</v>
      </c>
      <c r="D432" s="343" t="s">
        <v>403</v>
      </c>
      <c r="E432" s="343" t="s">
        <v>548</v>
      </c>
      <c r="F432" s="343">
        <v>2491</v>
      </c>
      <c r="G432" s="343">
        <v>1</v>
      </c>
      <c r="H432" s="343">
        <v>1</v>
      </c>
      <c r="I432" s="343" t="s">
        <v>1317</v>
      </c>
      <c r="J432" s="343"/>
      <c r="K432" s="343">
        <v>2</v>
      </c>
      <c r="L432" s="671">
        <v>5165000</v>
      </c>
      <c r="M432" s="671">
        <v>56067</v>
      </c>
      <c r="N432" s="671"/>
      <c r="O432" s="671">
        <v>56067</v>
      </c>
      <c r="P432" s="671">
        <v>0</v>
      </c>
      <c r="Q432" s="671"/>
      <c r="R432" s="671">
        <f t="shared" si="18"/>
        <v>56067</v>
      </c>
      <c r="S432" s="671">
        <f t="shared" si="19"/>
        <v>0</v>
      </c>
      <c r="T432" s="675">
        <f t="shared" si="20"/>
        <v>0</v>
      </c>
    </row>
    <row r="433" spans="1:20">
      <c r="A433" s="676" t="s">
        <v>1045</v>
      </c>
      <c r="B433" s="334" t="s">
        <v>490</v>
      </c>
      <c r="C433" s="343">
        <v>242135</v>
      </c>
      <c r="D433" s="343" t="s">
        <v>403</v>
      </c>
      <c r="E433" s="343" t="s">
        <v>548</v>
      </c>
      <c r="F433" s="343">
        <v>2561</v>
      </c>
      <c r="G433" s="343">
        <v>1</v>
      </c>
      <c r="H433" s="343">
        <v>1</v>
      </c>
      <c r="I433" s="343" t="s">
        <v>1317</v>
      </c>
      <c r="J433" s="343"/>
      <c r="K433" s="343">
        <v>2</v>
      </c>
      <c r="L433" s="671">
        <v>55000</v>
      </c>
      <c r="M433" s="671">
        <v>0</v>
      </c>
      <c r="N433" s="671"/>
      <c r="O433" s="671">
        <v>0</v>
      </c>
      <c r="P433" s="671">
        <v>0</v>
      </c>
      <c r="Q433" s="671"/>
      <c r="R433" s="671">
        <f t="shared" si="18"/>
        <v>0</v>
      </c>
      <c r="S433" s="671">
        <f t="shared" si="19"/>
        <v>0</v>
      </c>
      <c r="T433" s="675">
        <f t="shared" si="20"/>
        <v>0</v>
      </c>
    </row>
    <row r="434" spans="1:20">
      <c r="A434" s="676" t="s">
        <v>1734</v>
      </c>
      <c r="B434" s="334" t="s">
        <v>495</v>
      </c>
      <c r="C434" s="343">
        <v>221049</v>
      </c>
      <c r="D434" s="343" t="s">
        <v>403</v>
      </c>
      <c r="E434" s="343" t="s">
        <v>548</v>
      </c>
      <c r="F434" s="343">
        <v>3112</v>
      </c>
      <c r="G434" s="343">
        <v>1</v>
      </c>
      <c r="H434" s="343">
        <v>2</v>
      </c>
      <c r="I434" s="343" t="s">
        <v>1317</v>
      </c>
      <c r="J434" s="343"/>
      <c r="K434" s="343">
        <v>3</v>
      </c>
      <c r="L434" s="671">
        <v>0</v>
      </c>
      <c r="M434" s="671">
        <v>0</v>
      </c>
      <c r="N434" s="671"/>
      <c r="O434" s="671">
        <v>0</v>
      </c>
      <c r="P434" s="671">
        <v>0</v>
      </c>
      <c r="Q434" s="671"/>
      <c r="R434" s="671">
        <f t="shared" si="18"/>
        <v>0</v>
      </c>
      <c r="S434" s="671">
        <f t="shared" si="19"/>
        <v>0</v>
      </c>
      <c r="T434" s="675">
        <f t="shared" si="20"/>
        <v>0</v>
      </c>
    </row>
    <row r="435" spans="1:20">
      <c r="A435" s="676" t="s">
        <v>1046</v>
      </c>
      <c r="B435" s="334" t="s">
        <v>490</v>
      </c>
      <c r="C435" s="343">
        <v>242135</v>
      </c>
      <c r="D435" s="343" t="s">
        <v>403</v>
      </c>
      <c r="E435" s="343" t="s">
        <v>548</v>
      </c>
      <c r="F435" s="343">
        <v>2911</v>
      </c>
      <c r="G435" s="343">
        <v>1</v>
      </c>
      <c r="H435" s="343">
        <v>1</v>
      </c>
      <c r="I435" s="343" t="s">
        <v>1317</v>
      </c>
      <c r="J435" s="343"/>
      <c r="K435" s="343">
        <v>2</v>
      </c>
      <c r="L435" s="671">
        <v>835000</v>
      </c>
      <c r="M435" s="671">
        <v>0</v>
      </c>
      <c r="N435" s="671"/>
      <c r="O435" s="671">
        <v>0</v>
      </c>
      <c r="P435" s="671">
        <v>0</v>
      </c>
      <c r="Q435" s="671"/>
      <c r="R435" s="671">
        <f t="shared" si="18"/>
        <v>0</v>
      </c>
      <c r="S435" s="671">
        <f t="shared" si="19"/>
        <v>0</v>
      </c>
      <c r="T435" s="675">
        <f t="shared" si="20"/>
        <v>0</v>
      </c>
    </row>
    <row r="436" spans="1:20">
      <c r="A436" s="676" t="s">
        <v>1047</v>
      </c>
      <c r="B436" s="334" t="s">
        <v>490</v>
      </c>
      <c r="C436" s="343">
        <v>242135</v>
      </c>
      <c r="D436" s="343" t="s">
        <v>403</v>
      </c>
      <c r="E436" s="343" t="s">
        <v>548</v>
      </c>
      <c r="F436" s="343">
        <v>2961</v>
      </c>
      <c r="G436" s="343">
        <v>1</v>
      </c>
      <c r="H436" s="343">
        <v>1</v>
      </c>
      <c r="I436" s="343" t="s">
        <v>1317</v>
      </c>
      <c r="J436" s="343"/>
      <c r="K436" s="343">
        <v>2</v>
      </c>
      <c r="L436" s="671">
        <v>0</v>
      </c>
      <c r="M436" s="671">
        <v>5108933</v>
      </c>
      <c r="N436" s="671">
        <v>5108933</v>
      </c>
      <c r="O436" s="671">
        <v>2596018</v>
      </c>
      <c r="P436" s="671">
        <v>0</v>
      </c>
      <c r="Q436" s="671"/>
      <c r="R436" s="671">
        <f t="shared" si="18"/>
        <v>0</v>
      </c>
      <c r="S436" s="671">
        <f t="shared" si="19"/>
        <v>5108933</v>
      </c>
      <c r="T436" s="675">
        <f t="shared" si="20"/>
        <v>0</v>
      </c>
    </row>
    <row r="437" spans="1:20">
      <c r="A437" s="676" t="s">
        <v>1733</v>
      </c>
      <c r="B437" s="334" t="s">
        <v>490</v>
      </c>
      <c r="C437" s="343">
        <v>242135</v>
      </c>
      <c r="D437" s="343" t="s">
        <v>403</v>
      </c>
      <c r="E437" s="343" t="s">
        <v>548</v>
      </c>
      <c r="F437" s="343">
        <v>2961</v>
      </c>
      <c r="G437" s="343">
        <v>1</v>
      </c>
      <c r="H437" s="343">
        <v>1</v>
      </c>
      <c r="I437" s="343">
        <v>87</v>
      </c>
      <c r="J437" s="343"/>
      <c r="K437" s="343">
        <v>2</v>
      </c>
      <c r="L437" s="671">
        <v>0</v>
      </c>
      <c r="M437" s="671">
        <v>0</v>
      </c>
      <c r="N437" s="671"/>
      <c r="O437" s="671">
        <v>0</v>
      </c>
      <c r="P437" s="671">
        <v>0</v>
      </c>
      <c r="Q437" s="671"/>
      <c r="R437" s="671">
        <f t="shared" si="18"/>
        <v>0</v>
      </c>
      <c r="S437" s="671">
        <f t="shared" si="19"/>
        <v>0</v>
      </c>
      <c r="T437" s="675">
        <f t="shared" si="20"/>
        <v>0</v>
      </c>
    </row>
    <row r="438" spans="1:20">
      <c r="A438" s="676" t="s">
        <v>1732</v>
      </c>
      <c r="B438" s="334" t="s">
        <v>526</v>
      </c>
      <c r="C438" s="343">
        <v>222166</v>
      </c>
      <c r="D438" s="343" t="s">
        <v>394</v>
      </c>
      <c r="E438" s="343" t="s">
        <v>548</v>
      </c>
      <c r="F438" s="343">
        <v>3112</v>
      </c>
      <c r="G438" s="343">
        <v>1</v>
      </c>
      <c r="H438" s="343">
        <v>2</v>
      </c>
      <c r="I438" s="343" t="s">
        <v>1317</v>
      </c>
      <c r="J438" s="343"/>
      <c r="K438" s="343">
        <v>3</v>
      </c>
      <c r="L438" s="671">
        <v>0</v>
      </c>
      <c r="M438" s="671">
        <v>1700000</v>
      </c>
      <c r="N438" s="671"/>
      <c r="O438" s="671">
        <v>849999.5</v>
      </c>
      <c r="P438" s="671">
        <v>0</v>
      </c>
      <c r="Q438" s="671"/>
      <c r="R438" s="671">
        <f t="shared" si="18"/>
        <v>1700000</v>
      </c>
      <c r="S438" s="671">
        <f t="shared" si="19"/>
        <v>0</v>
      </c>
      <c r="T438" s="675">
        <f t="shared" si="20"/>
        <v>0</v>
      </c>
    </row>
    <row r="439" spans="1:20">
      <c r="A439" s="676" t="s">
        <v>1048</v>
      </c>
      <c r="B439" s="334" t="s">
        <v>490</v>
      </c>
      <c r="C439" s="343">
        <v>242135</v>
      </c>
      <c r="D439" s="343" t="s">
        <v>403</v>
      </c>
      <c r="E439" s="343" t="s">
        <v>548</v>
      </c>
      <c r="F439" s="343">
        <v>6121</v>
      </c>
      <c r="G439" s="343">
        <v>2</v>
      </c>
      <c r="H439" s="343">
        <v>1</v>
      </c>
      <c r="I439" s="343" t="s">
        <v>1317</v>
      </c>
      <c r="J439" s="343" t="s">
        <v>1049</v>
      </c>
      <c r="K439" s="343">
        <v>6</v>
      </c>
      <c r="L439" s="671">
        <v>2500000</v>
      </c>
      <c r="M439" s="671">
        <v>0</v>
      </c>
      <c r="N439" s="671"/>
      <c r="O439" s="671">
        <v>0</v>
      </c>
      <c r="P439" s="671">
        <v>0</v>
      </c>
      <c r="Q439" s="671"/>
      <c r="R439" s="671">
        <f t="shared" si="18"/>
        <v>0</v>
      </c>
      <c r="S439" s="671">
        <f t="shared" si="19"/>
        <v>0</v>
      </c>
      <c r="T439" s="675">
        <f t="shared" si="20"/>
        <v>0</v>
      </c>
    </row>
    <row r="440" spans="1:20">
      <c r="A440" s="676" t="s">
        <v>1050</v>
      </c>
      <c r="B440" s="334" t="s">
        <v>490</v>
      </c>
      <c r="C440" s="343">
        <v>242135</v>
      </c>
      <c r="D440" s="343" t="s">
        <v>403</v>
      </c>
      <c r="E440" s="343" t="s">
        <v>548</v>
      </c>
      <c r="F440" s="343">
        <v>6121</v>
      </c>
      <c r="G440" s="343">
        <v>2</v>
      </c>
      <c r="H440" s="343">
        <v>1</v>
      </c>
      <c r="I440" s="343" t="s">
        <v>1317</v>
      </c>
      <c r="J440" s="343" t="s">
        <v>1051</v>
      </c>
      <c r="K440" s="343">
        <v>6</v>
      </c>
      <c r="L440" s="671">
        <v>3519000</v>
      </c>
      <c r="M440" s="671">
        <v>0</v>
      </c>
      <c r="N440" s="671"/>
      <c r="O440" s="671">
        <v>0</v>
      </c>
      <c r="P440" s="671">
        <v>0</v>
      </c>
      <c r="Q440" s="671"/>
      <c r="R440" s="671">
        <f t="shared" si="18"/>
        <v>0</v>
      </c>
      <c r="S440" s="671">
        <f t="shared" si="19"/>
        <v>0</v>
      </c>
      <c r="T440" s="675">
        <f t="shared" si="20"/>
        <v>0</v>
      </c>
    </row>
    <row r="441" spans="1:20">
      <c r="A441" s="676" t="s">
        <v>1052</v>
      </c>
      <c r="B441" s="334" t="s">
        <v>490</v>
      </c>
      <c r="C441" s="343">
        <v>242135</v>
      </c>
      <c r="D441" s="343" t="s">
        <v>403</v>
      </c>
      <c r="E441" s="343" t="s">
        <v>548</v>
      </c>
      <c r="F441" s="343">
        <v>6121</v>
      </c>
      <c r="G441" s="343">
        <v>2</v>
      </c>
      <c r="H441" s="343">
        <v>1</v>
      </c>
      <c r="I441" s="343" t="s">
        <v>1317</v>
      </c>
      <c r="J441" s="343" t="s">
        <v>1053</v>
      </c>
      <c r="K441" s="343">
        <v>6</v>
      </c>
      <c r="L441" s="671">
        <v>19053901</v>
      </c>
      <c r="M441" s="671">
        <v>0</v>
      </c>
      <c r="N441" s="671"/>
      <c r="O441" s="671">
        <v>0</v>
      </c>
      <c r="P441" s="671">
        <v>0</v>
      </c>
      <c r="Q441" s="671"/>
      <c r="R441" s="671">
        <f t="shared" si="18"/>
        <v>0</v>
      </c>
      <c r="S441" s="671">
        <f t="shared" si="19"/>
        <v>0</v>
      </c>
      <c r="T441" s="675">
        <f t="shared" si="20"/>
        <v>0</v>
      </c>
    </row>
    <row r="442" spans="1:20">
      <c r="A442" s="676" t="s">
        <v>1055</v>
      </c>
      <c r="B442" s="334" t="s">
        <v>491</v>
      </c>
      <c r="C442" s="343">
        <v>255024</v>
      </c>
      <c r="D442" s="343" t="s">
        <v>414</v>
      </c>
      <c r="E442" s="343" t="s">
        <v>552</v>
      </c>
      <c r="F442" s="343">
        <v>2419</v>
      </c>
      <c r="G442" s="343">
        <v>2</v>
      </c>
      <c r="H442" s="343">
        <v>1</v>
      </c>
      <c r="I442" s="343" t="s">
        <v>1317</v>
      </c>
      <c r="J442" s="343"/>
      <c r="K442" s="343">
        <v>2</v>
      </c>
      <c r="L442" s="671">
        <v>213200</v>
      </c>
      <c r="M442" s="671">
        <v>213200</v>
      </c>
      <c r="N442" s="671"/>
      <c r="O442" s="671">
        <v>85280</v>
      </c>
      <c r="P442" s="671">
        <v>0</v>
      </c>
      <c r="Q442" s="671"/>
      <c r="R442" s="671">
        <f t="shared" si="18"/>
        <v>213200</v>
      </c>
      <c r="S442" s="671">
        <f t="shared" si="19"/>
        <v>0</v>
      </c>
      <c r="T442" s="675">
        <f t="shared" si="20"/>
        <v>0</v>
      </c>
    </row>
    <row r="443" spans="1:20">
      <c r="A443" s="676" t="s">
        <v>1056</v>
      </c>
      <c r="B443" s="334" t="s">
        <v>491</v>
      </c>
      <c r="C443" s="343">
        <v>255024</v>
      </c>
      <c r="D443" s="343" t="s">
        <v>414</v>
      </c>
      <c r="E443" s="343" t="s">
        <v>552</v>
      </c>
      <c r="F443" s="343">
        <v>2461</v>
      </c>
      <c r="G443" s="343">
        <v>2</v>
      </c>
      <c r="H443" s="343">
        <v>1</v>
      </c>
      <c r="I443" s="343" t="s">
        <v>1317</v>
      </c>
      <c r="J443" s="343"/>
      <c r="K443" s="343">
        <v>2</v>
      </c>
      <c r="L443" s="671">
        <v>694885</v>
      </c>
      <c r="M443" s="671">
        <v>694885</v>
      </c>
      <c r="N443" s="671"/>
      <c r="O443" s="671">
        <v>277956</v>
      </c>
      <c r="P443" s="671">
        <v>0</v>
      </c>
      <c r="Q443" s="671"/>
      <c r="R443" s="671">
        <f t="shared" si="18"/>
        <v>694885</v>
      </c>
      <c r="S443" s="671">
        <f t="shared" si="19"/>
        <v>0</v>
      </c>
      <c r="T443" s="675">
        <f t="shared" si="20"/>
        <v>0</v>
      </c>
    </row>
    <row r="444" spans="1:20">
      <c r="A444" s="676" t="s">
        <v>1057</v>
      </c>
      <c r="B444" s="334" t="s">
        <v>491</v>
      </c>
      <c r="C444" s="343">
        <v>255024</v>
      </c>
      <c r="D444" s="343" t="s">
        <v>414</v>
      </c>
      <c r="E444" s="343" t="s">
        <v>552</v>
      </c>
      <c r="F444" s="343">
        <v>2471</v>
      </c>
      <c r="G444" s="343">
        <v>2</v>
      </c>
      <c r="H444" s="343">
        <v>1</v>
      </c>
      <c r="I444" s="343" t="s">
        <v>1317</v>
      </c>
      <c r="J444" s="343"/>
      <c r="K444" s="343">
        <v>2</v>
      </c>
      <c r="L444" s="671">
        <v>324891</v>
      </c>
      <c r="M444" s="671">
        <v>324891</v>
      </c>
      <c r="N444" s="671"/>
      <c r="O444" s="671">
        <v>129956</v>
      </c>
      <c r="P444" s="671">
        <v>0</v>
      </c>
      <c r="Q444" s="671"/>
      <c r="R444" s="671">
        <f t="shared" si="18"/>
        <v>324891</v>
      </c>
      <c r="S444" s="671">
        <f t="shared" si="19"/>
        <v>0</v>
      </c>
      <c r="T444" s="675">
        <f t="shared" si="20"/>
        <v>0</v>
      </c>
    </row>
    <row r="445" spans="1:20">
      <c r="A445" s="676" t="s">
        <v>1058</v>
      </c>
      <c r="B445" s="334" t="s">
        <v>491</v>
      </c>
      <c r="C445" s="343">
        <v>255024</v>
      </c>
      <c r="D445" s="343" t="s">
        <v>414</v>
      </c>
      <c r="E445" s="343" t="s">
        <v>552</v>
      </c>
      <c r="F445" s="343">
        <v>2481</v>
      </c>
      <c r="G445" s="343">
        <v>2</v>
      </c>
      <c r="H445" s="343">
        <v>1</v>
      </c>
      <c r="I445" s="343" t="s">
        <v>1317</v>
      </c>
      <c r="J445" s="343"/>
      <c r="K445" s="343">
        <v>2</v>
      </c>
      <c r="L445" s="671">
        <v>71250</v>
      </c>
      <c r="M445" s="671">
        <v>71250</v>
      </c>
      <c r="N445" s="671"/>
      <c r="O445" s="671">
        <v>28500</v>
      </c>
      <c r="P445" s="671">
        <v>0</v>
      </c>
      <c r="Q445" s="671"/>
      <c r="R445" s="671">
        <f t="shared" si="18"/>
        <v>71250</v>
      </c>
      <c r="S445" s="671">
        <f t="shared" si="19"/>
        <v>0</v>
      </c>
      <c r="T445" s="675">
        <f t="shared" si="20"/>
        <v>0</v>
      </c>
    </row>
    <row r="446" spans="1:20">
      <c r="A446" s="676" t="s">
        <v>1059</v>
      </c>
      <c r="B446" s="334" t="s">
        <v>491</v>
      </c>
      <c r="C446" s="343">
        <v>255024</v>
      </c>
      <c r="D446" s="343" t="s">
        <v>414</v>
      </c>
      <c r="E446" s="343" t="s">
        <v>552</v>
      </c>
      <c r="F446" s="343">
        <v>2491</v>
      </c>
      <c r="G446" s="343">
        <v>2</v>
      </c>
      <c r="H446" s="343">
        <v>1</v>
      </c>
      <c r="I446" s="343" t="s">
        <v>1317</v>
      </c>
      <c r="J446" s="343"/>
      <c r="K446" s="343">
        <v>2</v>
      </c>
      <c r="L446" s="671">
        <v>493886</v>
      </c>
      <c r="M446" s="671">
        <v>493886</v>
      </c>
      <c r="N446" s="671"/>
      <c r="O446" s="671">
        <v>197556</v>
      </c>
      <c r="P446" s="671">
        <v>0</v>
      </c>
      <c r="Q446" s="671"/>
      <c r="R446" s="671">
        <f t="shared" si="18"/>
        <v>493886</v>
      </c>
      <c r="S446" s="671">
        <f t="shared" si="19"/>
        <v>0</v>
      </c>
      <c r="T446" s="675">
        <f t="shared" si="20"/>
        <v>0</v>
      </c>
    </row>
    <row r="447" spans="1:20">
      <c r="A447" s="676" t="s">
        <v>1060</v>
      </c>
      <c r="B447" s="334" t="s">
        <v>491</v>
      </c>
      <c r="C447" s="343">
        <v>255024</v>
      </c>
      <c r="D447" s="343" t="s">
        <v>414</v>
      </c>
      <c r="E447" s="343" t="s">
        <v>552</v>
      </c>
      <c r="F447" s="343">
        <v>2561</v>
      </c>
      <c r="G447" s="343">
        <v>2</v>
      </c>
      <c r="H447" s="343">
        <v>1</v>
      </c>
      <c r="I447" s="343" t="s">
        <v>1317</v>
      </c>
      <c r="J447" s="343"/>
      <c r="K447" s="343">
        <v>2</v>
      </c>
      <c r="L447" s="671">
        <v>33000</v>
      </c>
      <c r="M447" s="671">
        <v>33000</v>
      </c>
      <c r="N447" s="671">
        <v>29000</v>
      </c>
      <c r="O447" s="671">
        <v>13200</v>
      </c>
      <c r="P447" s="671">
        <v>0</v>
      </c>
      <c r="Q447" s="671"/>
      <c r="R447" s="671">
        <f t="shared" si="18"/>
        <v>4000</v>
      </c>
      <c r="S447" s="671">
        <f t="shared" si="19"/>
        <v>29000</v>
      </c>
      <c r="T447" s="675">
        <f t="shared" si="20"/>
        <v>0</v>
      </c>
    </row>
    <row r="448" spans="1:20">
      <c r="A448" s="676" t="s">
        <v>1061</v>
      </c>
      <c r="B448" s="334" t="s">
        <v>491</v>
      </c>
      <c r="C448" s="343">
        <v>255024</v>
      </c>
      <c r="D448" s="343" t="s">
        <v>414</v>
      </c>
      <c r="E448" s="343" t="s">
        <v>552</v>
      </c>
      <c r="F448" s="343">
        <v>2911</v>
      </c>
      <c r="G448" s="343">
        <v>2</v>
      </c>
      <c r="H448" s="343">
        <v>1</v>
      </c>
      <c r="I448" s="343" t="s">
        <v>1317</v>
      </c>
      <c r="J448" s="343"/>
      <c r="K448" s="343">
        <v>2</v>
      </c>
      <c r="L448" s="671">
        <v>52519</v>
      </c>
      <c r="M448" s="671">
        <v>52519</v>
      </c>
      <c r="N448" s="671"/>
      <c r="O448" s="671">
        <v>21008</v>
      </c>
      <c r="P448" s="671">
        <v>0</v>
      </c>
      <c r="Q448" s="671"/>
      <c r="R448" s="671">
        <f t="shared" si="18"/>
        <v>52519</v>
      </c>
      <c r="S448" s="671">
        <f t="shared" si="19"/>
        <v>0</v>
      </c>
      <c r="T448" s="675">
        <f t="shared" si="20"/>
        <v>0</v>
      </c>
    </row>
    <row r="449" spans="1:20">
      <c r="A449" s="676" t="s">
        <v>1062</v>
      </c>
      <c r="B449" s="334" t="s">
        <v>491</v>
      </c>
      <c r="C449" s="343">
        <v>255024</v>
      </c>
      <c r="D449" s="343" t="s">
        <v>414</v>
      </c>
      <c r="E449" s="343" t="s">
        <v>552</v>
      </c>
      <c r="F449" s="343">
        <v>2991</v>
      </c>
      <c r="G449" s="343">
        <v>2</v>
      </c>
      <c r="H449" s="343">
        <v>1</v>
      </c>
      <c r="I449" s="343" t="s">
        <v>1317</v>
      </c>
      <c r="J449" s="343"/>
      <c r="K449" s="343">
        <v>2</v>
      </c>
      <c r="L449" s="671">
        <v>15525</v>
      </c>
      <c r="M449" s="671">
        <v>15525</v>
      </c>
      <c r="N449" s="671"/>
      <c r="O449" s="671">
        <v>6212</v>
      </c>
      <c r="P449" s="671">
        <v>0</v>
      </c>
      <c r="Q449" s="671"/>
      <c r="R449" s="671">
        <f t="shared" si="18"/>
        <v>15525</v>
      </c>
      <c r="S449" s="671">
        <f t="shared" si="19"/>
        <v>0</v>
      </c>
      <c r="T449" s="675">
        <f t="shared" si="20"/>
        <v>0</v>
      </c>
    </row>
    <row r="450" spans="1:20">
      <c r="A450" s="676" t="s">
        <v>1063</v>
      </c>
      <c r="B450" s="334" t="s">
        <v>491</v>
      </c>
      <c r="C450" s="343">
        <v>255024</v>
      </c>
      <c r="D450" s="343" t="s">
        <v>414</v>
      </c>
      <c r="E450" s="343" t="s">
        <v>690</v>
      </c>
      <c r="F450" s="343">
        <v>6121</v>
      </c>
      <c r="G450" s="343">
        <v>2</v>
      </c>
      <c r="H450" s="343">
        <v>1</v>
      </c>
      <c r="I450" s="343" t="s">
        <v>1317</v>
      </c>
      <c r="J450" s="343" t="s">
        <v>1064</v>
      </c>
      <c r="K450" s="343">
        <v>6</v>
      </c>
      <c r="L450" s="671">
        <v>27839808</v>
      </c>
      <c r="M450" s="671">
        <v>27839808</v>
      </c>
      <c r="N450" s="671"/>
      <c r="O450" s="671">
        <v>5567962</v>
      </c>
      <c r="P450" s="671">
        <v>0</v>
      </c>
      <c r="Q450" s="671"/>
      <c r="R450" s="671">
        <f t="shared" si="18"/>
        <v>27839808</v>
      </c>
      <c r="S450" s="671">
        <f t="shared" si="19"/>
        <v>0</v>
      </c>
      <c r="T450" s="675">
        <f t="shared" si="20"/>
        <v>0</v>
      </c>
    </row>
    <row r="451" spans="1:20">
      <c r="A451" s="676" t="s">
        <v>1065</v>
      </c>
      <c r="B451" s="334" t="s">
        <v>1188</v>
      </c>
      <c r="C451" s="343">
        <v>255129</v>
      </c>
      <c r="D451" s="343" t="s">
        <v>353</v>
      </c>
      <c r="E451" s="343">
        <v>111100</v>
      </c>
      <c r="F451" s="343">
        <v>4419</v>
      </c>
      <c r="G451" s="343">
        <v>1</v>
      </c>
      <c r="H451" s="343">
        <v>1</v>
      </c>
      <c r="I451" s="343">
        <v>77</v>
      </c>
      <c r="J451" s="343"/>
      <c r="K451" s="343">
        <v>4</v>
      </c>
      <c r="L451" s="671">
        <v>1000000</v>
      </c>
      <c r="M451" s="671">
        <v>0</v>
      </c>
      <c r="N451" s="671"/>
      <c r="O451" s="671">
        <v>0</v>
      </c>
      <c r="P451" s="671">
        <v>0</v>
      </c>
      <c r="Q451" s="671"/>
      <c r="R451" s="671">
        <f t="shared" si="18"/>
        <v>0</v>
      </c>
      <c r="S451" s="671">
        <f t="shared" si="19"/>
        <v>0</v>
      </c>
      <c r="T451" s="675">
        <f t="shared" si="20"/>
        <v>0</v>
      </c>
    </row>
    <row r="452" spans="1:20">
      <c r="A452" s="676" t="s">
        <v>1066</v>
      </c>
      <c r="B452" s="334" t="s">
        <v>1189</v>
      </c>
      <c r="C452" s="343">
        <v>255129</v>
      </c>
      <c r="D452" s="343" t="s">
        <v>354</v>
      </c>
      <c r="E452" s="343">
        <v>111100</v>
      </c>
      <c r="F452" s="343">
        <v>4419</v>
      </c>
      <c r="G452" s="343">
        <v>1</v>
      </c>
      <c r="H452" s="343">
        <v>1</v>
      </c>
      <c r="I452" s="343">
        <v>77</v>
      </c>
      <c r="J452" s="343"/>
      <c r="K452" s="343">
        <v>4</v>
      </c>
      <c r="L452" s="671">
        <v>1000000</v>
      </c>
      <c r="M452" s="671">
        <v>0</v>
      </c>
      <c r="N452" s="671"/>
      <c r="O452" s="671">
        <v>0</v>
      </c>
      <c r="P452" s="671">
        <v>0</v>
      </c>
      <c r="Q452" s="671"/>
      <c r="R452" s="671">
        <f t="shared" si="18"/>
        <v>0</v>
      </c>
      <c r="S452" s="671">
        <f t="shared" si="19"/>
        <v>0</v>
      </c>
      <c r="T452" s="675">
        <f t="shared" si="20"/>
        <v>0</v>
      </c>
    </row>
    <row r="453" spans="1:20">
      <c r="A453" s="676" t="s">
        <v>1067</v>
      </c>
      <c r="B453" s="334" t="s">
        <v>1190</v>
      </c>
      <c r="C453" s="343">
        <v>255129</v>
      </c>
      <c r="D453" s="343" t="s">
        <v>355</v>
      </c>
      <c r="E453" s="343">
        <v>111100</v>
      </c>
      <c r="F453" s="343">
        <v>4419</v>
      </c>
      <c r="G453" s="343">
        <v>1</v>
      </c>
      <c r="H453" s="343">
        <v>1</v>
      </c>
      <c r="I453" s="343">
        <v>77</v>
      </c>
      <c r="J453" s="343"/>
      <c r="K453" s="343">
        <v>4</v>
      </c>
      <c r="L453" s="671">
        <v>7000000</v>
      </c>
      <c r="M453" s="671">
        <v>7000000</v>
      </c>
      <c r="N453" s="671"/>
      <c r="O453" s="671">
        <v>0</v>
      </c>
      <c r="P453" s="671">
        <v>0</v>
      </c>
      <c r="Q453" s="671"/>
      <c r="R453" s="671">
        <f t="shared" ref="R453:R516" si="21">M453-N453</f>
        <v>7000000</v>
      </c>
      <c r="S453" s="671">
        <f t="shared" ref="S453:S516" si="22">N453-P453</f>
        <v>0</v>
      </c>
      <c r="T453" s="675">
        <f t="shared" ref="T453:T516" si="23">P453-Q453</f>
        <v>0</v>
      </c>
    </row>
    <row r="454" spans="1:20">
      <c r="A454" s="676" t="s">
        <v>1070</v>
      </c>
      <c r="B454" s="334" t="s">
        <v>503</v>
      </c>
      <c r="C454" s="343">
        <v>255129</v>
      </c>
      <c r="D454" s="343" t="s">
        <v>358</v>
      </c>
      <c r="E454" s="343" t="s">
        <v>552</v>
      </c>
      <c r="F454" s="343">
        <v>4419</v>
      </c>
      <c r="G454" s="343">
        <v>1</v>
      </c>
      <c r="H454" s="343">
        <v>1</v>
      </c>
      <c r="I454" s="343">
        <v>77</v>
      </c>
      <c r="J454" s="343"/>
      <c r="K454" s="343">
        <v>4</v>
      </c>
      <c r="L454" s="671">
        <v>17000000</v>
      </c>
      <c r="M454" s="671">
        <v>13276</v>
      </c>
      <c r="N454" s="671"/>
      <c r="O454" s="671">
        <v>13276</v>
      </c>
      <c r="P454" s="671">
        <v>0</v>
      </c>
      <c r="Q454" s="671"/>
      <c r="R454" s="671">
        <f t="shared" si="21"/>
        <v>13276</v>
      </c>
      <c r="S454" s="671">
        <f t="shared" si="22"/>
        <v>0</v>
      </c>
      <c r="T454" s="675">
        <f t="shared" si="23"/>
        <v>0</v>
      </c>
    </row>
    <row r="455" spans="1:20">
      <c r="A455" s="676" t="s">
        <v>1071</v>
      </c>
      <c r="B455" s="334" t="s">
        <v>503</v>
      </c>
      <c r="C455" s="343">
        <v>255129</v>
      </c>
      <c r="D455" s="343" t="s">
        <v>358</v>
      </c>
      <c r="E455" s="343" t="s">
        <v>555</v>
      </c>
      <c r="F455" s="343">
        <v>4419</v>
      </c>
      <c r="G455" s="343">
        <v>1</v>
      </c>
      <c r="H455" s="343">
        <v>1</v>
      </c>
      <c r="I455" s="343">
        <v>77</v>
      </c>
      <c r="J455" s="343"/>
      <c r="K455" s="343">
        <v>4</v>
      </c>
      <c r="L455" s="671">
        <v>0</v>
      </c>
      <c r="M455" s="671">
        <v>16986724</v>
      </c>
      <c r="N455" s="671"/>
      <c r="O455" s="671">
        <v>388408</v>
      </c>
      <c r="P455" s="671">
        <v>0</v>
      </c>
      <c r="Q455" s="671"/>
      <c r="R455" s="671">
        <f t="shared" si="21"/>
        <v>16986724</v>
      </c>
      <c r="S455" s="671">
        <f t="shared" si="22"/>
        <v>0</v>
      </c>
      <c r="T455" s="675">
        <f t="shared" si="23"/>
        <v>0</v>
      </c>
    </row>
    <row r="456" spans="1:20">
      <c r="A456" s="676" t="s">
        <v>1074</v>
      </c>
      <c r="B456" s="334" t="s">
        <v>506</v>
      </c>
      <c r="C456" s="343">
        <v>255129</v>
      </c>
      <c r="D456" s="343" t="s">
        <v>361</v>
      </c>
      <c r="E456" s="343" t="s">
        <v>555</v>
      </c>
      <c r="F456" s="343">
        <v>4419</v>
      </c>
      <c r="G456" s="343">
        <v>1</v>
      </c>
      <c r="H456" s="343">
        <v>1</v>
      </c>
      <c r="I456" s="343">
        <v>77</v>
      </c>
      <c r="J456" s="343"/>
      <c r="K456" s="343">
        <v>4</v>
      </c>
      <c r="L456" s="671">
        <v>5000000</v>
      </c>
      <c r="M456" s="671">
        <v>0</v>
      </c>
      <c r="N456" s="671"/>
      <c r="O456" s="671">
        <v>0</v>
      </c>
      <c r="P456" s="671">
        <v>0</v>
      </c>
      <c r="Q456" s="671"/>
      <c r="R456" s="671">
        <f t="shared" si="21"/>
        <v>0</v>
      </c>
      <c r="S456" s="671">
        <f t="shared" si="22"/>
        <v>0</v>
      </c>
      <c r="T456" s="675">
        <f t="shared" si="23"/>
        <v>0</v>
      </c>
    </row>
    <row r="457" spans="1:20">
      <c r="A457" s="676" t="s">
        <v>1076</v>
      </c>
      <c r="B457" s="334" t="s">
        <v>472</v>
      </c>
      <c r="C457" s="343">
        <v>255129</v>
      </c>
      <c r="D457" s="343" t="s">
        <v>363</v>
      </c>
      <c r="E457" s="343">
        <v>111100</v>
      </c>
      <c r="F457" s="343">
        <v>4411</v>
      </c>
      <c r="G457" s="343">
        <v>1</v>
      </c>
      <c r="H457" s="343">
        <v>1</v>
      </c>
      <c r="I457" s="343" t="s">
        <v>1317</v>
      </c>
      <c r="J457" s="343"/>
      <c r="K457" s="343">
        <v>4</v>
      </c>
      <c r="L457" s="671">
        <v>50000</v>
      </c>
      <c r="M457" s="671">
        <v>0</v>
      </c>
      <c r="N457" s="671"/>
      <c r="O457" s="671">
        <v>0</v>
      </c>
      <c r="P457" s="671">
        <v>0</v>
      </c>
      <c r="Q457" s="671"/>
      <c r="R457" s="671">
        <f t="shared" si="21"/>
        <v>0</v>
      </c>
      <c r="S457" s="671">
        <f t="shared" si="22"/>
        <v>0</v>
      </c>
      <c r="T457" s="675">
        <f t="shared" si="23"/>
        <v>0</v>
      </c>
    </row>
    <row r="458" spans="1:20">
      <c r="A458" s="676" t="s">
        <v>1077</v>
      </c>
      <c r="B458" s="334" t="s">
        <v>472</v>
      </c>
      <c r="C458" s="343">
        <v>255129</v>
      </c>
      <c r="D458" s="343" t="s">
        <v>363</v>
      </c>
      <c r="E458" s="343" t="s">
        <v>552</v>
      </c>
      <c r="F458" s="343">
        <v>5111</v>
      </c>
      <c r="G458" s="343">
        <v>2</v>
      </c>
      <c r="H458" s="343">
        <v>1</v>
      </c>
      <c r="I458" s="343" t="s">
        <v>1317</v>
      </c>
      <c r="J458" s="343" t="s">
        <v>1078</v>
      </c>
      <c r="K458" s="343">
        <v>5</v>
      </c>
      <c r="L458" s="671">
        <v>300000</v>
      </c>
      <c r="M458" s="671">
        <v>0</v>
      </c>
      <c r="N458" s="671"/>
      <c r="O458" s="671">
        <v>0</v>
      </c>
      <c r="P458" s="671">
        <v>0</v>
      </c>
      <c r="Q458" s="671"/>
      <c r="R458" s="671">
        <f t="shared" si="21"/>
        <v>0</v>
      </c>
      <c r="S458" s="671">
        <f t="shared" si="22"/>
        <v>0</v>
      </c>
      <c r="T458" s="675">
        <f t="shared" si="23"/>
        <v>0</v>
      </c>
    </row>
    <row r="459" spans="1:20">
      <c r="A459" s="676" t="s">
        <v>1079</v>
      </c>
      <c r="B459" s="334" t="s">
        <v>472</v>
      </c>
      <c r="C459" s="343">
        <v>255129</v>
      </c>
      <c r="D459" s="343" t="s">
        <v>363</v>
      </c>
      <c r="E459" s="343" t="s">
        <v>552</v>
      </c>
      <c r="F459" s="343">
        <v>5151</v>
      </c>
      <c r="G459" s="343">
        <v>2</v>
      </c>
      <c r="H459" s="343">
        <v>1</v>
      </c>
      <c r="I459" s="343" t="s">
        <v>1317</v>
      </c>
      <c r="J459" s="343" t="s">
        <v>1078</v>
      </c>
      <c r="K459" s="343">
        <v>5</v>
      </c>
      <c r="L459" s="671">
        <v>1000000</v>
      </c>
      <c r="M459" s="671">
        <v>0</v>
      </c>
      <c r="N459" s="671"/>
      <c r="O459" s="671">
        <v>0</v>
      </c>
      <c r="P459" s="671">
        <v>0</v>
      </c>
      <c r="Q459" s="671"/>
      <c r="R459" s="671">
        <f t="shared" si="21"/>
        <v>0</v>
      </c>
      <c r="S459" s="671">
        <f t="shared" si="22"/>
        <v>0</v>
      </c>
      <c r="T459" s="675">
        <f t="shared" si="23"/>
        <v>0</v>
      </c>
    </row>
    <row r="460" spans="1:20">
      <c r="A460" s="676" t="s">
        <v>1080</v>
      </c>
      <c r="B460" s="334" t="s">
        <v>472</v>
      </c>
      <c r="C460" s="343">
        <v>255129</v>
      </c>
      <c r="D460" s="343" t="s">
        <v>363</v>
      </c>
      <c r="E460" s="343" t="s">
        <v>552</v>
      </c>
      <c r="F460" s="343">
        <v>5291</v>
      </c>
      <c r="G460" s="343">
        <v>2</v>
      </c>
      <c r="H460" s="343">
        <v>1</v>
      </c>
      <c r="I460" s="343" t="s">
        <v>1317</v>
      </c>
      <c r="J460" s="343" t="s">
        <v>1078</v>
      </c>
      <c r="K460" s="343">
        <v>5</v>
      </c>
      <c r="L460" s="671">
        <v>35000</v>
      </c>
      <c r="M460" s="671">
        <v>0</v>
      </c>
      <c r="N460" s="671"/>
      <c r="O460" s="671">
        <v>0</v>
      </c>
      <c r="P460" s="671">
        <v>0</v>
      </c>
      <c r="Q460" s="671"/>
      <c r="R460" s="671">
        <f t="shared" si="21"/>
        <v>0</v>
      </c>
      <c r="S460" s="671">
        <f t="shared" si="22"/>
        <v>0</v>
      </c>
      <c r="T460" s="675">
        <f t="shared" si="23"/>
        <v>0</v>
      </c>
    </row>
    <row r="461" spans="1:20">
      <c r="A461" s="676" t="s">
        <v>1081</v>
      </c>
      <c r="B461" s="334" t="s">
        <v>472</v>
      </c>
      <c r="C461" s="343">
        <v>255129</v>
      </c>
      <c r="D461" s="343" t="s">
        <v>363</v>
      </c>
      <c r="E461" s="343" t="s">
        <v>552</v>
      </c>
      <c r="F461" s="343">
        <v>5651</v>
      </c>
      <c r="G461" s="343">
        <v>2</v>
      </c>
      <c r="H461" s="343">
        <v>1</v>
      </c>
      <c r="I461" s="343" t="s">
        <v>1317</v>
      </c>
      <c r="J461" s="343" t="s">
        <v>1078</v>
      </c>
      <c r="K461" s="343">
        <v>5</v>
      </c>
      <c r="L461" s="671">
        <v>45500</v>
      </c>
      <c r="M461" s="671">
        <v>0</v>
      </c>
      <c r="N461" s="671"/>
      <c r="O461" s="671">
        <v>0</v>
      </c>
      <c r="P461" s="671">
        <v>0</v>
      </c>
      <c r="Q461" s="671"/>
      <c r="R461" s="671">
        <f t="shared" si="21"/>
        <v>0</v>
      </c>
      <c r="S461" s="671">
        <f t="shared" si="22"/>
        <v>0</v>
      </c>
      <c r="T461" s="675">
        <f t="shared" si="23"/>
        <v>0</v>
      </c>
    </row>
    <row r="462" spans="1:20">
      <c r="A462" s="676" t="s">
        <v>1082</v>
      </c>
      <c r="B462" s="334" t="s">
        <v>472</v>
      </c>
      <c r="C462" s="343">
        <v>255129</v>
      </c>
      <c r="D462" s="343" t="s">
        <v>363</v>
      </c>
      <c r="E462" s="343" t="s">
        <v>552</v>
      </c>
      <c r="F462" s="343">
        <v>5691</v>
      </c>
      <c r="G462" s="343">
        <v>2</v>
      </c>
      <c r="H462" s="343">
        <v>1</v>
      </c>
      <c r="I462" s="343" t="s">
        <v>1317</v>
      </c>
      <c r="J462" s="343" t="s">
        <v>1078</v>
      </c>
      <c r="K462" s="343">
        <v>5</v>
      </c>
      <c r="L462" s="671">
        <v>80000</v>
      </c>
      <c r="M462" s="671">
        <v>0</v>
      </c>
      <c r="N462" s="671"/>
      <c r="O462" s="671">
        <v>0</v>
      </c>
      <c r="P462" s="671">
        <v>0</v>
      </c>
      <c r="Q462" s="671"/>
      <c r="R462" s="671">
        <f t="shared" si="21"/>
        <v>0</v>
      </c>
      <c r="S462" s="671">
        <f t="shared" si="22"/>
        <v>0</v>
      </c>
      <c r="T462" s="675">
        <f t="shared" si="23"/>
        <v>0</v>
      </c>
    </row>
    <row r="463" spans="1:20">
      <c r="A463" s="676" t="s">
        <v>1083</v>
      </c>
      <c r="B463" s="334" t="s">
        <v>472</v>
      </c>
      <c r="C463" s="343">
        <v>255129</v>
      </c>
      <c r="D463" s="343" t="s">
        <v>363</v>
      </c>
      <c r="E463" s="343" t="s">
        <v>548</v>
      </c>
      <c r="F463" s="343">
        <v>2151</v>
      </c>
      <c r="G463" s="343">
        <v>1</v>
      </c>
      <c r="H463" s="343">
        <v>1</v>
      </c>
      <c r="I463" s="343" t="s">
        <v>1317</v>
      </c>
      <c r="J463" s="343"/>
      <c r="K463" s="343">
        <v>2</v>
      </c>
      <c r="L463" s="671">
        <v>80000</v>
      </c>
      <c r="M463" s="671">
        <v>0</v>
      </c>
      <c r="N463" s="671"/>
      <c r="O463" s="671">
        <v>0</v>
      </c>
      <c r="P463" s="671">
        <v>0</v>
      </c>
      <c r="Q463" s="671"/>
      <c r="R463" s="671">
        <f t="shared" si="21"/>
        <v>0</v>
      </c>
      <c r="S463" s="671">
        <f t="shared" si="22"/>
        <v>0</v>
      </c>
      <c r="T463" s="675">
        <f t="shared" si="23"/>
        <v>0</v>
      </c>
    </row>
    <row r="464" spans="1:20">
      <c r="A464" s="676" t="s">
        <v>1084</v>
      </c>
      <c r="B464" s="334" t="s">
        <v>472</v>
      </c>
      <c r="C464" s="343">
        <v>255129</v>
      </c>
      <c r="D464" s="343" t="s">
        <v>363</v>
      </c>
      <c r="E464" s="343" t="s">
        <v>548</v>
      </c>
      <c r="F464" s="343">
        <v>2171</v>
      </c>
      <c r="G464" s="343">
        <v>1</v>
      </c>
      <c r="H464" s="343">
        <v>1</v>
      </c>
      <c r="I464" s="343" t="s">
        <v>1317</v>
      </c>
      <c r="J464" s="343"/>
      <c r="K464" s="343">
        <v>2</v>
      </c>
      <c r="L464" s="671">
        <v>200000</v>
      </c>
      <c r="M464" s="671">
        <v>200000</v>
      </c>
      <c r="N464" s="671"/>
      <c r="O464" s="671">
        <v>200000</v>
      </c>
      <c r="P464" s="671">
        <v>0</v>
      </c>
      <c r="Q464" s="671"/>
      <c r="R464" s="671">
        <f t="shared" si="21"/>
        <v>200000</v>
      </c>
      <c r="S464" s="671">
        <f t="shared" si="22"/>
        <v>0</v>
      </c>
      <c r="T464" s="675">
        <f t="shared" si="23"/>
        <v>0</v>
      </c>
    </row>
    <row r="465" spans="1:20">
      <c r="A465" s="676" t="s">
        <v>1085</v>
      </c>
      <c r="B465" s="334" t="s">
        <v>472</v>
      </c>
      <c r="C465" s="343">
        <v>255129</v>
      </c>
      <c r="D465" s="343" t="s">
        <v>363</v>
      </c>
      <c r="E465" s="343" t="s">
        <v>548</v>
      </c>
      <c r="F465" s="343">
        <v>2211</v>
      </c>
      <c r="G465" s="343">
        <v>1</v>
      </c>
      <c r="H465" s="343">
        <v>1</v>
      </c>
      <c r="I465" s="343" t="s">
        <v>1317</v>
      </c>
      <c r="J465" s="343"/>
      <c r="K465" s="343">
        <v>2</v>
      </c>
      <c r="L465" s="671">
        <v>200000</v>
      </c>
      <c r="M465" s="671">
        <v>200000</v>
      </c>
      <c r="N465" s="671"/>
      <c r="O465" s="671">
        <v>150000</v>
      </c>
      <c r="P465" s="671">
        <v>0</v>
      </c>
      <c r="Q465" s="671"/>
      <c r="R465" s="671">
        <f t="shared" si="21"/>
        <v>200000</v>
      </c>
      <c r="S465" s="671">
        <f t="shared" si="22"/>
        <v>0</v>
      </c>
      <c r="T465" s="675">
        <f t="shared" si="23"/>
        <v>0</v>
      </c>
    </row>
    <row r="466" spans="1:20">
      <c r="A466" s="676" t="s">
        <v>1086</v>
      </c>
      <c r="B466" s="334" t="s">
        <v>472</v>
      </c>
      <c r="C466" s="343">
        <v>255129</v>
      </c>
      <c r="D466" s="343" t="s">
        <v>363</v>
      </c>
      <c r="E466" s="343" t="s">
        <v>548</v>
      </c>
      <c r="F466" s="343">
        <v>2471</v>
      </c>
      <c r="G466" s="343">
        <v>1</v>
      </c>
      <c r="H466" s="343">
        <v>1</v>
      </c>
      <c r="I466" s="343" t="s">
        <v>1317</v>
      </c>
      <c r="J466" s="343"/>
      <c r="K466" s="343">
        <v>2</v>
      </c>
      <c r="L466" s="671">
        <v>80000</v>
      </c>
      <c r="M466" s="671">
        <v>0</v>
      </c>
      <c r="N466" s="671"/>
      <c r="O466" s="671">
        <v>0</v>
      </c>
      <c r="P466" s="671">
        <v>0</v>
      </c>
      <c r="Q466" s="671"/>
      <c r="R466" s="671">
        <f t="shared" si="21"/>
        <v>0</v>
      </c>
      <c r="S466" s="671">
        <f t="shared" si="22"/>
        <v>0</v>
      </c>
      <c r="T466" s="675">
        <f t="shared" si="23"/>
        <v>0</v>
      </c>
    </row>
    <row r="467" spans="1:20">
      <c r="A467" s="676" t="s">
        <v>1087</v>
      </c>
      <c r="B467" s="334" t="s">
        <v>472</v>
      </c>
      <c r="C467" s="343">
        <v>255129</v>
      </c>
      <c r="D467" s="343" t="s">
        <v>363</v>
      </c>
      <c r="E467" s="343" t="s">
        <v>548</v>
      </c>
      <c r="F467" s="343">
        <v>2481</v>
      </c>
      <c r="G467" s="343">
        <v>1</v>
      </c>
      <c r="H467" s="343">
        <v>1</v>
      </c>
      <c r="I467" s="343" t="s">
        <v>1317</v>
      </c>
      <c r="J467" s="343"/>
      <c r="K467" s="343">
        <v>2</v>
      </c>
      <c r="L467" s="671">
        <v>100000</v>
      </c>
      <c r="M467" s="671">
        <v>100000</v>
      </c>
      <c r="N467" s="671"/>
      <c r="O467" s="671">
        <v>60000</v>
      </c>
      <c r="P467" s="671">
        <v>0</v>
      </c>
      <c r="Q467" s="671"/>
      <c r="R467" s="671">
        <f t="shared" si="21"/>
        <v>100000</v>
      </c>
      <c r="S467" s="671">
        <f t="shared" si="22"/>
        <v>0</v>
      </c>
      <c r="T467" s="675">
        <f t="shared" si="23"/>
        <v>0</v>
      </c>
    </row>
    <row r="468" spans="1:20">
      <c r="A468" s="676" t="s">
        <v>1088</v>
      </c>
      <c r="B468" s="334" t="s">
        <v>472</v>
      </c>
      <c r="C468" s="343">
        <v>255129</v>
      </c>
      <c r="D468" s="343" t="s">
        <v>363</v>
      </c>
      <c r="E468" s="343" t="s">
        <v>548</v>
      </c>
      <c r="F468" s="343">
        <v>2491</v>
      </c>
      <c r="G468" s="343">
        <v>1</v>
      </c>
      <c r="H468" s="343">
        <v>1</v>
      </c>
      <c r="I468" s="343" t="s">
        <v>1317</v>
      </c>
      <c r="J468" s="343"/>
      <c r="K468" s="343">
        <v>2</v>
      </c>
      <c r="L468" s="671">
        <v>100000</v>
      </c>
      <c r="M468" s="671">
        <v>100000</v>
      </c>
      <c r="N468" s="671"/>
      <c r="O468" s="671">
        <v>60000</v>
      </c>
      <c r="P468" s="671">
        <v>0</v>
      </c>
      <c r="Q468" s="671"/>
      <c r="R468" s="671">
        <f t="shared" si="21"/>
        <v>100000</v>
      </c>
      <c r="S468" s="671">
        <f t="shared" si="22"/>
        <v>0</v>
      </c>
      <c r="T468" s="675">
        <f t="shared" si="23"/>
        <v>0</v>
      </c>
    </row>
    <row r="469" spans="1:20">
      <c r="A469" s="676" t="s">
        <v>1731</v>
      </c>
      <c r="B469" s="334" t="s">
        <v>484</v>
      </c>
      <c r="C469" s="343">
        <v>223081</v>
      </c>
      <c r="D469" s="343" t="s">
        <v>396</v>
      </c>
      <c r="E469" s="343" t="s">
        <v>548</v>
      </c>
      <c r="F469" s="343">
        <v>3112</v>
      </c>
      <c r="G469" s="343">
        <v>1</v>
      </c>
      <c r="H469" s="343">
        <v>2</v>
      </c>
      <c r="I469" s="343" t="s">
        <v>1317</v>
      </c>
      <c r="J469" s="343"/>
      <c r="K469" s="343">
        <v>3</v>
      </c>
      <c r="L469" s="671">
        <v>0</v>
      </c>
      <c r="M469" s="671">
        <v>2334685</v>
      </c>
      <c r="N469" s="671"/>
      <c r="O469" s="671">
        <v>1215876</v>
      </c>
      <c r="P469" s="671">
        <v>0</v>
      </c>
      <c r="Q469" s="671"/>
      <c r="R469" s="671">
        <f t="shared" si="21"/>
        <v>2334685</v>
      </c>
      <c r="S469" s="671">
        <f t="shared" si="22"/>
        <v>0</v>
      </c>
      <c r="T469" s="675">
        <f t="shared" si="23"/>
        <v>0</v>
      </c>
    </row>
    <row r="470" spans="1:20">
      <c r="A470" s="676" t="s">
        <v>1089</v>
      </c>
      <c r="B470" s="334" t="s">
        <v>472</v>
      </c>
      <c r="C470" s="343">
        <v>255129</v>
      </c>
      <c r="D470" s="343" t="s">
        <v>363</v>
      </c>
      <c r="E470" s="343" t="s">
        <v>548</v>
      </c>
      <c r="F470" s="343">
        <v>2731</v>
      </c>
      <c r="G470" s="343">
        <v>1</v>
      </c>
      <c r="H470" s="343">
        <v>1</v>
      </c>
      <c r="I470" s="343" t="s">
        <v>1317</v>
      </c>
      <c r="J470" s="343"/>
      <c r="K470" s="343">
        <v>2</v>
      </c>
      <c r="L470" s="671">
        <v>30000</v>
      </c>
      <c r="M470" s="671">
        <v>0</v>
      </c>
      <c r="N470" s="671"/>
      <c r="O470" s="671">
        <v>0</v>
      </c>
      <c r="P470" s="671">
        <v>0</v>
      </c>
      <c r="Q470" s="671"/>
      <c r="R470" s="671">
        <f t="shared" si="21"/>
        <v>0</v>
      </c>
      <c r="S470" s="671">
        <f t="shared" si="22"/>
        <v>0</v>
      </c>
      <c r="T470" s="675">
        <f t="shared" si="23"/>
        <v>0</v>
      </c>
    </row>
    <row r="471" spans="1:20">
      <c r="A471" s="676" t="s">
        <v>1090</v>
      </c>
      <c r="B471" s="334" t="s">
        <v>472</v>
      </c>
      <c r="C471" s="343">
        <v>255129</v>
      </c>
      <c r="D471" s="343" t="s">
        <v>363</v>
      </c>
      <c r="E471" s="343" t="s">
        <v>548</v>
      </c>
      <c r="F471" s="343">
        <v>3511</v>
      </c>
      <c r="G471" s="343">
        <v>1</v>
      </c>
      <c r="H471" s="343">
        <v>1</v>
      </c>
      <c r="I471" s="343" t="s">
        <v>1317</v>
      </c>
      <c r="J471" s="343"/>
      <c r="K471" s="343">
        <v>3</v>
      </c>
      <c r="L471" s="671">
        <v>146275</v>
      </c>
      <c r="M471" s="671">
        <v>0</v>
      </c>
      <c r="N471" s="671"/>
      <c r="O471" s="671">
        <v>0</v>
      </c>
      <c r="P471" s="671">
        <v>0</v>
      </c>
      <c r="Q471" s="671"/>
      <c r="R471" s="671">
        <f t="shared" si="21"/>
        <v>0</v>
      </c>
      <c r="S471" s="671">
        <f t="shared" si="22"/>
        <v>0</v>
      </c>
      <c r="T471" s="675">
        <f t="shared" si="23"/>
        <v>0</v>
      </c>
    </row>
    <row r="472" spans="1:20">
      <c r="A472" s="676" t="s">
        <v>1091</v>
      </c>
      <c r="B472" s="334" t="s">
        <v>472</v>
      </c>
      <c r="C472" s="343">
        <v>255129</v>
      </c>
      <c r="D472" s="343" t="s">
        <v>363</v>
      </c>
      <c r="E472" s="343" t="s">
        <v>548</v>
      </c>
      <c r="F472" s="343">
        <v>3722</v>
      </c>
      <c r="G472" s="343">
        <v>1</v>
      </c>
      <c r="H472" s="343">
        <v>1</v>
      </c>
      <c r="I472" s="343" t="s">
        <v>1317</v>
      </c>
      <c r="J472" s="343"/>
      <c r="K472" s="343">
        <v>3</v>
      </c>
      <c r="L472" s="671">
        <v>228000</v>
      </c>
      <c r="M472" s="671">
        <v>228000</v>
      </c>
      <c r="N472" s="671">
        <v>228000</v>
      </c>
      <c r="O472" s="671">
        <v>95000</v>
      </c>
      <c r="P472" s="671">
        <v>38000</v>
      </c>
      <c r="Q472" s="671">
        <v>38000</v>
      </c>
      <c r="R472" s="671">
        <f t="shared" si="21"/>
        <v>0</v>
      </c>
      <c r="S472" s="671">
        <f t="shared" si="22"/>
        <v>190000</v>
      </c>
      <c r="T472" s="675">
        <f t="shared" si="23"/>
        <v>0</v>
      </c>
    </row>
    <row r="473" spans="1:20">
      <c r="A473" s="676" t="s">
        <v>1092</v>
      </c>
      <c r="B473" s="337" t="s">
        <v>473</v>
      </c>
      <c r="C473" s="343">
        <v>262122</v>
      </c>
      <c r="D473" s="343" t="s">
        <v>366</v>
      </c>
      <c r="E473" s="343" t="s">
        <v>548</v>
      </c>
      <c r="F473" s="343">
        <v>2171</v>
      </c>
      <c r="G473" s="343">
        <v>1</v>
      </c>
      <c r="H473" s="343">
        <v>1</v>
      </c>
      <c r="I473" s="343" t="s">
        <v>1317</v>
      </c>
      <c r="J473" s="343"/>
      <c r="K473" s="343">
        <v>2</v>
      </c>
      <c r="L473" s="671">
        <v>100000</v>
      </c>
      <c r="M473" s="671">
        <v>100000</v>
      </c>
      <c r="N473" s="671"/>
      <c r="O473" s="671">
        <v>75000</v>
      </c>
      <c r="P473" s="671">
        <v>0</v>
      </c>
      <c r="Q473" s="671"/>
      <c r="R473" s="671">
        <f t="shared" si="21"/>
        <v>100000</v>
      </c>
      <c r="S473" s="671">
        <f t="shared" si="22"/>
        <v>0</v>
      </c>
      <c r="T473" s="675">
        <f t="shared" si="23"/>
        <v>0</v>
      </c>
    </row>
    <row r="474" spans="1:20">
      <c r="A474" s="676" t="s">
        <v>1730</v>
      </c>
      <c r="B474" s="334" t="s">
        <v>486</v>
      </c>
      <c r="C474" s="343">
        <v>223202</v>
      </c>
      <c r="D474" s="343" t="s">
        <v>399</v>
      </c>
      <c r="E474" s="343" t="s">
        <v>548</v>
      </c>
      <c r="F474" s="343">
        <v>3112</v>
      </c>
      <c r="G474" s="343">
        <v>1</v>
      </c>
      <c r="H474" s="343">
        <v>2</v>
      </c>
      <c r="I474" s="343" t="s">
        <v>1317</v>
      </c>
      <c r="J474" s="343"/>
      <c r="K474" s="343">
        <v>3</v>
      </c>
      <c r="L474" s="671">
        <v>0</v>
      </c>
      <c r="M474" s="671">
        <v>1495000</v>
      </c>
      <c r="N474" s="671"/>
      <c r="O474" s="671">
        <v>496668</v>
      </c>
      <c r="P474" s="671">
        <v>0</v>
      </c>
      <c r="Q474" s="671"/>
      <c r="R474" s="671">
        <f t="shared" si="21"/>
        <v>1495000</v>
      </c>
      <c r="S474" s="671">
        <f t="shared" si="22"/>
        <v>0</v>
      </c>
      <c r="T474" s="675">
        <f t="shared" si="23"/>
        <v>0</v>
      </c>
    </row>
    <row r="475" spans="1:20">
      <c r="A475" s="676" t="s">
        <v>1093</v>
      </c>
      <c r="B475" s="337" t="s">
        <v>473</v>
      </c>
      <c r="C475" s="343">
        <v>262122</v>
      </c>
      <c r="D475" s="343" t="s">
        <v>366</v>
      </c>
      <c r="E475" s="343" t="s">
        <v>548</v>
      </c>
      <c r="F475" s="343">
        <v>3252</v>
      </c>
      <c r="G475" s="343">
        <v>1</v>
      </c>
      <c r="H475" s="343">
        <v>1</v>
      </c>
      <c r="I475" s="343" t="s">
        <v>1317</v>
      </c>
      <c r="J475" s="343"/>
      <c r="K475" s="343">
        <v>3</v>
      </c>
      <c r="L475" s="671">
        <v>500000</v>
      </c>
      <c r="M475" s="671">
        <v>500000</v>
      </c>
      <c r="N475" s="671">
        <v>415000</v>
      </c>
      <c r="O475" s="671">
        <v>250000</v>
      </c>
      <c r="P475" s="671">
        <v>250000</v>
      </c>
      <c r="Q475" s="671">
        <v>250000</v>
      </c>
      <c r="R475" s="671">
        <f t="shared" si="21"/>
        <v>85000</v>
      </c>
      <c r="S475" s="671">
        <f t="shared" si="22"/>
        <v>165000</v>
      </c>
      <c r="T475" s="675">
        <f t="shared" si="23"/>
        <v>0</v>
      </c>
    </row>
    <row r="476" spans="1:20">
      <c r="A476" s="676" t="s">
        <v>1094</v>
      </c>
      <c r="B476" s="337" t="s">
        <v>473</v>
      </c>
      <c r="C476" s="343">
        <v>262122</v>
      </c>
      <c r="D476" s="343" t="s">
        <v>366</v>
      </c>
      <c r="E476" s="343" t="s">
        <v>548</v>
      </c>
      <c r="F476" s="343">
        <v>3291</v>
      </c>
      <c r="G476" s="343">
        <v>1</v>
      </c>
      <c r="H476" s="343">
        <v>1</v>
      </c>
      <c r="I476" s="343" t="s">
        <v>1317</v>
      </c>
      <c r="J476" s="343"/>
      <c r="K476" s="343">
        <v>3</v>
      </c>
      <c r="L476" s="671">
        <v>310000</v>
      </c>
      <c r="M476" s="671">
        <v>0</v>
      </c>
      <c r="N476" s="671"/>
      <c r="O476" s="671">
        <v>0</v>
      </c>
      <c r="P476" s="671">
        <v>0</v>
      </c>
      <c r="Q476" s="671"/>
      <c r="R476" s="671">
        <f t="shared" si="21"/>
        <v>0</v>
      </c>
      <c r="S476" s="671">
        <f t="shared" si="22"/>
        <v>0</v>
      </c>
      <c r="T476" s="675">
        <f t="shared" si="23"/>
        <v>0</v>
      </c>
    </row>
    <row r="477" spans="1:20">
      <c r="A477" s="676" t="s">
        <v>1095</v>
      </c>
      <c r="B477" s="337" t="s">
        <v>473</v>
      </c>
      <c r="C477" s="343">
        <v>262122</v>
      </c>
      <c r="D477" s="343" t="s">
        <v>366</v>
      </c>
      <c r="E477" s="343" t="s">
        <v>548</v>
      </c>
      <c r="F477" s="343">
        <v>3581</v>
      </c>
      <c r="G477" s="343">
        <v>1</v>
      </c>
      <c r="H477" s="343">
        <v>1</v>
      </c>
      <c r="I477" s="343" t="s">
        <v>1317</v>
      </c>
      <c r="J477" s="343"/>
      <c r="K477" s="343">
        <v>3</v>
      </c>
      <c r="L477" s="671">
        <v>0</v>
      </c>
      <c r="M477" s="671">
        <v>500000</v>
      </c>
      <c r="N477" s="671"/>
      <c r="O477" s="671">
        <v>0</v>
      </c>
      <c r="P477" s="671">
        <v>0</v>
      </c>
      <c r="Q477" s="671"/>
      <c r="R477" s="671">
        <f t="shared" si="21"/>
        <v>500000</v>
      </c>
      <c r="S477" s="671">
        <f t="shared" si="22"/>
        <v>0</v>
      </c>
      <c r="T477" s="675">
        <f t="shared" si="23"/>
        <v>0</v>
      </c>
    </row>
    <row r="478" spans="1:20">
      <c r="A478" s="676" t="s">
        <v>1096</v>
      </c>
      <c r="B478" s="337" t="s">
        <v>473</v>
      </c>
      <c r="C478" s="343">
        <v>262122</v>
      </c>
      <c r="D478" s="343" t="s">
        <v>366</v>
      </c>
      <c r="E478" s="343" t="s">
        <v>548</v>
      </c>
      <c r="F478" s="343">
        <v>3722</v>
      </c>
      <c r="G478" s="343">
        <v>1</v>
      </c>
      <c r="H478" s="343">
        <v>1</v>
      </c>
      <c r="I478" s="343" t="s">
        <v>1317</v>
      </c>
      <c r="J478" s="343"/>
      <c r="K478" s="343">
        <v>3</v>
      </c>
      <c r="L478" s="671">
        <v>250000</v>
      </c>
      <c r="M478" s="671">
        <v>250000</v>
      </c>
      <c r="N478" s="671">
        <v>250000</v>
      </c>
      <c r="O478" s="671">
        <v>125000</v>
      </c>
      <c r="P478" s="671">
        <v>50000</v>
      </c>
      <c r="Q478" s="671">
        <v>50000</v>
      </c>
      <c r="R478" s="671">
        <f t="shared" si="21"/>
        <v>0</v>
      </c>
      <c r="S478" s="671">
        <f t="shared" si="22"/>
        <v>200000</v>
      </c>
      <c r="T478" s="675">
        <f t="shared" si="23"/>
        <v>0</v>
      </c>
    </row>
    <row r="479" spans="1:20">
      <c r="A479" s="676" t="s">
        <v>1097</v>
      </c>
      <c r="B479" s="337" t="s">
        <v>473</v>
      </c>
      <c r="C479" s="343">
        <v>262122</v>
      </c>
      <c r="D479" s="343" t="s">
        <v>366</v>
      </c>
      <c r="E479" s="343" t="s">
        <v>548</v>
      </c>
      <c r="F479" s="343">
        <v>3821</v>
      </c>
      <c r="G479" s="343">
        <v>1</v>
      </c>
      <c r="H479" s="343">
        <v>1</v>
      </c>
      <c r="I479" s="343" t="s">
        <v>1317</v>
      </c>
      <c r="J479" s="343"/>
      <c r="K479" s="343">
        <v>3</v>
      </c>
      <c r="L479" s="671">
        <v>500000</v>
      </c>
      <c r="M479" s="671">
        <v>0</v>
      </c>
      <c r="N479" s="671"/>
      <c r="O479" s="671">
        <v>0</v>
      </c>
      <c r="P479" s="671">
        <v>0</v>
      </c>
      <c r="Q479" s="671"/>
      <c r="R479" s="671">
        <f t="shared" si="21"/>
        <v>0</v>
      </c>
      <c r="S479" s="671">
        <f t="shared" si="22"/>
        <v>0</v>
      </c>
      <c r="T479" s="675">
        <f t="shared" si="23"/>
        <v>0</v>
      </c>
    </row>
    <row r="480" spans="1:20">
      <c r="A480" s="676" t="s">
        <v>1729</v>
      </c>
      <c r="B480" s="334" t="s">
        <v>508</v>
      </c>
      <c r="C480" s="343">
        <v>264105</v>
      </c>
      <c r="D480" s="343" t="s">
        <v>369</v>
      </c>
      <c r="E480" s="343" t="s">
        <v>552</v>
      </c>
      <c r="F480" s="343">
        <v>2541</v>
      </c>
      <c r="G480" s="343">
        <v>1</v>
      </c>
      <c r="H480" s="343">
        <v>1</v>
      </c>
      <c r="I480" s="343">
        <v>87</v>
      </c>
      <c r="J480" s="343"/>
      <c r="K480" s="343">
        <v>2</v>
      </c>
      <c r="L480" s="671">
        <v>0</v>
      </c>
      <c r="M480" s="671">
        <v>0</v>
      </c>
      <c r="N480" s="671"/>
      <c r="O480" s="671">
        <v>0</v>
      </c>
      <c r="P480" s="671">
        <v>0</v>
      </c>
      <c r="Q480" s="671"/>
      <c r="R480" s="671">
        <f t="shared" si="21"/>
        <v>0</v>
      </c>
      <c r="S480" s="671">
        <f t="shared" si="22"/>
        <v>0</v>
      </c>
      <c r="T480" s="675">
        <f t="shared" si="23"/>
        <v>0</v>
      </c>
    </row>
    <row r="481" spans="1:20">
      <c r="A481" s="676" t="s">
        <v>1728</v>
      </c>
      <c r="B481" s="334" t="s">
        <v>508</v>
      </c>
      <c r="C481" s="343">
        <v>264105</v>
      </c>
      <c r="D481" s="343" t="s">
        <v>369</v>
      </c>
      <c r="E481" s="343" t="s">
        <v>552</v>
      </c>
      <c r="F481" s="343">
        <v>2551</v>
      </c>
      <c r="G481" s="343">
        <v>1</v>
      </c>
      <c r="H481" s="343">
        <v>1</v>
      </c>
      <c r="I481" s="343">
        <v>87</v>
      </c>
      <c r="J481" s="343"/>
      <c r="K481" s="343">
        <v>2</v>
      </c>
      <c r="L481" s="671">
        <v>0</v>
      </c>
      <c r="M481" s="671">
        <v>0</v>
      </c>
      <c r="N481" s="671"/>
      <c r="O481" s="671">
        <v>0</v>
      </c>
      <c r="P481" s="671">
        <v>0</v>
      </c>
      <c r="Q481" s="671"/>
      <c r="R481" s="671">
        <f t="shared" si="21"/>
        <v>0</v>
      </c>
      <c r="S481" s="671">
        <f t="shared" si="22"/>
        <v>0</v>
      </c>
      <c r="T481" s="675">
        <f t="shared" si="23"/>
        <v>0</v>
      </c>
    </row>
    <row r="482" spans="1:20">
      <c r="A482" s="676" t="s">
        <v>1727</v>
      </c>
      <c r="B482" s="334" t="s">
        <v>508</v>
      </c>
      <c r="C482" s="343">
        <v>264105</v>
      </c>
      <c r="D482" s="343" t="s">
        <v>369</v>
      </c>
      <c r="E482" s="343" t="s">
        <v>552</v>
      </c>
      <c r="F482" s="343">
        <v>2721</v>
      </c>
      <c r="G482" s="343">
        <v>1</v>
      </c>
      <c r="H482" s="343">
        <v>1</v>
      </c>
      <c r="I482" s="343">
        <v>87</v>
      </c>
      <c r="J482" s="343"/>
      <c r="K482" s="343">
        <v>2</v>
      </c>
      <c r="L482" s="671">
        <v>0</v>
      </c>
      <c r="M482" s="671">
        <v>0</v>
      </c>
      <c r="N482" s="671"/>
      <c r="O482" s="671">
        <v>0</v>
      </c>
      <c r="P482" s="671">
        <v>0</v>
      </c>
      <c r="Q482" s="671"/>
      <c r="R482" s="671">
        <f t="shared" si="21"/>
        <v>0</v>
      </c>
      <c r="S482" s="671">
        <f t="shared" si="22"/>
        <v>0</v>
      </c>
      <c r="T482" s="675">
        <f t="shared" si="23"/>
        <v>0</v>
      </c>
    </row>
    <row r="483" spans="1:20">
      <c r="A483" s="676" t="s">
        <v>1726</v>
      </c>
      <c r="B483" s="334" t="s">
        <v>508</v>
      </c>
      <c r="C483" s="343">
        <v>264105</v>
      </c>
      <c r="D483" s="343" t="s">
        <v>369</v>
      </c>
      <c r="E483" s="343" t="s">
        <v>552</v>
      </c>
      <c r="F483" s="343">
        <v>2961</v>
      </c>
      <c r="G483" s="343">
        <v>1</v>
      </c>
      <c r="H483" s="343">
        <v>1</v>
      </c>
      <c r="I483" s="343">
        <v>87</v>
      </c>
      <c r="J483" s="343"/>
      <c r="K483" s="343">
        <v>2</v>
      </c>
      <c r="L483" s="671">
        <v>0</v>
      </c>
      <c r="M483" s="671">
        <v>0</v>
      </c>
      <c r="N483" s="671"/>
      <c r="O483" s="671">
        <v>0</v>
      </c>
      <c r="P483" s="671">
        <v>0</v>
      </c>
      <c r="Q483" s="671"/>
      <c r="R483" s="671">
        <f t="shared" si="21"/>
        <v>0</v>
      </c>
      <c r="S483" s="671">
        <f t="shared" si="22"/>
        <v>0</v>
      </c>
      <c r="T483" s="675">
        <f t="shared" si="23"/>
        <v>0</v>
      </c>
    </row>
    <row r="484" spans="1:20">
      <c r="A484" s="676" t="s">
        <v>1102</v>
      </c>
      <c r="B484" s="334" t="s">
        <v>508</v>
      </c>
      <c r="C484" s="343">
        <v>264105</v>
      </c>
      <c r="D484" s="343" t="s">
        <v>369</v>
      </c>
      <c r="E484" s="343" t="s">
        <v>552</v>
      </c>
      <c r="F484" s="343">
        <v>5111</v>
      </c>
      <c r="G484" s="343">
        <v>2</v>
      </c>
      <c r="H484" s="343">
        <v>1</v>
      </c>
      <c r="I484" s="343" t="s">
        <v>1317</v>
      </c>
      <c r="J484" s="343" t="s">
        <v>1103</v>
      </c>
      <c r="K484" s="343">
        <v>5</v>
      </c>
      <c r="L484" s="671">
        <v>480435</v>
      </c>
      <c r="M484" s="671">
        <v>0</v>
      </c>
      <c r="N484" s="671"/>
      <c r="O484" s="671">
        <v>0</v>
      </c>
      <c r="P484" s="671">
        <v>0</v>
      </c>
      <c r="Q484" s="671"/>
      <c r="R484" s="671">
        <f t="shared" si="21"/>
        <v>0</v>
      </c>
      <c r="S484" s="671">
        <f t="shared" si="22"/>
        <v>0</v>
      </c>
      <c r="T484" s="675">
        <f t="shared" si="23"/>
        <v>0</v>
      </c>
    </row>
    <row r="485" spans="1:20">
      <c r="A485" s="676" t="s">
        <v>1104</v>
      </c>
      <c r="B485" s="334" t="s">
        <v>508</v>
      </c>
      <c r="C485" s="343">
        <v>264105</v>
      </c>
      <c r="D485" s="343" t="s">
        <v>369</v>
      </c>
      <c r="E485" s="343" t="s">
        <v>552</v>
      </c>
      <c r="F485" s="343">
        <v>5151</v>
      </c>
      <c r="G485" s="343">
        <v>2</v>
      </c>
      <c r="H485" s="343">
        <v>1</v>
      </c>
      <c r="I485" s="343" t="s">
        <v>1317</v>
      </c>
      <c r="J485" s="343" t="s">
        <v>1103</v>
      </c>
      <c r="K485" s="343">
        <v>5</v>
      </c>
      <c r="L485" s="671">
        <v>300000</v>
      </c>
      <c r="M485" s="671">
        <v>0</v>
      </c>
      <c r="N485" s="671"/>
      <c r="O485" s="671">
        <v>0</v>
      </c>
      <c r="P485" s="671">
        <v>0</v>
      </c>
      <c r="Q485" s="671"/>
      <c r="R485" s="671">
        <f t="shared" si="21"/>
        <v>0</v>
      </c>
      <c r="S485" s="671">
        <f t="shared" si="22"/>
        <v>0</v>
      </c>
      <c r="T485" s="675">
        <f t="shared" si="23"/>
        <v>0</v>
      </c>
    </row>
    <row r="486" spans="1:20">
      <c r="A486" s="676" t="s">
        <v>1105</v>
      </c>
      <c r="B486" s="334" t="s">
        <v>508</v>
      </c>
      <c r="C486" s="343">
        <v>264105</v>
      </c>
      <c r="D486" s="343" t="s">
        <v>369</v>
      </c>
      <c r="E486" s="343" t="s">
        <v>552</v>
      </c>
      <c r="F486" s="343">
        <v>5191</v>
      </c>
      <c r="G486" s="343">
        <v>2</v>
      </c>
      <c r="H486" s="343">
        <v>1</v>
      </c>
      <c r="I486" s="343" t="s">
        <v>1317</v>
      </c>
      <c r="J486" s="343" t="s">
        <v>1103</v>
      </c>
      <c r="K486" s="343">
        <v>5</v>
      </c>
      <c r="L486" s="671">
        <v>90000</v>
      </c>
      <c r="M486" s="671">
        <v>0</v>
      </c>
      <c r="N486" s="671"/>
      <c r="O486" s="671">
        <v>0</v>
      </c>
      <c r="P486" s="671">
        <v>0</v>
      </c>
      <c r="Q486" s="671"/>
      <c r="R486" s="671">
        <f t="shared" si="21"/>
        <v>0</v>
      </c>
      <c r="S486" s="671">
        <f t="shared" si="22"/>
        <v>0</v>
      </c>
      <c r="T486" s="675">
        <f t="shared" si="23"/>
        <v>0</v>
      </c>
    </row>
    <row r="487" spans="1:20">
      <c r="A487" s="676" t="s">
        <v>1106</v>
      </c>
      <c r="B487" s="334" t="s">
        <v>508</v>
      </c>
      <c r="C487" s="343">
        <v>264105</v>
      </c>
      <c r="D487" s="343" t="s">
        <v>369</v>
      </c>
      <c r="E487" s="343" t="s">
        <v>552</v>
      </c>
      <c r="F487" s="343">
        <v>5211</v>
      </c>
      <c r="G487" s="343">
        <v>2</v>
      </c>
      <c r="H487" s="343">
        <v>1</v>
      </c>
      <c r="I487" s="343" t="s">
        <v>1317</v>
      </c>
      <c r="J487" s="343" t="s">
        <v>1103</v>
      </c>
      <c r="K487" s="343">
        <v>5</v>
      </c>
      <c r="L487" s="671">
        <v>50000</v>
      </c>
      <c r="M487" s="671">
        <v>0</v>
      </c>
      <c r="N487" s="671"/>
      <c r="O487" s="671">
        <v>0</v>
      </c>
      <c r="P487" s="671">
        <v>0</v>
      </c>
      <c r="Q487" s="671"/>
      <c r="R487" s="671">
        <f t="shared" si="21"/>
        <v>0</v>
      </c>
      <c r="S487" s="671">
        <f t="shared" si="22"/>
        <v>0</v>
      </c>
      <c r="T487" s="675">
        <f t="shared" si="23"/>
        <v>0</v>
      </c>
    </row>
    <row r="488" spans="1:20">
      <c r="A488" s="676" t="s">
        <v>1107</v>
      </c>
      <c r="B488" s="334" t="s">
        <v>508</v>
      </c>
      <c r="C488" s="343">
        <v>264105</v>
      </c>
      <c r="D488" s="343" t="s">
        <v>369</v>
      </c>
      <c r="E488" s="343" t="s">
        <v>552</v>
      </c>
      <c r="F488" s="343">
        <v>5221</v>
      </c>
      <c r="G488" s="343">
        <v>2</v>
      </c>
      <c r="H488" s="343">
        <v>1</v>
      </c>
      <c r="I488" s="343" t="s">
        <v>1317</v>
      </c>
      <c r="J488" s="343" t="s">
        <v>1103</v>
      </c>
      <c r="K488" s="343">
        <v>5</v>
      </c>
      <c r="L488" s="671">
        <v>30000</v>
      </c>
      <c r="M488" s="671">
        <v>0</v>
      </c>
      <c r="N488" s="671"/>
      <c r="O488" s="671">
        <v>0</v>
      </c>
      <c r="P488" s="671">
        <v>0</v>
      </c>
      <c r="Q488" s="671"/>
      <c r="R488" s="671">
        <f t="shared" si="21"/>
        <v>0</v>
      </c>
      <c r="S488" s="671">
        <f t="shared" si="22"/>
        <v>0</v>
      </c>
      <c r="T488" s="675">
        <f t="shared" si="23"/>
        <v>0</v>
      </c>
    </row>
    <row r="489" spans="1:20">
      <c r="A489" s="676" t="s">
        <v>1108</v>
      </c>
      <c r="B489" s="334" t="s">
        <v>508</v>
      </c>
      <c r="C489" s="343">
        <v>264105</v>
      </c>
      <c r="D489" s="343" t="s">
        <v>369</v>
      </c>
      <c r="E489" s="343" t="s">
        <v>552</v>
      </c>
      <c r="F489" s="343">
        <v>5291</v>
      </c>
      <c r="G489" s="343">
        <v>2</v>
      </c>
      <c r="H489" s="343">
        <v>1</v>
      </c>
      <c r="I489" s="343" t="s">
        <v>1317</v>
      </c>
      <c r="J489" s="343" t="s">
        <v>1103</v>
      </c>
      <c r="K489" s="343">
        <v>5</v>
      </c>
      <c r="L489" s="671">
        <v>119600</v>
      </c>
      <c r="M489" s="671">
        <v>0</v>
      </c>
      <c r="N489" s="671"/>
      <c r="O489" s="671">
        <v>0</v>
      </c>
      <c r="P489" s="671">
        <v>0</v>
      </c>
      <c r="Q489" s="671"/>
      <c r="R489" s="671">
        <f t="shared" si="21"/>
        <v>0</v>
      </c>
      <c r="S489" s="671">
        <f t="shared" si="22"/>
        <v>0</v>
      </c>
      <c r="T489" s="675">
        <f t="shared" si="23"/>
        <v>0</v>
      </c>
    </row>
    <row r="490" spans="1:20">
      <c r="A490" s="676" t="s">
        <v>1725</v>
      </c>
      <c r="B490" s="334" t="s">
        <v>488</v>
      </c>
      <c r="C490" s="343">
        <v>224012</v>
      </c>
      <c r="D490" s="343" t="s">
        <v>403</v>
      </c>
      <c r="E490" s="343" t="s">
        <v>548</v>
      </c>
      <c r="F490" s="343">
        <v>3112</v>
      </c>
      <c r="G490" s="343">
        <v>1</v>
      </c>
      <c r="H490" s="343">
        <v>2</v>
      </c>
      <c r="I490" s="343" t="s">
        <v>1317</v>
      </c>
      <c r="J490" s="343"/>
      <c r="K490" s="343">
        <v>3</v>
      </c>
      <c r="L490" s="671">
        <v>0</v>
      </c>
      <c r="M490" s="671">
        <v>350000</v>
      </c>
      <c r="N490" s="671"/>
      <c r="O490" s="671">
        <v>140000</v>
      </c>
      <c r="P490" s="671">
        <v>0</v>
      </c>
      <c r="Q490" s="671"/>
      <c r="R490" s="671">
        <f t="shared" si="21"/>
        <v>350000</v>
      </c>
      <c r="S490" s="671">
        <f t="shared" si="22"/>
        <v>0</v>
      </c>
      <c r="T490" s="675">
        <f t="shared" si="23"/>
        <v>0</v>
      </c>
    </row>
    <row r="491" spans="1:20">
      <c r="A491" s="676" t="s">
        <v>1110</v>
      </c>
      <c r="B491" s="334" t="s">
        <v>508</v>
      </c>
      <c r="C491" s="343">
        <v>264105</v>
      </c>
      <c r="D491" s="343" t="s">
        <v>369</v>
      </c>
      <c r="E491" s="343" t="s">
        <v>555</v>
      </c>
      <c r="F491" s="343">
        <v>4481</v>
      </c>
      <c r="G491" s="343">
        <v>1</v>
      </c>
      <c r="H491" s="343">
        <v>1</v>
      </c>
      <c r="I491" s="343">
        <v>87</v>
      </c>
      <c r="J491" s="343"/>
      <c r="K491" s="343">
        <v>4</v>
      </c>
      <c r="L491" s="671">
        <v>0</v>
      </c>
      <c r="M491" s="671">
        <v>0</v>
      </c>
      <c r="N491" s="671"/>
      <c r="O491" s="671">
        <v>0</v>
      </c>
      <c r="P491" s="671">
        <v>0</v>
      </c>
      <c r="Q491" s="671">
        <v>0</v>
      </c>
      <c r="R491" s="671">
        <f t="shared" si="21"/>
        <v>0</v>
      </c>
      <c r="S491" s="671">
        <f t="shared" si="22"/>
        <v>0</v>
      </c>
      <c r="T491" s="675">
        <f t="shared" si="23"/>
        <v>0</v>
      </c>
    </row>
    <row r="492" spans="1:20">
      <c r="A492" s="676" t="s">
        <v>1111</v>
      </c>
      <c r="B492" s="334" t="s">
        <v>508</v>
      </c>
      <c r="C492" s="343">
        <v>264105</v>
      </c>
      <c r="D492" s="343" t="s">
        <v>369</v>
      </c>
      <c r="E492" s="343" t="s">
        <v>548</v>
      </c>
      <c r="F492" s="343">
        <v>2111</v>
      </c>
      <c r="G492" s="343">
        <v>1</v>
      </c>
      <c r="H492" s="343">
        <v>1</v>
      </c>
      <c r="I492" s="343" t="s">
        <v>1317</v>
      </c>
      <c r="J492" s="343"/>
      <c r="K492" s="343">
        <v>2</v>
      </c>
      <c r="L492" s="671">
        <v>90000</v>
      </c>
      <c r="M492" s="671">
        <v>90000</v>
      </c>
      <c r="N492" s="671"/>
      <c r="O492" s="671">
        <v>60000</v>
      </c>
      <c r="P492" s="671">
        <v>0</v>
      </c>
      <c r="Q492" s="671"/>
      <c r="R492" s="671">
        <f t="shared" si="21"/>
        <v>90000</v>
      </c>
      <c r="S492" s="671">
        <f t="shared" si="22"/>
        <v>0</v>
      </c>
      <c r="T492" s="675">
        <f t="shared" si="23"/>
        <v>0</v>
      </c>
    </row>
    <row r="493" spans="1:20">
      <c r="A493" s="676" t="s">
        <v>1112</v>
      </c>
      <c r="B493" s="334" t="s">
        <v>508</v>
      </c>
      <c r="C493" s="343">
        <v>264105</v>
      </c>
      <c r="D493" s="343" t="s">
        <v>369</v>
      </c>
      <c r="E493" s="343" t="s">
        <v>548</v>
      </c>
      <c r="F493" s="343">
        <v>2121</v>
      </c>
      <c r="G493" s="343">
        <v>1</v>
      </c>
      <c r="H493" s="343">
        <v>1</v>
      </c>
      <c r="I493" s="343" t="s">
        <v>1317</v>
      </c>
      <c r="J493" s="343"/>
      <c r="K493" s="343">
        <v>2</v>
      </c>
      <c r="L493" s="671">
        <v>84000</v>
      </c>
      <c r="M493" s="671">
        <v>0</v>
      </c>
      <c r="N493" s="671"/>
      <c r="O493" s="671">
        <v>0</v>
      </c>
      <c r="P493" s="671">
        <v>0</v>
      </c>
      <c r="Q493" s="671"/>
      <c r="R493" s="671">
        <f t="shared" si="21"/>
        <v>0</v>
      </c>
      <c r="S493" s="671">
        <f t="shared" si="22"/>
        <v>0</v>
      </c>
      <c r="T493" s="675">
        <f t="shared" si="23"/>
        <v>0</v>
      </c>
    </row>
    <row r="494" spans="1:20">
      <c r="A494" s="676" t="s">
        <v>1113</v>
      </c>
      <c r="B494" s="334" t="s">
        <v>508</v>
      </c>
      <c r="C494" s="343">
        <v>264105</v>
      </c>
      <c r="D494" s="343" t="s">
        <v>369</v>
      </c>
      <c r="E494" s="343" t="s">
        <v>548</v>
      </c>
      <c r="F494" s="343">
        <v>2161</v>
      </c>
      <c r="G494" s="343">
        <v>1</v>
      </c>
      <c r="H494" s="343">
        <v>1</v>
      </c>
      <c r="I494" s="343" t="s">
        <v>1317</v>
      </c>
      <c r="J494" s="343"/>
      <c r="K494" s="343">
        <v>2</v>
      </c>
      <c r="L494" s="671">
        <v>500000</v>
      </c>
      <c r="M494" s="671">
        <v>500000</v>
      </c>
      <c r="N494" s="671">
        <v>7500</v>
      </c>
      <c r="O494" s="671">
        <v>350000</v>
      </c>
      <c r="P494" s="671">
        <v>7499.4</v>
      </c>
      <c r="Q494" s="671">
        <v>7499.4</v>
      </c>
      <c r="R494" s="671">
        <f t="shared" si="21"/>
        <v>492500</v>
      </c>
      <c r="S494" s="671">
        <f t="shared" si="22"/>
        <v>0.6000000000003638</v>
      </c>
      <c r="T494" s="675">
        <f t="shared" si="23"/>
        <v>0</v>
      </c>
    </row>
    <row r="495" spans="1:20">
      <c r="A495" s="676" t="s">
        <v>1114</v>
      </c>
      <c r="B495" s="334" t="s">
        <v>508</v>
      </c>
      <c r="C495" s="343">
        <v>264105</v>
      </c>
      <c r="D495" s="343" t="s">
        <v>369</v>
      </c>
      <c r="E495" s="343" t="s">
        <v>548</v>
      </c>
      <c r="F495" s="343">
        <v>2171</v>
      </c>
      <c r="G495" s="343">
        <v>1</v>
      </c>
      <c r="H495" s="343">
        <v>1</v>
      </c>
      <c r="I495" s="343" t="s">
        <v>1317</v>
      </c>
      <c r="J495" s="343"/>
      <c r="K495" s="343">
        <v>2</v>
      </c>
      <c r="L495" s="671">
        <v>120000</v>
      </c>
      <c r="M495" s="671">
        <v>0</v>
      </c>
      <c r="N495" s="671"/>
      <c r="O495" s="671">
        <v>0</v>
      </c>
      <c r="P495" s="671">
        <v>0</v>
      </c>
      <c r="Q495" s="671"/>
      <c r="R495" s="671">
        <f t="shared" si="21"/>
        <v>0</v>
      </c>
      <c r="S495" s="671">
        <f t="shared" si="22"/>
        <v>0</v>
      </c>
      <c r="T495" s="675">
        <f t="shared" si="23"/>
        <v>0</v>
      </c>
    </row>
    <row r="496" spans="1:20">
      <c r="A496" s="676" t="s">
        <v>1115</v>
      </c>
      <c r="B496" s="334" t="s">
        <v>508</v>
      </c>
      <c r="C496" s="343">
        <v>264105</v>
      </c>
      <c r="D496" s="343" t="s">
        <v>369</v>
      </c>
      <c r="E496" s="343" t="s">
        <v>548</v>
      </c>
      <c r="F496" s="343">
        <v>2451</v>
      </c>
      <c r="G496" s="343">
        <v>1</v>
      </c>
      <c r="H496" s="343">
        <v>1</v>
      </c>
      <c r="I496" s="343" t="s">
        <v>1317</v>
      </c>
      <c r="J496" s="343"/>
      <c r="K496" s="343">
        <v>2</v>
      </c>
      <c r="L496" s="671">
        <v>52500</v>
      </c>
      <c r="M496" s="671">
        <v>0</v>
      </c>
      <c r="N496" s="671"/>
      <c r="O496" s="671">
        <v>0</v>
      </c>
      <c r="P496" s="671">
        <v>0</v>
      </c>
      <c r="Q496" s="671"/>
      <c r="R496" s="671">
        <f t="shared" si="21"/>
        <v>0</v>
      </c>
      <c r="S496" s="671">
        <f t="shared" si="22"/>
        <v>0</v>
      </c>
      <c r="T496" s="675">
        <f t="shared" si="23"/>
        <v>0</v>
      </c>
    </row>
    <row r="497" spans="1:20">
      <c r="A497" s="676" t="s">
        <v>1724</v>
      </c>
      <c r="B497" s="334" t="s">
        <v>470</v>
      </c>
      <c r="C497" s="343">
        <v>241046</v>
      </c>
      <c r="D497" s="343" t="s">
        <v>342</v>
      </c>
      <c r="E497" s="343" t="s">
        <v>548</v>
      </c>
      <c r="F497" s="343">
        <v>3112</v>
      </c>
      <c r="G497" s="343">
        <v>1</v>
      </c>
      <c r="H497" s="343">
        <v>2</v>
      </c>
      <c r="I497" s="343" t="s">
        <v>1317</v>
      </c>
      <c r="J497" s="343"/>
      <c r="K497" s="343">
        <v>3</v>
      </c>
      <c r="L497" s="671">
        <v>0</v>
      </c>
      <c r="M497" s="671">
        <v>2833185.6</v>
      </c>
      <c r="N497" s="671"/>
      <c r="O497" s="671">
        <v>288000</v>
      </c>
      <c r="P497" s="671">
        <v>0</v>
      </c>
      <c r="Q497" s="671"/>
      <c r="R497" s="671">
        <f t="shared" si="21"/>
        <v>2833185.6</v>
      </c>
      <c r="S497" s="671">
        <f t="shared" si="22"/>
        <v>0</v>
      </c>
      <c r="T497" s="675">
        <f t="shared" si="23"/>
        <v>0</v>
      </c>
    </row>
    <row r="498" spans="1:20">
      <c r="A498" s="676" t="s">
        <v>1116</v>
      </c>
      <c r="B498" s="334" t="s">
        <v>508</v>
      </c>
      <c r="C498" s="343">
        <v>264105</v>
      </c>
      <c r="D498" s="343" t="s">
        <v>369</v>
      </c>
      <c r="E498" s="343" t="s">
        <v>548</v>
      </c>
      <c r="F498" s="343">
        <v>2751</v>
      </c>
      <c r="G498" s="343">
        <v>1</v>
      </c>
      <c r="H498" s="343">
        <v>1</v>
      </c>
      <c r="I498" s="343" t="s">
        <v>1317</v>
      </c>
      <c r="J498" s="343"/>
      <c r="K498" s="343">
        <v>2</v>
      </c>
      <c r="L498" s="671">
        <v>100000</v>
      </c>
      <c r="M498" s="671">
        <v>0</v>
      </c>
      <c r="N498" s="671"/>
      <c r="O498" s="671">
        <v>0</v>
      </c>
      <c r="P498" s="671">
        <v>0</v>
      </c>
      <c r="Q498" s="671"/>
      <c r="R498" s="671">
        <f t="shared" si="21"/>
        <v>0</v>
      </c>
      <c r="S498" s="671">
        <f t="shared" si="22"/>
        <v>0</v>
      </c>
      <c r="T498" s="675">
        <f t="shared" si="23"/>
        <v>0</v>
      </c>
    </row>
    <row r="499" spans="1:20">
      <c r="A499" s="676" t="s">
        <v>1117</v>
      </c>
      <c r="B499" s="334" t="s">
        <v>508</v>
      </c>
      <c r="C499" s="343">
        <v>264105</v>
      </c>
      <c r="D499" s="343" t="s">
        <v>369</v>
      </c>
      <c r="E499" s="343" t="s">
        <v>548</v>
      </c>
      <c r="F499" s="343">
        <v>2921</v>
      </c>
      <c r="G499" s="343">
        <v>1</v>
      </c>
      <c r="H499" s="343">
        <v>1</v>
      </c>
      <c r="I499" s="343" t="s">
        <v>1317</v>
      </c>
      <c r="J499" s="343"/>
      <c r="K499" s="343">
        <v>2</v>
      </c>
      <c r="L499" s="671">
        <v>40000</v>
      </c>
      <c r="M499" s="671">
        <v>40000</v>
      </c>
      <c r="N499" s="671"/>
      <c r="O499" s="671">
        <v>30000</v>
      </c>
      <c r="P499" s="671">
        <v>0</v>
      </c>
      <c r="Q499" s="671"/>
      <c r="R499" s="671">
        <f t="shared" si="21"/>
        <v>40000</v>
      </c>
      <c r="S499" s="671">
        <f t="shared" si="22"/>
        <v>0</v>
      </c>
      <c r="T499" s="675">
        <f t="shared" si="23"/>
        <v>0</v>
      </c>
    </row>
    <row r="500" spans="1:20">
      <c r="A500" s="676" t="s">
        <v>1118</v>
      </c>
      <c r="B500" s="334" t="s">
        <v>508</v>
      </c>
      <c r="C500" s="343">
        <v>264105</v>
      </c>
      <c r="D500" s="343" t="s">
        <v>369</v>
      </c>
      <c r="E500" s="343" t="s">
        <v>548</v>
      </c>
      <c r="F500" s="343">
        <v>3291</v>
      </c>
      <c r="G500" s="343">
        <v>1</v>
      </c>
      <c r="H500" s="343">
        <v>1</v>
      </c>
      <c r="I500" s="343" t="s">
        <v>1317</v>
      </c>
      <c r="J500" s="343"/>
      <c r="K500" s="343">
        <v>3</v>
      </c>
      <c r="L500" s="671">
        <v>90000</v>
      </c>
      <c r="M500" s="671">
        <v>0</v>
      </c>
      <c r="N500" s="671"/>
      <c r="O500" s="671">
        <v>0</v>
      </c>
      <c r="P500" s="671">
        <v>0</v>
      </c>
      <c r="Q500" s="671"/>
      <c r="R500" s="671">
        <f t="shared" si="21"/>
        <v>0</v>
      </c>
      <c r="S500" s="671">
        <f t="shared" si="22"/>
        <v>0</v>
      </c>
      <c r="T500" s="675">
        <f t="shared" si="23"/>
        <v>0</v>
      </c>
    </row>
    <row r="501" spans="1:20">
      <c r="A501" s="676" t="s">
        <v>1120</v>
      </c>
      <c r="B501" s="334" t="s">
        <v>476</v>
      </c>
      <c r="C501" s="343">
        <v>264105</v>
      </c>
      <c r="D501" s="343" t="s">
        <v>371</v>
      </c>
      <c r="E501" s="343">
        <v>111200</v>
      </c>
      <c r="F501" s="343">
        <v>4419</v>
      </c>
      <c r="G501" s="343">
        <v>1</v>
      </c>
      <c r="H501" s="343">
        <v>1</v>
      </c>
      <c r="I501" s="343" t="s">
        <v>1317</v>
      </c>
      <c r="J501" s="343"/>
      <c r="K501" s="343">
        <v>4</v>
      </c>
      <c r="L501" s="671">
        <v>900000</v>
      </c>
      <c r="M501" s="671">
        <v>900000</v>
      </c>
      <c r="N501" s="671"/>
      <c r="O501" s="671">
        <v>450000</v>
      </c>
      <c r="P501" s="671">
        <v>0</v>
      </c>
      <c r="Q501" s="671"/>
      <c r="R501" s="671">
        <f t="shared" si="21"/>
        <v>900000</v>
      </c>
      <c r="S501" s="671">
        <f t="shared" si="22"/>
        <v>0</v>
      </c>
      <c r="T501" s="675">
        <f t="shared" si="23"/>
        <v>0</v>
      </c>
    </row>
    <row r="502" spans="1:20">
      <c r="A502" s="676" t="s">
        <v>1122</v>
      </c>
      <c r="B502" s="337" t="s">
        <v>477</v>
      </c>
      <c r="C502" s="343">
        <v>264127</v>
      </c>
      <c r="D502" s="343" t="s">
        <v>374</v>
      </c>
      <c r="E502" s="343">
        <v>111100</v>
      </c>
      <c r="F502" s="343">
        <v>4451</v>
      </c>
      <c r="G502" s="343">
        <v>1</v>
      </c>
      <c r="H502" s="343">
        <v>1</v>
      </c>
      <c r="I502" s="343" t="s">
        <v>1317</v>
      </c>
      <c r="J502" s="343"/>
      <c r="K502" s="343">
        <v>4</v>
      </c>
      <c r="L502" s="671">
        <v>800000</v>
      </c>
      <c r="M502" s="671">
        <v>0</v>
      </c>
      <c r="N502" s="671"/>
      <c r="O502" s="671">
        <v>0</v>
      </c>
      <c r="P502" s="671">
        <v>0</v>
      </c>
      <c r="Q502" s="671"/>
      <c r="R502" s="671">
        <f t="shared" si="21"/>
        <v>0</v>
      </c>
      <c r="S502" s="671">
        <f t="shared" si="22"/>
        <v>0</v>
      </c>
      <c r="T502" s="675">
        <f t="shared" si="23"/>
        <v>0</v>
      </c>
    </row>
    <row r="503" spans="1:20">
      <c r="A503" s="676" t="s">
        <v>1723</v>
      </c>
      <c r="B503" s="337" t="s">
        <v>477</v>
      </c>
      <c r="C503" s="343">
        <v>264127</v>
      </c>
      <c r="D503" s="343" t="s">
        <v>374</v>
      </c>
      <c r="E503" s="343" t="s">
        <v>552</v>
      </c>
      <c r="F503" s="343">
        <v>2961</v>
      </c>
      <c r="G503" s="343">
        <v>1</v>
      </c>
      <c r="H503" s="343">
        <v>1</v>
      </c>
      <c r="I503" s="343">
        <v>87</v>
      </c>
      <c r="J503" s="343"/>
      <c r="K503" s="343">
        <v>2</v>
      </c>
      <c r="L503" s="671">
        <v>0</v>
      </c>
      <c r="M503" s="671">
        <v>0</v>
      </c>
      <c r="N503" s="671"/>
      <c r="O503" s="671">
        <v>0</v>
      </c>
      <c r="P503" s="671">
        <v>0</v>
      </c>
      <c r="Q503" s="671"/>
      <c r="R503" s="671">
        <f t="shared" si="21"/>
        <v>0</v>
      </c>
      <c r="S503" s="671">
        <f t="shared" si="22"/>
        <v>0</v>
      </c>
      <c r="T503" s="675">
        <f t="shared" si="23"/>
        <v>0</v>
      </c>
    </row>
    <row r="504" spans="1:20">
      <c r="A504" s="676" t="s">
        <v>1123</v>
      </c>
      <c r="B504" s="337" t="s">
        <v>477</v>
      </c>
      <c r="C504" s="343">
        <v>264127</v>
      </c>
      <c r="D504" s="343" t="s">
        <v>374</v>
      </c>
      <c r="E504" s="343" t="s">
        <v>552</v>
      </c>
      <c r="F504" s="343">
        <v>4412</v>
      </c>
      <c r="G504" s="343">
        <v>1</v>
      </c>
      <c r="H504" s="343">
        <v>1</v>
      </c>
      <c r="I504" s="343" t="s">
        <v>1317</v>
      </c>
      <c r="J504" s="343"/>
      <c r="K504" s="343">
        <v>4</v>
      </c>
      <c r="L504" s="671">
        <v>15522000</v>
      </c>
      <c r="M504" s="671">
        <v>13572217</v>
      </c>
      <c r="N504" s="671"/>
      <c r="O504" s="671">
        <v>5882973</v>
      </c>
      <c r="P504" s="671">
        <v>0</v>
      </c>
      <c r="Q504" s="671"/>
      <c r="R504" s="671">
        <f t="shared" si="21"/>
        <v>13572217</v>
      </c>
      <c r="S504" s="671">
        <f t="shared" si="22"/>
        <v>0</v>
      </c>
      <c r="T504" s="675">
        <f t="shared" si="23"/>
        <v>0</v>
      </c>
    </row>
    <row r="505" spans="1:20">
      <c r="A505" s="676" t="s">
        <v>1124</v>
      </c>
      <c r="B505" s="337" t="s">
        <v>477</v>
      </c>
      <c r="C505" s="343">
        <v>264127</v>
      </c>
      <c r="D505" s="343" t="s">
        <v>374</v>
      </c>
      <c r="E505" s="343" t="s">
        <v>552</v>
      </c>
      <c r="F505" s="343">
        <v>5111</v>
      </c>
      <c r="G505" s="343">
        <v>2</v>
      </c>
      <c r="H505" s="343">
        <v>1</v>
      </c>
      <c r="I505" s="343" t="s">
        <v>1317</v>
      </c>
      <c r="J505" s="343" t="s">
        <v>1125</v>
      </c>
      <c r="K505" s="343">
        <v>5</v>
      </c>
      <c r="L505" s="671">
        <v>60000</v>
      </c>
      <c r="M505" s="671">
        <v>60000</v>
      </c>
      <c r="N505" s="671"/>
      <c r="O505" s="671">
        <v>20000</v>
      </c>
      <c r="P505" s="671">
        <v>0</v>
      </c>
      <c r="Q505" s="671"/>
      <c r="R505" s="671">
        <f t="shared" si="21"/>
        <v>60000</v>
      </c>
      <c r="S505" s="671">
        <f t="shared" si="22"/>
        <v>0</v>
      </c>
      <c r="T505" s="675">
        <f t="shared" si="23"/>
        <v>0</v>
      </c>
    </row>
    <row r="506" spans="1:20">
      <c r="A506" s="676" t="s">
        <v>1126</v>
      </c>
      <c r="B506" s="337" t="s">
        <v>477</v>
      </c>
      <c r="C506" s="343">
        <v>264127</v>
      </c>
      <c r="D506" s="343" t="s">
        <v>374</v>
      </c>
      <c r="E506" s="343" t="s">
        <v>552</v>
      </c>
      <c r="F506" s="343">
        <v>5121</v>
      </c>
      <c r="G506" s="343">
        <v>2</v>
      </c>
      <c r="H506" s="343">
        <v>1</v>
      </c>
      <c r="I506" s="343" t="s">
        <v>1317</v>
      </c>
      <c r="J506" s="343" t="s">
        <v>1125</v>
      </c>
      <c r="K506" s="343">
        <v>5</v>
      </c>
      <c r="L506" s="671">
        <v>40000</v>
      </c>
      <c r="M506" s="671">
        <v>40000</v>
      </c>
      <c r="N506" s="671"/>
      <c r="O506" s="671">
        <v>10000</v>
      </c>
      <c r="P506" s="671">
        <v>0</v>
      </c>
      <c r="Q506" s="671"/>
      <c r="R506" s="671">
        <f t="shared" si="21"/>
        <v>40000</v>
      </c>
      <c r="S506" s="671">
        <f t="shared" si="22"/>
        <v>0</v>
      </c>
      <c r="T506" s="675">
        <f t="shared" si="23"/>
        <v>0</v>
      </c>
    </row>
    <row r="507" spans="1:20">
      <c r="A507" s="676" t="s">
        <v>1127</v>
      </c>
      <c r="B507" s="337" t="s">
        <v>477</v>
      </c>
      <c r="C507" s="343">
        <v>264127</v>
      </c>
      <c r="D507" s="343" t="s">
        <v>374</v>
      </c>
      <c r="E507" s="343" t="s">
        <v>552</v>
      </c>
      <c r="F507" s="343">
        <v>5151</v>
      </c>
      <c r="G507" s="343">
        <v>2</v>
      </c>
      <c r="H507" s="343">
        <v>1</v>
      </c>
      <c r="I507" s="343" t="s">
        <v>1317</v>
      </c>
      <c r="J507" s="343" t="s">
        <v>1125</v>
      </c>
      <c r="K507" s="343">
        <v>5</v>
      </c>
      <c r="L507" s="671">
        <v>100000</v>
      </c>
      <c r="M507" s="671">
        <v>100000</v>
      </c>
      <c r="N507" s="671"/>
      <c r="O507" s="671">
        <v>35000</v>
      </c>
      <c r="P507" s="671">
        <v>0</v>
      </c>
      <c r="Q507" s="671"/>
      <c r="R507" s="671">
        <f t="shared" si="21"/>
        <v>100000</v>
      </c>
      <c r="S507" s="671">
        <f t="shared" si="22"/>
        <v>0</v>
      </c>
      <c r="T507" s="675">
        <f t="shared" si="23"/>
        <v>0</v>
      </c>
    </row>
    <row r="508" spans="1:20">
      <c r="A508" s="676" t="s">
        <v>1128</v>
      </c>
      <c r="B508" s="337" t="s">
        <v>477</v>
      </c>
      <c r="C508" s="343">
        <v>264127</v>
      </c>
      <c r="D508" s="343" t="s">
        <v>374</v>
      </c>
      <c r="E508" s="343" t="s">
        <v>552</v>
      </c>
      <c r="F508" s="343">
        <v>5191</v>
      </c>
      <c r="G508" s="343">
        <v>2</v>
      </c>
      <c r="H508" s="343">
        <v>1</v>
      </c>
      <c r="I508" s="343" t="s">
        <v>1317</v>
      </c>
      <c r="J508" s="343" t="s">
        <v>1125</v>
      </c>
      <c r="K508" s="343">
        <v>5</v>
      </c>
      <c r="L508" s="671">
        <v>60000</v>
      </c>
      <c r="M508" s="671">
        <v>60000</v>
      </c>
      <c r="N508" s="671"/>
      <c r="O508" s="671">
        <v>20000</v>
      </c>
      <c r="P508" s="671">
        <v>0</v>
      </c>
      <c r="Q508" s="671"/>
      <c r="R508" s="671">
        <f t="shared" si="21"/>
        <v>60000</v>
      </c>
      <c r="S508" s="671">
        <f t="shared" si="22"/>
        <v>0</v>
      </c>
      <c r="T508" s="675">
        <f t="shared" si="23"/>
        <v>0</v>
      </c>
    </row>
    <row r="509" spans="1:20">
      <c r="A509" s="676" t="s">
        <v>1129</v>
      </c>
      <c r="B509" s="337" t="s">
        <v>477</v>
      </c>
      <c r="C509" s="343">
        <v>264127</v>
      </c>
      <c r="D509" s="343" t="s">
        <v>374</v>
      </c>
      <c r="E509" s="343" t="s">
        <v>552</v>
      </c>
      <c r="F509" s="343">
        <v>5211</v>
      </c>
      <c r="G509" s="343">
        <v>2</v>
      </c>
      <c r="H509" s="343">
        <v>1</v>
      </c>
      <c r="I509" s="343" t="s">
        <v>1317</v>
      </c>
      <c r="J509" s="343" t="s">
        <v>1125</v>
      </c>
      <c r="K509" s="343">
        <v>5</v>
      </c>
      <c r="L509" s="671">
        <v>85000</v>
      </c>
      <c r="M509" s="671">
        <v>85000</v>
      </c>
      <c r="N509" s="671"/>
      <c r="O509" s="671">
        <v>30000</v>
      </c>
      <c r="P509" s="671">
        <v>0</v>
      </c>
      <c r="Q509" s="671"/>
      <c r="R509" s="671">
        <f t="shared" si="21"/>
        <v>85000</v>
      </c>
      <c r="S509" s="671">
        <f t="shared" si="22"/>
        <v>0</v>
      </c>
      <c r="T509" s="675">
        <f t="shared" si="23"/>
        <v>0</v>
      </c>
    </row>
    <row r="510" spans="1:20">
      <c r="A510" s="676" t="s">
        <v>1130</v>
      </c>
      <c r="B510" s="337" t="s">
        <v>477</v>
      </c>
      <c r="C510" s="343">
        <v>264127</v>
      </c>
      <c r="D510" s="343" t="s">
        <v>374</v>
      </c>
      <c r="E510" s="343" t="s">
        <v>552</v>
      </c>
      <c r="F510" s="343">
        <v>5291</v>
      </c>
      <c r="G510" s="343">
        <v>2</v>
      </c>
      <c r="H510" s="343">
        <v>1</v>
      </c>
      <c r="I510" s="343" t="s">
        <v>1317</v>
      </c>
      <c r="J510" s="343" t="s">
        <v>1125</v>
      </c>
      <c r="K510" s="343">
        <v>5</v>
      </c>
      <c r="L510" s="671">
        <v>50000</v>
      </c>
      <c r="M510" s="671">
        <v>50000</v>
      </c>
      <c r="N510" s="671"/>
      <c r="O510" s="671">
        <v>15000</v>
      </c>
      <c r="P510" s="671">
        <v>0</v>
      </c>
      <c r="Q510" s="671"/>
      <c r="R510" s="671">
        <f t="shared" si="21"/>
        <v>50000</v>
      </c>
      <c r="S510" s="671">
        <f t="shared" si="22"/>
        <v>0</v>
      </c>
      <c r="T510" s="675">
        <f t="shared" si="23"/>
        <v>0</v>
      </c>
    </row>
    <row r="511" spans="1:20">
      <c r="A511" s="676" t="s">
        <v>1722</v>
      </c>
      <c r="B511" s="337" t="s">
        <v>489</v>
      </c>
      <c r="C511" s="343">
        <v>241101</v>
      </c>
      <c r="D511" s="343" t="s">
        <v>409</v>
      </c>
      <c r="E511" s="343" t="s">
        <v>548</v>
      </c>
      <c r="F511" s="343">
        <v>3112</v>
      </c>
      <c r="G511" s="343">
        <v>1</v>
      </c>
      <c r="H511" s="343">
        <v>2</v>
      </c>
      <c r="I511" s="343" t="s">
        <v>1317</v>
      </c>
      <c r="J511" s="343"/>
      <c r="K511" s="343">
        <v>3</v>
      </c>
      <c r="L511" s="671">
        <v>0</v>
      </c>
      <c r="M511" s="671">
        <v>17201966</v>
      </c>
      <c r="N511" s="671"/>
      <c r="O511" s="671">
        <v>3915006</v>
      </c>
      <c r="P511" s="671">
        <v>0</v>
      </c>
      <c r="Q511" s="671"/>
      <c r="R511" s="671">
        <f t="shared" si="21"/>
        <v>17201966</v>
      </c>
      <c r="S511" s="671">
        <f t="shared" si="22"/>
        <v>0</v>
      </c>
      <c r="T511" s="675">
        <f t="shared" si="23"/>
        <v>0</v>
      </c>
    </row>
    <row r="512" spans="1:20">
      <c r="A512" s="676" t="s">
        <v>1132</v>
      </c>
      <c r="B512" s="337" t="s">
        <v>477</v>
      </c>
      <c r="C512" s="343">
        <v>264127</v>
      </c>
      <c r="D512" s="343" t="s">
        <v>374</v>
      </c>
      <c r="E512" s="343" t="s">
        <v>548</v>
      </c>
      <c r="F512" s="343">
        <v>2121</v>
      </c>
      <c r="G512" s="343">
        <v>1</v>
      </c>
      <c r="H512" s="343">
        <v>1</v>
      </c>
      <c r="I512" s="343" t="s">
        <v>1317</v>
      </c>
      <c r="J512" s="343"/>
      <c r="K512" s="343">
        <v>2</v>
      </c>
      <c r="L512" s="671">
        <v>19000</v>
      </c>
      <c r="M512" s="671">
        <v>0</v>
      </c>
      <c r="N512" s="671"/>
      <c r="O512" s="671">
        <v>0</v>
      </c>
      <c r="P512" s="671">
        <v>0</v>
      </c>
      <c r="Q512" s="671"/>
      <c r="R512" s="671">
        <f t="shared" si="21"/>
        <v>0</v>
      </c>
      <c r="S512" s="671">
        <f t="shared" si="22"/>
        <v>0</v>
      </c>
      <c r="T512" s="675">
        <f t="shared" si="23"/>
        <v>0</v>
      </c>
    </row>
    <row r="513" spans="1:20">
      <c r="A513" s="676" t="s">
        <v>1133</v>
      </c>
      <c r="B513" s="337" t="s">
        <v>477</v>
      </c>
      <c r="C513" s="343">
        <v>264127</v>
      </c>
      <c r="D513" s="343" t="s">
        <v>374</v>
      </c>
      <c r="E513" s="343" t="s">
        <v>548</v>
      </c>
      <c r="F513" s="343">
        <v>2151</v>
      </c>
      <c r="G513" s="343">
        <v>1</v>
      </c>
      <c r="H513" s="343">
        <v>1</v>
      </c>
      <c r="I513" s="343" t="s">
        <v>1317</v>
      </c>
      <c r="J513" s="343"/>
      <c r="K513" s="343">
        <v>2</v>
      </c>
      <c r="L513" s="671">
        <v>80000</v>
      </c>
      <c r="M513" s="671">
        <v>0</v>
      </c>
      <c r="N513" s="671"/>
      <c r="O513" s="671">
        <v>0</v>
      </c>
      <c r="P513" s="671">
        <v>0</v>
      </c>
      <c r="Q513" s="671"/>
      <c r="R513" s="671">
        <f t="shared" si="21"/>
        <v>0</v>
      </c>
      <c r="S513" s="671">
        <f t="shared" si="22"/>
        <v>0</v>
      </c>
      <c r="T513" s="675">
        <f t="shared" si="23"/>
        <v>0</v>
      </c>
    </row>
    <row r="514" spans="1:20">
      <c r="A514" s="676" t="s">
        <v>1134</v>
      </c>
      <c r="B514" s="337" t="s">
        <v>477</v>
      </c>
      <c r="C514" s="343">
        <v>264127</v>
      </c>
      <c r="D514" s="343" t="s">
        <v>374</v>
      </c>
      <c r="E514" s="343" t="s">
        <v>548</v>
      </c>
      <c r="F514" s="343">
        <v>2171</v>
      </c>
      <c r="G514" s="343">
        <v>1</v>
      </c>
      <c r="H514" s="343">
        <v>1</v>
      </c>
      <c r="I514" s="343" t="s">
        <v>1317</v>
      </c>
      <c r="J514" s="343"/>
      <c r="K514" s="343">
        <v>2</v>
      </c>
      <c r="L514" s="671">
        <v>30000</v>
      </c>
      <c r="M514" s="671">
        <v>0</v>
      </c>
      <c r="N514" s="671"/>
      <c r="O514" s="671">
        <v>0</v>
      </c>
      <c r="P514" s="671">
        <v>0</v>
      </c>
      <c r="Q514" s="671"/>
      <c r="R514" s="671">
        <f t="shared" si="21"/>
        <v>0</v>
      </c>
      <c r="S514" s="671">
        <f t="shared" si="22"/>
        <v>0</v>
      </c>
      <c r="T514" s="675">
        <f t="shared" si="23"/>
        <v>0</v>
      </c>
    </row>
    <row r="515" spans="1:20">
      <c r="A515" s="676" t="s">
        <v>1135</v>
      </c>
      <c r="B515" s="337" t="s">
        <v>477</v>
      </c>
      <c r="C515" s="343">
        <v>264127</v>
      </c>
      <c r="D515" s="343" t="s">
        <v>374</v>
      </c>
      <c r="E515" s="343" t="s">
        <v>548</v>
      </c>
      <c r="F515" s="343">
        <v>2211</v>
      </c>
      <c r="G515" s="343">
        <v>1</v>
      </c>
      <c r="H515" s="343">
        <v>1</v>
      </c>
      <c r="I515" s="343" t="s">
        <v>1317</v>
      </c>
      <c r="J515" s="343"/>
      <c r="K515" s="343">
        <v>2</v>
      </c>
      <c r="L515" s="671">
        <v>460000</v>
      </c>
      <c r="M515" s="671">
        <v>460000</v>
      </c>
      <c r="N515" s="671">
        <v>200000</v>
      </c>
      <c r="O515" s="671">
        <v>230000</v>
      </c>
      <c r="P515" s="671">
        <v>0</v>
      </c>
      <c r="Q515" s="671"/>
      <c r="R515" s="671">
        <f t="shared" si="21"/>
        <v>260000</v>
      </c>
      <c r="S515" s="671">
        <f t="shared" si="22"/>
        <v>200000</v>
      </c>
      <c r="T515" s="675">
        <f t="shared" si="23"/>
        <v>0</v>
      </c>
    </row>
    <row r="516" spans="1:20">
      <c r="A516" s="676" t="s">
        <v>1136</v>
      </c>
      <c r="B516" s="337" t="s">
        <v>477</v>
      </c>
      <c r="C516" s="343">
        <v>264127</v>
      </c>
      <c r="D516" s="343" t="s">
        <v>374</v>
      </c>
      <c r="E516" s="343" t="s">
        <v>548</v>
      </c>
      <c r="F516" s="343">
        <v>2231</v>
      </c>
      <c r="G516" s="343">
        <v>1</v>
      </c>
      <c r="H516" s="343">
        <v>1</v>
      </c>
      <c r="I516" s="343" t="s">
        <v>1317</v>
      </c>
      <c r="J516" s="343"/>
      <c r="K516" s="343">
        <v>2</v>
      </c>
      <c r="L516" s="671">
        <v>4000</v>
      </c>
      <c r="M516" s="671">
        <v>4000</v>
      </c>
      <c r="N516" s="671"/>
      <c r="O516" s="671">
        <v>4000</v>
      </c>
      <c r="P516" s="671">
        <v>0</v>
      </c>
      <c r="Q516" s="671"/>
      <c r="R516" s="671">
        <f t="shared" si="21"/>
        <v>4000</v>
      </c>
      <c r="S516" s="671">
        <f t="shared" si="22"/>
        <v>0</v>
      </c>
      <c r="T516" s="675">
        <f t="shared" si="23"/>
        <v>0</v>
      </c>
    </row>
    <row r="517" spans="1:20">
      <c r="A517" s="676" t="s">
        <v>1137</v>
      </c>
      <c r="B517" s="337" t="s">
        <v>477</v>
      </c>
      <c r="C517" s="343">
        <v>264127</v>
      </c>
      <c r="D517" s="343" t="s">
        <v>374</v>
      </c>
      <c r="E517" s="343" t="s">
        <v>548</v>
      </c>
      <c r="F517" s="343">
        <v>2541</v>
      </c>
      <c r="G517" s="343">
        <v>1</v>
      </c>
      <c r="H517" s="343">
        <v>1</v>
      </c>
      <c r="I517" s="343" t="s">
        <v>1317</v>
      </c>
      <c r="J517" s="343"/>
      <c r="K517" s="343">
        <v>2</v>
      </c>
      <c r="L517" s="671">
        <v>5000</v>
      </c>
      <c r="M517" s="671">
        <v>5000</v>
      </c>
      <c r="N517" s="671"/>
      <c r="O517" s="671">
        <v>5000</v>
      </c>
      <c r="P517" s="671">
        <v>0</v>
      </c>
      <c r="Q517" s="671"/>
      <c r="R517" s="671">
        <f t="shared" ref="R517:R580" si="24">M517-N517</f>
        <v>5000</v>
      </c>
      <c r="S517" s="671">
        <f t="shared" ref="S517:S580" si="25">N517-P517</f>
        <v>0</v>
      </c>
      <c r="T517" s="675">
        <f t="shared" ref="T517:T580" si="26">P517-Q517</f>
        <v>0</v>
      </c>
    </row>
    <row r="518" spans="1:20">
      <c r="A518" s="676" t="s">
        <v>1721</v>
      </c>
      <c r="B518" s="334" t="s">
        <v>496</v>
      </c>
      <c r="C518" s="343">
        <v>242078</v>
      </c>
      <c r="D518" s="343" t="s">
        <v>427</v>
      </c>
      <c r="E518" s="343" t="s">
        <v>548</v>
      </c>
      <c r="F518" s="343">
        <v>3112</v>
      </c>
      <c r="G518" s="343">
        <v>1</v>
      </c>
      <c r="H518" s="343">
        <v>2</v>
      </c>
      <c r="I518" s="343" t="s">
        <v>1317</v>
      </c>
      <c r="J518" s="343"/>
      <c r="K518" s="343">
        <v>3</v>
      </c>
      <c r="L518" s="671">
        <v>0</v>
      </c>
      <c r="M518" s="671">
        <v>730000</v>
      </c>
      <c r="N518" s="671"/>
      <c r="O518" s="671">
        <v>292000</v>
      </c>
      <c r="P518" s="671">
        <v>0</v>
      </c>
      <c r="Q518" s="671"/>
      <c r="R518" s="671">
        <f t="shared" si="24"/>
        <v>730000</v>
      </c>
      <c r="S518" s="671">
        <f t="shared" si="25"/>
        <v>0</v>
      </c>
      <c r="T518" s="675">
        <f t="shared" si="26"/>
        <v>0</v>
      </c>
    </row>
    <row r="519" spans="1:20">
      <c r="A519" s="676" t="s">
        <v>1720</v>
      </c>
      <c r="B519" s="334" t="s">
        <v>490</v>
      </c>
      <c r="C519" s="343">
        <v>242135</v>
      </c>
      <c r="D519" s="343" t="s">
        <v>403</v>
      </c>
      <c r="E519" s="343" t="s">
        <v>548</v>
      </c>
      <c r="F519" s="343">
        <v>3112</v>
      </c>
      <c r="G519" s="343">
        <v>1</v>
      </c>
      <c r="H519" s="343">
        <v>2</v>
      </c>
      <c r="I519" s="343" t="s">
        <v>1317</v>
      </c>
      <c r="J519" s="343"/>
      <c r="K519" s="343">
        <v>3</v>
      </c>
      <c r="L519" s="671">
        <v>0</v>
      </c>
      <c r="M519" s="671">
        <v>20125981.359999999</v>
      </c>
      <c r="N519" s="671"/>
      <c r="O519" s="671">
        <v>6688224</v>
      </c>
      <c r="P519" s="671">
        <v>0</v>
      </c>
      <c r="Q519" s="671"/>
      <c r="R519" s="671">
        <f t="shared" si="24"/>
        <v>20125981.359999999</v>
      </c>
      <c r="S519" s="671">
        <f t="shared" si="25"/>
        <v>0</v>
      </c>
      <c r="T519" s="675">
        <f t="shared" si="26"/>
        <v>0</v>
      </c>
    </row>
    <row r="520" spans="1:20">
      <c r="A520" s="676" t="s">
        <v>1719</v>
      </c>
      <c r="B520" s="337" t="s">
        <v>477</v>
      </c>
      <c r="C520" s="343">
        <v>264127</v>
      </c>
      <c r="D520" s="343" t="s">
        <v>374</v>
      </c>
      <c r="E520" s="343" t="s">
        <v>548</v>
      </c>
      <c r="F520" s="343">
        <v>3591</v>
      </c>
      <c r="G520" s="343">
        <v>1</v>
      </c>
      <c r="H520" s="343">
        <v>1</v>
      </c>
      <c r="I520" s="343" t="s">
        <v>1317</v>
      </c>
      <c r="J520" s="343"/>
      <c r="K520" s="343">
        <v>3</v>
      </c>
      <c r="L520" s="671">
        <v>0</v>
      </c>
      <c r="M520" s="671">
        <v>0</v>
      </c>
      <c r="N520" s="671"/>
      <c r="O520" s="671">
        <v>0</v>
      </c>
      <c r="P520" s="671">
        <v>0</v>
      </c>
      <c r="Q520" s="671"/>
      <c r="R520" s="671">
        <f t="shared" si="24"/>
        <v>0</v>
      </c>
      <c r="S520" s="671">
        <f t="shared" si="25"/>
        <v>0</v>
      </c>
      <c r="T520" s="675">
        <f t="shared" si="26"/>
        <v>0</v>
      </c>
    </row>
    <row r="521" spans="1:20">
      <c r="A521" s="676" t="s">
        <v>1139</v>
      </c>
      <c r="B521" s="337" t="s">
        <v>477</v>
      </c>
      <c r="C521" s="343">
        <v>264127</v>
      </c>
      <c r="D521" s="343" t="s">
        <v>374</v>
      </c>
      <c r="E521" s="343" t="s">
        <v>548</v>
      </c>
      <c r="F521" s="343">
        <v>3821</v>
      </c>
      <c r="G521" s="343">
        <v>1</v>
      </c>
      <c r="H521" s="343">
        <v>1</v>
      </c>
      <c r="I521" s="343" t="s">
        <v>1317</v>
      </c>
      <c r="J521" s="343"/>
      <c r="K521" s="343">
        <v>3</v>
      </c>
      <c r="L521" s="671">
        <v>1500000</v>
      </c>
      <c r="M521" s="671">
        <v>1500000</v>
      </c>
      <c r="N521" s="671"/>
      <c r="O521" s="671">
        <v>700000</v>
      </c>
      <c r="P521" s="671">
        <v>0</v>
      </c>
      <c r="Q521" s="671"/>
      <c r="R521" s="671">
        <f t="shared" si="24"/>
        <v>1500000</v>
      </c>
      <c r="S521" s="671">
        <f t="shared" si="25"/>
        <v>0</v>
      </c>
      <c r="T521" s="675">
        <f t="shared" si="26"/>
        <v>0</v>
      </c>
    </row>
    <row r="522" spans="1:20">
      <c r="A522" s="676" t="s">
        <v>1140</v>
      </c>
      <c r="B522" s="337" t="s">
        <v>477</v>
      </c>
      <c r="C522" s="343">
        <v>264127</v>
      </c>
      <c r="D522" s="343" t="s">
        <v>374</v>
      </c>
      <c r="E522" s="343" t="s">
        <v>548</v>
      </c>
      <c r="F522" s="343">
        <v>3822</v>
      </c>
      <c r="G522" s="343">
        <v>1</v>
      </c>
      <c r="H522" s="343">
        <v>1</v>
      </c>
      <c r="I522" s="343" t="s">
        <v>1317</v>
      </c>
      <c r="J522" s="343"/>
      <c r="K522" s="343">
        <v>3</v>
      </c>
      <c r="L522" s="671">
        <v>200000</v>
      </c>
      <c r="M522" s="671">
        <v>0</v>
      </c>
      <c r="N522" s="671"/>
      <c r="O522" s="671">
        <v>0</v>
      </c>
      <c r="P522" s="671">
        <v>0</v>
      </c>
      <c r="Q522" s="671"/>
      <c r="R522" s="671">
        <f t="shared" si="24"/>
        <v>0</v>
      </c>
      <c r="S522" s="671">
        <f t="shared" si="25"/>
        <v>0</v>
      </c>
      <c r="T522" s="675">
        <f t="shared" si="26"/>
        <v>0</v>
      </c>
    </row>
    <row r="523" spans="1:20">
      <c r="A523" s="676" t="s">
        <v>1141</v>
      </c>
      <c r="B523" s="337" t="s">
        <v>509</v>
      </c>
      <c r="C523" s="343">
        <v>265143</v>
      </c>
      <c r="D523" s="343" t="s">
        <v>377</v>
      </c>
      <c r="E523" s="343">
        <v>111100</v>
      </c>
      <c r="F523" s="343">
        <v>4412</v>
      </c>
      <c r="G523" s="343">
        <v>1</v>
      </c>
      <c r="H523" s="343">
        <v>1</v>
      </c>
      <c r="I523" s="343" t="s">
        <v>1317</v>
      </c>
      <c r="J523" s="343"/>
      <c r="K523" s="343">
        <v>4</v>
      </c>
      <c r="L523" s="671">
        <v>1239947</v>
      </c>
      <c r="M523" s="671">
        <v>0</v>
      </c>
      <c r="N523" s="671"/>
      <c r="O523" s="671">
        <v>0</v>
      </c>
      <c r="P523" s="671">
        <v>0</v>
      </c>
      <c r="Q523" s="671"/>
      <c r="R523" s="671">
        <f t="shared" si="24"/>
        <v>0</v>
      </c>
      <c r="S523" s="671">
        <f t="shared" si="25"/>
        <v>0</v>
      </c>
      <c r="T523" s="675">
        <f t="shared" si="26"/>
        <v>0</v>
      </c>
    </row>
    <row r="524" spans="1:20">
      <c r="A524" s="676" t="s">
        <v>1142</v>
      </c>
      <c r="B524" s="337" t="s">
        <v>509</v>
      </c>
      <c r="C524" s="343">
        <v>265143</v>
      </c>
      <c r="D524" s="343" t="s">
        <v>377</v>
      </c>
      <c r="E524" s="343">
        <v>111100</v>
      </c>
      <c r="F524" s="343">
        <v>4419</v>
      </c>
      <c r="G524" s="343">
        <v>1</v>
      </c>
      <c r="H524" s="343">
        <v>1</v>
      </c>
      <c r="I524" s="343" t="s">
        <v>1317</v>
      </c>
      <c r="J524" s="343"/>
      <c r="K524" s="343">
        <v>4</v>
      </c>
      <c r="L524" s="671">
        <v>2354456</v>
      </c>
      <c r="M524" s="671">
        <v>0</v>
      </c>
      <c r="N524" s="671"/>
      <c r="O524" s="671">
        <v>0</v>
      </c>
      <c r="P524" s="671">
        <v>0</v>
      </c>
      <c r="Q524" s="671"/>
      <c r="R524" s="671">
        <f t="shared" si="24"/>
        <v>0</v>
      </c>
      <c r="S524" s="671">
        <f t="shared" si="25"/>
        <v>0</v>
      </c>
      <c r="T524" s="675">
        <f t="shared" si="26"/>
        <v>0</v>
      </c>
    </row>
    <row r="525" spans="1:20">
      <c r="A525" s="676" t="s">
        <v>1143</v>
      </c>
      <c r="B525" s="337" t="s">
        <v>509</v>
      </c>
      <c r="C525" s="343">
        <v>265143</v>
      </c>
      <c r="D525" s="343" t="s">
        <v>377</v>
      </c>
      <c r="E525" s="343" t="s">
        <v>552</v>
      </c>
      <c r="F525" s="343">
        <v>4412</v>
      </c>
      <c r="G525" s="343">
        <v>1</v>
      </c>
      <c r="H525" s="343">
        <v>1</v>
      </c>
      <c r="I525" s="343" t="s">
        <v>1317</v>
      </c>
      <c r="J525" s="343"/>
      <c r="K525" s="343">
        <v>4</v>
      </c>
      <c r="L525" s="671">
        <v>2580053</v>
      </c>
      <c r="M525" s="671">
        <v>1507500</v>
      </c>
      <c r="N525" s="671"/>
      <c r="O525" s="671">
        <v>860019</v>
      </c>
      <c r="P525" s="671">
        <v>0</v>
      </c>
      <c r="Q525" s="671"/>
      <c r="R525" s="671">
        <f t="shared" si="24"/>
        <v>1507500</v>
      </c>
      <c r="S525" s="671">
        <f t="shared" si="25"/>
        <v>0</v>
      </c>
      <c r="T525" s="675">
        <f t="shared" si="26"/>
        <v>0</v>
      </c>
    </row>
    <row r="526" spans="1:20">
      <c r="A526" s="676" t="s">
        <v>1144</v>
      </c>
      <c r="B526" s="337" t="s">
        <v>509</v>
      </c>
      <c r="C526" s="343">
        <v>265143</v>
      </c>
      <c r="D526" s="343" t="s">
        <v>377</v>
      </c>
      <c r="E526" s="343" t="s">
        <v>552</v>
      </c>
      <c r="F526" s="343">
        <v>5111</v>
      </c>
      <c r="G526" s="343">
        <v>2</v>
      </c>
      <c r="H526" s="343">
        <v>1</v>
      </c>
      <c r="I526" s="343" t="s">
        <v>1317</v>
      </c>
      <c r="J526" s="343" t="s">
        <v>1145</v>
      </c>
      <c r="K526" s="343">
        <v>5</v>
      </c>
      <c r="L526" s="671">
        <v>55000</v>
      </c>
      <c r="M526" s="671">
        <v>55000</v>
      </c>
      <c r="N526" s="671"/>
      <c r="O526" s="671">
        <v>20000</v>
      </c>
      <c r="P526" s="671">
        <v>0</v>
      </c>
      <c r="Q526" s="671"/>
      <c r="R526" s="671">
        <f t="shared" si="24"/>
        <v>55000</v>
      </c>
      <c r="S526" s="671">
        <f t="shared" si="25"/>
        <v>0</v>
      </c>
      <c r="T526" s="675">
        <f t="shared" si="26"/>
        <v>0</v>
      </c>
    </row>
    <row r="527" spans="1:20">
      <c r="A527" s="676" t="s">
        <v>1146</v>
      </c>
      <c r="B527" s="337" t="s">
        <v>509</v>
      </c>
      <c r="C527" s="343">
        <v>265143</v>
      </c>
      <c r="D527" s="343" t="s">
        <v>377</v>
      </c>
      <c r="E527" s="343" t="s">
        <v>552</v>
      </c>
      <c r="F527" s="343">
        <v>5151</v>
      </c>
      <c r="G527" s="343">
        <v>2</v>
      </c>
      <c r="H527" s="343">
        <v>1</v>
      </c>
      <c r="I527" s="343" t="s">
        <v>1317</v>
      </c>
      <c r="J527" s="343" t="s">
        <v>1145</v>
      </c>
      <c r="K527" s="343">
        <v>5</v>
      </c>
      <c r="L527" s="671">
        <v>60600</v>
      </c>
      <c r="M527" s="671">
        <v>60600</v>
      </c>
      <c r="N527" s="671"/>
      <c r="O527" s="671">
        <v>20000</v>
      </c>
      <c r="P527" s="671">
        <v>0</v>
      </c>
      <c r="Q527" s="671"/>
      <c r="R527" s="671">
        <f t="shared" si="24"/>
        <v>60600</v>
      </c>
      <c r="S527" s="671">
        <f t="shared" si="25"/>
        <v>0</v>
      </c>
      <c r="T527" s="675">
        <f t="shared" si="26"/>
        <v>0</v>
      </c>
    </row>
    <row r="528" spans="1:20">
      <c r="A528" s="676" t="s">
        <v>1147</v>
      </c>
      <c r="B528" s="337" t="s">
        <v>509</v>
      </c>
      <c r="C528" s="343">
        <v>265143</v>
      </c>
      <c r="D528" s="343" t="s">
        <v>377</v>
      </c>
      <c r="E528" s="343" t="s">
        <v>552</v>
      </c>
      <c r="F528" s="343">
        <v>5191</v>
      </c>
      <c r="G528" s="343">
        <v>2</v>
      </c>
      <c r="H528" s="343">
        <v>1</v>
      </c>
      <c r="I528" s="343" t="s">
        <v>1317</v>
      </c>
      <c r="J528" s="343" t="s">
        <v>1145</v>
      </c>
      <c r="K528" s="343">
        <v>5</v>
      </c>
      <c r="L528" s="671">
        <v>10800</v>
      </c>
      <c r="M528" s="671">
        <v>10800</v>
      </c>
      <c r="N528" s="671"/>
      <c r="O528" s="671">
        <v>10800</v>
      </c>
      <c r="P528" s="671">
        <v>0</v>
      </c>
      <c r="Q528" s="671"/>
      <c r="R528" s="671">
        <f t="shared" si="24"/>
        <v>10800</v>
      </c>
      <c r="S528" s="671">
        <f t="shared" si="25"/>
        <v>0</v>
      </c>
      <c r="T528" s="675">
        <f t="shared" si="26"/>
        <v>0</v>
      </c>
    </row>
    <row r="529" spans="1:20">
      <c r="A529" s="676" t="s">
        <v>1148</v>
      </c>
      <c r="B529" s="337" t="s">
        <v>509</v>
      </c>
      <c r="C529" s="343">
        <v>265143</v>
      </c>
      <c r="D529" s="343" t="s">
        <v>377</v>
      </c>
      <c r="E529" s="343" t="s">
        <v>552</v>
      </c>
      <c r="F529" s="343">
        <v>5321</v>
      </c>
      <c r="G529" s="343">
        <v>2</v>
      </c>
      <c r="H529" s="343">
        <v>1</v>
      </c>
      <c r="I529" s="343" t="s">
        <v>1317</v>
      </c>
      <c r="J529" s="343" t="s">
        <v>1145</v>
      </c>
      <c r="K529" s="343">
        <v>5</v>
      </c>
      <c r="L529" s="671">
        <v>2500000</v>
      </c>
      <c r="M529" s="671">
        <v>109232</v>
      </c>
      <c r="N529" s="671"/>
      <c r="O529" s="671">
        <v>109232</v>
      </c>
      <c r="P529" s="671">
        <v>0</v>
      </c>
      <c r="Q529" s="671"/>
      <c r="R529" s="671">
        <f t="shared" si="24"/>
        <v>109232</v>
      </c>
      <c r="S529" s="671">
        <f t="shared" si="25"/>
        <v>0</v>
      </c>
      <c r="T529" s="675">
        <f t="shared" si="26"/>
        <v>0</v>
      </c>
    </row>
    <row r="530" spans="1:20">
      <c r="A530" s="676" t="s">
        <v>1149</v>
      </c>
      <c r="B530" s="337" t="s">
        <v>509</v>
      </c>
      <c r="C530" s="343">
        <v>265143</v>
      </c>
      <c r="D530" s="343" t="s">
        <v>377</v>
      </c>
      <c r="E530" s="343" t="s">
        <v>555</v>
      </c>
      <c r="F530" s="343">
        <v>4419</v>
      </c>
      <c r="G530" s="343">
        <v>1</v>
      </c>
      <c r="H530" s="343">
        <v>1</v>
      </c>
      <c r="I530" s="343" t="s">
        <v>1317</v>
      </c>
      <c r="J530" s="343"/>
      <c r="K530" s="343">
        <v>4</v>
      </c>
      <c r="L530" s="671">
        <v>3986724</v>
      </c>
      <c r="M530" s="671">
        <v>0</v>
      </c>
      <c r="N530" s="671"/>
      <c r="O530" s="671">
        <v>0</v>
      </c>
      <c r="P530" s="671">
        <v>0</v>
      </c>
      <c r="Q530" s="671"/>
      <c r="R530" s="671">
        <f t="shared" si="24"/>
        <v>0</v>
      </c>
      <c r="S530" s="671">
        <f t="shared" si="25"/>
        <v>0</v>
      </c>
      <c r="T530" s="675">
        <f t="shared" si="26"/>
        <v>0</v>
      </c>
    </row>
    <row r="531" spans="1:20">
      <c r="A531" s="676" t="s">
        <v>1150</v>
      </c>
      <c r="B531" s="337" t="s">
        <v>509</v>
      </c>
      <c r="C531" s="343">
        <v>265143</v>
      </c>
      <c r="D531" s="343" t="s">
        <v>377</v>
      </c>
      <c r="E531" s="343" t="s">
        <v>548</v>
      </c>
      <c r="F531" s="343">
        <v>2121</v>
      </c>
      <c r="G531" s="343">
        <v>1</v>
      </c>
      <c r="H531" s="343">
        <v>1</v>
      </c>
      <c r="I531" s="343" t="s">
        <v>1317</v>
      </c>
      <c r="J531" s="343"/>
      <c r="K531" s="343">
        <v>2</v>
      </c>
      <c r="L531" s="671">
        <v>10000</v>
      </c>
      <c r="M531" s="671">
        <v>0</v>
      </c>
      <c r="N531" s="671"/>
      <c r="O531" s="671">
        <v>0</v>
      </c>
      <c r="P531" s="671">
        <v>0</v>
      </c>
      <c r="Q531" s="671"/>
      <c r="R531" s="671">
        <f t="shared" si="24"/>
        <v>0</v>
      </c>
      <c r="S531" s="671">
        <f t="shared" si="25"/>
        <v>0</v>
      </c>
      <c r="T531" s="675">
        <f t="shared" si="26"/>
        <v>0</v>
      </c>
    </row>
    <row r="532" spans="1:20">
      <c r="A532" s="676" t="s">
        <v>1151</v>
      </c>
      <c r="B532" s="337" t="s">
        <v>509</v>
      </c>
      <c r="C532" s="343">
        <v>265143</v>
      </c>
      <c r="D532" s="343" t="s">
        <v>377</v>
      </c>
      <c r="E532" s="343" t="s">
        <v>548</v>
      </c>
      <c r="F532" s="343">
        <v>2171</v>
      </c>
      <c r="G532" s="343">
        <v>1</v>
      </c>
      <c r="H532" s="343">
        <v>1</v>
      </c>
      <c r="I532" s="343" t="s">
        <v>1317</v>
      </c>
      <c r="J532" s="343"/>
      <c r="K532" s="343">
        <v>2</v>
      </c>
      <c r="L532" s="671">
        <v>155000</v>
      </c>
      <c r="M532" s="671">
        <v>0</v>
      </c>
      <c r="N532" s="671"/>
      <c r="O532" s="671">
        <v>0</v>
      </c>
      <c r="P532" s="671">
        <v>0</v>
      </c>
      <c r="Q532" s="671"/>
      <c r="R532" s="671">
        <f t="shared" si="24"/>
        <v>0</v>
      </c>
      <c r="S532" s="671">
        <f t="shared" si="25"/>
        <v>0</v>
      </c>
      <c r="T532" s="675">
        <f t="shared" si="26"/>
        <v>0</v>
      </c>
    </row>
    <row r="533" spans="1:20">
      <c r="A533" s="676" t="s">
        <v>1152</v>
      </c>
      <c r="B533" s="337" t="s">
        <v>509</v>
      </c>
      <c r="C533" s="343">
        <v>265143</v>
      </c>
      <c r="D533" s="343" t="s">
        <v>377</v>
      </c>
      <c r="E533" s="343" t="s">
        <v>548</v>
      </c>
      <c r="F533" s="343">
        <v>2751</v>
      </c>
      <c r="G533" s="343">
        <v>1</v>
      </c>
      <c r="H533" s="343">
        <v>1</v>
      </c>
      <c r="I533" s="343" t="s">
        <v>1317</v>
      </c>
      <c r="J533" s="343"/>
      <c r="K533" s="343">
        <v>2</v>
      </c>
      <c r="L533" s="671">
        <v>18000</v>
      </c>
      <c r="M533" s="671">
        <v>0</v>
      </c>
      <c r="N533" s="671"/>
      <c r="O533" s="671">
        <v>0</v>
      </c>
      <c r="P533" s="671">
        <v>0</v>
      </c>
      <c r="Q533" s="671"/>
      <c r="R533" s="671">
        <f t="shared" si="24"/>
        <v>0</v>
      </c>
      <c r="S533" s="671">
        <f t="shared" si="25"/>
        <v>0</v>
      </c>
      <c r="T533" s="675">
        <f t="shared" si="26"/>
        <v>0</v>
      </c>
    </row>
    <row r="534" spans="1:20">
      <c r="A534" s="676" t="s">
        <v>1718</v>
      </c>
      <c r="B534" s="337" t="s">
        <v>473</v>
      </c>
      <c r="C534" s="343">
        <v>262122</v>
      </c>
      <c r="D534" s="343" t="s">
        <v>366</v>
      </c>
      <c r="E534" s="343" t="s">
        <v>548</v>
      </c>
      <c r="F534" s="343">
        <v>3112</v>
      </c>
      <c r="G534" s="343">
        <v>1</v>
      </c>
      <c r="H534" s="343">
        <v>2</v>
      </c>
      <c r="I534" s="343" t="s">
        <v>1317</v>
      </c>
      <c r="J534" s="343"/>
      <c r="K534" s="343">
        <v>3</v>
      </c>
      <c r="L534" s="671">
        <v>0</v>
      </c>
      <c r="M534" s="671">
        <v>310000</v>
      </c>
      <c r="N534" s="671"/>
      <c r="O534" s="671">
        <v>310000</v>
      </c>
      <c r="P534" s="671">
        <v>0</v>
      </c>
      <c r="Q534" s="671"/>
      <c r="R534" s="671">
        <f t="shared" si="24"/>
        <v>310000</v>
      </c>
      <c r="S534" s="671">
        <f t="shared" si="25"/>
        <v>0</v>
      </c>
      <c r="T534" s="675">
        <f t="shared" si="26"/>
        <v>0</v>
      </c>
    </row>
    <row r="535" spans="1:20">
      <c r="A535" s="676" t="s">
        <v>1153</v>
      </c>
      <c r="B535" s="337" t="s">
        <v>509</v>
      </c>
      <c r="C535" s="343">
        <v>265143</v>
      </c>
      <c r="D535" s="343" t="s">
        <v>377</v>
      </c>
      <c r="E535" s="343" t="s">
        <v>548</v>
      </c>
      <c r="F535" s="343">
        <v>3351</v>
      </c>
      <c r="G535" s="343">
        <v>1</v>
      </c>
      <c r="H535" s="343">
        <v>1</v>
      </c>
      <c r="I535" s="343" t="s">
        <v>1317</v>
      </c>
      <c r="J535" s="343"/>
      <c r="K535" s="343">
        <v>3</v>
      </c>
      <c r="L535" s="671">
        <v>20000</v>
      </c>
      <c r="M535" s="671">
        <v>0</v>
      </c>
      <c r="N535" s="671"/>
      <c r="O535" s="671">
        <v>0</v>
      </c>
      <c r="P535" s="671">
        <v>0</v>
      </c>
      <c r="Q535" s="671"/>
      <c r="R535" s="671">
        <f t="shared" si="24"/>
        <v>0</v>
      </c>
      <c r="S535" s="671">
        <f t="shared" si="25"/>
        <v>0</v>
      </c>
      <c r="T535" s="675">
        <f t="shared" si="26"/>
        <v>0</v>
      </c>
    </row>
    <row r="536" spans="1:20">
      <c r="A536" s="676" t="s">
        <v>1717</v>
      </c>
      <c r="B536" s="337" t="s">
        <v>509</v>
      </c>
      <c r="C536" s="343">
        <v>265143</v>
      </c>
      <c r="D536" s="343" t="s">
        <v>377</v>
      </c>
      <c r="E536" s="343" t="s">
        <v>548</v>
      </c>
      <c r="F536" s="343">
        <v>3553</v>
      </c>
      <c r="G536" s="343">
        <v>1</v>
      </c>
      <c r="H536" s="343">
        <v>1</v>
      </c>
      <c r="I536" s="343" t="s">
        <v>1317</v>
      </c>
      <c r="J536" s="343"/>
      <c r="K536" s="343">
        <v>3</v>
      </c>
      <c r="L536" s="671">
        <v>0</v>
      </c>
      <c r="M536" s="671">
        <v>0</v>
      </c>
      <c r="N536" s="671"/>
      <c r="O536" s="671">
        <v>0</v>
      </c>
      <c r="P536" s="671">
        <v>0</v>
      </c>
      <c r="Q536" s="671"/>
      <c r="R536" s="671">
        <f t="shared" si="24"/>
        <v>0</v>
      </c>
      <c r="S536" s="671">
        <f t="shared" si="25"/>
        <v>0</v>
      </c>
      <c r="T536" s="675">
        <f t="shared" si="26"/>
        <v>0</v>
      </c>
    </row>
    <row r="537" spans="1:20">
      <c r="A537" s="676" t="s">
        <v>1716</v>
      </c>
      <c r="B537" s="337" t="s">
        <v>477</v>
      </c>
      <c r="C537" s="343">
        <v>264127</v>
      </c>
      <c r="D537" s="343" t="s">
        <v>374</v>
      </c>
      <c r="E537" s="343" t="s">
        <v>548</v>
      </c>
      <c r="F537" s="343">
        <v>3112</v>
      </c>
      <c r="G537" s="343">
        <v>1</v>
      </c>
      <c r="H537" s="343">
        <v>2</v>
      </c>
      <c r="I537" s="343" t="s">
        <v>1317</v>
      </c>
      <c r="J537" s="343"/>
      <c r="K537" s="343">
        <v>3</v>
      </c>
      <c r="L537" s="671">
        <v>0</v>
      </c>
      <c r="M537" s="671">
        <v>329000</v>
      </c>
      <c r="N537" s="671"/>
      <c r="O537" s="671">
        <v>194250</v>
      </c>
      <c r="P537" s="671">
        <v>0</v>
      </c>
      <c r="Q537" s="671"/>
      <c r="R537" s="671">
        <f t="shared" si="24"/>
        <v>329000</v>
      </c>
      <c r="S537" s="671">
        <f t="shared" si="25"/>
        <v>0</v>
      </c>
      <c r="T537" s="675">
        <f t="shared" si="26"/>
        <v>0</v>
      </c>
    </row>
    <row r="538" spans="1:20">
      <c r="A538" s="676" t="s">
        <v>1155</v>
      </c>
      <c r="B538" s="337" t="s">
        <v>478</v>
      </c>
      <c r="C538" s="343">
        <v>268149</v>
      </c>
      <c r="D538" s="343" t="s">
        <v>380</v>
      </c>
      <c r="E538" s="343" t="s">
        <v>548</v>
      </c>
      <c r="F538" s="343">
        <v>3391</v>
      </c>
      <c r="G538" s="343">
        <v>1</v>
      </c>
      <c r="H538" s="343">
        <v>1</v>
      </c>
      <c r="I538" s="343" t="s">
        <v>1317</v>
      </c>
      <c r="J538" s="343"/>
      <c r="K538" s="343">
        <v>3</v>
      </c>
      <c r="L538" s="671">
        <v>180000</v>
      </c>
      <c r="M538" s="671">
        <v>38400</v>
      </c>
      <c r="N538" s="671"/>
      <c r="O538" s="671">
        <v>38400</v>
      </c>
      <c r="P538" s="671">
        <v>0</v>
      </c>
      <c r="Q538" s="671"/>
      <c r="R538" s="671">
        <f t="shared" si="24"/>
        <v>38400</v>
      </c>
      <c r="S538" s="671">
        <f t="shared" si="25"/>
        <v>0</v>
      </c>
      <c r="T538" s="675">
        <f t="shared" si="26"/>
        <v>0</v>
      </c>
    </row>
    <row r="539" spans="1:20">
      <c r="A539" s="676" t="s">
        <v>1156</v>
      </c>
      <c r="B539" s="337" t="s">
        <v>479</v>
      </c>
      <c r="C539" s="343">
        <v>268149</v>
      </c>
      <c r="D539" s="343" t="s">
        <v>381</v>
      </c>
      <c r="E539" s="343">
        <v>111100</v>
      </c>
      <c r="F539" s="343">
        <v>2711</v>
      </c>
      <c r="G539" s="343">
        <v>1</v>
      </c>
      <c r="H539" s="343">
        <v>1</v>
      </c>
      <c r="I539" s="343" t="s">
        <v>1317</v>
      </c>
      <c r="J539" s="343"/>
      <c r="K539" s="343">
        <v>2</v>
      </c>
      <c r="L539" s="671">
        <v>100000</v>
      </c>
      <c r="M539" s="671">
        <v>100000</v>
      </c>
      <c r="N539" s="671"/>
      <c r="O539" s="671">
        <v>59100</v>
      </c>
      <c r="P539" s="671">
        <v>0</v>
      </c>
      <c r="Q539" s="671"/>
      <c r="R539" s="671">
        <f t="shared" si="24"/>
        <v>100000</v>
      </c>
      <c r="S539" s="671">
        <f t="shared" si="25"/>
        <v>0</v>
      </c>
      <c r="T539" s="675">
        <f t="shared" si="26"/>
        <v>0</v>
      </c>
    </row>
    <row r="540" spans="1:20">
      <c r="A540" s="676" t="s">
        <v>1715</v>
      </c>
      <c r="B540" s="337" t="s">
        <v>509</v>
      </c>
      <c r="C540" s="343">
        <v>265143</v>
      </c>
      <c r="D540" s="343" t="s">
        <v>377</v>
      </c>
      <c r="E540" s="343" t="s">
        <v>548</v>
      </c>
      <c r="F540" s="343">
        <v>3112</v>
      </c>
      <c r="G540" s="343">
        <v>1</v>
      </c>
      <c r="H540" s="343">
        <v>2</v>
      </c>
      <c r="I540" s="343" t="s">
        <v>1317</v>
      </c>
      <c r="J540" s="343"/>
      <c r="K540" s="343">
        <v>3</v>
      </c>
      <c r="L540" s="671">
        <v>0</v>
      </c>
      <c r="M540" s="671">
        <v>203000</v>
      </c>
      <c r="N540" s="671"/>
      <c r="O540" s="671">
        <v>153000</v>
      </c>
      <c r="P540" s="671">
        <v>0</v>
      </c>
      <c r="Q540" s="671"/>
      <c r="R540" s="671">
        <f t="shared" si="24"/>
        <v>203000</v>
      </c>
      <c r="S540" s="671">
        <f t="shared" si="25"/>
        <v>0</v>
      </c>
      <c r="T540" s="675">
        <f t="shared" si="26"/>
        <v>0</v>
      </c>
    </row>
    <row r="541" spans="1:20">
      <c r="A541" s="676" t="s">
        <v>1714</v>
      </c>
      <c r="B541" s="337" t="s">
        <v>478</v>
      </c>
      <c r="C541" s="343">
        <v>268149</v>
      </c>
      <c r="D541" s="343" t="s">
        <v>380</v>
      </c>
      <c r="E541" s="343" t="s">
        <v>548</v>
      </c>
      <c r="F541" s="343">
        <v>3112</v>
      </c>
      <c r="G541" s="343">
        <v>1</v>
      </c>
      <c r="H541" s="343">
        <v>2</v>
      </c>
      <c r="I541" s="343" t="s">
        <v>1317</v>
      </c>
      <c r="J541" s="343"/>
      <c r="K541" s="343">
        <v>3</v>
      </c>
      <c r="L541" s="671">
        <v>0</v>
      </c>
      <c r="M541" s="671">
        <v>141600</v>
      </c>
      <c r="N541" s="671"/>
      <c r="O541" s="671">
        <v>21600</v>
      </c>
      <c r="P541" s="671">
        <v>0</v>
      </c>
      <c r="Q541" s="671"/>
      <c r="R541" s="671">
        <f t="shared" si="24"/>
        <v>141600</v>
      </c>
      <c r="S541" s="671">
        <f t="shared" si="25"/>
        <v>0</v>
      </c>
      <c r="T541" s="675">
        <f t="shared" si="26"/>
        <v>0</v>
      </c>
    </row>
    <row r="542" spans="1:20">
      <c r="A542" s="676" t="s">
        <v>1159</v>
      </c>
      <c r="B542" s="337" t="s">
        <v>479</v>
      </c>
      <c r="C542" s="343">
        <v>268149</v>
      </c>
      <c r="D542" s="343" t="s">
        <v>381</v>
      </c>
      <c r="E542" s="343" t="s">
        <v>552</v>
      </c>
      <c r="F542" s="343">
        <v>2211</v>
      </c>
      <c r="G542" s="343">
        <v>1</v>
      </c>
      <c r="H542" s="343">
        <v>1</v>
      </c>
      <c r="I542" s="343">
        <v>26</v>
      </c>
      <c r="J542" s="343"/>
      <c r="K542" s="343">
        <v>2</v>
      </c>
      <c r="L542" s="671">
        <v>0</v>
      </c>
      <c r="M542" s="671">
        <v>5000000</v>
      </c>
      <c r="N542" s="671"/>
      <c r="O542" s="671">
        <v>2727300</v>
      </c>
      <c r="P542" s="671">
        <v>0</v>
      </c>
      <c r="Q542" s="671"/>
      <c r="R542" s="671">
        <f t="shared" si="24"/>
        <v>5000000</v>
      </c>
      <c r="S542" s="671">
        <f t="shared" si="25"/>
        <v>0</v>
      </c>
      <c r="T542" s="675">
        <f t="shared" si="26"/>
        <v>0</v>
      </c>
    </row>
    <row r="543" spans="1:20">
      <c r="A543" s="676" t="s">
        <v>1160</v>
      </c>
      <c r="B543" s="337" t="s">
        <v>479</v>
      </c>
      <c r="C543" s="343">
        <v>268149</v>
      </c>
      <c r="D543" s="343" t="s">
        <v>381</v>
      </c>
      <c r="E543" s="343" t="s">
        <v>552</v>
      </c>
      <c r="F543" s="343">
        <v>4412</v>
      </c>
      <c r="G543" s="343">
        <v>1</v>
      </c>
      <c r="H543" s="343">
        <v>1</v>
      </c>
      <c r="I543" s="343" t="s">
        <v>1317</v>
      </c>
      <c r="J543" s="343"/>
      <c r="K543" s="343">
        <v>4</v>
      </c>
      <c r="L543" s="671">
        <v>8000000</v>
      </c>
      <c r="M543" s="671">
        <v>3000000</v>
      </c>
      <c r="N543" s="671"/>
      <c r="O543" s="671">
        <v>1636338</v>
      </c>
      <c r="P543" s="671">
        <v>0</v>
      </c>
      <c r="Q543" s="671"/>
      <c r="R543" s="671">
        <f t="shared" si="24"/>
        <v>3000000</v>
      </c>
      <c r="S543" s="671">
        <f t="shared" si="25"/>
        <v>0</v>
      </c>
      <c r="T543" s="675">
        <f t="shared" si="26"/>
        <v>0</v>
      </c>
    </row>
    <row r="544" spans="1:20">
      <c r="A544" s="676" t="s">
        <v>1161</v>
      </c>
      <c r="B544" s="337" t="s">
        <v>479</v>
      </c>
      <c r="C544" s="343">
        <v>268149</v>
      </c>
      <c r="D544" s="343" t="s">
        <v>381</v>
      </c>
      <c r="E544" s="343" t="s">
        <v>552</v>
      </c>
      <c r="F544" s="343">
        <v>5321</v>
      </c>
      <c r="G544" s="343">
        <v>2</v>
      </c>
      <c r="H544" s="343">
        <v>1</v>
      </c>
      <c r="I544" s="343" t="s">
        <v>1317</v>
      </c>
      <c r="J544" s="343" t="s">
        <v>1162</v>
      </c>
      <c r="K544" s="343">
        <v>5</v>
      </c>
      <c r="L544" s="671">
        <v>500000</v>
      </c>
      <c r="M544" s="671">
        <v>434526.47</v>
      </c>
      <c r="N544" s="671"/>
      <c r="O544" s="671">
        <v>0</v>
      </c>
      <c r="P544" s="671">
        <v>0</v>
      </c>
      <c r="Q544" s="671"/>
      <c r="R544" s="671">
        <f t="shared" si="24"/>
        <v>434526.47</v>
      </c>
      <c r="S544" s="671">
        <f t="shared" si="25"/>
        <v>0</v>
      </c>
      <c r="T544" s="675">
        <f t="shared" si="26"/>
        <v>0</v>
      </c>
    </row>
    <row r="545" spans="1:20">
      <c r="A545" s="676" t="s">
        <v>1163</v>
      </c>
      <c r="B545" s="337" t="s">
        <v>479</v>
      </c>
      <c r="C545" s="343">
        <v>268149</v>
      </c>
      <c r="D545" s="343" t="s">
        <v>381</v>
      </c>
      <c r="E545" s="343" t="s">
        <v>555</v>
      </c>
      <c r="F545" s="343">
        <v>3581</v>
      </c>
      <c r="G545" s="343">
        <v>1</v>
      </c>
      <c r="H545" s="343">
        <v>1</v>
      </c>
      <c r="I545" s="343" t="s">
        <v>1317</v>
      </c>
      <c r="J545" s="343"/>
      <c r="K545" s="343">
        <v>3</v>
      </c>
      <c r="L545" s="671">
        <v>0</v>
      </c>
      <c r="M545" s="671">
        <v>3500000</v>
      </c>
      <c r="N545" s="671"/>
      <c r="O545" s="671">
        <v>434091.2</v>
      </c>
      <c r="P545" s="671">
        <v>0</v>
      </c>
      <c r="Q545" s="671"/>
      <c r="R545" s="671">
        <f t="shared" si="24"/>
        <v>3500000</v>
      </c>
      <c r="S545" s="671">
        <f t="shared" si="25"/>
        <v>0</v>
      </c>
      <c r="T545" s="675">
        <f t="shared" si="26"/>
        <v>0</v>
      </c>
    </row>
    <row r="546" spans="1:20">
      <c r="A546" s="676" t="s">
        <v>1164</v>
      </c>
      <c r="B546" s="337" t="s">
        <v>479</v>
      </c>
      <c r="C546" s="343">
        <v>268149</v>
      </c>
      <c r="D546" s="343" t="s">
        <v>381</v>
      </c>
      <c r="E546" s="343" t="s">
        <v>555</v>
      </c>
      <c r="F546" s="343">
        <v>4419</v>
      </c>
      <c r="G546" s="343">
        <v>1</v>
      </c>
      <c r="H546" s="343">
        <v>1</v>
      </c>
      <c r="I546" s="343" t="s">
        <v>1317</v>
      </c>
      <c r="J546" s="343"/>
      <c r="K546" s="343">
        <v>4</v>
      </c>
      <c r="L546" s="671">
        <v>3500000</v>
      </c>
      <c r="M546" s="671">
        <v>0</v>
      </c>
      <c r="N546" s="671"/>
      <c r="O546" s="671">
        <v>0</v>
      </c>
      <c r="P546" s="671">
        <v>0</v>
      </c>
      <c r="Q546" s="671"/>
      <c r="R546" s="671">
        <f t="shared" si="24"/>
        <v>0</v>
      </c>
      <c r="S546" s="671">
        <f t="shared" si="25"/>
        <v>0</v>
      </c>
      <c r="T546" s="675">
        <f t="shared" si="26"/>
        <v>0</v>
      </c>
    </row>
    <row r="547" spans="1:20">
      <c r="A547" s="676" t="s">
        <v>1165</v>
      </c>
      <c r="B547" s="337" t="s">
        <v>479</v>
      </c>
      <c r="C547" s="343">
        <v>268149</v>
      </c>
      <c r="D547" s="343" t="s">
        <v>381</v>
      </c>
      <c r="E547" s="343" t="s">
        <v>548</v>
      </c>
      <c r="F547" s="343">
        <v>2171</v>
      </c>
      <c r="G547" s="343">
        <v>1</v>
      </c>
      <c r="H547" s="343">
        <v>1</v>
      </c>
      <c r="I547" s="343" t="s">
        <v>1317</v>
      </c>
      <c r="J547" s="343"/>
      <c r="K547" s="343">
        <v>2</v>
      </c>
      <c r="L547" s="671">
        <v>1000000</v>
      </c>
      <c r="M547" s="671">
        <v>0</v>
      </c>
      <c r="N547" s="671"/>
      <c r="O547" s="671">
        <v>0</v>
      </c>
      <c r="P547" s="671">
        <v>0</v>
      </c>
      <c r="Q547" s="671"/>
      <c r="R547" s="671">
        <f t="shared" si="24"/>
        <v>0</v>
      </c>
      <c r="S547" s="671">
        <f t="shared" si="25"/>
        <v>0</v>
      </c>
      <c r="T547" s="675">
        <f t="shared" si="26"/>
        <v>0</v>
      </c>
    </row>
    <row r="548" spans="1:20">
      <c r="A548" s="676" t="s">
        <v>1713</v>
      </c>
      <c r="B548" s="337" t="s">
        <v>479</v>
      </c>
      <c r="C548" s="343">
        <v>268149</v>
      </c>
      <c r="D548" s="343" t="s">
        <v>381</v>
      </c>
      <c r="E548" s="343" t="s">
        <v>548</v>
      </c>
      <c r="F548" s="343">
        <v>3112</v>
      </c>
      <c r="G548" s="343">
        <v>1</v>
      </c>
      <c r="H548" s="343">
        <v>2</v>
      </c>
      <c r="I548" s="343" t="s">
        <v>1317</v>
      </c>
      <c r="J548" s="343"/>
      <c r="K548" s="343">
        <v>3</v>
      </c>
      <c r="L548" s="671">
        <v>0</v>
      </c>
      <c r="M548" s="671">
        <v>1000000</v>
      </c>
      <c r="N548" s="671"/>
      <c r="O548" s="671">
        <v>499998</v>
      </c>
      <c r="P548" s="671">
        <v>0</v>
      </c>
      <c r="Q548" s="671"/>
      <c r="R548" s="671">
        <f t="shared" si="24"/>
        <v>1000000</v>
      </c>
      <c r="S548" s="671">
        <f t="shared" si="25"/>
        <v>0</v>
      </c>
      <c r="T548" s="675">
        <f t="shared" si="26"/>
        <v>0</v>
      </c>
    </row>
    <row r="549" spans="1:20">
      <c r="A549" s="676" t="s">
        <v>1166</v>
      </c>
      <c r="B549" s="337" t="s">
        <v>479</v>
      </c>
      <c r="C549" s="343">
        <v>268149</v>
      </c>
      <c r="D549" s="343" t="s">
        <v>381</v>
      </c>
      <c r="E549" s="343" t="s">
        <v>548</v>
      </c>
      <c r="F549" s="343">
        <v>3821</v>
      </c>
      <c r="G549" s="343">
        <v>1</v>
      </c>
      <c r="H549" s="343">
        <v>1</v>
      </c>
      <c r="I549" s="343" t="s">
        <v>1317</v>
      </c>
      <c r="J549" s="343"/>
      <c r="K549" s="343">
        <v>3</v>
      </c>
      <c r="L549" s="671">
        <v>1500000</v>
      </c>
      <c r="M549" s="671">
        <v>1500000</v>
      </c>
      <c r="N549" s="671">
        <v>116000</v>
      </c>
      <c r="O549" s="671">
        <v>750000</v>
      </c>
      <c r="P549" s="671">
        <v>116000</v>
      </c>
      <c r="Q549" s="671">
        <v>116000</v>
      </c>
      <c r="R549" s="671">
        <f t="shared" si="24"/>
        <v>1384000</v>
      </c>
      <c r="S549" s="671">
        <f t="shared" si="25"/>
        <v>0</v>
      </c>
      <c r="T549" s="675">
        <f t="shared" si="26"/>
        <v>0</v>
      </c>
    </row>
    <row r="550" spans="1:20">
      <c r="A550" s="676" t="s">
        <v>1168</v>
      </c>
      <c r="B550" s="334" t="s">
        <v>1193</v>
      </c>
      <c r="C550" s="343">
        <v>268244</v>
      </c>
      <c r="D550" s="343" t="s">
        <v>439</v>
      </c>
      <c r="E550" s="343">
        <v>111100</v>
      </c>
      <c r="F550" s="343">
        <v>4481</v>
      </c>
      <c r="G550" s="343">
        <v>1</v>
      </c>
      <c r="H550" s="343">
        <v>1</v>
      </c>
      <c r="I550" s="343" t="s">
        <v>1317</v>
      </c>
      <c r="J550" s="343"/>
      <c r="K550" s="343">
        <v>4</v>
      </c>
      <c r="L550" s="671">
        <v>300000</v>
      </c>
      <c r="M550" s="671">
        <v>300000</v>
      </c>
      <c r="N550" s="671"/>
      <c r="O550" s="671">
        <v>150000</v>
      </c>
      <c r="P550" s="671">
        <v>0</v>
      </c>
      <c r="Q550" s="671"/>
      <c r="R550" s="671">
        <f t="shared" si="24"/>
        <v>300000</v>
      </c>
      <c r="S550" s="671">
        <f t="shared" si="25"/>
        <v>0</v>
      </c>
      <c r="T550" s="675">
        <f t="shared" si="26"/>
        <v>0</v>
      </c>
    </row>
    <row r="551" spans="1:20">
      <c r="A551" s="676" t="s">
        <v>1170</v>
      </c>
      <c r="B551" s="337" t="s">
        <v>525</v>
      </c>
      <c r="C551" s="343">
        <v>271117</v>
      </c>
      <c r="D551" s="343" t="s">
        <v>384</v>
      </c>
      <c r="E551" s="343" t="s">
        <v>548</v>
      </c>
      <c r="F551" s="343">
        <v>3821</v>
      </c>
      <c r="G551" s="343">
        <v>1</v>
      </c>
      <c r="H551" s="343">
        <v>1</v>
      </c>
      <c r="I551" s="343" t="s">
        <v>1317</v>
      </c>
      <c r="J551" s="343"/>
      <c r="K551" s="343">
        <v>3</v>
      </c>
      <c r="L551" s="671">
        <v>2062500</v>
      </c>
      <c r="M551" s="671">
        <v>2062500</v>
      </c>
      <c r="N551" s="671"/>
      <c r="O551" s="671">
        <v>0</v>
      </c>
      <c r="P551" s="671">
        <v>0</v>
      </c>
      <c r="Q551" s="671"/>
      <c r="R551" s="671">
        <f t="shared" si="24"/>
        <v>2062500</v>
      </c>
      <c r="S551" s="671">
        <f t="shared" si="25"/>
        <v>0</v>
      </c>
      <c r="T551" s="675">
        <f t="shared" si="26"/>
        <v>0</v>
      </c>
    </row>
    <row r="552" spans="1:20">
      <c r="A552" s="676" t="s">
        <v>1172</v>
      </c>
      <c r="B552" s="334" t="s">
        <v>492</v>
      </c>
      <c r="C552" s="343">
        <v>321102</v>
      </c>
      <c r="D552" s="343" t="s">
        <v>417</v>
      </c>
      <c r="E552" s="343" t="s">
        <v>548</v>
      </c>
      <c r="F552" s="343">
        <v>2161</v>
      </c>
      <c r="G552" s="343">
        <v>1</v>
      </c>
      <c r="H552" s="343">
        <v>1</v>
      </c>
      <c r="I552" s="343" t="s">
        <v>1317</v>
      </c>
      <c r="J552" s="343"/>
      <c r="K552" s="343">
        <v>2</v>
      </c>
      <c r="L552" s="671">
        <v>3050000</v>
      </c>
      <c r="M552" s="671">
        <v>693194</v>
      </c>
      <c r="N552" s="671">
        <v>589954</v>
      </c>
      <c r="O552" s="671">
        <v>693194</v>
      </c>
      <c r="P552" s="671">
        <v>19758.28</v>
      </c>
      <c r="Q552" s="671">
        <v>19758.28</v>
      </c>
      <c r="R552" s="671">
        <f t="shared" si="24"/>
        <v>103240</v>
      </c>
      <c r="S552" s="671">
        <f t="shared" si="25"/>
        <v>570195.72</v>
      </c>
      <c r="T552" s="675">
        <f t="shared" si="26"/>
        <v>0</v>
      </c>
    </row>
    <row r="553" spans="1:20">
      <c r="A553" s="676" t="s">
        <v>650</v>
      </c>
      <c r="B553" s="337" t="s">
        <v>482</v>
      </c>
      <c r="C553" s="343">
        <v>215092</v>
      </c>
      <c r="D553" s="343" t="s">
        <v>389</v>
      </c>
      <c r="E553" s="343" t="s">
        <v>552</v>
      </c>
      <c r="F553" s="343">
        <v>3112</v>
      </c>
      <c r="G553" s="343">
        <v>1</v>
      </c>
      <c r="H553" s="343">
        <v>2</v>
      </c>
      <c r="I553" s="343" t="s">
        <v>1317</v>
      </c>
      <c r="J553" s="343"/>
      <c r="K553" s="343">
        <v>3</v>
      </c>
      <c r="L553" s="671">
        <v>43652591</v>
      </c>
      <c r="M553" s="671">
        <v>43652591</v>
      </c>
      <c r="N553" s="671">
        <f>P553</f>
        <v>16836329.039999999</v>
      </c>
      <c r="O553" s="671">
        <v>17461036</v>
      </c>
      <c r="P553" s="671">
        <v>16836329.039999999</v>
      </c>
      <c r="Q553" s="671">
        <v>13890481.040000001</v>
      </c>
      <c r="R553" s="671">
        <f t="shared" si="24"/>
        <v>26816261.960000001</v>
      </c>
      <c r="S553" s="671">
        <f t="shared" si="25"/>
        <v>0</v>
      </c>
      <c r="T553" s="675">
        <f t="shared" si="26"/>
        <v>2945847.9999999981</v>
      </c>
    </row>
    <row r="554" spans="1:20">
      <c r="A554" s="676" t="s">
        <v>1173</v>
      </c>
      <c r="B554" s="334" t="s">
        <v>492</v>
      </c>
      <c r="C554" s="343">
        <v>321102</v>
      </c>
      <c r="D554" s="343" t="s">
        <v>417</v>
      </c>
      <c r="E554" s="343" t="s">
        <v>548</v>
      </c>
      <c r="F554" s="343">
        <v>3391</v>
      </c>
      <c r="G554" s="343">
        <v>1</v>
      </c>
      <c r="H554" s="343">
        <v>1</v>
      </c>
      <c r="I554" s="343" t="s">
        <v>1317</v>
      </c>
      <c r="J554" s="343"/>
      <c r="K554" s="343">
        <v>3</v>
      </c>
      <c r="L554" s="671">
        <v>400000</v>
      </c>
      <c r="M554" s="671">
        <v>0</v>
      </c>
      <c r="N554" s="671"/>
      <c r="O554" s="671">
        <v>0</v>
      </c>
      <c r="P554" s="671">
        <v>0</v>
      </c>
      <c r="Q554" s="671"/>
      <c r="R554" s="671">
        <f t="shared" si="24"/>
        <v>0</v>
      </c>
      <c r="S554" s="671">
        <f t="shared" si="25"/>
        <v>0</v>
      </c>
      <c r="T554" s="675">
        <f t="shared" si="26"/>
        <v>0</v>
      </c>
    </row>
    <row r="555" spans="1:20">
      <c r="A555" s="676" t="s">
        <v>1174</v>
      </c>
      <c r="B555" s="334" t="s">
        <v>492</v>
      </c>
      <c r="C555" s="343">
        <v>321102</v>
      </c>
      <c r="D555" s="343" t="s">
        <v>417</v>
      </c>
      <c r="E555" s="343" t="s">
        <v>548</v>
      </c>
      <c r="F555" s="343">
        <v>3581</v>
      </c>
      <c r="G555" s="343">
        <v>1</v>
      </c>
      <c r="H555" s="343">
        <v>1</v>
      </c>
      <c r="I555" s="343" t="s">
        <v>1317</v>
      </c>
      <c r="J555" s="343"/>
      <c r="K555" s="343">
        <v>3</v>
      </c>
      <c r="L555" s="671">
        <v>0</v>
      </c>
      <c r="M555" s="671">
        <v>2356806</v>
      </c>
      <c r="N555" s="671"/>
      <c r="O555" s="671">
        <v>831816</v>
      </c>
      <c r="P555" s="671">
        <v>0</v>
      </c>
      <c r="Q555" s="671"/>
      <c r="R555" s="671">
        <f t="shared" si="24"/>
        <v>2356806</v>
      </c>
      <c r="S555" s="671">
        <f t="shared" si="25"/>
        <v>0</v>
      </c>
      <c r="T555" s="675">
        <f t="shared" si="26"/>
        <v>0</v>
      </c>
    </row>
    <row r="556" spans="1:20">
      <c r="A556" s="676" t="s">
        <v>1712</v>
      </c>
      <c r="B556" s="334" t="s">
        <v>492</v>
      </c>
      <c r="C556" s="343">
        <v>321102</v>
      </c>
      <c r="D556" s="343" t="s">
        <v>417</v>
      </c>
      <c r="E556" s="343" t="s">
        <v>548</v>
      </c>
      <c r="F556" s="343">
        <v>3591</v>
      </c>
      <c r="G556" s="343">
        <v>1</v>
      </c>
      <c r="H556" s="343">
        <v>1</v>
      </c>
      <c r="I556" s="343" t="s">
        <v>1317</v>
      </c>
      <c r="J556" s="343"/>
      <c r="K556" s="343">
        <v>3</v>
      </c>
      <c r="L556" s="671">
        <v>0</v>
      </c>
      <c r="M556" s="671">
        <v>0</v>
      </c>
      <c r="N556" s="671"/>
      <c r="O556" s="671">
        <v>0</v>
      </c>
      <c r="P556" s="671">
        <v>0</v>
      </c>
      <c r="Q556" s="671"/>
      <c r="R556" s="671">
        <f t="shared" si="24"/>
        <v>0</v>
      </c>
      <c r="S556" s="671">
        <f t="shared" si="25"/>
        <v>0</v>
      </c>
      <c r="T556" s="675">
        <f t="shared" si="26"/>
        <v>0</v>
      </c>
    </row>
    <row r="557" spans="1:20">
      <c r="A557" s="676" t="s">
        <v>1175</v>
      </c>
      <c r="B557" s="334" t="s">
        <v>492</v>
      </c>
      <c r="C557" s="343">
        <v>321102</v>
      </c>
      <c r="D557" s="343" t="s">
        <v>417</v>
      </c>
      <c r="E557" s="343" t="s">
        <v>548</v>
      </c>
      <c r="F557" s="343">
        <v>3831</v>
      </c>
      <c r="G557" s="343">
        <v>1</v>
      </c>
      <c r="H557" s="343">
        <v>1</v>
      </c>
      <c r="I557" s="343" t="s">
        <v>1317</v>
      </c>
      <c r="J557" s="343"/>
      <c r="K557" s="343">
        <v>3</v>
      </c>
      <c r="L557" s="671">
        <v>300000</v>
      </c>
      <c r="M557" s="671">
        <v>0</v>
      </c>
      <c r="N557" s="671"/>
      <c r="O557" s="671">
        <v>0</v>
      </c>
      <c r="P557" s="671">
        <v>0</v>
      </c>
      <c r="Q557" s="671"/>
      <c r="R557" s="671">
        <f t="shared" si="24"/>
        <v>0</v>
      </c>
      <c r="S557" s="671">
        <f t="shared" si="25"/>
        <v>0</v>
      </c>
      <c r="T557" s="675">
        <f t="shared" si="26"/>
        <v>0</v>
      </c>
    </row>
    <row r="558" spans="1:20">
      <c r="A558" s="676" t="s">
        <v>647</v>
      </c>
      <c r="B558" s="337" t="s">
        <v>482</v>
      </c>
      <c r="C558" s="343">
        <v>215092</v>
      </c>
      <c r="D558" s="343" t="s">
        <v>389</v>
      </c>
      <c r="E558" s="343" t="s">
        <v>546</v>
      </c>
      <c r="F558" s="343">
        <v>3131</v>
      </c>
      <c r="G558" s="343">
        <v>1</v>
      </c>
      <c r="H558" s="343">
        <v>2</v>
      </c>
      <c r="I558" s="343" t="s">
        <v>1317</v>
      </c>
      <c r="J558" s="343"/>
      <c r="K558" s="343">
        <v>3</v>
      </c>
      <c r="L558" s="671">
        <v>3434469</v>
      </c>
      <c r="M558" s="671">
        <v>3434469</v>
      </c>
      <c r="N558" s="671">
        <f>P558</f>
        <v>1192699</v>
      </c>
      <c r="O558" s="671">
        <v>1373788</v>
      </c>
      <c r="P558" s="671">
        <v>1192699</v>
      </c>
      <c r="Q558" s="671">
        <v>1192699</v>
      </c>
      <c r="R558" s="671">
        <f t="shared" si="24"/>
        <v>2241770</v>
      </c>
      <c r="S558" s="671">
        <f t="shared" si="25"/>
        <v>0</v>
      </c>
      <c r="T558" s="675">
        <f t="shared" si="26"/>
        <v>0</v>
      </c>
    </row>
    <row r="559" spans="1:20">
      <c r="A559" s="676" t="s">
        <v>1176</v>
      </c>
      <c r="B559" s="334" t="s">
        <v>493</v>
      </c>
      <c r="C559" s="343">
        <v>321275</v>
      </c>
      <c r="D559" s="343" t="s">
        <v>420</v>
      </c>
      <c r="E559" s="343" t="s">
        <v>548</v>
      </c>
      <c r="F559" s="343">
        <v>3351</v>
      </c>
      <c r="G559" s="343">
        <v>1</v>
      </c>
      <c r="H559" s="343">
        <v>1</v>
      </c>
      <c r="I559" s="343" t="s">
        <v>1317</v>
      </c>
      <c r="J559" s="343"/>
      <c r="K559" s="343">
        <v>3</v>
      </c>
      <c r="L559" s="671">
        <v>580000</v>
      </c>
      <c r="M559" s="671">
        <v>0</v>
      </c>
      <c r="N559" s="671"/>
      <c r="O559" s="671">
        <v>0</v>
      </c>
      <c r="P559" s="671">
        <v>0</v>
      </c>
      <c r="Q559" s="671"/>
      <c r="R559" s="671">
        <f t="shared" si="24"/>
        <v>0</v>
      </c>
      <c r="S559" s="671">
        <f t="shared" si="25"/>
        <v>0</v>
      </c>
      <c r="T559" s="675">
        <f t="shared" si="26"/>
        <v>0</v>
      </c>
    </row>
    <row r="560" spans="1:20">
      <c r="A560" s="676" t="s">
        <v>1711</v>
      </c>
      <c r="B560" s="334" t="s">
        <v>493</v>
      </c>
      <c r="C560" s="343">
        <v>321275</v>
      </c>
      <c r="D560" s="343" t="s">
        <v>420</v>
      </c>
      <c r="E560" s="343" t="s">
        <v>548</v>
      </c>
      <c r="F560" s="343">
        <v>3553</v>
      </c>
      <c r="G560" s="343">
        <v>1</v>
      </c>
      <c r="H560" s="343">
        <v>1</v>
      </c>
      <c r="I560" s="343" t="s">
        <v>1317</v>
      </c>
      <c r="J560" s="343"/>
      <c r="K560" s="343">
        <v>3</v>
      </c>
      <c r="L560" s="671">
        <v>0</v>
      </c>
      <c r="M560" s="671">
        <v>0</v>
      </c>
      <c r="N560" s="671"/>
      <c r="O560" s="671">
        <v>0</v>
      </c>
      <c r="P560" s="671">
        <v>0</v>
      </c>
      <c r="Q560" s="671"/>
      <c r="R560" s="671">
        <f t="shared" si="24"/>
        <v>0</v>
      </c>
      <c r="S560" s="671">
        <f t="shared" si="25"/>
        <v>0</v>
      </c>
      <c r="T560" s="675">
        <f t="shared" si="26"/>
        <v>0</v>
      </c>
    </row>
    <row r="561" spans="1:20">
      <c r="A561" s="676" t="s">
        <v>935</v>
      </c>
      <c r="B561" s="334" t="s">
        <v>523</v>
      </c>
      <c r="C561" s="343">
        <v>232104</v>
      </c>
      <c r="D561" s="343" t="s">
        <v>450</v>
      </c>
      <c r="E561" s="343" t="s">
        <v>546</v>
      </c>
      <c r="F561" s="343">
        <v>1719</v>
      </c>
      <c r="G561" s="343">
        <v>1</v>
      </c>
      <c r="H561" s="343">
        <v>1</v>
      </c>
      <c r="I561" s="343" t="s">
        <v>1319</v>
      </c>
      <c r="J561" s="343"/>
      <c r="K561" s="343">
        <v>1</v>
      </c>
      <c r="L561" s="671">
        <v>50368</v>
      </c>
      <c r="M561" s="671">
        <v>50368</v>
      </c>
      <c r="N561" s="671">
        <v>7500</v>
      </c>
      <c r="O561" s="671">
        <v>50368</v>
      </c>
      <c r="P561" s="671">
        <v>7500</v>
      </c>
      <c r="Q561" s="671">
        <v>5000</v>
      </c>
      <c r="R561" s="671">
        <f t="shared" si="24"/>
        <v>42868</v>
      </c>
      <c r="S561" s="671">
        <f t="shared" si="25"/>
        <v>0</v>
      </c>
      <c r="T561" s="675">
        <f t="shared" si="26"/>
        <v>2500</v>
      </c>
    </row>
    <row r="562" spans="1:20">
      <c r="A562" s="676" t="s">
        <v>906</v>
      </c>
      <c r="B562" s="334" t="s">
        <v>523</v>
      </c>
      <c r="C562" s="343">
        <v>232104</v>
      </c>
      <c r="D562" s="343" t="s">
        <v>450</v>
      </c>
      <c r="E562" s="343" t="s">
        <v>546</v>
      </c>
      <c r="F562" s="343">
        <v>1545</v>
      </c>
      <c r="G562" s="343">
        <v>2</v>
      </c>
      <c r="H562" s="343">
        <v>1</v>
      </c>
      <c r="I562" s="343" t="s">
        <v>1317</v>
      </c>
      <c r="J562" s="343"/>
      <c r="K562" s="343">
        <v>1</v>
      </c>
      <c r="L562" s="671">
        <v>1221913</v>
      </c>
      <c r="M562" s="671">
        <v>1221913</v>
      </c>
      <c r="N562" s="671">
        <v>684259.52</v>
      </c>
      <c r="O562" s="671">
        <v>684795</v>
      </c>
      <c r="P562" s="671">
        <v>684259.52</v>
      </c>
      <c r="Q562" s="671">
        <v>680042.5199999999</v>
      </c>
      <c r="R562" s="671">
        <f t="shared" si="24"/>
        <v>537653.48</v>
      </c>
      <c r="S562" s="671">
        <f t="shared" si="25"/>
        <v>0</v>
      </c>
      <c r="T562" s="675">
        <f t="shared" si="26"/>
        <v>4217.0000000001164</v>
      </c>
    </row>
    <row r="563" spans="1:20">
      <c r="A563" s="676" t="s">
        <v>922</v>
      </c>
      <c r="B563" s="334" t="s">
        <v>523</v>
      </c>
      <c r="C563" s="343">
        <v>232104</v>
      </c>
      <c r="D563" s="343" t="s">
        <v>450</v>
      </c>
      <c r="E563" s="343" t="s">
        <v>546</v>
      </c>
      <c r="F563" s="343">
        <v>1551</v>
      </c>
      <c r="G563" s="343">
        <v>2</v>
      </c>
      <c r="H563" s="343">
        <v>1</v>
      </c>
      <c r="I563" s="343" t="s">
        <v>1317</v>
      </c>
      <c r="J563" s="343"/>
      <c r="K563" s="343">
        <v>1</v>
      </c>
      <c r="L563" s="671">
        <v>24638</v>
      </c>
      <c r="M563" s="671">
        <v>24638</v>
      </c>
      <c r="N563" s="671">
        <v>19400</v>
      </c>
      <c r="O563" s="671">
        <v>24638</v>
      </c>
      <c r="P563" s="671">
        <v>19400</v>
      </c>
      <c r="Q563" s="671">
        <v>14600</v>
      </c>
      <c r="R563" s="671">
        <f t="shared" si="24"/>
        <v>5238</v>
      </c>
      <c r="S563" s="671">
        <f t="shared" si="25"/>
        <v>0</v>
      </c>
      <c r="T563" s="675">
        <f t="shared" si="26"/>
        <v>4800</v>
      </c>
    </row>
    <row r="564" spans="1:20">
      <c r="A564" s="676" t="s">
        <v>909</v>
      </c>
      <c r="B564" s="334" t="s">
        <v>523</v>
      </c>
      <c r="C564" s="343">
        <v>232104</v>
      </c>
      <c r="D564" s="343" t="s">
        <v>450</v>
      </c>
      <c r="E564" s="343" t="s">
        <v>546</v>
      </c>
      <c r="F564" s="343">
        <v>1545</v>
      </c>
      <c r="G564" s="343">
        <v>2</v>
      </c>
      <c r="H564" s="343">
        <v>1</v>
      </c>
      <c r="I564" s="343">
        <v>10</v>
      </c>
      <c r="J564" s="343"/>
      <c r="K564" s="343">
        <v>1</v>
      </c>
      <c r="L564" s="671">
        <v>2488814</v>
      </c>
      <c r="M564" s="671">
        <v>2488814</v>
      </c>
      <c r="N564" s="671">
        <v>1347288</v>
      </c>
      <c r="O564" s="671">
        <v>1347288</v>
      </c>
      <c r="P564" s="671">
        <v>1347288</v>
      </c>
      <c r="Q564" s="671">
        <v>1338794.93</v>
      </c>
      <c r="R564" s="671">
        <f t="shared" si="24"/>
        <v>1141526</v>
      </c>
      <c r="S564" s="671">
        <f t="shared" si="25"/>
        <v>0</v>
      </c>
      <c r="T564" s="675">
        <f t="shared" si="26"/>
        <v>8493.0700000000652</v>
      </c>
    </row>
    <row r="565" spans="1:20">
      <c r="A565" s="676" t="s">
        <v>740</v>
      </c>
      <c r="B565" s="334" t="s">
        <v>521</v>
      </c>
      <c r="C565" s="343">
        <v>221104</v>
      </c>
      <c r="D565" s="343" t="s">
        <v>450</v>
      </c>
      <c r="E565" s="343" t="s">
        <v>546</v>
      </c>
      <c r="F565" s="343">
        <v>1341</v>
      </c>
      <c r="G565" s="343">
        <v>1</v>
      </c>
      <c r="H565" s="343">
        <v>1</v>
      </c>
      <c r="I565" s="343" t="s">
        <v>1317</v>
      </c>
      <c r="J565" s="343"/>
      <c r="K565" s="343">
        <v>1</v>
      </c>
      <c r="L565" s="671">
        <v>980213</v>
      </c>
      <c r="M565" s="671">
        <v>980213</v>
      </c>
      <c r="N565" s="671">
        <v>980213</v>
      </c>
      <c r="O565" s="671">
        <v>980213</v>
      </c>
      <c r="P565" s="671">
        <v>980213</v>
      </c>
      <c r="Q565" s="671">
        <v>971025</v>
      </c>
      <c r="R565" s="671">
        <f t="shared" si="24"/>
        <v>0</v>
      </c>
      <c r="S565" s="671">
        <f t="shared" si="25"/>
        <v>0</v>
      </c>
      <c r="T565" s="675">
        <f t="shared" si="26"/>
        <v>9188</v>
      </c>
    </row>
    <row r="566" spans="1:20">
      <c r="A566" s="676" t="s">
        <v>627</v>
      </c>
      <c r="B566" s="334" t="s">
        <v>520</v>
      </c>
      <c r="C566" s="343">
        <v>172104</v>
      </c>
      <c r="D566" s="343" t="s">
        <v>450</v>
      </c>
      <c r="E566" s="343" t="s">
        <v>546</v>
      </c>
      <c r="F566" s="343">
        <v>1322</v>
      </c>
      <c r="G566" s="343">
        <v>1</v>
      </c>
      <c r="H566" s="343">
        <v>1</v>
      </c>
      <c r="I566" s="343" t="s">
        <v>1317</v>
      </c>
      <c r="J566" s="343"/>
      <c r="K566" s="343">
        <v>1</v>
      </c>
      <c r="L566" s="671">
        <v>86853</v>
      </c>
      <c r="M566" s="671">
        <v>86853</v>
      </c>
      <c r="N566" s="671">
        <v>31275.42</v>
      </c>
      <c r="O566" s="671">
        <v>69026</v>
      </c>
      <c r="P566" s="671">
        <v>31275.42</v>
      </c>
      <c r="Q566" s="671">
        <v>21215.659999999996</v>
      </c>
      <c r="R566" s="671">
        <f t="shared" si="24"/>
        <v>55577.58</v>
      </c>
      <c r="S566" s="671">
        <f t="shared" si="25"/>
        <v>0</v>
      </c>
      <c r="T566" s="675">
        <f t="shared" si="26"/>
        <v>10059.760000000002</v>
      </c>
    </row>
    <row r="567" spans="1:20">
      <c r="A567" s="676" t="s">
        <v>904</v>
      </c>
      <c r="B567" s="334" t="s">
        <v>523</v>
      </c>
      <c r="C567" s="343">
        <v>232104</v>
      </c>
      <c r="D567" s="343" t="s">
        <v>450</v>
      </c>
      <c r="E567" s="343" t="s">
        <v>546</v>
      </c>
      <c r="F567" s="343">
        <v>1545</v>
      </c>
      <c r="G567" s="343">
        <v>1</v>
      </c>
      <c r="H567" s="343">
        <v>1</v>
      </c>
      <c r="I567" s="343" t="s">
        <v>1321</v>
      </c>
      <c r="J567" s="343"/>
      <c r="K567" s="343">
        <v>1</v>
      </c>
      <c r="L567" s="671">
        <v>8702365</v>
      </c>
      <c r="M567" s="671">
        <v>8702365</v>
      </c>
      <c r="N567" s="671">
        <v>4832375.91</v>
      </c>
      <c r="O567" s="671">
        <v>4856228</v>
      </c>
      <c r="P567" s="671">
        <v>4832375.91</v>
      </c>
      <c r="Q567" s="671">
        <v>4821711.13</v>
      </c>
      <c r="R567" s="671">
        <f t="shared" si="24"/>
        <v>3869989.09</v>
      </c>
      <c r="S567" s="671">
        <f t="shared" si="25"/>
        <v>0</v>
      </c>
      <c r="T567" s="675">
        <f t="shared" si="26"/>
        <v>10664.780000000261</v>
      </c>
    </row>
    <row r="568" spans="1:20">
      <c r="A568" s="676" t="s">
        <v>911</v>
      </c>
      <c r="B568" s="334" t="s">
        <v>523</v>
      </c>
      <c r="C568" s="343">
        <v>232104</v>
      </c>
      <c r="D568" s="343" t="s">
        <v>450</v>
      </c>
      <c r="E568" s="343" t="s">
        <v>546</v>
      </c>
      <c r="F568" s="343">
        <v>1546</v>
      </c>
      <c r="G568" s="343">
        <v>1</v>
      </c>
      <c r="H568" s="343">
        <v>1</v>
      </c>
      <c r="I568" s="343" t="s">
        <v>1319</v>
      </c>
      <c r="J568" s="343"/>
      <c r="K568" s="343">
        <v>1</v>
      </c>
      <c r="L568" s="671">
        <v>74263</v>
      </c>
      <c r="M568" s="671">
        <v>74263</v>
      </c>
      <c r="N568" s="671">
        <v>15000</v>
      </c>
      <c r="O568" s="671">
        <v>74263</v>
      </c>
      <c r="P568" s="671">
        <v>12500</v>
      </c>
      <c r="Q568" s="671"/>
      <c r="R568" s="671">
        <f t="shared" si="24"/>
        <v>59263</v>
      </c>
      <c r="S568" s="671">
        <f t="shared" si="25"/>
        <v>2500</v>
      </c>
      <c r="T568" s="675">
        <f t="shared" si="26"/>
        <v>12500</v>
      </c>
    </row>
    <row r="569" spans="1:20">
      <c r="A569" s="676" t="s">
        <v>898</v>
      </c>
      <c r="B569" s="334" t="s">
        <v>523</v>
      </c>
      <c r="C569" s="343">
        <v>232104</v>
      </c>
      <c r="D569" s="343" t="s">
        <v>450</v>
      </c>
      <c r="E569" s="343" t="s">
        <v>546</v>
      </c>
      <c r="F569" s="343">
        <v>1542</v>
      </c>
      <c r="G569" s="343">
        <v>2</v>
      </c>
      <c r="H569" s="343">
        <v>1</v>
      </c>
      <c r="I569" s="343" t="s">
        <v>1317</v>
      </c>
      <c r="J569" s="343"/>
      <c r="K569" s="343">
        <v>1</v>
      </c>
      <c r="L569" s="671">
        <v>129780</v>
      </c>
      <c r="M569" s="671">
        <v>129780</v>
      </c>
      <c r="N569" s="671">
        <v>85900.75</v>
      </c>
      <c r="O569" s="671">
        <v>96026</v>
      </c>
      <c r="P569" s="671">
        <v>85900.75</v>
      </c>
      <c r="Q569" s="671">
        <v>72506.5</v>
      </c>
      <c r="R569" s="671">
        <f t="shared" si="24"/>
        <v>43879.25</v>
      </c>
      <c r="S569" s="671">
        <f t="shared" si="25"/>
        <v>0</v>
      </c>
      <c r="T569" s="675">
        <f t="shared" si="26"/>
        <v>13394.25</v>
      </c>
    </row>
    <row r="570" spans="1:20">
      <c r="A570" s="676" t="s">
        <v>925</v>
      </c>
      <c r="B570" s="334" t="s">
        <v>523</v>
      </c>
      <c r="C570" s="343">
        <v>232104</v>
      </c>
      <c r="D570" s="343" t="s">
        <v>450</v>
      </c>
      <c r="E570" s="343" t="s">
        <v>546</v>
      </c>
      <c r="F570" s="343">
        <v>1593</v>
      </c>
      <c r="G570" s="343">
        <v>1</v>
      </c>
      <c r="H570" s="343">
        <v>1</v>
      </c>
      <c r="I570" s="343" t="s">
        <v>1317</v>
      </c>
      <c r="J570" s="343"/>
      <c r="K570" s="343">
        <v>1</v>
      </c>
      <c r="L570" s="671">
        <v>1132235</v>
      </c>
      <c r="M570" s="671">
        <v>1132235</v>
      </c>
      <c r="N570" s="671">
        <v>452436.75</v>
      </c>
      <c r="O570" s="671">
        <v>764921</v>
      </c>
      <c r="P570" s="671">
        <v>452436.75</v>
      </c>
      <c r="Q570" s="671">
        <v>432436.75</v>
      </c>
      <c r="R570" s="671">
        <f t="shared" si="24"/>
        <v>679798.25</v>
      </c>
      <c r="S570" s="671">
        <f t="shared" si="25"/>
        <v>0</v>
      </c>
      <c r="T570" s="675">
        <f t="shared" si="26"/>
        <v>20000</v>
      </c>
    </row>
    <row r="571" spans="1:20">
      <c r="A571" s="676" t="s">
        <v>624</v>
      </c>
      <c r="B571" s="334" t="s">
        <v>520</v>
      </c>
      <c r="C571" s="343">
        <v>172104</v>
      </c>
      <c r="D571" s="343" t="s">
        <v>450</v>
      </c>
      <c r="E571" s="343" t="s">
        <v>546</v>
      </c>
      <c r="F571" s="343">
        <v>1311</v>
      </c>
      <c r="G571" s="343">
        <v>2</v>
      </c>
      <c r="H571" s="343">
        <v>1</v>
      </c>
      <c r="I571" s="343" t="s">
        <v>1317</v>
      </c>
      <c r="J571" s="343"/>
      <c r="K571" s="343">
        <v>1</v>
      </c>
      <c r="L571" s="671">
        <v>1272627</v>
      </c>
      <c r="M571" s="671">
        <v>1272627</v>
      </c>
      <c r="N571" s="671">
        <v>706923.2</v>
      </c>
      <c r="O571" s="671">
        <v>715423</v>
      </c>
      <c r="P571" s="671">
        <v>706923.2</v>
      </c>
      <c r="Q571" s="671">
        <v>686269.86999999988</v>
      </c>
      <c r="R571" s="671">
        <f t="shared" si="24"/>
        <v>565703.80000000005</v>
      </c>
      <c r="S571" s="671">
        <f t="shared" si="25"/>
        <v>0</v>
      </c>
      <c r="T571" s="675">
        <f t="shared" si="26"/>
        <v>20653.330000000075</v>
      </c>
    </row>
    <row r="572" spans="1:20">
      <c r="A572" s="676" t="s">
        <v>903</v>
      </c>
      <c r="B572" s="334" t="s">
        <v>523</v>
      </c>
      <c r="C572" s="343">
        <v>232104</v>
      </c>
      <c r="D572" s="343" t="s">
        <v>450</v>
      </c>
      <c r="E572" s="343" t="s">
        <v>546</v>
      </c>
      <c r="F572" s="343">
        <v>1545</v>
      </c>
      <c r="G572" s="343">
        <v>1</v>
      </c>
      <c r="H572" s="343">
        <v>1</v>
      </c>
      <c r="I572" s="343" t="s">
        <v>1318</v>
      </c>
      <c r="J572" s="343"/>
      <c r="K572" s="343">
        <v>1</v>
      </c>
      <c r="L572" s="671">
        <v>545189</v>
      </c>
      <c r="M572" s="671">
        <v>545189</v>
      </c>
      <c r="N572" s="671">
        <v>73036.639999999999</v>
      </c>
      <c r="O572" s="671">
        <v>305051</v>
      </c>
      <c r="P572" s="671">
        <v>73036.639999999999</v>
      </c>
      <c r="Q572" s="671">
        <v>51060.59</v>
      </c>
      <c r="R572" s="671">
        <f t="shared" si="24"/>
        <v>472152.36</v>
      </c>
      <c r="S572" s="671">
        <f t="shared" si="25"/>
        <v>0</v>
      </c>
      <c r="T572" s="675">
        <f t="shared" si="26"/>
        <v>21976.050000000003</v>
      </c>
    </row>
    <row r="573" spans="1:20">
      <c r="A573" s="676" t="s">
        <v>875</v>
      </c>
      <c r="B573" s="334" t="s">
        <v>487</v>
      </c>
      <c r="C573" s="343">
        <v>223202</v>
      </c>
      <c r="D573" s="343" t="s">
        <v>403</v>
      </c>
      <c r="E573" s="343" t="s">
        <v>548</v>
      </c>
      <c r="F573" s="343">
        <v>3131</v>
      </c>
      <c r="G573" s="343">
        <v>1</v>
      </c>
      <c r="H573" s="343">
        <v>2</v>
      </c>
      <c r="I573" s="343" t="s">
        <v>1317</v>
      </c>
      <c r="J573" s="343"/>
      <c r="K573" s="343">
        <v>3</v>
      </c>
      <c r="L573" s="671">
        <v>3434469</v>
      </c>
      <c r="M573" s="671">
        <v>3434469</v>
      </c>
      <c r="N573" s="671">
        <f>P573</f>
        <v>1795297</v>
      </c>
      <c r="O573" s="671">
        <v>2029467</v>
      </c>
      <c r="P573" s="671">
        <v>1795297</v>
      </c>
      <c r="Q573" s="671">
        <v>1795297</v>
      </c>
      <c r="R573" s="671">
        <f t="shared" si="24"/>
        <v>1639172</v>
      </c>
      <c r="S573" s="671">
        <f t="shared" si="25"/>
        <v>0</v>
      </c>
      <c r="T573" s="675">
        <f t="shared" si="26"/>
        <v>0</v>
      </c>
    </row>
    <row r="574" spans="1:20">
      <c r="A574" s="676" t="s">
        <v>913</v>
      </c>
      <c r="B574" s="334" t="s">
        <v>523</v>
      </c>
      <c r="C574" s="343">
        <v>232104</v>
      </c>
      <c r="D574" s="343" t="s">
        <v>450</v>
      </c>
      <c r="E574" s="343" t="s">
        <v>546</v>
      </c>
      <c r="F574" s="343">
        <v>1546</v>
      </c>
      <c r="G574" s="343">
        <v>2</v>
      </c>
      <c r="H574" s="343">
        <v>1</v>
      </c>
      <c r="I574" s="343" t="s">
        <v>1317</v>
      </c>
      <c r="J574" s="343"/>
      <c r="K574" s="343">
        <v>1</v>
      </c>
      <c r="L574" s="671">
        <v>2025766</v>
      </c>
      <c r="M574" s="671">
        <v>2025766</v>
      </c>
      <c r="N574" s="671">
        <v>1165769.3999999999</v>
      </c>
      <c r="O574" s="671">
        <v>1166854</v>
      </c>
      <c r="P574" s="671">
        <v>1165769.3999999999</v>
      </c>
      <c r="Q574" s="671">
        <v>1140236.1200000001</v>
      </c>
      <c r="R574" s="671">
        <f t="shared" si="24"/>
        <v>859996.60000000009</v>
      </c>
      <c r="S574" s="671">
        <f t="shared" si="25"/>
        <v>0</v>
      </c>
      <c r="T574" s="675">
        <f t="shared" si="26"/>
        <v>25533.279999999795</v>
      </c>
    </row>
    <row r="575" spans="1:20">
      <c r="A575" s="676" t="s">
        <v>809</v>
      </c>
      <c r="B575" s="334" t="s">
        <v>485</v>
      </c>
      <c r="C575" s="343">
        <v>223200</v>
      </c>
      <c r="D575" s="343" t="s">
        <v>399</v>
      </c>
      <c r="E575" s="343" t="s">
        <v>546</v>
      </c>
      <c r="F575" s="343">
        <v>3191</v>
      </c>
      <c r="G575" s="343">
        <v>1</v>
      </c>
      <c r="H575" s="343">
        <v>2</v>
      </c>
      <c r="I575" s="343" t="s">
        <v>1317</v>
      </c>
      <c r="J575" s="343"/>
      <c r="K575" s="343">
        <v>3</v>
      </c>
      <c r="L575" s="671">
        <v>583333</v>
      </c>
      <c r="M575" s="671">
        <v>583333</v>
      </c>
      <c r="N575" s="671"/>
      <c r="O575" s="671">
        <v>291666</v>
      </c>
      <c r="P575" s="671">
        <v>0</v>
      </c>
      <c r="Q575" s="671"/>
      <c r="R575" s="671">
        <f t="shared" si="24"/>
        <v>583333</v>
      </c>
      <c r="S575" s="671">
        <f t="shared" si="25"/>
        <v>0</v>
      </c>
      <c r="T575" s="675">
        <f t="shared" si="26"/>
        <v>0</v>
      </c>
    </row>
    <row r="576" spans="1:20">
      <c r="A576" s="676" t="s">
        <v>905</v>
      </c>
      <c r="B576" s="334" t="s">
        <v>523</v>
      </c>
      <c r="C576" s="343">
        <v>232104</v>
      </c>
      <c r="D576" s="343" t="s">
        <v>450</v>
      </c>
      <c r="E576" s="343" t="s">
        <v>546</v>
      </c>
      <c r="F576" s="343">
        <v>1545</v>
      </c>
      <c r="G576" s="343">
        <v>1</v>
      </c>
      <c r="H576" s="343">
        <v>1</v>
      </c>
      <c r="I576" s="343">
        <v>10</v>
      </c>
      <c r="J576" s="343"/>
      <c r="K576" s="343">
        <v>1</v>
      </c>
      <c r="L576" s="671">
        <v>3733220</v>
      </c>
      <c r="M576" s="671">
        <v>3733220</v>
      </c>
      <c r="N576" s="671">
        <v>1756169.38</v>
      </c>
      <c r="O576" s="671">
        <v>2020928</v>
      </c>
      <c r="P576" s="671">
        <v>1756169.38</v>
      </c>
      <c r="Q576" s="671">
        <v>1693144.9800000002</v>
      </c>
      <c r="R576" s="671">
        <f t="shared" si="24"/>
        <v>1977050.62</v>
      </c>
      <c r="S576" s="671">
        <f t="shared" si="25"/>
        <v>0</v>
      </c>
      <c r="T576" s="675">
        <f t="shared" si="26"/>
        <v>63024.399999999674</v>
      </c>
    </row>
    <row r="577" spans="1:20">
      <c r="A577" s="676" t="s">
        <v>1098</v>
      </c>
      <c r="B577" s="334" t="s">
        <v>1192</v>
      </c>
      <c r="C577" s="343">
        <v>262122</v>
      </c>
      <c r="D577" s="343" t="s">
        <v>367</v>
      </c>
      <c r="E577" s="343">
        <v>111100</v>
      </c>
      <c r="F577" s="343">
        <v>4412</v>
      </c>
      <c r="G577" s="343">
        <v>1</v>
      </c>
      <c r="H577" s="343">
        <v>1</v>
      </c>
      <c r="I577" s="343">
        <v>77</v>
      </c>
      <c r="J577" s="343"/>
      <c r="K577" s="343">
        <v>4</v>
      </c>
      <c r="L577" s="671">
        <v>1066050</v>
      </c>
      <c r="M577" s="671">
        <v>1035000</v>
      </c>
      <c r="N577" s="671">
        <v>1035000</v>
      </c>
      <c r="O577" s="671">
        <v>982050</v>
      </c>
      <c r="P577" s="671">
        <v>70000</v>
      </c>
      <c r="Q577" s="671"/>
      <c r="R577" s="671">
        <f t="shared" si="24"/>
        <v>0</v>
      </c>
      <c r="S577" s="671">
        <f t="shared" si="25"/>
        <v>965000</v>
      </c>
      <c r="T577" s="675">
        <f t="shared" si="26"/>
        <v>70000</v>
      </c>
    </row>
    <row r="578" spans="1:20">
      <c r="A578" s="676" t="s">
        <v>902</v>
      </c>
      <c r="B578" s="334" t="s">
        <v>523</v>
      </c>
      <c r="C578" s="343">
        <v>232104</v>
      </c>
      <c r="D578" s="343" t="s">
        <v>450</v>
      </c>
      <c r="E578" s="343" t="s">
        <v>546</v>
      </c>
      <c r="F578" s="343">
        <v>1545</v>
      </c>
      <c r="G578" s="343">
        <v>1</v>
      </c>
      <c r="H578" s="343">
        <v>1</v>
      </c>
      <c r="I578" s="343" t="s">
        <v>1317</v>
      </c>
      <c r="J578" s="343"/>
      <c r="K578" s="343">
        <v>1</v>
      </c>
      <c r="L578" s="671">
        <v>1832869</v>
      </c>
      <c r="M578" s="671">
        <v>1832869</v>
      </c>
      <c r="N578" s="671">
        <v>447489.93</v>
      </c>
      <c r="O578" s="671">
        <v>1027189</v>
      </c>
      <c r="P578" s="671">
        <v>447489.93</v>
      </c>
      <c r="Q578" s="671">
        <v>365129.97</v>
      </c>
      <c r="R578" s="671">
        <f t="shared" si="24"/>
        <v>1385379.07</v>
      </c>
      <c r="S578" s="671">
        <f t="shared" si="25"/>
        <v>0</v>
      </c>
      <c r="T578" s="675">
        <f t="shared" si="26"/>
        <v>82359.960000000021</v>
      </c>
    </row>
    <row r="579" spans="1:20">
      <c r="A579" s="676" t="s">
        <v>684</v>
      </c>
      <c r="B579" s="334" t="s">
        <v>517</v>
      </c>
      <c r="C579" s="343">
        <v>221001</v>
      </c>
      <c r="D579" s="343" t="s">
        <v>445</v>
      </c>
      <c r="E579" s="343" t="s">
        <v>548</v>
      </c>
      <c r="F579" s="343">
        <v>3231</v>
      </c>
      <c r="G579" s="343">
        <v>1</v>
      </c>
      <c r="H579" s="343">
        <v>2</v>
      </c>
      <c r="I579" s="343" t="s">
        <v>1317</v>
      </c>
      <c r="J579" s="343"/>
      <c r="K579" s="343">
        <v>3</v>
      </c>
      <c r="L579" s="671">
        <v>3500000</v>
      </c>
      <c r="M579" s="671">
        <v>3500000</v>
      </c>
      <c r="N579" s="671"/>
      <c r="O579" s="671">
        <v>1400000</v>
      </c>
      <c r="P579" s="671">
        <v>0</v>
      </c>
      <c r="Q579" s="671"/>
      <c r="R579" s="671">
        <f t="shared" si="24"/>
        <v>3500000</v>
      </c>
      <c r="S579" s="671">
        <f t="shared" si="25"/>
        <v>0</v>
      </c>
      <c r="T579" s="675">
        <f t="shared" si="26"/>
        <v>0</v>
      </c>
    </row>
    <row r="580" spans="1:20">
      <c r="A580" s="676" t="s">
        <v>621</v>
      </c>
      <c r="B580" s="334" t="s">
        <v>520</v>
      </c>
      <c r="C580" s="343">
        <v>172104</v>
      </c>
      <c r="D580" s="343" t="s">
        <v>450</v>
      </c>
      <c r="E580" s="343" t="s">
        <v>546</v>
      </c>
      <c r="F580" s="343">
        <v>1221</v>
      </c>
      <c r="G580" s="343">
        <v>2</v>
      </c>
      <c r="H580" s="343">
        <v>1</v>
      </c>
      <c r="I580" s="343" t="s">
        <v>1318</v>
      </c>
      <c r="J580" s="343"/>
      <c r="K580" s="343">
        <v>1</v>
      </c>
      <c r="L580" s="671">
        <v>19034880</v>
      </c>
      <c r="M580" s="671">
        <v>19027880</v>
      </c>
      <c r="N580" s="671">
        <v>10444441</v>
      </c>
      <c r="O580" s="671">
        <v>10444441</v>
      </c>
      <c r="P580" s="671">
        <v>10444441</v>
      </c>
      <c r="Q580" s="671">
        <v>10337245.760000002</v>
      </c>
      <c r="R580" s="671">
        <f t="shared" si="24"/>
        <v>8583439</v>
      </c>
      <c r="S580" s="671">
        <f t="shared" si="25"/>
        <v>0</v>
      </c>
      <c r="T580" s="675">
        <f t="shared" si="26"/>
        <v>107195.23999999836</v>
      </c>
    </row>
    <row r="581" spans="1:20">
      <c r="A581" s="676" t="s">
        <v>926</v>
      </c>
      <c r="B581" s="334" t="s">
        <v>523</v>
      </c>
      <c r="C581" s="343">
        <v>232104</v>
      </c>
      <c r="D581" s="343" t="s">
        <v>450</v>
      </c>
      <c r="E581" s="343" t="s">
        <v>546</v>
      </c>
      <c r="F581" s="343">
        <v>1593</v>
      </c>
      <c r="G581" s="343">
        <v>2</v>
      </c>
      <c r="H581" s="343">
        <v>1</v>
      </c>
      <c r="I581" s="343" t="s">
        <v>1317</v>
      </c>
      <c r="J581" s="343"/>
      <c r="K581" s="343">
        <v>1</v>
      </c>
      <c r="L581" s="671">
        <v>754823</v>
      </c>
      <c r="M581" s="671">
        <v>754823</v>
      </c>
      <c r="N581" s="671">
        <v>509391</v>
      </c>
      <c r="O581" s="671">
        <v>509946</v>
      </c>
      <c r="P581" s="671">
        <v>509391</v>
      </c>
      <c r="Q581" s="671">
        <v>401714.75</v>
      </c>
      <c r="R581" s="671">
        <f t="shared" ref="R581:R644" si="27">M581-N581</f>
        <v>245432</v>
      </c>
      <c r="S581" s="671">
        <f t="shared" ref="S581:S644" si="28">N581-P581</f>
        <v>0</v>
      </c>
      <c r="T581" s="675">
        <f t="shared" ref="T581:T644" si="29">P581-Q581</f>
        <v>107676.25</v>
      </c>
    </row>
    <row r="582" spans="1:20">
      <c r="A582" s="676" t="s">
        <v>623</v>
      </c>
      <c r="B582" s="334" t="s">
        <v>520</v>
      </c>
      <c r="C582" s="343">
        <v>172104</v>
      </c>
      <c r="D582" s="343" t="s">
        <v>450</v>
      </c>
      <c r="E582" s="343" t="s">
        <v>546</v>
      </c>
      <c r="F582" s="343">
        <v>1311</v>
      </c>
      <c r="G582" s="343">
        <v>1</v>
      </c>
      <c r="H582" s="343">
        <v>1</v>
      </c>
      <c r="I582" s="343" t="s">
        <v>1317</v>
      </c>
      <c r="J582" s="343"/>
      <c r="K582" s="343">
        <v>1</v>
      </c>
      <c r="L582" s="671">
        <v>1908941</v>
      </c>
      <c r="M582" s="671">
        <v>1908941</v>
      </c>
      <c r="N582" s="671">
        <v>837933.94</v>
      </c>
      <c r="O582" s="671">
        <v>1073131</v>
      </c>
      <c r="P582" s="671">
        <v>837933.94</v>
      </c>
      <c r="Q582" s="671">
        <v>727933.94000000006</v>
      </c>
      <c r="R582" s="671">
        <f t="shared" si="27"/>
        <v>1071007.06</v>
      </c>
      <c r="S582" s="671">
        <f t="shared" si="28"/>
        <v>0</v>
      </c>
      <c r="T582" s="675">
        <f t="shared" si="29"/>
        <v>109999.99999999988</v>
      </c>
    </row>
    <row r="583" spans="1:20">
      <c r="A583" s="676" t="s">
        <v>568</v>
      </c>
      <c r="B583" s="334" t="s">
        <v>519</v>
      </c>
      <c r="C583" s="343">
        <v>131104</v>
      </c>
      <c r="D583" s="343" t="s">
        <v>450</v>
      </c>
      <c r="E583" s="343" t="s">
        <v>546</v>
      </c>
      <c r="F583" s="343">
        <v>3982</v>
      </c>
      <c r="G583" s="343">
        <v>1</v>
      </c>
      <c r="H583" s="343">
        <v>1</v>
      </c>
      <c r="I583" s="343" t="s">
        <v>1317</v>
      </c>
      <c r="J583" s="343"/>
      <c r="K583" s="343">
        <v>3</v>
      </c>
      <c r="L583" s="671">
        <v>5247034</v>
      </c>
      <c r="M583" s="671">
        <v>5247034</v>
      </c>
      <c r="N583" s="671">
        <v>1247754.5900000001</v>
      </c>
      <c r="O583" s="671">
        <v>1791694</v>
      </c>
      <c r="P583" s="671">
        <v>1247754.5900000001</v>
      </c>
      <c r="Q583" s="671">
        <v>1117331.0399999998</v>
      </c>
      <c r="R583" s="671">
        <f t="shared" si="27"/>
        <v>3999279.41</v>
      </c>
      <c r="S583" s="671">
        <f t="shared" si="28"/>
        <v>0</v>
      </c>
      <c r="T583" s="675">
        <f t="shared" si="29"/>
        <v>130423.55000000028</v>
      </c>
    </row>
    <row r="584" spans="1:20">
      <c r="A584" s="676" t="s">
        <v>1169</v>
      </c>
      <c r="B584" s="337" t="s">
        <v>525</v>
      </c>
      <c r="C584" s="343">
        <v>271117</v>
      </c>
      <c r="D584" s="343" t="s">
        <v>384</v>
      </c>
      <c r="E584" s="343">
        <v>111100</v>
      </c>
      <c r="F584" s="343">
        <v>4451</v>
      </c>
      <c r="G584" s="343">
        <v>1</v>
      </c>
      <c r="H584" s="343">
        <v>1</v>
      </c>
      <c r="I584" s="343" t="s">
        <v>1317</v>
      </c>
      <c r="J584" s="343"/>
      <c r="K584" s="343">
        <v>4</v>
      </c>
      <c r="L584" s="671">
        <v>2500000</v>
      </c>
      <c r="M584" s="671">
        <v>2000000</v>
      </c>
      <c r="N584" s="671">
        <v>1999999.95</v>
      </c>
      <c r="O584" s="671">
        <v>1727275</v>
      </c>
      <c r="P584" s="671">
        <v>136363.65</v>
      </c>
      <c r="Q584" s="671"/>
      <c r="R584" s="671">
        <f t="shared" si="27"/>
        <v>5.0000000046566129E-2</v>
      </c>
      <c r="S584" s="671">
        <f t="shared" si="28"/>
        <v>1863636.3</v>
      </c>
      <c r="T584" s="675">
        <f t="shared" si="29"/>
        <v>136363.65</v>
      </c>
    </row>
    <row r="585" spans="1:20">
      <c r="A585" s="676" t="s">
        <v>917</v>
      </c>
      <c r="B585" s="334" t="s">
        <v>523</v>
      </c>
      <c r="C585" s="343">
        <v>232104</v>
      </c>
      <c r="D585" s="343" t="s">
        <v>450</v>
      </c>
      <c r="E585" s="343" t="s">
        <v>546</v>
      </c>
      <c r="F585" s="343">
        <v>1547</v>
      </c>
      <c r="G585" s="343">
        <v>2</v>
      </c>
      <c r="H585" s="343">
        <v>1</v>
      </c>
      <c r="I585" s="343" t="s">
        <v>1317</v>
      </c>
      <c r="J585" s="343"/>
      <c r="K585" s="343">
        <v>1</v>
      </c>
      <c r="L585" s="671">
        <v>714956</v>
      </c>
      <c r="M585" s="671">
        <v>714956</v>
      </c>
      <c r="N585" s="671">
        <v>708500</v>
      </c>
      <c r="O585" s="671">
        <v>714956</v>
      </c>
      <c r="P585" s="671">
        <v>708500</v>
      </c>
      <c r="Q585" s="671">
        <v>562500</v>
      </c>
      <c r="R585" s="671">
        <f t="shared" si="27"/>
        <v>6456</v>
      </c>
      <c r="S585" s="671">
        <f t="shared" si="28"/>
        <v>0</v>
      </c>
      <c r="T585" s="675">
        <f t="shared" si="29"/>
        <v>146000</v>
      </c>
    </row>
    <row r="586" spans="1:20">
      <c r="A586" s="676" t="s">
        <v>1138</v>
      </c>
      <c r="B586" s="337" t="s">
        <v>477</v>
      </c>
      <c r="C586" s="343">
        <v>264127</v>
      </c>
      <c r="D586" s="343" t="s">
        <v>374</v>
      </c>
      <c r="E586" s="343" t="s">
        <v>548</v>
      </c>
      <c r="F586" s="343">
        <v>3361</v>
      </c>
      <c r="G586" s="343">
        <v>1</v>
      </c>
      <c r="H586" s="343">
        <v>2</v>
      </c>
      <c r="I586" s="343" t="s">
        <v>1317</v>
      </c>
      <c r="J586" s="343"/>
      <c r="K586" s="343">
        <v>3</v>
      </c>
      <c r="L586" s="671">
        <v>20000</v>
      </c>
      <c r="M586" s="671">
        <v>20000</v>
      </c>
      <c r="N586" s="671"/>
      <c r="O586" s="671">
        <v>15000</v>
      </c>
      <c r="P586" s="671">
        <v>0</v>
      </c>
      <c r="Q586" s="671"/>
      <c r="R586" s="671">
        <f t="shared" si="27"/>
        <v>20000</v>
      </c>
      <c r="S586" s="671">
        <f t="shared" si="28"/>
        <v>0</v>
      </c>
      <c r="T586" s="675">
        <f t="shared" si="29"/>
        <v>0</v>
      </c>
    </row>
    <row r="587" spans="1:20">
      <c r="A587" s="676" t="s">
        <v>618</v>
      </c>
      <c r="B587" s="334" t="s">
        <v>520</v>
      </c>
      <c r="C587" s="343">
        <v>172104</v>
      </c>
      <c r="D587" s="343" t="s">
        <v>450</v>
      </c>
      <c r="E587" s="343" t="s">
        <v>546</v>
      </c>
      <c r="F587" s="343">
        <v>1131</v>
      </c>
      <c r="G587" s="343">
        <v>2</v>
      </c>
      <c r="H587" s="343">
        <v>1</v>
      </c>
      <c r="I587" s="343" t="s">
        <v>1317</v>
      </c>
      <c r="J587" s="343"/>
      <c r="K587" s="343">
        <v>1</v>
      </c>
      <c r="L587" s="671">
        <v>53464935</v>
      </c>
      <c r="M587" s="671">
        <v>53464935</v>
      </c>
      <c r="N587" s="671">
        <v>29816762.629999999</v>
      </c>
      <c r="O587" s="671">
        <v>29822182</v>
      </c>
      <c r="P587" s="671">
        <v>29816762.629999999</v>
      </c>
      <c r="Q587" s="671">
        <v>29662527.629999995</v>
      </c>
      <c r="R587" s="671">
        <f t="shared" si="27"/>
        <v>23648172.370000001</v>
      </c>
      <c r="S587" s="671">
        <f t="shared" si="28"/>
        <v>0</v>
      </c>
      <c r="T587" s="675">
        <f t="shared" si="29"/>
        <v>154235.00000000373</v>
      </c>
    </row>
    <row r="588" spans="1:20">
      <c r="A588" s="676" t="s">
        <v>910</v>
      </c>
      <c r="B588" s="334" t="s">
        <v>523</v>
      </c>
      <c r="C588" s="343">
        <v>232104</v>
      </c>
      <c r="D588" s="343" t="s">
        <v>450</v>
      </c>
      <c r="E588" s="343" t="s">
        <v>546</v>
      </c>
      <c r="F588" s="343">
        <v>1546</v>
      </c>
      <c r="G588" s="343">
        <v>1</v>
      </c>
      <c r="H588" s="343">
        <v>1</v>
      </c>
      <c r="I588" s="343" t="s">
        <v>1317</v>
      </c>
      <c r="J588" s="343"/>
      <c r="K588" s="343">
        <v>1</v>
      </c>
      <c r="L588" s="671">
        <v>3038650</v>
      </c>
      <c r="M588" s="671">
        <v>3038650</v>
      </c>
      <c r="N588" s="671">
        <v>1551967.22</v>
      </c>
      <c r="O588" s="671">
        <v>1750275</v>
      </c>
      <c r="P588" s="671">
        <v>1551967.22</v>
      </c>
      <c r="Q588" s="671">
        <v>1371967.22</v>
      </c>
      <c r="R588" s="671">
        <f t="shared" si="27"/>
        <v>1486682.78</v>
      </c>
      <c r="S588" s="671">
        <f t="shared" si="28"/>
        <v>0</v>
      </c>
      <c r="T588" s="675">
        <f t="shared" si="29"/>
        <v>180000</v>
      </c>
    </row>
    <row r="589" spans="1:20">
      <c r="A589" s="676" t="s">
        <v>818</v>
      </c>
      <c r="B589" s="334" t="s">
        <v>486</v>
      </c>
      <c r="C589" s="343">
        <v>223202</v>
      </c>
      <c r="D589" s="343" t="s">
        <v>399</v>
      </c>
      <c r="E589" s="343" t="s">
        <v>552</v>
      </c>
      <c r="F589" s="343">
        <v>2561</v>
      </c>
      <c r="G589" s="343">
        <v>2</v>
      </c>
      <c r="H589" s="343">
        <v>1</v>
      </c>
      <c r="I589" s="343" t="s">
        <v>1317</v>
      </c>
      <c r="J589" s="343"/>
      <c r="K589" s="343">
        <v>2</v>
      </c>
      <c r="L589" s="671">
        <v>3971000</v>
      </c>
      <c r="M589" s="671">
        <v>3971000</v>
      </c>
      <c r="N589" s="671">
        <v>403216</v>
      </c>
      <c r="O589" s="671">
        <v>1323666</v>
      </c>
      <c r="P589" s="671">
        <v>201608</v>
      </c>
      <c r="Q589" s="671"/>
      <c r="R589" s="671">
        <f t="shared" si="27"/>
        <v>3567784</v>
      </c>
      <c r="S589" s="671">
        <f t="shared" si="28"/>
        <v>201608</v>
      </c>
      <c r="T589" s="675">
        <f t="shared" si="29"/>
        <v>201608</v>
      </c>
    </row>
    <row r="590" spans="1:20">
      <c r="A590" s="676" t="s">
        <v>668</v>
      </c>
      <c r="B590" s="334" t="s">
        <v>517</v>
      </c>
      <c r="C590" s="343">
        <v>221001</v>
      </c>
      <c r="D590" s="343" t="s">
        <v>445</v>
      </c>
      <c r="E590" s="343" t="s">
        <v>546</v>
      </c>
      <c r="F590" s="343">
        <v>3361</v>
      </c>
      <c r="G590" s="343">
        <v>1</v>
      </c>
      <c r="H590" s="343">
        <v>2</v>
      </c>
      <c r="I590" s="343" t="s">
        <v>1317</v>
      </c>
      <c r="J590" s="343"/>
      <c r="K590" s="343">
        <v>3</v>
      </c>
      <c r="L590" s="671">
        <v>1803575</v>
      </c>
      <c r="M590" s="671">
        <v>1803575</v>
      </c>
      <c r="N590" s="671">
        <f>P590</f>
        <v>295147.27</v>
      </c>
      <c r="O590" s="671">
        <v>721432</v>
      </c>
      <c r="P590" s="671">
        <v>295147.27</v>
      </c>
      <c r="Q590" s="671">
        <v>87034.25</v>
      </c>
      <c r="R590" s="671">
        <f t="shared" si="27"/>
        <v>1508427.73</v>
      </c>
      <c r="S590" s="671">
        <f t="shared" si="28"/>
        <v>0</v>
      </c>
      <c r="T590" s="675">
        <f t="shared" si="29"/>
        <v>208113.02000000002</v>
      </c>
    </row>
    <row r="591" spans="1:20">
      <c r="A591" s="676" t="s">
        <v>1119</v>
      </c>
      <c r="B591" s="334" t="s">
        <v>475</v>
      </c>
      <c r="C591" s="343">
        <v>264105</v>
      </c>
      <c r="D591" s="343" t="s">
        <v>370</v>
      </c>
      <c r="E591" s="343">
        <v>111100</v>
      </c>
      <c r="F591" s="343">
        <v>4419</v>
      </c>
      <c r="G591" s="343">
        <v>1</v>
      </c>
      <c r="H591" s="343">
        <v>1</v>
      </c>
      <c r="I591" s="343">
        <v>77</v>
      </c>
      <c r="J591" s="343"/>
      <c r="K591" s="343">
        <v>4</v>
      </c>
      <c r="L591" s="671">
        <v>6000000</v>
      </c>
      <c r="M591" s="671">
        <v>6000000</v>
      </c>
      <c r="N591" s="671">
        <v>6000000</v>
      </c>
      <c r="O591" s="671">
        <v>6000000</v>
      </c>
      <c r="P591" s="671">
        <v>220000</v>
      </c>
      <c r="Q591" s="671"/>
      <c r="R591" s="671">
        <f t="shared" si="27"/>
        <v>0</v>
      </c>
      <c r="S591" s="671">
        <f t="shared" si="28"/>
        <v>5780000</v>
      </c>
      <c r="T591" s="675">
        <f t="shared" si="29"/>
        <v>220000</v>
      </c>
    </row>
    <row r="592" spans="1:20">
      <c r="A592" s="676" t="s">
        <v>1710</v>
      </c>
      <c r="B592" s="337" t="s">
        <v>513</v>
      </c>
      <c r="C592" s="343">
        <v>171063</v>
      </c>
      <c r="D592" s="343" t="s">
        <v>430</v>
      </c>
      <c r="E592" s="343" t="s">
        <v>548</v>
      </c>
      <c r="F592" s="343">
        <v>3381</v>
      </c>
      <c r="G592" s="343">
        <v>1</v>
      </c>
      <c r="H592" s="343">
        <v>2</v>
      </c>
      <c r="I592" s="343" t="s">
        <v>1317</v>
      </c>
      <c r="J592" s="343"/>
      <c r="K592" s="343">
        <v>3</v>
      </c>
      <c r="L592" s="671">
        <v>0</v>
      </c>
      <c r="M592" s="671">
        <v>2000000</v>
      </c>
      <c r="N592" s="671"/>
      <c r="O592" s="671">
        <v>800000</v>
      </c>
      <c r="P592" s="671">
        <v>0</v>
      </c>
      <c r="Q592" s="671"/>
      <c r="R592" s="671">
        <f t="shared" si="27"/>
        <v>2000000</v>
      </c>
      <c r="S592" s="671">
        <f t="shared" si="28"/>
        <v>0</v>
      </c>
      <c r="T592" s="675">
        <f t="shared" si="29"/>
        <v>0</v>
      </c>
    </row>
    <row r="593" spans="1:20">
      <c r="A593" s="676" t="s">
        <v>908</v>
      </c>
      <c r="B593" s="334" t="s">
        <v>523</v>
      </c>
      <c r="C593" s="343">
        <v>232104</v>
      </c>
      <c r="D593" s="343" t="s">
        <v>450</v>
      </c>
      <c r="E593" s="343" t="s">
        <v>546</v>
      </c>
      <c r="F593" s="343">
        <v>1545</v>
      </c>
      <c r="G593" s="343">
        <v>2</v>
      </c>
      <c r="H593" s="343">
        <v>1</v>
      </c>
      <c r="I593" s="343" t="s">
        <v>1321</v>
      </c>
      <c r="J593" s="343"/>
      <c r="K593" s="343">
        <v>1</v>
      </c>
      <c r="L593" s="671">
        <v>5801576</v>
      </c>
      <c r="M593" s="671">
        <v>5801576</v>
      </c>
      <c r="N593" s="671">
        <v>1892157.38</v>
      </c>
      <c r="O593" s="671">
        <v>3237488</v>
      </c>
      <c r="P593" s="671">
        <v>1603951.25</v>
      </c>
      <c r="Q593" s="671">
        <v>1303951.25</v>
      </c>
      <c r="R593" s="671">
        <f t="shared" si="27"/>
        <v>3909418.62</v>
      </c>
      <c r="S593" s="671">
        <f t="shared" si="28"/>
        <v>288206.12999999989</v>
      </c>
      <c r="T593" s="675">
        <f t="shared" si="29"/>
        <v>300000</v>
      </c>
    </row>
    <row r="594" spans="1:20">
      <c r="A594" s="676" t="s">
        <v>1709</v>
      </c>
      <c r="B594" s="337" t="s">
        <v>482</v>
      </c>
      <c r="C594" s="343">
        <v>215092</v>
      </c>
      <c r="D594" s="343" t="s">
        <v>389</v>
      </c>
      <c r="E594" s="343" t="s">
        <v>548</v>
      </c>
      <c r="F594" s="343">
        <v>3381</v>
      </c>
      <c r="G594" s="343">
        <v>1</v>
      </c>
      <c r="H594" s="343">
        <v>2</v>
      </c>
      <c r="I594" s="343" t="s">
        <v>1317</v>
      </c>
      <c r="J594" s="343"/>
      <c r="K594" s="343">
        <v>3</v>
      </c>
      <c r="L594" s="671">
        <v>0</v>
      </c>
      <c r="M594" s="671">
        <v>671724</v>
      </c>
      <c r="N594" s="671"/>
      <c r="O594" s="671">
        <v>268692</v>
      </c>
      <c r="P594" s="671">
        <v>0</v>
      </c>
      <c r="Q594" s="671"/>
      <c r="R594" s="671">
        <f t="shared" si="27"/>
        <v>671724</v>
      </c>
      <c r="S594" s="671">
        <f t="shared" si="28"/>
        <v>0</v>
      </c>
      <c r="T594" s="675">
        <f t="shared" si="29"/>
        <v>0</v>
      </c>
    </row>
    <row r="595" spans="1:20">
      <c r="A595" s="676" t="s">
        <v>820</v>
      </c>
      <c r="B595" s="334" t="s">
        <v>486</v>
      </c>
      <c r="C595" s="343">
        <v>223202</v>
      </c>
      <c r="D595" s="343" t="s">
        <v>399</v>
      </c>
      <c r="E595" s="343" t="s">
        <v>552</v>
      </c>
      <c r="F595" s="343">
        <v>2961</v>
      </c>
      <c r="G595" s="343">
        <v>2</v>
      </c>
      <c r="H595" s="343">
        <v>1</v>
      </c>
      <c r="I595" s="343" t="s">
        <v>1317</v>
      </c>
      <c r="J595" s="343"/>
      <c r="K595" s="343">
        <v>2</v>
      </c>
      <c r="L595" s="671">
        <v>1013250</v>
      </c>
      <c r="M595" s="671">
        <v>1013250</v>
      </c>
      <c r="N595" s="671">
        <v>1013250</v>
      </c>
      <c r="O595" s="671">
        <v>337749</v>
      </c>
      <c r="P595" s="671">
        <v>337749</v>
      </c>
      <c r="Q595" s="671"/>
      <c r="R595" s="671">
        <f t="shared" si="27"/>
        <v>0</v>
      </c>
      <c r="S595" s="671">
        <f t="shared" si="28"/>
        <v>675501</v>
      </c>
      <c r="T595" s="675">
        <f t="shared" si="29"/>
        <v>337749</v>
      </c>
    </row>
    <row r="596" spans="1:20">
      <c r="A596" s="676" t="s">
        <v>720</v>
      </c>
      <c r="B596" s="334" t="s">
        <v>495</v>
      </c>
      <c r="C596" s="343">
        <v>221049</v>
      </c>
      <c r="D596" s="343" t="s">
        <v>403</v>
      </c>
      <c r="E596" s="343" t="s">
        <v>552</v>
      </c>
      <c r="F596" s="343">
        <v>2961</v>
      </c>
      <c r="G596" s="343">
        <v>2</v>
      </c>
      <c r="H596" s="343">
        <v>1</v>
      </c>
      <c r="I596" s="343" t="s">
        <v>1317</v>
      </c>
      <c r="J596" s="343"/>
      <c r="K596" s="343">
        <v>2</v>
      </c>
      <c r="L596" s="671">
        <v>928851</v>
      </c>
      <c r="M596" s="671">
        <v>928851</v>
      </c>
      <c r="N596" s="671">
        <v>928851</v>
      </c>
      <c r="O596" s="671">
        <v>371540</v>
      </c>
      <c r="P596" s="671">
        <v>371540</v>
      </c>
      <c r="Q596" s="671"/>
      <c r="R596" s="671">
        <f t="shared" si="27"/>
        <v>0</v>
      </c>
      <c r="S596" s="671">
        <f t="shared" si="28"/>
        <v>557311</v>
      </c>
      <c r="T596" s="675">
        <f t="shared" si="29"/>
        <v>371540</v>
      </c>
    </row>
    <row r="597" spans="1:20">
      <c r="A597" s="676" t="s">
        <v>1072</v>
      </c>
      <c r="B597" s="334" t="s">
        <v>504</v>
      </c>
      <c r="C597" s="343">
        <v>255129</v>
      </c>
      <c r="D597" s="343" t="s">
        <v>359</v>
      </c>
      <c r="E597" s="343" t="s">
        <v>555</v>
      </c>
      <c r="F597" s="343">
        <v>4419</v>
      </c>
      <c r="G597" s="343">
        <v>1</v>
      </c>
      <c r="H597" s="343">
        <v>1</v>
      </c>
      <c r="I597" s="343">
        <v>77</v>
      </c>
      <c r="J597" s="343"/>
      <c r="K597" s="343">
        <v>4</v>
      </c>
      <c r="L597" s="671">
        <v>1000000</v>
      </c>
      <c r="M597" s="671">
        <v>1000000</v>
      </c>
      <c r="N597" s="671">
        <v>1000000</v>
      </c>
      <c r="O597" s="671">
        <v>400000</v>
      </c>
      <c r="P597" s="671">
        <v>400000</v>
      </c>
      <c r="Q597" s="671"/>
      <c r="R597" s="671">
        <f t="shared" si="27"/>
        <v>0</v>
      </c>
      <c r="S597" s="671">
        <f t="shared" si="28"/>
        <v>600000</v>
      </c>
      <c r="T597" s="675">
        <f t="shared" si="29"/>
        <v>400000</v>
      </c>
    </row>
    <row r="598" spans="1:20">
      <c r="A598" s="676" t="s">
        <v>939</v>
      </c>
      <c r="B598" s="337" t="s">
        <v>468</v>
      </c>
      <c r="C598" s="343">
        <v>235064</v>
      </c>
      <c r="D598" s="343" t="s">
        <v>337</v>
      </c>
      <c r="E598" s="343">
        <v>111100</v>
      </c>
      <c r="F598" s="343">
        <v>3911</v>
      </c>
      <c r="G598" s="343">
        <v>1</v>
      </c>
      <c r="H598" s="343">
        <v>1</v>
      </c>
      <c r="I598" s="343" t="s">
        <v>1317</v>
      </c>
      <c r="J598" s="343"/>
      <c r="K598" s="343">
        <v>3</v>
      </c>
      <c r="L598" s="671">
        <v>0</v>
      </c>
      <c r="M598" s="671">
        <v>1300000</v>
      </c>
      <c r="N598" s="671">
        <v>1300000</v>
      </c>
      <c r="O598" s="671">
        <v>600000</v>
      </c>
      <c r="P598" s="671">
        <v>420018.64</v>
      </c>
      <c r="Q598" s="671"/>
      <c r="R598" s="671">
        <f t="shared" si="27"/>
        <v>0</v>
      </c>
      <c r="S598" s="671">
        <f t="shared" si="28"/>
        <v>879981.36</v>
      </c>
      <c r="T598" s="675">
        <f t="shared" si="29"/>
        <v>420018.64</v>
      </c>
    </row>
    <row r="599" spans="1:20">
      <c r="A599" s="676" t="s">
        <v>915</v>
      </c>
      <c r="B599" s="334" t="s">
        <v>523</v>
      </c>
      <c r="C599" s="343">
        <v>232104</v>
      </c>
      <c r="D599" s="343" t="s">
        <v>450</v>
      </c>
      <c r="E599" s="343" t="s">
        <v>546</v>
      </c>
      <c r="F599" s="343">
        <v>1547</v>
      </c>
      <c r="G599" s="343">
        <v>1</v>
      </c>
      <c r="H599" s="343">
        <v>1</v>
      </c>
      <c r="I599" s="343" t="s">
        <v>1317</v>
      </c>
      <c r="J599" s="343"/>
      <c r="K599" s="343">
        <v>1</v>
      </c>
      <c r="L599" s="671">
        <v>1072435</v>
      </c>
      <c r="M599" s="671">
        <v>1072435</v>
      </c>
      <c r="N599" s="671">
        <v>937185.2</v>
      </c>
      <c r="O599" s="671">
        <v>1072435</v>
      </c>
      <c r="P599" s="671">
        <v>937185.2</v>
      </c>
      <c r="Q599" s="671">
        <v>407185.2</v>
      </c>
      <c r="R599" s="671">
        <f t="shared" si="27"/>
        <v>135249.80000000005</v>
      </c>
      <c r="S599" s="671">
        <f t="shared" si="28"/>
        <v>0</v>
      </c>
      <c r="T599" s="675">
        <f t="shared" si="29"/>
        <v>530000</v>
      </c>
    </row>
    <row r="600" spans="1:20">
      <c r="A600" s="676" t="s">
        <v>615</v>
      </c>
      <c r="B600" s="334" t="s">
        <v>520</v>
      </c>
      <c r="C600" s="343">
        <v>172104</v>
      </c>
      <c r="D600" s="343" t="s">
        <v>450</v>
      </c>
      <c r="E600" s="343">
        <v>111100</v>
      </c>
      <c r="F600" s="343">
        <v>1211</v>
      </c>
      <c r="G600" s="343">
        <v>1</v>
      </c>
      <c r="H600" s="343">
        <v>1</v>
      </c>
      <c r="I600" s="343" t="s">
        <v>1317</v>
      </c>
      <c r="J600" s="343"/>
      <c r="K600" s="343">
        <v>1</v>
      </c>
      <c r="L600" s="671">
        <v>7331224</v>
      </c>
      <c r="M600" s="671">
        <v>7331224</v>
      </c>
      <c r="N600" s="671">
        <v>3350523</v>
      </c>
      <c r="O600" s="671">
        <v>3858790</v>
      </c>
      <c r="P600" s="671">
        <v>3322645</v>
      </c>
      <c r="Q600" s="671">
        <v>2771194</v>
      </c>
      <c r="R600" s="671">
        <f t="shared" si="27"/>
        <v>3980701</v>
      </c>
      <c r="S600" s="671">
        <f t="shared" si="28"/>
        <v>27878</v>
      </c>
      <c r="T600" s="675">
        <f t="shared" si="29"/>
        <v>551451</v>
      </c>
    </row>
    <row r="601" spans="1:20">
      <c r="A601" s="676" t="s">
        <v>741</v>
      </c>
      <c r="B601" s="334" t="s">
        <v>521</v>
      </c>
      <c r="C601" s="343">
        <v>221104</v>
      </c>
      <c r="D601" s="343" t="s">
        <v>450</v>
      </c>
      <c r="E601" s="343" t="s">
        <v>546</v>
      </c>
      <c r="F601" s="343">
        <v>1341</v>
      </c>
      <c r="G601" s="343">
        <v>2</v>
      </c>
      <c r="H601" s="343">
        <v>1</v>
      </c>
      <c r="I601" s="343" t="s">
        <v>1317</v>
      </c>
      <c r="J601" s="343"/>
      <c r="K601" s="343">
        <v>1</v>
      </c>
      <c r="L601" s="671">
        <v>565235</v>
      </c>
      <c r="M601" s="671">
        <v>851689.42</v>
      </c>
      <c r="N601" s="671">
        <v>851689.42</v>
      </c>
      <c r="O601" s="671">
        <v>851689.42</v>
      </c>
      <c r="P601" s="671">
        <v>851689.42</v>
      </c>
      <c r="Q601" s="671">
        <v>267919.79999999993</v>
      </c>
      <c r="R601" s="671">
        <f t="shared" si="27"/>
        <v>0</v>
      </c>
      <c r="S601" s="671">
        <f t="shared" si="28"/>
        <v>0</v>
      </c>
      <c r="T601" s="675">
        <f t="shared" si="29"/>
        <v>583769.62000000011</v>
      </c>
    </row>
    <row r="602" spans="1:20">
      <c r="A602" s="676" t="s">
        <v>550</v>
      </c>
      <c r="B602" s="334" t="s">
        <v>456</v>
      </c>
      <c r="C602" s="343">
        <v>124004</v>
      </c>
      <c r="D602" s="343" t="s">
        <v>330</v>
      </c>
      <c r="E602" s="343">
        <v>111100</v>
      </c>
      <c r="F602" s="343">
        <v>4412</v>
      </c>
      <c r="G602" s="343">
        <v>1</v>
      </c>
      <c r="H602" s="343">
        <v>1</v>
      </c>
      <c r="I602" s="343" t="s">
        <v>1317</v>
      </c>
      <c r="J602" s="343"/>
      <c r="K602" s="343">
        <v>4</v>
      </c>
      <c r="L602" s="671">
        <v>2000000</v>
      </c>
      <c r="M602" s="671">
        <v>1500000</v>
      </c>
      <c r="N602" s="671">
        <v>1500000</v>
      </c>
      <c r="O602" s="671">
        <v>800000</v>
      </c>
      <c r="P602" s="671">
        <v>600000</v>
      </c>
      <c r="Q602" s="671"/>
      <c r="R602" s="671">
        <f t="shared" si="27"/>
        <v>0</v>
      </c>
      <c r="S602" s="671">
        <f t="shared" si="28"/>
        <v>900000</v>
      </c>
      <c r="T602" s="675">
        <f t="shared" si="29"/>
        <v>600000</v>
      </c>
    </row>
    <row r="603" spans="1:20">
      <c r="A603" s="676" t="s">
        <v>933</v>
      </c>
      <c r="B603" s="334" t="s">
        <v>523</v>
      </c>
      <c r="C603" s="343">
        <v>232104</v>
      </c>
      <c r="D603" s="343" t="s">
        <v>450</v>
      </c>
      <c r="E603" s="343" t="s">
        <v>546</v>
      </c>
      <c r="F603" s="343">
        <v>1714</v>
      </c>
      <c r="G603" s="343">
        <v>1</v>
      </c>
      <c r="H603" s="343">
        <v>1</v>
      </c>
      <c r="I603" s="343" t="s">
        <v>1317</v>
      </c>
      <c r="J603" s="343"/>
      <c r="K603" s="343">
        <v>1</v>
      </c>
      <c r="L603" s="671">
        <v>11187863</v>
      </c>
      <c r="M603" s="671">
        <v>11187863</v>
      </c>
      <c r="N603" s="671">
        <v>3378027.45</v>
      </c>
      <c r="O603" s="671">
        <v>4992949</v>
      </c>
      <c r="P603" s="671">
        <v>3378027.45</v>
      </c>
      <c r="Q603" s="671">
        <v>2778027.45</v>
      </c>
      <c r="R603" s="671">
        <f t="shared" si="27"/>
        <v>7809835.5499999998</v>
      </c>
      <c r="S603" s="671">
        <f t="shared" si="28"/>
        <v>0</v>
      </c>
      <c r="T603" s="675">
        <f t="shared" si="29"/>
        <v>600000</v>
      </c>
    </row>
    <row r="604" spans="1:20">
      <c r="A604" s="676" t="s">
        <v>1708</v>
      </c>
      <c r="B604" s="337" t="s">
        <v>494</v>
      </c>
      <c r="C604" s="343">
        <v>221049</v>
      </c>
      <c r="D604" s="343" t="s">
        <v>424</v>
      </c>
      <c r="E604" s="343" t="s">
        <v>548</v>
      </c>
      <c r="F604" s="343">
        <v>3381</v>
      </c>
      <c r="G604" s="343">
        <v>1</v>
      </c>
      <c r="H604" s="343">
        <v>2</v>
      </c>
      <c r="I604" s="343" t="s">
        <v>1317</v>
      </c>
      <c r="J604" s="343"/>
      <c r="K604" s="343">
        <v>3</v>
      </c>
      <c r="L604" s="671">
        <v>0</v>
      </c>
      <c r="M604" s="671">
        <v>305000</v>
      </c>
      <c r="N604" s="671"/>
      <c r="O604" s="671">
        <v>305000</v>
      </c>
      <c r="P604" s="671">
        <v>0</v>
      </c>
      <c r="Q604" s="671"/>
      <c r="R604" s="671">
        <f t="shared" si="27"/>
        <v>305000</v>
      </c>
      <c r="S604" s="671">
        <f t="shared" si="28"/>
        <v>0</v>
      </c>
      <c r="T604" s="675">
        <f t="shared" si="29"/>
        <v>0</v>
      </c>
    </row>
    <row r="605" spans="1:20">
      <c r="A605" s="676" t="s">
        <v>1121</v>
      </c>
      <c r="B605" s="334" t="s">
        <v>476</v>
      </c>
      <c r="C605" s="343">
        <v>264105</v>
      </c>
      <c r="D605" s="343" t="s">
        <v>371</v>
      </c>
      <c r="E605" s="343" t="s">
        <v>555</v>
      </c>
      <c r="F605" s="343">
        <v>4419</v>
      </c>
      <c r="G605" s="343">
        <v>1</v>
      </c>
      <c r="H605" s="343">
        <v>1</v>
      </c>
      <c r="I605" s="343">
        <v>77</v>
      </c>
      <c r="J605" s="343"/>
      <c r="K605" s="343">
        <v>4</v>
      </c>
      <c r="L605" s="671">
        <v>2000000</v>
      </c>
      <c r="M605" s="671">
        <v>1900000</v>
      </c>
      <c r="N605" s="671">
        <v>1900000</v>
      </c>
      <c r="O605" s="671">
        <v>760000</v>
      </c>
      <c r="P605" s="671">
        <v>760000</v>
      </c>
      <c r="Q605" s="671"/>
      <c r="R605" s="671">
        <f t="shared" si="27"/>
        <v>0</v>
      </c>
      <c r="S605" s="671">
        <f t="shared" si="28"/>
        <v>1140000</v>
      </c>
      <c r="T605" s="675">
        <f t="shared" si="29"/>
        <v>760000</v>
      </c>
    </row>
    <row r="606" spans="1:20">
      <c r="A606" s="676" t="s">
        <v>808</v>
      </c>
      <c r="B606" s="334" t="s">
        <v>499</v>
      </c>
      <c r="C606" s="343">
        <v>223089</v>
      </c>
      <c r="D606" s="343" t="s">
        <v>334</v>
      </c>
      <c r="E606" s="343" t="s">
        <v>552</v>
      </c>
      <c r="F606" s="343">
        <v>4412</v>
      </c>
      <c r="G606" s="343">
        <v>1</v>
      </c>
      <c r="H606" s="343">
        <v>1</v>
      </c>
      <c r="I606" s="343">
        <v>77</v>
      </c>
      <c r="J606" s="343"/>
      <c r="K606" s="343">
        <v>4</v>
      </c>
      <c r="L606" s="671">
        <v>2724223</v>
      </c>
      <c r="M606" s="671">
        <v>1707750</v>
      </c>
      <c r="N606" s="671">
        <v>1707750</v>
      </c>
      <c r="O606" s="671">
        <v>1089688</v>
      </c>
      <c r="P606" s="671">
        <v>776240</v>
      </c>
      <c r="Q606" s="671"/>
      <c r="R606" s="671">
        <f t="shared" si="27"/>
        <v>0</v>
      </c>
      <c r="S606" s="671">
        <f t="shared" si="28"/>
        <v>931510</v>
      </c>
      <c r="T606" s="675">
        <f t="shared" si="29"/>
        <v>776240</v>
      </c>
    </row>
    <row r="607" spans="1:20">
      <c r="A607" s="676" t="s">
        <v>738</v>
      </c>
      <c r="B607" s="334" t="s">
        <v>521</v>
      </c>
      <c r="C607" s="343">
        <v>221104</v>
      </c>
      <c r="D607" s="343" t="s">
        <v>450</v>
      </c>
      <c r="E607" s="343" t="s">
        <v>546</v>
      </c>
      <c r="F607" s="343">
        <v>1332</v>
      </c>
      <c r="G607" s="343">
        <v>1</v>
      </c>
      <c r="H607" s="343">
        <v>1</v>
      </c>
      <c r="I607" s="343" t="s">
        <v>1317</v>
      </c>
      <c r="J607" s="343"/>
      <c r="K607" s="343">
        <v>1</v>
      </c>
      <c r="L607" s="671">
        <v>10337013</v>
      </c>
      <c r="M607" s="671">
        <v>10337013</v>
      </c>
      <c r="N607" s="671">
        <v>5681008.3899999997</v>
      </c>
      <c r="O607" s="671">
        <v>7765864</v>
      </c>
      <c r="P607" s="671">
        <v>5681008.3899999997</v>
      </c>
      <c r="Q607" s="671">
        <v>4861067.63</v>
      </c>
      <c r="R607" s="671">
        <f t="shared" si="27"/>
        <v>4656004.6100000003</v>
      </c>
      <c r="S607" s="671">
        <f t="shared" si="28"/>
        <v>0</v>
      </c>
      <c r="T607" s="675">
        <f t="shared" si="29"/>
        <v>819940.75999999978</v>
      </c>
    </row>
    <row r="608" spans="1:20">
      <c r="A608" s="676" t="s">
        <v>648</v>
      </c>
      <c r="B608" s="337" t="s">
        <v>482</v>
      </c>
      <c r="C608" s="343">
        <v>215092</v>
      </c>
      <c r="D608" s="343" t="s">
        <v>389</v>
      </c>
      <c r="E608" s="343" t="s">
        <v>546</v>
      </c>
      <c r="F608" s="343">
        <v>3581</v>
      </c>
      <c r="G608" s="343">
        <v>1</v>
      </c>
      <c r="H608" s="343">
        <v>1</v>
      </c>
      <c r="I608" s="343" t="s">
        <v>1317</v>
      </c>
      <c r="J608" s="343"/>
      <c r="K608" s="343">
        <v>3</v>
      </c>
      <c r="L608" s="671">
        <v>0</v>
      </c>
      <c r="M608" s="671">
        <v>3000000</v>
      </c>
      <c r="N608" s="671">
        <v>1462358.66</v>
      </c>
      <c r="O608" s="671">
        <v>3000000</v>
      </c>
      <c r="P608" s="671">
        <v>862358.57</v>
      </c>
      <c r="Q608" s="671"/>
      <c r="R608" s="671">
        <f t="shared" si="27"/>
        <v>1537641.34</v>
      </c>
      <c r="S608" s="671">
        <f t="shared" si="28"/>
        <v>600000.09</v>
      </c>
      <c r="T608" s="675">
        <f t="shared" si="29"/>
        <v>862358.57</v>
      </c>
    </row>
    <row r="609" spans="1:20">
      <c r="A609" s="676" t="s">
        <v>934</v>
      </c>
      <c r="B609" s="334" t="s">
        <v>523</v>
      </c>
      <c r="C609" s="343">
        <v>232104</v>
      </c>
      <c r="D609" s="343" t="s">
        <v>450</v>
      </c>
      <c r="E609" s="343" t="s">
        <v>546</v>
      </c>
      <c r="F609" s="343">
        <v>1714</v>
      </c>
      <c r="G609" s="343">
        <v>2</v>
      </c>
      <c r="H609" s="343">
        <v>1</v>
      </c>
      <c r="I609" s="343" t="s">
        <v>1317</v>
      </c>
      <c r="J609" s="343"/>
      <c r="K609" s="343">
        <v>1</v>
      </c>
      <c r="L609" s="671">
        <v>7458576</v>
      </c>
      <c r="M609" s="671">
        <v>7458576</v>
      </c>
      <c r="N609" s="671">
        <v>3209369.65</v>
      </c>
      <c r="O609" s="671">
        <v>3328633</v>
      </c>
      <c r="P609" s="671">
        <v>3209369.65</v>
      </c>
      <c r="Q609" s="671">
        <v>2333319.85</v>
      </c>
      <c r="R609" s="671">
        <f t="shared" si="27"/>
        <v>4249206.3499999996</v>
      </c>
      <c r="S609" s="671">
        <f t="shared" si="28"/>
        <v>0</v>
      </c>
      <c r="T609" s="675">
        <f t="shared" si="29"/>
        <v>876049.79999999981</v>
      </c>
    </row>
    <row r="610" spans="1:20">
      <c r="A610" s="676" t="s">
        <v>937</v>
      </c>
      <c r="B610" s="334" t="s">
        <v>1182</v>
      </c>
      <c r="C610" s="343">
        <v>233104</v>
      </c>
      <c r="D610" s="343" t="s">
        <v>450</v>
      </c>
      <c r="E610" s="343" t="s">
        <v>546</v>
      </c>
      <c r="F610" s="343">
        <v>1132</v>
      </c>
      <c r="G610" s="343">
        <v>2</v>
      </c>
      <c r="H610" s="343">
        <v>1</v>
      </c>
      <c r="I610" s="343" t="s">
        <v>1317</v>
      </c>
      <c r="J610" s="343"/>
      <c r="K610" s="343">
        <v>1</v>
      </c>
      <c r="L610" s="671">
        <v>84396433</v>
      </c>
      <c r="M610" s="671">
        <v>84396433</v>
      </c>
      <c r="N610" s="671">
        <v>47946294.229999997</v>
      </c>
      <c r="O610" s="671">
        <v>48115659</v>
      </c>
      <c r="P610" s="671">
        <v>47946294.229999997</v>
      </c>
      <c r="Q610" s="671">
        <v>47049510.839999996</v>
      </c>
      <c r="R610" s="671">
        <f t="shared" si="27"/>
        <v>36450138.770000003</v>
      </c>
      <c r="S610" s="671">
        <f t="shared" si="28"/>
        <v>0</v>
      </c>
      <c r="T610" s="675">
        <f t="shared" si="29"/>
        <v>896783.3900000006</v>
      </c>
    </row>
    <row r="611" spans="1:20">
      <c r="A611" s="676" t="s">
        <v>742</v>
      </c>
      <c r="B611" s="334" t="s">
        <v>521</v>
      </c>
      <c r="C611" s="343">
        <v>221104</v>
      </c>
      <c r="D611" s="343" t="s">
        <v>450</v>
      </c>
      <c r="E611" s="343" t="s">
        <v>546</v>
      </c>
      <c r="F611" s="343">
        <v>1343</v>
      </c>
      <c r="G611" s="343">
        <v>1</v>
      </c>
      <c r="H611" s="343">
        <v>1</v>
      </c>
      <c r="I611" s="343" t="s">
        <v>1317</v>
      </c>
      <c r="J611" s="343"/>
      <c r="K611" s="343">
        <v>1</v>
      </c>
      <c r="L611" s="671">
        <v>15636235</v>
      </c>
      <c r="M611" s="671">
        <v>15636235</v>
      </c>
      <c r="N611" s="671">
        <v>5354967.53</v>
      </c>
      <c r="O611" s="671">
        <v>8587514</v>
      </c>
      <c r="P611" s="671">
        <v>5354967.53</v>
      </c>
      <c r="Q611" s="671">
        <v>4442704.9700000007</v>
      </c>
      <c r="R611" s="671">
        <f t="shared" si="27"/>
        <v>10281267.469999999</v>
      </c>
      <c r="S611" s="671">
        <f t="shared" si="28"/>
        <v>0</v>
      </c>
      <c r="T611" s="675">
        <f t="shared" si="29"/>
        <v>912262.55999999959</v>
      </c>
    </row>
    <row r="612" spans="1:20">
      <c r="A612" s="676" t="s">
        <v>900</v>
      </c>
      <c r="B612" s="334" t="s">
        <v>523</v>
      </c>
      <c r="C612" s="343">
        <v>232104</v>
      </c>
      <c r="D612" s="343" t="s">
        <v>450</v>
      </c>
      <c r="E612" s="343" t="s">
        <v>546</v>
      </c>
      <c r="F612" s="343">
        <v>1544</v>
      </c>
      <c r="G612" s="343">
        <v>1</v>
      </c>
      <c r="H612" s="343">
        <v>1</v>
      </c>
      <c r="I612" s="343" t="s">
        <v>1317</v>
      </c>
      <c r="J612" s="343"/>
      <c r="K612" s="343">
        <v>1</v>
      </c>
      <c r="L612" s="671">
        <v>14031344</v>
      </c>
      <c r="M612" s="671">
        <v>14031344</v>
      </c>
      <c r="N612" s="671">
        <v>5804053.3099999996</v>
      </c>
      <c r="O612" s="671">
        <v>8033175</v>
      </c>
      <c r="P612" s="671">
        <v>5804053.3099999996</v>
      </c>
      <c r="Q612" s="671">
        <v>4881711.59</v>
      </c>
      <c r="R612" s="671">
        <f t="shared" si="27"/>
        <v>8227290.6900000004</v>
      </c>
      <c r="S612" s="671">
        <f t="shared" si="28"/>
        <v>0</v>
      </c>
      <c r="T612" s="675">
        <f t="shared" si="29"/>
        <v>922341.71999999974</v>
      </c>
    </row>
    <row r="613" spans="1:20">
      <c r="A613" s="676" t="s">
        <v>1707</v>
      </c>
      <c r="B613" s="337" t="s">
        <v>468</v>
      </c>
      <c r="C613" s="343">
        <v>235064</v>
      </c>
      <c r="D613" s="343" t="s">
        <v>337</v>
      </c>
      <c r="E613" s="343" t="s">
        <v>548</v>
      </c>
      <c r="F613" s="343">
        <v>3381</v>
      </c>
      <c r="G613" s="343">
        <v>1</v>
      </c>
      <c r="H613" s="343">
        <v>2</v>
      </c>
      <c r="I613" s="343" t="s">
        <v>1317</v>
      </c>
      <c r="J613" s="343"/>
      <c r="K613" s="343">
        <v>3</v>
      </c>
      <c r="L613" s="671">
        <v>0</v>
      </c>
      <c r="M613" s="671">
        <v>4144000</v>
      </c>
      <c r="N613" s="671"/>
      <c r="O613" s="671">
        <v>820600</v>
      </c>
      <c r="P613" s="671">
        <v>0</v>
      </c>
      <c r="Q613" s="671"/>
      <c r="R613" s="671">
        <f t="shared" si="27"/>
        <v>4144000</v>
      </c>
      <c r="S613" s="671">
        <f t="shared" si="28"/>
        <v>0</v>
      </c>
      <c r="T613" s="675">
        <f t="shared" si="29"/>
        <v>0</v>
      </c>
    </row>
    <row r="614" spans="1:20">
      <c r="A614" s="676" t="s">
        <v>1706</v>
      </c>
      <c r="B614" s="337" t="s">
        <v>489</v>
      </c>
      <c r="C614" s="343">
        <v>241101</v>
      </c>
      <c r="D614" s="343" t="s">
        <v>409</v>
      </c>
      <c r="E614" s="343" t="s">
        <v>548</v>
      </c>
      <c r="F614" s="343">
        <v>3381</v>
      </c>
      <c r="G614" s="343">
        <v>1</v>
      </c>
      <c r="H614" s="343">
        <v>2</v>
      </c>
      <c r="I614" s="343" t="s">
        <v>1317</v>
      </c>
      <c r="J614" s="343"/>
      <c r="K614" s="343">
        <v>3</v>
      </c>
      <c r="L614" s="671">
        <v>0</v>
      </c>
      <c r="M614" s="671">
        <v>5283056</v>
      </c>
      <c r="N614" s="671"/>
      <c r="O614" s="671">
        <v>1753697</v>
      </c>
      <c r="P614" s="671">
        <v>0</v>
      </c>
      <c r="Q614" s="671"/>
      <c r="R614" s="671">
        <f t="shared" si="27"/>
        <v>5283056</v>
      </c>
      <c r="S614" s="671">
        <f t="shared" si="28"/>
        <v>0</v>
      </c>
      <c r="T614" s="675">
        <f t="shared" si="29"/>
        <v>0</v>
      </c>
    </row>
    <row r="615" spans="1:20">
      <c r="A615" s="676" t="s">
        <v>1073</v>
      </c>
      <c r="B615" s="334" t="s">
        <v>505</v>
      </c>
      <c r="C615" s="343">
        <v>255129</v>
      </c>
      <c r="D615" s="343" t="s">
        <v>360</v>
      </c>
      <c r="E615" s="343" t="s">
        <v>555</v>
      </c>
      <c r="F615" s="343">
        <v>4419</v>
      </c>
      <c r="G615" s="343">
        <v>1</v>
      </c>
      <c r="H615" s="343">
        <v>1</v>
      </c>
      <c r="I615" s="343">
        <v>77</v>
      </c>
      <c r="J615" s="343"/>
      <c r="K615" s="343">
        <v>4</v>
      </c>
      <c r="L615" s="671">
        <v>4000000</v>
      </c>
      <c r="M615" s="671">
        <v>4000000</v>
      </c>
      <c r="N615" s="671">
        <v>4000000</v>
      </c>
      <c r="O615" s="671">
        <v>2366500</v>
      </c>
      <c r="P615" s="671">
        <v>1089000</v>
      </c>
      <c r="Q615" s="671"/>
      <c r="R615" s="671">
        <f t="shared" si="27"/>
        <v>0</v>
      </c>
      <c r="S615" s="671">
        <f t="shared" si="28"/>
        <v>2911000</v>
      </c>
      <c r="T615" s="675">
        <f t="shared" si="29"/>
        <v>1089000</v>
      </c>
    </row>
    <row r="616" spans="1:20">
      <c r="A616" s="676" t="s">
        <v>914</v>
      </c>
      <c r="B616" s="334" t="s">
        <v>523</v>
      </c>
      <c r="C616" s="343">
        <v>232104</v>
      </c>
      <c r="D616" s="343" t="s">
        <v>450</v>
      </c>
      <c r="E616" s="343" t="s">
        <v>546</v>
      </c>
      <c r="F616" s="343">
        <v>1546</v>
      </c>
      <c r="G616" s="343">
        <v>2</v>
      </c>
      <c r="H616" s="343">
        <v>1</v>
      </c>
      <c r="I616" s="343">
        <v>51</v>
      </c>
      <c r="J616" s="343"/>
      <c r="K616" s="343">
        <v>1</v>
      </c>
      <c r="L616" s="671">
        <v>12454673</v>
      </c>
      <c r="M616" s="671">
        <v>12454673</v>
      </c>
      <c r="N616" s="671">
        <v>6806009.5</v>
      </c>
      <c r="O616" s="671">
        <v>6813326</v>
      </c>
      <c r="P616" s="671">
        <v>6806009.5</v>
      </c>
      <c r="Q616" s="671">
        <v>5682309.5</v>
      </c>
      <c r="R616" s="671">
        <f t="shared" si="27"/>
        <v>5648663.5</v>
      </c>
      <c r="S616" s="671">
        <f t="shared" si="28"/>
        <v>0</v>
      </c>
      <c r="T616" s="675">
        <f t="shared" si="29"/>
        <v>1123700</v>
      </c>
    </row>
    <row r="617" spans="1:20">
      <c r="A617" s="676" t="s">
        <v>1167</v>
      </c>
      <c r="B617" s="334" t="s">
        <v>510</v>
      </c>
      <c r="C617" s="343">
        <v>268149</v>
      </c>
      <c r="D617" s="343" t="s">
        <v>382</v>
      </c>
      <c r="E617" s="343" t="s">
        <v>546</v>
      </c>
      <c r="F617" s="343">
        <v>4421</v>
      </c>
      <c r="G617" s="343">
        <v>1</v>
      </c>
      <c r="H617" s="343">
        <v>1</v>
      </c>
      <c r="I617" s="343">
        <v>77</v>
      </c>
      <c r="J617" s="343"/>
      <c r="K617" s="343">
        <v>4</v>
      </c>
      <c r="L617" s="671">
        <v>5000000</v>
      </c>
      <c r="M617" s="671">
        <v>5000000</v>
      </c>
      <c r="N617" s="671">
        <v>4999999</v>
      </c>
      <c r="O617" s="671">
        <v>2054545</v>
      </c>
      <c r="P617" s="671">
        <v>1163636</v>
      </c>
      <c r="Q617" s="671"/>
      <c r="R617" s="671">
        <f t="shared" si="27"/>
        <v>1</v>
      </c>
      <c r="S617" s="671">
        <f t="shared" si="28"/>
        <v>3836363</v>
      </c>
      <c r="T617" s="675">
        <f t="shared" si="29"/>
        <v>1163636</v>
      </c>
    </row>
    <row r="618" spans="1:20">
      <c r="A618" s="676" t="s">
        <v>912</v>
      </c>
      <c r="B618" s="334" t="s">
        <v>523</v>
      </c>
      <c r="C618" s="343">
        <v>232104</v>
      </c>
      <c r="D618" s="343" t="s">
        <v>450</v>
      </c>
      <c r="E618" s="343" t="s">
        <v>546</v>
      </c>
      <c r="F618" s="343">
        <v>1546</v>
      </c>
      <c r="G618" s="343">
        <v>1</v>
      </c>
      <c r="H618" s="343">
        <v>1</v>
      </c>
      <c r="I618" s="343">
        <v>51</v>
      </c>
      <c r="J618" s="343"/>
      <c r="K618" s="343">
        <v>1</v>
      </c>
      <c r="L618" s="671">
        <v>18682009</v>
      </c>
      <c r="M618" s="671">
        <v>18682009</v>
      </c>
      <c r="N618" s="671">
        <v>7578000</v>
      </c>
      <c r="O618" s="671">
        <v>10219989</v>
      </c>
      <c r="P618" s="671">
        <v>7578000</v>
      </c>
      <c r="Q618" s="671">
        <v>6278000</v>
      </c>
      <c r="R618" s="671">
        <f t="shared" si="27"/>
        <v>11104009</v>
      </c>
      <c r="S618" s="671">
        <f t="shared" si="28"/>
        <v>0</v>
      </c>
      <c r="T618" s="675">
        <f t="shared" si="29"/>
        <v>1300000</v>
      </c>
    </row>
    <row r="619" spans="1:20">
      <c r="A619" s="676" t="s">
        <v>1068</v>
      </c>
      <c r="B619" s="334" t="s">
        <v>1191</v>
      </c>
      <c r="C619" s="343">
        <v>255129</v>
      </c>
      <c r="D619" s="343" t="s">
        <v>356</v>
      </c>
      <c r="E619" s="343">
        <v>111100</v>
      </c>
      <c r="F619" s="343">
        <v>4419</v>
      </c>
      <c r="G619" s="343">
        <v>1</v>
      </c>
      <c r="H619" s="343">
        <v>1</v>
      </c>
      <c r="I619" s="343">
        <v>77</v>
      </c>
      <c r="J619" s="343"/>
      <c r="K619" s="343">
        <v>4</v>
      </c>
      <c r="L619" s="671">
        <v>1500000</v>
      </c>
      <c r="M619" s="671">
        <v>1500000</v>
      </c>
      <c r="N619" s="671">
        <v>1500000</v>
      </c>
      <c r="O619" s="671">
        <v>1416250</v>
      </c>
      <c r="P619" s="671">
        <v>1416250</v>
      </c>
      <c r="Q619" s="671"/>
      <c r="R619" s="671">
        <f t="shared" si="27"/>
        <v>0</v>
      </c>
      <c r="S619" s="671">
        <f t="shared" si="28"/>
        <v>83750</v>
      </c>
      <c r="T619" s="675">
        <f t="shared" si="29"/>
        <v>1416250</v>
      </c>
    </row>
    <row r="620" spans="1:20">
      <c r="A620" s="676" t="s">
        <v>545</v>
      </c>
      <c r="B620" s="337" t="s">
        <v>512</v>
      </c>
      <c r="C620" s="343">
        <v>123272</v>
      </c>
      <c r="D620" s="343" t="s">
        <v>430</v>
      </c>
      <c r="E620" s="343" t="s">
        <v>546</v>
      </c>
      <c r="F620" s="343">
        <v>3381</v>
      </c>
      <c r="G620" s="343">
        <v>1</v>
      </c>
      <c r="H620" s="343">
        <v>2</v>
      </c>
      <c r="I620" s="343" t="s">
        <v>1317</v>
      </c>
      <c r="J620" s="343"/>
      <c r="K620" s="343">
        <v>3</v>
      </c>
      <c r="L620" s="671">
        <v>94623981</v>
      </c>
      <c r="M620" s="671">
        <v>82220201</v>
      </c>
      <c r="N620" s="671">
        <f>P620</f>
        <v>47311992</v>
      </c>
      <c r="O620" s="671">
        <v>47311992</v>
      </c>
      <c r="P620" s="671">
        <v>47311992</v>
      </c>
      <c r="Q620" s="671">
        <v>40254900</v>
      </c>
      <c r="R620" s="671">
        <f t="shared" si="27"/>
        <v>34908209</v>
      </c>
      <c r="S620" s="671">
        <f t="shared" si="28"/>
        <v>0</v>
      </c>
      <c r="T620" s="675">
        <f t="shared" si="29"/>
        <v>7057092</v>
      </c>
    </row>
    <row r="621" spans="1:20">
      <c r="A621" s="676" t="s">
        <v>736</v>
      </c>
      <c r="B621" s="334" t="s">
        <v>521</v>
      </c>
      <c r="C621" s="343">
        <v>221104</v>
      </c>
      <c r="D621" s="343" t="s">
        <v>450</v>
      </c>
      <c r="E621" s="343" t="s">
        <v>546</v>
      </c>
      <c r="F621" s="343">
        <v>1331</v>
      </c>
      <c r="G621" s="343">
        <v>1</v>
      </c>
      <c r="H621" s="343">
        <v>1</v>
      </c>
      <c r="I621" s="343" t="s">
        <v>1317</v>
      </c>
      <c r="J621" s="343"/>
      <c r="K621" s="343">
        <v>1</v>
      </c>
      <c r="L621" s="671">
        <v>17821563</v>
      </c>
      <c r="M621" s="671">
        <v>17821563</v>
      </c>
      <c r="N621" s="671">
        <v>10045061.140000001</v>
      </c>
      <c r="O621" s="671">
        <v>12449777</v>
      </c>
      <c r="P621" s="671">
        <v>10045061.140000001</v>
      </c>
      <c r="Q621" s="671">
        <v>8566628.6600000001</v>
      </c>
      <c r="R621" s="671">
        <f t="shared" si="27"/>
        <v>7776501.8599999994</v>
      </c>
      <c r="S621" s="671">
        <f t="shared" si="28"/>
        <v>0</v>
      </c>
      <c r="T621" s="675">
        <f t="shared" si="29"/>
        <v>1478432.4800000004</v>
      </c>
    </row>
    <row r="622" spans="1:20">
      <c r="A622" s="676" t="s">
        <v>669</v>
      </c>
      <c r="B622" s="334" t="s">
        <v>517</v>
      </c>
      <c r="C622" s="343">
        <v>221001</v>
      </c>
      <c r="D622" s="343" t="s">
        <v>445</v>
      </c>
      <c r="E622" s="343" t="s">
        <v>546</v>
      </c>
      <c r="F622" s="343">
        <v>3432</v>
      </c>
      <c r="G622" s="343">
        <v>1</v>
      </c>
      <c r="H622" s="343">
        <v>2</v>
      </c>
      <c r="I622" s="343" t="s">
        <v>1317</v>
      </c>
      <c r="J622" s="343"/>
      <c r="K622" s="343">
        <v>3</v>
      </c>
      <c r="L622" s="671">
        <v>90000</v>
      </c>
      <c r="M622" s="671">
        <v>90000</v>
      </c>
      <c r="N622" s="671">
        <f>P622</f>
        <v>23590.48</v>
      </c>
      <c r="O622" s="671">
        <v>36000</v>
      </c>
      <c r="P622" s="671">
        <v>23590.48</v>
      </c>
      <c r="Q622" s="671"/>
      <c r="R622" s="671">
        <f t="shared" si="27"/>
        <v>66409.52</v>
      </c>
      <c r="S622" s="671">
        <f t="shared" si="28"/>
        <v>0</v>
      </c>
      <c r="T622" s="675">
        <f t="shared" si="29"/>
        <v>23590.48</v>
      </c>
    </row>
    <row r="623" spans="1:20">
      <c r="A623" s="676" t="s">
        <v>1054</v>
      </c>
      <c r="B623" s="334" t="s">
        <v>1187</v>
      </c>
      <c r="C623" s="343">
        <v>242135</v>
      </c>
      <c r="D623" s="343" t="s">
        <v>411</v>
      </c>
      <c r="E623" s="343">
        <v>111100</v>
      </c>
      <c r="F623" s="343">
        <v>4419</v>
      </c>
      <c r="G623" s="343">
        <v>1</v>
      </c>
      <c r="H623" s="343">
        <v>1</v>
      </c>
      <c r="I623" s="343">
        <v>77</v>
      </c>
      <c r="J623" s="343"/>
      <c r="K623" s="343">
        <v>4</v>
      </c>
      <c r="L623" s="671">
        <v>3500000</v>
      </c>
      <c r="M623" s="671">
        <v>3500000</v>
      </c>
      <c r="N623" s="671">
        <v>3499998.48</v>
      </c>
      <c r="O623" s="671">
        <v>1590910</v>
      </c>
      <c r="P623" s="671">
        <v>1590908.4</v>
      </c>
      <c r="Q623" s="671"/>
      <c r="R623" s="671">
        <f t="shared" si="27"/>
        <v>1.5200000000186265</v>
      </c>
      <c r="S623" s="671">
        <f t="shared" si="28"/>
        <v>1909090.08</v>
      </c>
      <c r="T623" s="675">
        <f t="shared" si="29"/>
        <v>1590908.4</v>
      </c>
    </row>
    <row r="624" spans="1:20">
      <c r="A624" s="676" t="s">
        <v>961</v>
      </c>
      <c r="B624" s="334" t="s">
        <v>471</v>
      </c>
      <c r="C624" s="343">
        <v>241046</v>
      </c>
      <c r="D624" s="343" t="s">
        <v>343</v>
      </c>
      <c r="E624" s="343" t="s">
        <v>546</v>
      </c>
      <c r="F624" s="343">
        <v>4412</v>
      </c>
      <c r="G624" s="343">
        <v>1</v>
      </c>
      <c r="H624" s="343">
        <v>1</v>
      </c>
      <c r="I624" s="343">
        <v>77</v>
      </c>
      <c r="J624" s="343"/>
      <c r="K624" s="343">
        <v>4</v>
      </c>
      <c r="L624" s="671">
        <v>3536429</v>
      </c>
      <c r="M624" s="671">
        <v>3536429</v>
      </c>
      <c r="N624" s="671">
        <v>3536429</v>
      </c>
      <c r="O624" s="671">
        <v>2948997</v>
      </c>
      <c r="P624" s="671">
        <v>1651320</v>
      </c>
      <c r="Q624" s="671"/>
      <c r="R624" s="671">
        <f t="shared" si="27"/>
        <v>0</v>
      </c>
      <c r="S624" s="671">
        <f t="shared" si="28"/>
        <v>1885109</v>
      </c>
      <c r="T624" s="675">
        <f t="shared" si="29"/>
        <v>1651320</v>
      </c>
    </row>
    <row r="625" spans="1:20">
      <c r="A625" s="676" t="s">
        <v>671</v>
      </c>
      <c r="B625" s="334" t="s">
        <v>517</v>
      </c>
      <c r="C625" s="343">
        <v>221001</v>
      </c>
      <c r="D625" s="343" t="s">
        <v>445</v>
      </c>
      <c r="E625" s="343" t="s">
        <v>672</v>
      </c>
      <c r="F625" s="343">
        <v>3451</v>
      </c>
      <c r="G625" s="343">
        <v>1</v>
      </c>
      <c r="H625" s="343">
        <v>2</v>
      </c>
      <c r="I625" s="343" t="s">
        <v>1317</v>
      </c>
      <c r="J625" s="343"/>
      <c r="K625" s="343">
        <v>3</v>
      </c>
      <c r="L625" s="671">
        <v>14994439</v>
      </c>
      <c r="M625" s="671">
        <v>14994439</v>
      </c>
      <c r="N625" s="671">
        <f>P625</f>
        <v>3261579.68</v>
      </c>
      <c r="O625" s="671">
        <v>5997776</v>
      </c>
      <c r="P625" s="671">
        <v>3261579.68</v>
      </c>
      <c r="Q625" s="671"/>
      <c r="R625" s="671">
        <f t="shared" si="27"/>
        <v>11732859.32</v>
      </c>
      <c r="S625" s="671">
        <f t="shared" si="28"/>
        <v>0</v>
      </c>
      <c r="T625" s="675">
        <f t="shared" si="29"/>
        <v>3261579.68</v>
      </c>
    </row>
    <row r="626" spans="1:20">
      <c r="A626" s="676" t="s">
        <v>956</v>
      </c>
      <c r="B626" s="334" t="s">
        <v>500</v>
      </c>
      <c r="C626" s="343">
        <v>235072</v>
      </c>
      <c r="D626" s="343" t="s">
        <v>340</v>
      </c>
      <c r="E626" s="343" t="s">
        <v>555</v>
      </c>
      <c r="F626" s="343">
        <v>4419</v>
      </c>
      <c r="G626" s="343">
        <v>1</v>
      </c>
      <c r="H626" s="343">
        <v>1</v>
      </c>
      <c r="I626" s="343">
        <v>77</v>
      </c>
      <c r="J626" s="343"/>
      <c r="K626" s="343">
        <v>4</v>
      </c>
      <c r="L626" s="671">
        <v>2000000</v>
      </c>
      <c r="M626" s="671">
        <v>2000000</v>
      </c>
      <c r="N626" s="671">
        <v>2000000</v>
      </c>
      <c r="O626" s="671">
        <v>1765908.8</v>
      </c>
      <c r="P626" s="671">
        <v>1765908.8</v>
      </c>
      <c r="Q626" s="671"/>
      <c r="R626" s="671">
        <f t="shared" si="27"/>
        <v>0</v>
      </c>
      <c r="S626" s="671">
        <f t="shared" si="28"/>
        <v>234091.19999999995</v>
      </c>
      <c r="T626" s="675">
        <f t="shared" si="29"/>
        <v>1765908.8</v>
      </c>
    </row>
    <row r="627" spans="1:20">
      <c r="A627" s="676" t="s">
        <v>670</v>
      </c>
      <c r="B627" s="334" t="s">
        <v>517</v>
      </c>
      <c r="C627" s="343">
        <v>221001</v>
      </c>
      <c r="D627" s="343" t="s">
        <v>445</v>
      </c>
      <c r="E627" s="343" t="s">
        <v>546</v>
      </c>
      <c r="F627" s="343">
        <v>3969</v>
      </c>
      <c r="G627" s="343">
        <v>1</v>
      </c>
      <c r="H627" s="343">
        <v>2</v>
      </c>
      <c r="I627" s="343">
        <v>25</v>
      </c>
      <c r="J627" s="343"/>
      <c r="K627" s="343">
        <v>3</v>
      </c>
      <c r="L627" s="671">
        <v>3990385</v>
      </c>
      <c r="M627" s="671">
        <v>3990385</v>
      </c>
      <c r="N627" s="671">
        <f>P627</f>
        <v>645952.79</v>
      </c>
      <c r="O627" s="671">
        <v>1596156</v>
      </c>
      <c r="P627" s="671">
        <v>645952.79</v>
      </c>
      <c r="Q627" s="671"/>
      <c r="R627" s="671">
        <f t="shared" si="27"/>
        <v>3344432.21</v>
      </c>
      <c r="S627" s="671">
        <f t="shared" si="28"/>
        <v>0</v>
      </c>
      <c r="T627" s="675">
        <f t="shared" si="29"/>
        <v>645952.79</v>
      </c>
    </row>
    <row r="628" spans="1:20">
      <c r="A628" s="676" t="s">
        <v>564</v>
      </c>
      <c r="B628" s="334" t="s">
        <v>519</v>
      </c>
      <c r="C628" s="343">
        <v>131104</v>
      </c>
      <c r="D628" s="343" t="s">
        <v>450</v>
      </c>
      <c r="E628" s="343" t="s">
        <v>546</v>
      </c>
      <c r="F628" s="343">
        <v>3981</v>
      </c>
      <c r="G628" s="343">
        <v>1</v>
      </c>
      <c r="H628" s="343">
        <v>2</v>
      </c>
      <c r="I628" s="343" t="s">
        <v>1317</v>
      </c>
      <c r="J628" s="343"/>
      <c r="K628" s="343">
        <v>3</v>
      </c>
      <c r="L628" s="671">
        <v>10357906</v>
      </c>
      <c r="M628" s="671">
        <v>10357906</v>
      </c>
      <c r="N628" s="671">
        <f>P628</f>
        <v>3508150</v>
      </c>
      <c r="O628" s="671">
        <v>4716852</v>
      </c>
      <c r="P628" s="671">
        <v>3508150</v>
      </c>
      <c r="Q628" s="671">
        <v>3508150</v>
      </c>
      <c r="R628" s="671">
        <f t="shared" si="27"/>
        <v>6849756</v>
      </c>
      <c r="S628" s="671">
        <f t="shared" si="28"/>
        <v>0</v>
      </c>
      <c r="T628" s="675">
        <f t="shared" si="29"/>
        <v>0</v>
      </c>
    </row>
    <row r="629" spans="1:20">
      <c r="A629" s="676" t="s">
        <v>620</v>
      </c>
      <c r="B629" s="334" t="s">
        <v>520</v>
      </c>
      <c r="C629" s="343">
        <v>172104</v>
      </c>
      <c r="D629" s="343" t="s">
        <v>450</v>
      </c>
      <c r="E629" s="343" t="s">
        <v>546</v>
      </c>
      <c r="F629" s="343">
        <v>1221</v>
      </c>
      <c r="G629" s="343">
        <v>1</v>
      </c>
      <c r="H629" s="343">
        <v>1</v>
      </c>
      <c r="I629" s="343" t="s">
        <v>1318</v>
      </c>
      <c r="J629" s="343"/>
      <c r="K629" s="343">
        <v>1</v>
      </c>
      <c r="L629" s="671">
        <v>28552321</v>
      </c>
      <c r="M629" s="671">
        <v>28552321</v>
      </c>
      <c r="N629" s="671">
        <v>19212461.489999998</v>
      </c>
      <c r="O629" s="671">
        <v>19212461.489999998</v>
      </c>
      <c r="P629" s="671">
        <v>19212461.489999998</v>
      </c>
      <c r="Q629" s="671">
        <v>16823090.489999998</v>
      </c>
      <c r="R629" s="671">
        <f t="shared" si="27"/>
        <v>9339859.5100000016</v>
      </c>
      <c r="S629" s="671">
        <f t="shared" si="28"/>
        <v>0</v>
      </c>
      <c r="T629" s="675">
        <f t="shared" si="29"/>
        <v>2389371</v>
      </c>
    </row>
    <row r="630" spans="1:20">
      <c r="A630" s="676" t="s">
        <v>565</v>
      </c>
      <c r="B630" s="334" t="s">
        <v>519</v>
      </c>
      <c r="C630" s="343">
        <v>131104</v>
      </c>
      <c r="D630" s="343" t="s">
        <v>450</v>
      </c>
      <c r="E630" s="343" t="s">
        <v>546</v>
      </c>
      <c r="F630" s="343">
        <v>3981</v>
      </c>
      <c r="G630" s="343">
        <v>1</v>
      </c>
      <c r="H630" s="343">
        <v>2</v>
      </c>
      <c r="I630" s="343" t="s">
        <v>1318</v>
      </c>
      <c r="J630" s="343"/>
      <c r="K630" s="343">
        <v>3</v>
      </c>
      <c r="L630" s="671">
        <v>945079</v>
      </c>
      <c r="M630" s="671">
        <v>945079</v>
      </c>
      <c r="N630" s="671">
        <f>P630</f>
        <v>448066</v>
      </c>
      <c r="O630" s="671">
        <v>448103</v>
      </c>
      <c r="P630" s="671">
        <v>448066</v>
      </c>
      <c r="Q630" s="671">
        <v>448066</v>
      </c>
      <c r="R630" s="671">
        <f t="shared" si="27"/>
        <v>497013</v>
      </c>
      <c r="S630" s="671">
        <f t="shared" si="28"/>
        <v>0</v>
      </c>
      <c r="T630" s="675">
        <f t="shared" si="29"/>
        <v>0</v>
      </c>
    </row>
    <row r="631" spans="1:20">
      <c r="A631" s="676" t="s">
        <v>810</v>
      </c>
      <c r="B631" s="334" t="s">
        <v>485</v>
      </c>
      <c r="C631" s="343">
        <v>223200</v>
      </c>
      <c r="D631" s="343" t="s">
        <v>399</v>
      </c>
      <c r="E631" s="343" t="s">
        <v>552</v>
      </c>
      <c r="F631" s="343">
        <v>4419</v>
      </c>
      <c r="G631" s="343">
        <v>1</v>
      </c>
      <c r="H631" s="343">
        <v>1</v>
      </c>
      <c r="I631" s="343" t="s">
        <v>1317</v>
      </c>
      <c r="J631" s="343"/>
      <c r="K631" s="343">
        <v>4</v>
      </c>
      <c r="L631" s="671">
        <v>8300000</v>
      </c>
      <c r="M631" s="671">
        <v>8000000</v>
      </c>
      <c r="N631" s="671">
        <v>8000000</v>
      </c>
      <c r="O631" s="671">
        <v>2766666</v>
      </c>
      <c r="P631" s="671">
        <v>2756000</v>
      </c>
      <c r="Q631" s="671"/>
      <c r="R631" s="671">
        <f t="shared" si="27"/>
        <v>0</v>
      </c>
      <c r="S631" s="671">
        <f t="shared" si="28"/>
        <v>5244000</v>
      </c>
      <c r="T631" s="675">
        <f t="shared" si="29"/>
        <v>2756000</v>
      </c>
    </row>
    <row r="632" spans="1:20">
      <c r="A632" s="676" t="s">
        <v>566</v>
      </c>
      <c r="B632" s="334" t="s">
        <v>519</v>
      </c>
      <c r="C632" s="343">
        <v>131104</v>
      </c>
      <c r="D632" s="343" t="s">
        <v>450</v>
      </c>
      <c r="E632" s="343" t="s">
        <v>546</v>
      </c>
      <c r="F632" s="343">
        <v>3981</v>
      </c>
      <c r="G632" s="343">
        <v>2</v>
      </c>
      <c r="H632" s="343">
        <v>2</v>
      </c>
      <c r="I632" s="343" t="s">
        <v>1317</v>
      </c>
      <c r="J632" s="343"/>
      <c r="K632" s="343">
        <v>3</v>
      </c>
      <c r="L632" s="671">
        <v>6905270</v>
      </c>
      <c r="M632" s="671">
        <v>6905270</v>
      </c>
      <c r="N632" s="671">
        <f>P632</f>
        <v>3260614</v>
      </c>
      <c r="O632" s="671">
        <v>4116303</v>
      </c>
      <c r="P632" s="671">
        <v>3260614</v>
      </c>
      <c r="Q632" s="671">
        <v>3260614</v>
      </c>
      <c r="R632" s="671">
        <f t="shared" si="27"/>
        <v>3644656</v>
      </c>
      <c r="S632" s="671">
        <f t="shared" si="28"/>
        <v>0</v>
      </c>
      <c r="T632" s="675">
        <f t="shared" si="29"/>
        <v>0</v>
      </c>
    </row>
    <row r="633" spans="1:20">
      <c r="A633" s="676" t="s">
        <v>923</v>
      </c>
      <c r="B633" s="334" t="s">
        <v>523</v>
      </c>
      <c r="C633" s="343">
        <v>232104</v>
      </c>
      <c r="D633" s="343" t="s">
        <v>450</v>
      </c>
      <c r="E633" s="343" t="s">
        <v>546</v>
      </c>
      <c r="F633" s="343">
        <v>1591</v>
      </c>
      <c r="G633" s="343">
        <v>1</v>
      </c>
      <c r="H633" s="343">
        <v>1</v>
      </c>
      <c r="I633" s="343" t="s">
        <v>1317</v>
      </c>
      <c r="J633" s="343"/>
      <c r="K633" s="343">
        <v>1</v>
      </c>
      <c r="L633" s="671">
        <v>49146548</v>
      </c>
      <c r="M633" s="671">
        <v>48992687.149999999</v>
      </c>
      <c r="N633" s="671">
        <v>21028904.670000002</v>
      </c>
      <c r="O633" s="671">
        <v>23961672.149999999</v>
      </c>
      <c r="P633" s="671">
        <v>21028904.670000002</v>
      </c>
      <c r="Q633" s="671">
        <v>17778619.170000002</v>
      </c>
      <c r="R633" s="671">
        <f t="shared" si="27"/>
        <v>27963782.479999997</v>
      </c>
      <c r="S633" s="671">
        <f t="shared" si="28"/>
        <v>0</v>
      </c>
      <c r="T633" s="675">
        <f t="shared" si="29"/>
        <v>3250285.5</v>
      </c>
    </row>
    <row r="634" spans="1:20">
      <c r="A634" s="676" t="s">
        <v>567</v>
      </c>
      <c r="B634" s="334" t="s">
        <v>519</v>
      </c>
      <c r="C634" s="343">
        <v>131104</v>
      </c>
      <c r="D634" s="343" t="s">
        <v>450</v>
      </c>
      <c r="E634" s="343" t="s">
        <v>546</v>
      </c>
      <c r="F634" s="343">
        <v>3981</v>
      </c>
      <c r="G634" s="343">
        <v>2</v>
      </c>
      <c r="H634" s="343">
        <v>2</v>
      </c>
      <c r="I634" s="343" t="s">
        <v>1318</v>
      </c>
      <c r="J634" s="343"/>
      <c r="K634" s="343">
        <v>3</v>
      </c>
      <c r="L634" s="671">
        <v>630053</v>
      </c>
      <c r="M634" s="671">
        <v>630053</v>
      </c>
      <c r="N634" s="671">
        <f>P634</f>
        <v>284421</v>
      </c>
      <c r="O634" s="671">
        <v>284449</v>
      </c>
      <c r="P634" s="671">
        <v>284421</v>
      </c>
      <c r="Q634" s="671">
        <v>284421</v>
      </c>
      <c r="R634" s="671">
        <f t="shared" si="27"/>
        <v>345632</v>
      </c>
      <c r="S634" s="671">
        <f t="shared" si="28"/>
        <v>0</v>
      </c>
      <c r="T634" s="675">
        <f t="shared" si="29"/>
        <v>0</v>
      </c>
    </row>
    <row r="635" spans="1:20">
      <c r="A635" s="676" t="s">
        <v>636</v>
      </c>
      <c r="B635" s="337" t="s">
        <v>480</v>
      </c>
      <c r="C635" s="343">
        <v>211084</v>
      </c>
      <c r="D635" s="343" t="s">
        <v>387</v>
      </c>
      <c r="E635" s="343" t="s">
        <v>552</v>
      </c>
      <c r="F635" s="343">
        <v>5412</v>
      </c>
      <c r="G635" s="343">
        <v>2</v>
      </c>
      <c r="H635" s="343">
        <v>2</v>
      </c>
      <c r="I635" s="343" t="s">
        <v>1317</v>
      </c>
      <c r="J635" s="343" t="s">
        <v>637</v>
      </c>
      <c r="K635" s="343">
        <v>5</v>
      </c>
      <c r="L635" s="671">
        <v>20000000</v>
      </c>
      <c r="M635" s="671">
        <v>20000000</v>
      </c>
      <c r="N635" s="671"/>
      <c r="O635" s="671">
        <v>8000000</v>
      </c>
      <c r="P635" s="671">
        <v>0</v>
      </c>
      <c r="Q635" s="671"/>
      <c r="R635" s="671">
        <f t="shared" si="27"/>
        <v>20000000</v>
      </c>
      <c r="S635" s="671">
        <f t="shared" si="28"/>
        <v>0</v>
      </c>
      <c r="T635" s="675">
        <f t="shared" si="29"/>
        <v>0</v>
      </c>
    </row>
    <row r="636" spans="1:20">
      <c r="A636" s="676" t="s">
        <v>825</v>
      </c>
      <c r="B636" s="334" t="s">
        <v>486</v>
      </c>
      <c r="C636" s="343">
        <v>223202</v>
      </c>
      <c r="D636" s="343" t="s">
        <v>399</v>
      </c>
      <c r="E636" s="343" t="s">
        <v>552</v>
      </c>
      <c r="F636" s="343">
        <v>5412</v>
      </c>
      <c r="G636" s="343">
        <v>2</v>
      </c>
      <c r="H636" s="343">
        <v>2</v>
      </c>
      <c r="I636" s="343" t="s">
        <v>1317</v>
      </c>
      <c r="J636" s="343" t="s">
        <v>826</v>
      </c>
      <c r="K636" s="343">
        <v>5</v>
      </c>
      <c r="L636" s="671">
        <v>4200000</v>
      </c>
      <c r="M636" s="671">
        <v>4200000</v>
      </c>
      <c r="N636" s="671"/>
      <c r="O636" s="671">
        <v>1400001</v>
      </c>
      <c r="P636" s="671">
        <v>0</v>
      </c>
      <c r="Q636" s="671"/>
      <c r="R636" s="671">
        <f t="shared" si="27"/>
        <v>4200000</v>
      </c>
      <c r="S636" s="671">
        <f t="shared" si="28"/>
        <v>0</v>
      </c>
      <c r="T636" s="675">
        <f t="shared" si="29"/>
        <v>0</v>
      </c>
    </row>
    <row r="637" spans="1:20">
      <c r="A637" s="676" t="s">
        <v>863</v>
      </c>
      <c r="B637" s="334" t="s">
        <v>487</v>
      </c>
      <c r="C637" s="343">
        <v>223202</v>
      </c>
      <c r="D637" s="343" t="s">
        <v>403</v>
      </c>
      <c r="E637" s="343" t="s">
        <v>552</v>
      </c>
      <c r="F637" s="343">
        <v>5412</v>
      </c>
      <c r="G637" s="343">
        <v>2</v>
      </c>
      <c r="H637" s="343">
        <v>2</v>
      </c>
      <c r="I637" s="343" t="s">
        <v>1317</v>
      </c>
      <c r="J637" s="343" t="s">
        <v>864</v>
      </c>
      <c r="K637" s="343">
        <v>5</v>
      </c>
      <c r="L637" s="671">
        <v>5000000</v>
      </c>
      <c r="M637" s="671">
        <v>2222220</v>
      </c>
      <c r="N637" s="671"/>
      <c r="O637" s="671">
        <v>1111112</v>
      </c>
      <c r="P637" s="671">
        <v>0</v>
      </c>
      <c r="Q637" s="671"/>
      <c r="R637" s="671">
        <f t="shared" si="27"/>
        <v>2222220</v>
      </c>
      <c r="S637" s="671">
        <f t="shared" si="28"/>
        <v>0</v>
      </c>
      <c r="T637" s="675">
        <f t="shared" si="29"/>
        <v>0</v>
      </c>
    </row>
    <row r="638" spans="1:20">
      <c r="A638" s="676" t="s">
        <v>593</v>
      </c>
      <c r="B638" s="334" t="s">
        <v>514</v>
      </c>
      <c r="C638" s="343">
        <v>171063</v>
      </c>
      <c r="D638" s="343" t="s">
        <v>435</v>
      </c>
      <c r="E638" s="343" t="s">
        <v>552</v>
      </c>
      <c r="F638" s="343">
        <v>4419</v>
      </c>
      <c r="G638" s="343">
        <v>1</v>
      </c>
      <c r="H638" s="343">
        <v>1</v>
      </c>
      <c r="I638" s="343">
        <v>77</v>
      </c>
      <c r="J638" s="343"/>
      <c r="K638" s="343">
        <v>4</v>
      </c>
      <c r="L638" s="671">
        <v>11000000</v>
      </c>
      <c r="M638" s="671">
        <v>11000000</v>
      </c>
      <c r="N638" s="671">
        <v>10999989</v>
      </c>
      <c r="O638" s="671">
        <v>4400000</v>
      </c>
      <c r="P638" s="671">
        <v>3999996</v>
      </c>
      <c r="Q638" s="671"/>
      <c r="R638" s="671">
        <f t="shared" si="27"/>
        <v>11</v>
      </c>
      <c r="S638" s="671">
        <f t="shared" si="28"/>
        <v>6999993</v>
      </c>
      <c r="T638" s="675">
        <f t="shared" si="29"/>
        <v>3999996</v>
      </c>
    </row>
    <row r="639" spans="1:20">
      <c r="A639" s="676" t="s">
        <v>1171</v>
      </c>
      <c r="B639" s="334" t="s">
        <v>492</v>
      </c>
      <c r="C639" s="343">
        <v>321102</v>
      </c>
      <c r="D639" s="343" t="s">
        <v>417</v>
      </c>
      <c r="E639" s="343" t="s">
        <v>552</v>
      </c>
      <c r="F639" s="343">
        <v>4419</v>
      </c>
      <c r="G639" s="343">
        <v>1</v>
      </c>
      <c r="H639" s="343">
        <v>1</v>
      </c>
      <c r="I639" s="343" t="s">
        <v>1317</v>
      </c>
      <c r="J639" s="343"/>
      <c r="K639" s="343">
        <v>4</v>
      </c>
      <c r="L639" s="671">
        <v>12300000</v>
      </c>
      <c r="M639" s="671">
        <v>12300000</v>
      </c>
      <c r="N639" s="671">
        <v>12000000</v>
      </c>
      <c r="O639" s="671">
        <v>4436000</v>
      </c>
      <c r="P639" s="671">
        <v>4181000</v>
      </c>
      <c r="Q639" s="671"/>
      <c r="R639" s="671">
        <f t="shared" si="27"/>
        <v>300000</v>
      </c>
      <c r="S639" s="671">
        <f t="shared" si="28"/>
        <v>7819000</v>
      </c>
      <c r="T639" s="675">
        <f t="shared" si="29"/>
        <v>4181000</v>
      </c>
    </row>
    <row r="640" spans="1:20">
      <c r="A640" s="676" t="s">
        <v>649</v>
      </c>
      <c r="B640" s="337" t="s">
        <v>482</v>
      </c>
      <c r="C640" s="343">
        <v>215092</v>
      </c>
      <c r="D640" s="343" t="s">
        <v>389</v>
      </c>
      <c r="E640" s="343" t="s">
        <v>546</v>
      </c>
      <c r="F640" s="343">
        <v>4419</v>
      </c>
      <c r="G640" s="343">
        <v>1</v>
      </c>
      <c r="H640" s="343">
        <v>1</v>
      </c>
      <c r="I640" s="343" t="s">
        <v>1317</v>
      </c>
      <c r="J640" s="343"/>
      <c r="K640" s="343">
        <v>4</v>
      </c>
      <c r="L640" s="671">
        <v>15000000</v>
      </c>
      <c r="M640" s="671">
        <v>12000000</v>
      </c>
      <c r="N640" s="671">
        <v>12000000</v>
      </c>
      <c r="O640" s="671">
        <v>8496360</v>
      </c>
      <c r="P640" s="671">
        <v>4503640</v>
      </c>
      <c r="Q640" s="671"/>
      <c r="R640" s="671">
        <f t="shared" si="27"/>
        <v>0</v>
      </c>
      <c r="S640" s="671">
        <f t="shared" si="28"/>
        <v>7496360</v>
      </c>
      <c r="T640" s="675">
        <f t="shared" si="29"/>
        <v>4503640</v>
      </c>
    </row>
    <row r="641" spans="1:21">
      <c r="A641" s="676" t="s">
        <v>1100</v>
      </c>
      <c r="B641" s="334" t="s">
        <v>508</v>
      </c>
      <c r="C641" s="343">
        <v>264105</v>
      </c>
      <c r="D641" s="343" t="s">
        <v>369</v>
      </c>
      <c r="E641" s="343" t="s">
        <v>552</v>
      </c>
      <c r="F641" s="343">
        <v>4412</v>
      </c>
      <c r="G641" s="343">
        <v>1</v>
      </c>
      <c r="H641" s="343">
        <v>1</v>
      </c>
      <c r="I641" s="343" t="s">
        <v>1317</v>
      </c>
      <c r="J641" s="343"/>
      <c r="K641" s="343">
        <v>4</v>
      </c>
      <c r="L641" s="671">
        <v>13000000</v>
      </c>
      <c r="M641" s="671">
        <v>12739213</v>
      </c>
      <c r="N641" s="671">
        <v>9935999.9199999999</v>
      </c>
      <c r="O641" s="671">
        <v>4516365</v>
      </c>
      <c r="P641" s="671">
        <v>4516363.5999999996</v>
      </c>
      <c r="Q641" s="671"/>
      <c r="R641" s="671">
        <f t="shared" si="27"/>
        <v>2803213.08</v>
      </c>
      <c r="S641" s="671">
        <f t="shared" si="28"/>
        <v>5419636.3200000003</v>
      </c>
      <c r="T641" s="675">
        <f t="shared" si="29"/>
        <v>4516363.5999999996</v>
      </c>
    </row>
    <row r="642" spans="1:21">
      <c r="A642" s="676" t="s">
        <v>1069</v>
      </c>
      <c r="B642" s="334" t="s">
        <v>502</v>
      </c>
      <c r="C642" s="343">
        <v>255129</v>
      </c>
      <c r="D642" s="343" t="s">
        <v>357</v>
      </c>
      <c r="E642" s="343" t="s">
        <v>552</v>
      </c>
      <c r="F642" s="343">
        <v>4419</v>
      </c>
      <c r="G642" s="343">
        <v>1</v>
      </c>
      <c r="H642" s="343">
        <v>1</v>
      </c>
      <c r="I642" s="343">
        <v>77</v>
      </c>
      <c r="J642" s="343"/>
      <c r="K642" s="343">
        <v>4</v>
      </c>
      <c r="L642" s="671">
        <v>13000000</v>
      </c>
      <c r="M642" s="671">
        <v>13000000</v>
      </c>
      <c r="N642" s="671">
        <v>13000000</v>
      </c>
      <c r="O642" s="671">
        <v>5200000</v>
      </c>
      <c r="P642" s="671">
        <v>5200000</v>
      </c>
      <c r="Q642" s="671"/>
      <c r="R642" s="671">
        <f t="shared" si="27"/>
        <v>0</v>
      </c>
      <c r="S642" s="671">
        <f t="shared" si="28"/>
        <v>7800000</v>
      </c>
      <c r="T642" s="675">
        <f t="shared" si="29"/>
        <v>5200000</v>
      </c>
    </row>
    <row r="643" spans="1:21">
      <c r="A643" s="676" t="s">
        <v>617</v>
      </c>
      <c r="B643" s="334" t="s">
        <v>520</v>
      </c>
      <c r="C643" s="343">
        <v>172104</v>
      </c>
      <c r="D643" s="343" t="s">
        <v>450</v>
      </c>
      <c r="E643" s="343" t="s">
        <v>546</v>
      </c>
      <c r="F643" s="343">
        <v>1131</v>
      </c>
      <c r="G643" s="343">
        <v>1</v>
      </c>
      <c r="H643" s="343">
        <v>1</v>
      </c>
      <c r="I643" s="343" t="s">
        <v>1317</v>
      </c>
      <c r="J643" s="343"/>
      <c r="K643" s="343">
        <v>1</v>
      </c>
      <c r="L643" s="671">
        <v>80197402</v>
      </c>
      <c r="M643" s="671">
        <v>79910947.579999998</v>
      </c>
      <c r="N643" s="671">
        <v>36599624.899999999</v>
      </c>
      <c r="O643" s="671">
        <v>39895275.270000003</v>
      </c>
      <c r="P643" s="671">
        <v>36599624.899999999</v>
      </c>
      <c r="Q643" s="671">
        <v>31241760.179999996</v>
      </c>
      <c r="R643" s="671">
        <f t="shared" si="27"/>
        <v>43311322.68</v>
      </c>
      <c r="S643" s="671">
        <f t="shared" si="28"/>
        <v>0</v>
      </c>
      <c r="T643" s="675">
        <f t="shared" si="29"/>
        <v>5357864.7200000025</v>
      </c>
    </row>
    <row r="644" spans="1:21">
      <c r="A644" s="676" t="s">
        <v>1154</v>
      </c>
      <c r="B644" s="334" t="s">
        <v>516</v>
      </c>
      <c r="C644" s="343">
        <v>268117</v>
      </c>
      <c r="D644" s="343" t="s">
        <v>438</v>
      </c>
      <c r="E644" s="343" t="s">
        <v>552</v>
      </c>
      <c r="F644" s="343">
        <v>4419</v>
      </c>
      <c r="G644" s="343">
        <v>1</v>
      </c>
      <c r="H644" s="343">
        <v>1</v>
      </c>
      <c r="I644" s="343">
        <v>77</v>
      </c>
      <c r="J644" s="343"/>
      <c r="K644" s="343">
        <v>4</v>
      </c>
      <c r="L644" s="671">
        <v>12150000</v>
      </c>
      <c r="M644" s="671">
        <v>12150000</v>
      </c>
      <c r="N644" s="671">
        <v>12149808</v>
      </c>
      <c r="O644" s="671">
        <v>6075000</v>
      </c>
      <c r="P644" s="671">
        <v>5522640</v>
      </c>
      <c r="Q644" s="671"/>
      <c r="R644" s="671">
        <f t="shared" si="27"/>
        <v>192</v>
      </c>
      <c r="S644" s="671">
        <f t="shared" si="28"/>
        <v>6627168</v>
      </c>
      <c r="T644" s="675">
        <f t="shared" si="29"/>
        <v>5522640</v>
      </c>
    </row>
    <row r="645" spans="1:21">
      <c r="A645" s="676" t="s">
        <v>1075</v>
      </c>
      <c r="B645" s="334" t="s">
        <v>507</v>
      </c>
      <c r="C645" s="343">
        <v>255129</v>
      </c>
      <c r="D645" s="343" t="s">
        <v>362</v>
      </c>
      <c r="E645" s="343" t="s">
        <v>555</v>
      </c>
      <c r="F645" s="343">
        <v>4419</v>
      </c>
      <c r="G645" s="343">
        <v>1</v>
      </c>
      <c r="H645" s="343">
        <v>1</v>
      </c>
      <c r="I645" s="343">
        <v>77</v>
      </c>
      <c r="J645" s="343"/>
      <c r="K645" s="343">
        <v>4</v>
      </c>
      <c r="L645" s="671">
        <v>13500000</v>
      </c>
      <c r="M645" s="671">
        <v>13500000</v>
      </c>
      <c r="N645" s="671">
        <v>13500000</v>
      </c>
      <c r="O645" s="671">
        <v>6000000</v>
      </c>
      <c r="P645" s="671">
        <v>6000000</v>
      </c>
      <c r="Q645" s="671"/>
      <c r="R645" s="671">
        <f t="shared" ref="R645:R654" si="30">M645-N645</f>
        <v>0</v>
      </c>
      <c r="S645" s="671">
        <f t="shared" ref="S645:S654" si="31">N645-P645</f>
        <v>7500000</v>
      </c>
      <c r="T645" s="675">
        <f t="shared" ref="T645:T654" si="32">P645-Q645</f>
        <v>6000000</v>
      </c>
    </row>
    <row r="646" spans="1:21">
      <c r="A646" s="676" t="s">
        <v>572</v>
      </c>
      <c r="B646" s="334" t="s">
        <v>497</v>
      </c>
      <c r="C646" s="343">
        <v>138177</v>
      </c>
      <c r="D646" s="343" t="s">
        <v>441</v>
      </c>
      <c r="E646" s="343" t="s">
        <v>552</v>
      </c>
      <c r="F646" s="343">
        <v>4419</v>
      </c>
      <c r="G646" s="343">
        <v>1</v>
      </c>
      <c r="H646" s="343">
        <v>1</v>
      </c>
      <c r="I646" s="343" t="s">
        <v>1317</v>
      </c>
      <c r="J646" s="343"/>
      <c r="K646" s="343">
        <v>4</v>
      </c>
      <c r="L646" s="671">
        <v>24297717</v>
      </c>
      <c r="M646" s="671">
        <v>24297717</v>
      </c>
      <c r="N646" s="671">
        <v>24297000</v>
      </c>
      <c r="O646" s="671">
        <v>19474420</v>
      </c>
      <c r="P646" s="671">
        <v>6040000</v>
      </c>
      <c r="Q646" s="671"/>
      <c r="R646" s="671">
        <f t="shared" si="30"/>
        <v>717</v>
      </c>
      <c r="S646" s="671">
        <f t="shared" si="31"/>
        <v>18257000</v>
      </c>
      <c r="T646" s="675">
        <f t="shared" si="32"/>
        <v>6040000</v>
      </c>
    </row>
    <row r="647" spans="1:21">
      <c r="A647" s="676" t="s">
        <v>865</v>
      </c>
      <c r="B647" s="334" t="s">
        <v>487</v>
      </c>
      <c r="C647" s="343">
        <v>223202</v>
      </c>
      <c r="D647" s="343" t="s">
        <v>403</v>
      </c>
      <c r="E647" s="343" t="s">
        <v>552</v>
      </c>
      <c r="F647" s="343">
        <v>5412</v>
      </c>
      <c r="G647" s="343">
        <v>2</v>
      </c>
      <c r="H647" s="343">
        <v>2</v>
      </c>
      <c r="I647" s="343" t="s">
        <v>1317</v>
      </c>
      <c r="J647" s="343" t="s">
        <v>866</v>
      </c>
      <c r="K647" s="343">
        <v>5</v>
      </c>
      <c r="L647" s="671">
        <v>5202000</v>
      </c>
      <c r="M647" s="671">
        <v>2338445.34</v>
      </c>
      <c r="N647" s="671"/>
      <c r="O647" s="671">
        <v>1156000</v>
      </c>
      <c r="P647" s="671">
        <v>0</v>
      </c>
      <c r="Q647" s="671"/>
      <c r="R647" s="671">
        <f t="shared" si="30"/>
        <v>2338445.34</v>
      </c>
      <c r="S647" s="671">
        <f t="shared" si="31"/>
        <v>0</v>
      </c>
      <c r="T647" s="675">
        <f t="shared" si="32"/>
        <v>0</v>
      </c>
    </row>
    <row r="648" spans="1:21">
      <c r="A648" s="676" t="s">
        <v>1131</v>
      </c>
      <c r="B648" s="337" t="s">
        <v>477</v>
      </c>
      <c r="C648" s="343">
        <v>264127</v>
      </c>
      <c r="D648" s="343" t="s">
        <v>374</v>
      </c>
      <c r="E648" s="343" t="s">
        <v>552</v>
      </c>
      <c r="F648" s="343">
        <v>5412</v>
      </c>
      <c r="G648" s="343">
        <v>2</v>
      </c>
      <c r="H648" s="343">
        <v>2</v>
      </c>
      <c r="I648" s="343" t="s">
        <v>1317</v>
      </c>
      <c r="J648" s="343" t="s">
        <v>1125</v>
      </c>
      <c r="K648" s="343">
        <v>5</v>
      </c>
      <c r="L648" s="671">
        <v>300000</v>
      </c>
      <c r="M648" s="671">
        <v>300000</v>
      </c>
      <c r="N648" s="671"/>
      <c r="O648" s="671">
        <v>100000</v>
      </c>
      <c r="P648" s="671">
        <v>0</v>
      </c>
      <c r="Q648" s="671"/>
      <c r="R648" s="671">
        <f t="shared" si="30"/>
        <v>300000</v>
      </c>
      <c r="S648" s="671">
        <f t="shared" si="31"/>
        <v>0</v>
      </c>
      <c r="T648" s="675">
        <f t="shared" si="32"/>
        <v>0</v>
      </c>
    </row>
    <row r="649" spans="1:21">
      <c r="A649" s="676" t="s">
        <v>1177</v>
      </c>
      <c r="B649" s="334" t="s">
        <v>511</v>
      </c>
      <c r="C649" s="343">
        <v>321275</v>
      </c>
      <c r="D649" s="343" t="s">
        <v>421</v>
      </c>
      <c r="E649" s="343" t="s">
        <v>552</v>
      </c>
      <c r="F649" s="343">
        <v>4419</v>
      </c>
      <c r="G649" s="343">
        <v>1</v>
      </c>
      <c r="H649" s="343">
        <v>1</v>
      </c>
      <c r="I649" s="343">
        <v>77</v>
      </c>
      <c r="J649" s="343"/>
      <c r="K649" s="343">
        <v>4</v>
      </c>
      <c r="L649" s="671">
        <v>15000000</v>
      </c>
      <c r="M649" s="671">
        <v>14500000</v>
      </c>
      <c r="N649" s="671">
        <v>12000000</v>
      </c>
      <c r="O649" s="671">
        <v>11946300</v>
      </c>
      <c r="P649" s="671">
        <v>6612023</v>
      </c>
      <c r="Q649" s="671"/>
      <c r="R649" s="671">
        <f t="shared" si="30"/>
        <v>2500000</v>
      </c>
      <c r="S649" s="671">
        <f t="shared" si="31"/>
        <v>5387977</v>
      </c>
      <c r="T649" s="675">
        <f t="shared" si="32"/>
        <v>6612023</v>
      </c>
    </row>
    <row r="650" spans="1:21">
      <c r="A650" s="676" t="s">
        <v>1109</v>
      </c>
      <c r="B650" s="334" t="s">
        <v>508</v>
      </c>
      <c r="C650" s="343">
        <v>264105</v>
      </c>
      <c r="D650" s="343" t="s">
        <v>369</v>
      </c>
      <c r="E650" s="343" t="s">
        <v>552</v>
      </c>
      <c r="F650" s="343">
        <v>5413</v>
      </c>
      <c r="G650" s="343">
        <v>2</v>
      </c>
      <c r="H650" s="343">
        <v>2</v>
      </c>
      <c r="I650" s="343" t="s">
        <v>1317</v>
      </c>
      <c r="J650" s="343" t="s">
        <v>1103</v>
      </c>
      <c r="K650" s="343">
        <v>5</v>
      </c>
      <c r="L650" s="671">
        <v>200000</v>
      </c>
      <c r="M650" s="671">
        <v>200000</v>
      </c>
      <c r="N650" s="671"/>
      <c r="O650" s="671">
        <v>75000</v>
      </c>
      <c r="P650" s="671">
        <v>0</v>
      </c>
      <c r="Q650" s="671"/>
      <c r="R650" s="671">
        <f t="shared" si="30"/>
        <v>200000</v>
      </c>
      <c r="S650" s="671">
        <f t="shared" si="31"/>
        <v>0</v>
      </c>
      <c r="T650" s="675">
        <f t="shared" si="32"/>
        <v>0</v>
      </c>
    </row>
    <row r="651" spans="1:21">
      <c r="A651" s="322" t="s">
        <v>936</v>
      </c>
      <c r="B651" t="s">
        <v>1182</v>
      </c>
      <c r="C651" s="674">
        <v>233104</v>
      </c>
      <c r="D651" s="674" t="s">
        <v>450</v>
      </c>
      <c r="E651" s="674" t="s">
        <v>546</v>
      </c>
      <c r="F651" s="674">
        <v>1132</v>
      </c>
      <c r="G651" s="674">
        <v>1</v>
      </c>
      <c r="H651" s="674">
        <v>1</v>
      </c>
      <c r="I651" s="674" t="s">
        <v>1317</v>
      </c>
      <c r="J651" s="674"/>
      <c r="K651" s="674">
        <v>1</v>
      </c>
      <c r="L651" s="669">
        <v>123421700</v>
      </c>
      <c r="M651" s="669">
        <v>123421700</v>
      </c>
      <c r="N651" s="669">
        <v>53285287.979999997</v>
      </c>
      <c r="O651" s="669">
        <v>72105616.640000001</v>
      </c>
      <c r="P651" s="669">
        <v>53285287.979999997</v>
      </c>
      <c r="Q651" s="669">
        <v>45885287.979999997</v>
      </c>
      <c r="R651" s="669">
        <f t="shared" si="30"/>
        <v>70136412.020000011</v>
      </c>
      <c r="S651" s="669">
        <f t="shared" si="31"/>
        <v>0</v>
      </c>
      <c r="T651" s="670">
        <f t="shared" si="32"/>
        <v>7400000</v>
      </c>
    </row>
    <row r="652" spans="1:21">
      <c r="A652" s="322" t="s">
        <v>1099</v>
      </c>
      <c r="B652" t="s">
        <v>508</v>
      </c>
      <c r="C652" s="674">
        <v>264105</v>
      </c>
      <c r="D652" s="674" t="s">
        <v>369</v>
      </c>
      <c r="E652" s="674">
        <v>111100</v>
      </c>
      <c r="F652" s="674">
        <v>4481</v>
      </c>
      <c r="G652" s="674">
        <v>1</v>
      </c>
      <c r="H652" s="674">
        <v>1</v>
      </c>
      <c r="I652" s="674">
        <v>87</v>
      </c>
      <c r="J652" s="674"/>
      <c r="K652" s="674">
        <v>4</v>
      </c>
      <c r="L652" s="669">
        <v>0</v>
      </c>
      <c r="M652" s="669">
        <v>9381230</v>
      </c>
      <c r="N652" s="669">
        <v>9381230</v>
      </c>
      <c r="O652" s="669">
        <v>9381230</v>
      </c>
      <c r="P652" s="669">
        <v>7827673.3099999996</v>
      </c>
      <c r="Q652" s="669">
        <v>0</v>
      </c>
      <c r="R652" s="669">
        <f t="shared" si="30"/>
        <v>0</v>
      </c>
      <c r="S652" s="669">
        <f t="shared" si="31"/>
        <v>1553556.6900000004</v>
      </c>
      <c r="T652" s="670">
        <f t="shared" si="32"/>
        <v>7827673.3099999996</v>
      </c>
    </row>
    <row r="653" spans="1:21">
      <c r="A653" s="322" t="s">
        <v>616</v>
      </c>
      <c r="B653" t="s">
        <v>520</v>
      </c>
      <c r="C653" s="674">
        <v>172104</v>
      </c>
      <c r="D653" s="674" t="s">
        <v>450</v>
      </c>
      <c r="E653" s="674">
        <v>111200</v>
      </c>
      <c r="F653" s="674">
        <v>1211</v>
      </c>
      <c r="G653" s="674">
        <v>1</v>
      </c>
      <c r="H653" s="674">
        <v>1</v>
      </c>
      <c r="I653" s="674">
        <v>24</v>
      </c>
      <c r="J653" s="674"/>
      <c r="K653" s="674">
        <v>1</v>
      </c>
      <c r="L653" s="669">
        <v>54789047</v>
      </c>
      <c r="M653" s="669">
        <v>41889047</v>
      </c>
      <c r="N653" s="669">
        <v>41889047</v>
      </c>
      <c r="O653" s="669">
        <v>16540154.779999999</v>
      </c>
      <c r="P653" s="669">
        <v>12240154.779999999</v>
      </c>
      <c r="R653" s="669">
        <f t="shared" si="30"/>
        <v>0</v>
      </c>
      <c r="S653" s="669">
        <f t="shared" si="31"/>
        <v>29648892.219999999</v>
      </c>
      <c r="T653" s="670">
        <f t="shared" si="32"/>
        <v>12240154.779999999</v>
      </c>
    </row>
    <row r="654" spans="1:21">
      <c r="A654" s="322" t="s">
        <v>1101</v>
      </c>
      <c r="B654" t="s">
        <v>508</v>
      </c>
      <c r="C654" s="674">
        <v>264105</v>
      </c>
      <c r="D654" s="674" t="s">
        <v>369</v>
      </c>
      <c r="E654" s="674" t="s">
        <v>552</v>
      </c>
      <c r="F654" s="674">
        <v>4481</v>
      </c>
      <c r="G654" s="674">
        <v>1</v>
      </c>
      <c r="H654" s="674">
        <v>1</v>
      </c>
      <c r="I654" s="674">
        <v>87</v>
      </c>
      <c r="J654" s="674"/>
      <c r="K654" s="674">
        <v>4</v>
      </c>
      <c r="L654" s="669">
        <v>0</v>
      </c>
      <c r="M654" s="669">
        <v>22697320</v>
      </c>
      <c r="N654" s="669">
        <v>22697320</v>
      </c>
      <c r="O654" s="669">
        <v>22697320</v>
      </c>
      <c r="P654" s="669">
        <v>22697320</v>
      </c>
      <c r="R654" s="669">
        <f t="shared" si="30"/>
        <v>0</v>
      </c>
      <c r="S654" s="669">
        <f t="shared" si="31"/>
        <v>0</v>
      </c>
      <c r="T654" s="670">
        <f t="shared" si="32"/>
        <v>22697320</v>
      </c>
    </row>
    <row r="655" spans="1:21">
      <c r="A655" s="322" t="s">
        <v>1178</v>
      </c>
      <c r="B655" s="334"/>
      <c r="C655" s="672" t="s">
        <v>1179</v>
      </c>
      <c r="D655" s="672" t="s">
        <v>1180</v>
      </c>
      <c r="E655" s="672" t="s">
        <v>1181</v>
      </c>
      <c r="F655" s="673"/>
      <c r="G655" s="672"/>
      <c r="H655" s="673"/>
      <c r="I655" s="672"/>
      <c r="J655" s="673"/>
      <c r="K655" s="672"/>
      <c r="L655" s="671">
        <f t="shared" ref="L655:T655" si="33">SUM(L5:L654)</f>
        <v>2769993470</v>
      </c>
      <c r="M655" s="671">
        <f t="shared" si="33"/>
        <v>2632306114.4700003</v>
      </c>
      <c r="N655" s="671">
        <f t="shared" si="33"/>
        <v>1089003507.1599998</v>
      </c>
      <c r="O655" s="671">
        <f t="shared" si="33"/>
        <v>1242016824.45</v>
      </c>
      <c r="P655" s="671">
        <f t="shared" si="33"/>
        <v>816949966.94999957</v>
      </c>
      <c r="Q655" s="671">
        <f t="shared" si="33"/>
        <v>628621889.31000006</v>
      </c>
      <c r="R655" s="671">
        <f t="shared" si="33"/>
        <v>1543302607.3099985</v>
      </c>
      <c r="S655" s="671">
        <f t="shared" si="33"/>
        <v>272053540.21000004</v>
      </c>
      <c r="T655" s="671">
        <f t="shared" si="33"/>
        <v>188328077.64000002</v>
      </c>
      <c r="U655" s="670"/>
    </row>
    <row r="657" spans="12:16">
      <c r="L657" s="669">
        <f t="shared" ref="L657:O657" si="34">SUBTOTAL(9,L12:L655)</f>
        <v>5536836502</v>
      </c>
      <c r="M657" s="669">
        <f t="shared" si="34"/>
        <v>5261911790.9400005</v>
      </c>
      <c r="N657" s="669">
        <f t="shared" si="34"/>
        <v>2177043391.6199994</v>
      </c>
      <c r="O657" s="669">
        <f t="shared" si="34"/>
        <v>2482542839.9000001</v>
      </c>
      <c r="P657" s="669">
        <f>SUBTOTAL(9,P12:P655)</f>
        <v>1632987336.6399992</v>
      </c>
    </row>
    <row r="659" spans="12:16">
      <c r="M659" s="669" t="s">
        <v>1413</v>
      </c>
    </row>
    <row r="661" spans="12:16">
      <c r="P661" s="669">
        <f>P657-O657</f>
        <v>-849555503.26000094</v>
      </c>
    </row>
  </sheetData>
  <autoFilter ref="A4:U655"/>
  <pageMargins left="0.7" right="0.7" top="0.75" bottom="0.75" header="0.3" footer="0.3"/>
  <pageSetup scale="61"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showGridLines="0" view="pageBreakPreview" zoomScaleNormal="100" zoomScaleSheetLayoutView="100" workbookViewId="0">
      <selection activeCell="F18" sqref="F18:F20"/>
    </sheetView>
  </sheetViews>
  <sheetFormatPr baseColWidth="10" defaultColWidth="11.44140625" defaultRowHeight="13.2"/>
  <cols>
    <col min="1" max="1" width="35.6640625" style="355" customWidth="1"/>
    <col min="2" max="2" width="16.33203125" style="355" customWidth="1"/>
    <col min="3" max="3" width="15" style="355" customWidth="1"/>
    <col min="4" max="4" width="16.5546875" style="355" customWidth="1"/>
    <col min="5" max="5" width="16.33203125" style="355" customWidth="1"/>
    <col min="6" max="6" width="45.6640625" style="355" customWidth="1"/>
    <col min="7" max="7" width="1.6640625" style="355" customWidth="1"/>
    <col min="8" max="8" width="11.44140625" style="355"/>
    <col min="9" max="9" width="13.88671875" style="355" customWidth="1"/>
    <col min="10" max="16384" width="11.44140625" style="355"/>
  </cols>
  <sheetData>
    <row r="1" spans="1:9" ht="35.1" customHeight="1">
      <c r="A1" s="1285" t="s">
        <v>37</v>
      </c>
      <c r="B1" s="1286"/>
      <c r="C1" s="1286"/>
      <c r="D1" s="1286"/>
      <c r="E1" s="1286"/>
      <c r="F1" s="1287"/>
    </row>
    <row r="2" spans="1:9" ht="5.25" customHeight="1">
      <c r="A2" s="1188"/>
      <c r="B2" s="1188"/>
      <c r="C2" s="1188"/>
      <c r="D2" s="1188"/>
      <c r="E2" s="1188"/>
      <c r="F2" s="1188"/>
    </row>
    <row r="3" spans="1:9" ht="17.25" customHeight="1">
      <c r="A3" s="1310" t="s">
        <v>1431</v>
      </c>
      <c r="B3" s="1310"/>
      <c r="C3" s="1310"/>
      <c r="D3" s="1310"/>
      <c r="E3" s="1310"/>
      <c r="F3" s="1310"/>
    </row>
    <row r="4" spans="1:9" ht="17.25" customHeight="1">
      <c r="A4" s="1310" t="s">
        <v>1430</v>
      </c>
      <c r="B4" s="1310"/>
      <c r="C4" s="1310"/>
      <c r="D4" s="1310"/>
      <c r="E4" s="1310"/>
      <c r="F4" s="1310"/>
    </row>
    <row r="5" spans="1:9" ht="35.1" customHeight="1">
      <c r="A5" s="1805" t="s">
        <v>52</v>
      </c>
      <c r="B5" s="1806"/>
      <c r="C5" s="1806"/>
      <c r="D5" s="1806"/>
      <c r="E5" s="1806"/>
      <c r="F5" s="1807"/>
    </row>
    <row r="6" spans="1:9" ht="35.1" customHeight="1">
      <c r="A6" s="1189" t="s">
        <v>118</v>
      </c>
      <c r="B6" s="1363" t="s">
        <v>119</v>
      </c>
      <c r="C6" s="1808"/>
      <c r="D6" s="1363" t="s">
        <v>120</v>
      </c>
      <c r="E6" s="1808"/>
      <c r="F6" s="1189" t="s">
        <v>121</v>
      </c>
    </row>
    <row r="7" spans="1:9" ht="18" customHeight="1">
      <c r="A7" s="1194">
        <v>2769993470</v>
      </c>
      <c r="B7" s="1801">
        <v>2763723181.5999999</v>
      </c>
      <c r="C7" s="1802"/>
      <c r="D7" s="1803">
        <v>-6270288.4000000954</v>
      </c>
      <c r="E7" s="1804"/>
      <c r="F7" s="1193">
        <v>-0.23</v>
      </c>
      <c r="I7" s="381"/>
    </row>
    <row r="8" spans="1:9" ht="9" customHeight="1">
      <c r="A8" s="1192"/>
      <c r="B8" s="1192"/>
      <c r="C8" s="1192"/>
      <c r="D8" s="1191"/>
      <c r="E8" s="1191"/>
      <c r="F8" s="1190"/>
      <c r="I8" s="381"/>
    </row>
    <row r="9" spans="1:9" ht="12" customHeight="1">
      <c r="A9" s="1355" t="s">
        <v>114</v>
      </c>
      <c r="B9" s="1355" t="s">
        <v>199</v>
      </c>
      <c r="C9" s="1355" t="s">
        <v>200</v>
      </c>
      <c r="D9" s="1355" t="s">
        <v>115</v>
      </c>
      <c r="E9" s="1355" t="s">
        <v>116</v>
      </c>
      <c r="F9" s="1355" t="s">
        <v>117</v>
      </c>
    </row>
    <row r="10" spans="1:9" ht="12" customHeight="1">
      <c r="A10" s="1797"/>
      <c r="B10" s="1797"/>
      <c r="C10" s="1797"/>
      <c r="D10" s="1797"/>
      <c r="E10" s="1797"/>
      <c r="F10" s="1797"/>
    </row>
    <row r="11" spans="1:9" ht="12" customHeight="1">
      <c r="A11" s="1356"/>
      <c r="B11" s="1356"/>
      <c r="C11" s="1356"/>
      <c r="D11" s="1356"/>
      <c r="E11" s="1356"/>
      <c r="F11" s="1356"/>
    </row>
    <row r="12" spans="1:9" ht="47.25" customHeight="1">
      <c r="A12" s="1798" t="s">
        <v>227</v>
      </c>
      <c r="B12" s="1799"/>
      <c r="C12" s="1799"/>
      <c r="D12" s="1799"/>
      <c r="E12" s="1800"/>
      <c r="F12" s="1199"/>
    </row>
    <row r="13" spans="1:9" ht="17.100000000000001" customHeight="1">
      <c r="A13" s="1195"/>
      <c r="B13" s="1195"/>
      <c r="C13" s="1195"/>
      <c r="D13" s="1195"/>
      <c r="E13" s="1195"/>
      <c r="F13" s="1197"/>
    </row>
    <row r="14" spans="1:9" ht="17.100000000000001" customHeight="1">
      <c r="A14" s="1196"/>
      <c r="B14" s="1196"/>
      <c r="C14" s="1196"/>
      <c r="D14" s="1196"/>
      <c r="E14" s="1196"/>
      <c r="F14" s="1198"/>
    </row>
    <row r="15" spans="1:9" ht="17.100000000000001" customHeight="1">
      <c r="A15" s="1791"/>
      <c r="B15" s="1794"/>
      <c r="C15" s="1794"/>
      <c r="D15" s="1785"/>
      <c r="E15" s="1785"/>
      <c r="F15" s="1788"/>
    </row>
    <row r="16" spans="1:9" ht="17.100000000000001" customHeight="1">
      <c r="A16" s="1792"/>
      <c r="B16" s="1795"/>
      <c r="C16" s="1795"/>
      <c r="D16" s="1786"/>
      <c r="E16" s="1786"/>
      <c r="F16" s="1789"/>
    </row>
    <row r="17" spans="1:6" ht="17.100000000000001" customHeight="1">
      <c r="A17" s="1793"/>
      <c r="B17" s="1796"/>
      <c r="C17" s="1796"/>
      <c r="D17" s="1787"/>
      <c r="E17" s="1787"/>
      <c r="F17" s="1790"/>
    </row>
    <row r="18" spans="1:6" ht="17.100000000000001" customHeight="1">
      <c r="A18" s="1791"/>
      <c r="B18" s="1794"/>
      <c r="C18" s="1794"/>
      <c r="D18" s="1785"/>
      <c r="E18" s="1785"/>
      <c r="F18" s="1788"/>
    </row>
    <row r="19" spans="1:6" ht="17.100000000000001" customHeight="1">
      <c r="A19" s="1792"/>
      <c r="B19" s="1795"/>
      <c r="C19" s="1795"/>
      <c r="D19" s="1786"/>
      <c r="E19" s="1786"/>
      <c r="F19" s="1789"/>
    </row>
    <row r="20" spans="1:6" ht="17.100000000000001" customHeight="1">
      <c r="A20" s="1793"/>
      <c r="B20" s="1796"/>
      <c r="C20" s="1796"/>
      <c r="D20" s="1787"/>
      <c r="E20" s="1787"/>
      <c r="F20" s="1790"/>
    </row>
    <row r="21" spans="1:6" ht="17.100000000000001" customHeight="1">
      <c r="A21" s="1791"/>
      <c r="B21" s="1794"/>
      <c r="C21" s="1794"/>
      <c r="D21" s="1785"/>
      <c r="E21" s="1785"/>
      <c r="F21" s="1788"/>
    </row>
    <row r="22" spans="1:6" ht="17.100000000000001" customHeight="1">
      <c r="A22" s="1792"/>
      <c r="B22" s="1795"/>
      <c r="C22" s="1795"/>
      <c r="D22" s="1786"/>
      <c r="E22" s="1786"/>
      <c r="F22" s="1789"/>
    </row>
    <row r="23" spans="1:6" ht="17.100000000000001" customHeight="1">
      <c r="A23" s="1793"/>
      <c r="B23" s="1796"/>
      <c r="C23" s="1796"/>
      <c r="D23" s="1787"/>
      <c r="E23" s="1787"/>
      <c r="F23" s="1790"/>
    </row>
    <row r="24" spans="1:6" ht="17.100000000000001" customHeight="1">
      <c r="A24" s="1791"/>
      <c r="B24" s="1794"/>
      <c r="C24" s="1794"/>
      <c r="D24" s="1785"/>
      <c r="E24" s="1785"/>
      <c r="F24" s="1788"/>
    </row>
    <row r="25" spans="1:6" ht="17.100000000000001" customHeight="1">
      <c r="A25" s="1792"/>
      <c r="B25" s="1795"/>
      <c r="C25" s="1795"/>
      <c r="D25" s="1786"/>
      <c r="E25" s="1786"/>
      <c r="F25" s="1789"/>
    </row>
    <row r="26" spans="1:6" ht="17.100000000000001" customHeight="1">
      <c r="A26" s="1793"/>
      <c r="B26" s="1796"/>
      <c r="C26" s="1796"/>
      <c r="D26" s="1787"/>
      <c r="E26" s="1787"/>
      <c r="F26" s="1790"/>
    </row>
    <row r="27" spans="1:6" ht="6.75" customHeight="1">
      <c r="A27" s="415"/>
    </row>
    <row r="28" spans="1:6">
      <c r="A28" s="415"/>
    </row>
    <row r="29" spans="1:6">
      <c r="A29" s="414"/>
      <c r="B29" s="413"/>
    </row>
    <row r="30" spans="1:6">
      <c r="A30" s="412"/>
      <c r="B30" s="411"/>
      <c r="C30" s="381"/>
    </row>
    <row r="31" spans="1:6">
      <c r="C31" s="381"/>
      <c r="D31" s="381"/>
    </row>
  </sheetData>
  <mergeCells count="39">
    <mergeCell ref="A1:F1"/>
    <mergeCell ref="A3:F3"/>
    <mergeCell ref="A4:F4"/>
    <mergeCell ref="A5:F5"/>
    <mergeCell ref="B6:C6"/>
    <mergeCell ref="D6:E6"/>
    <mergeCell ref="B7:C7"/>
    <mergeCell ref="D7:E7"/>
    <mergeCell ref="A9:A11"/>
    <mergeCell ref="B9:B11"/>
    <mergeCell ref="C9:C11"/>
    <mergeCell ref="D9:D11"/>
    <mergeCell ref="E9:E11"/>
    <mergeCell ref="F9:F11"/>
    <mergeCell ref="F18:F20"/>
    <mergeCell ref="F15:F17"/>
    <mergeCell ref="A12:E12"/>
    <mergeCell ref="A15:A17"/>
    <mergeCell ref="B15:B17"/>
    <mergeCell ref="C15:C17"/>
    <mergeCell ref="D15:D17"/>
    <mergeCell ref="E15:E17"/>
    <mergeCell ref="A18:A20"/>
    <mergeCell ref="B18:B20"/>
    <mergeCell ref="C18:C20"/>
    <mergeCell ref="D18:D20"/>
    <mergeCell ref="E18:E20"/>
    <mergeCell ref="D24:D26"/>
    <mergeCell ref="E24:E26"/>
    <mergeCell ref="F24:F26"/>
    <mergeCell ref="A21:A23"/>
    <mergeCell ref="B21:B23"/>
    <mergeCell ref="C21:C23"/>
    <mergeCell ref="D21:D23"/>
    <mergeCell ref="E21:E23"/>
    <mergeCell ref="F21:F23"/>
    <mergeCell ref="A24:A26"/>
    <mergeCell ref="B24:B26"/>
    <mergeCell ref="C24:C26"/>
  </mergeCells>
  <conditionalFormatting sqref="A4">
    <cfRule type="cellIs" dxfId="21" priority="1" stopIfTrue="1" operator="equal">
      <formula>"VAYA A LA HOJA INICIO Y SELECIONE EL PERIODO CORRESPONDIENTE A ESTE INFORME"</formula>
    </cfRule>
  </conditionalFormatting>
  <printOptions horizontalCentered="1"/>
  <pageMargins left="0.39370078740157483" right="1.1811023622047243" top="1.1811023622047243" bottom="0.86614173228346458" header="0.39370078740157483" footer="0.59055118110236215"/>
  <pageSetup scale="84" fitToHeight="0" orientation="landscape" r:id="rId1"/>
  <headerFooter scaleWithDoc="0">
    <oddHeader>&amp;L&amp;G&amp;R&amp;G</oddHeader>
    <oddFooter>&amp;R
&amp;G</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E31"/>
  <sheetViews>
    <sheetView showGridLines="0" zoomScaleNormal="100" zoomScaleSheetLayoutView="100" workbookViewId="0">
      <selection activeCell="H17" sqref="H17"/>
    </sheetView>
  </sheetViews>
  <sheetFormatPr baseColWidth="10" defaultColWidth="11.44140625" defaultRowHeight="13.2"/>
  <cols>
    <col min="1" max="1" width="35.6640625" style="8" customWidth="1"/>
    <col min="2" max="2" width="15.33203125" style="8" customWidth="1"/>
    <col min="3" max="3" width="16.33203125" style="8" customWidth="1"/>
    <col min="4" max="4" width="20.6640625" style="8" customWidth="1"/>
    <col min="5" max="5" width="45.6640625" style="8" customWidth="1"/>
    <col min="6" max="6" width="1.6640625" style="8" customWidth="1"/>
    <col min="7" max="16384" width="11.44140625" style="8"/>
  </cols>
  <sheetData>
    <row r="1" spans="1:5" ht="35.1" customHeight="1">
      <c r="A1" s="1324" t="s">
        <v>34</v>
      </c>
      <c r="B1" s="1325"/>
      <c r="C1" s="1325"/>
      <c r="D1" s="1325"/>
      <c r="E1" s="1326"/>
    </row>
    <row r="2" spans="1:5" ht="6.75" customHeight="1">
      <c r="A2" s="95"/>
      <c r="B2" s="95"/>
      <c r="C2" s="95"/>
      <c r="D2" s="95"/>
      <c r="E2" s="95"/>
    </row>
    <row r="3" spans="1:5" ht="17.25" customHeight="1">
      <c r="A3" s="1814" t="s">
        <v>457</v>
      </c>
      <c r="B3" s="1814"/>
      <c r="C3" s="1814"/>
      <c r="D3" s="1814"/>
      <c r="E3" s="1814"/>
    </row>
    <row r="4" spans="1:5" ht="17.25" customHeight="1">
      <c r="A4" s="1814" t="s">
        <v>458</v>
      </c>
      <c r="B4" s="1814"/>
      <c r="C4" s="1814"/>
      <c r="D4" s="1814"/>
      <c r="E4" s="1814"/>
    </row>
    <row r="5" spans="1:5" ht="25.35" customHeight="1">
      <c r="A5" s="1319" t="s">
        <v>321</v>
      </c>
      <c r="B5" s="1810" t="s">
        <v>11</v>
      </c>
      <c r="C5" s="1811"/>
      <c r="D5" s="1812" t="s">
        <v>124</v>
      </c>
      <c r="E5" s="1319" t="s">
        <v>125</v>
      </c>
    </row>
    <row r="6" spans="1:5" ht="27" customHeight="1">
      <c r="A6" s="1809"/>
      <c r="B6" s="96" t="s">
        <v>122</v>
      </c>
      <c r="C6" s="96" t="s">
        <v>123</v>
      </c>
      <c r="D6" s="1813"/>
      <c r="E6" s="1809"/>
    </row>
    <row r="7" spans="1:5" ht="15" customHeight="1">
      <c r="A7" s="225"/>
      <c r="B7" s="225"/>
      <c r="C7" s="225"/>
      <c r="D7" s="226"/>
      <c r="E7" s="227"/>
    </row>
    <row r="8" spans="1:5" ht="15" customHeight="1">
      <c r="A8" s="102"/>
      <c r="B8" s="102"/>
      <c r="C8" s="102"/>
      <c r="D8" s="228"/>
      <c r="E8" s="115"/>
    </row>
    <row r="9" spans="1:5" ht="15" customHeight="1">
      <c r="A9" s="102"/>
      <c r="B9" s="102"/>
      <c r="C9" s="229"/>
      <c r="D9" s="228"/>
      <c r="E9" s="115"/>
    </row>
    <row r="10" spans="1:5" ht="15" customHeight="1">
      <c r="A10" s="102"/>
      <c r="B10" s="102"/>
      <c r="C10" s="102"/>
      <c r="D10" s="228"/>
      <c r="E10" s="115"/>
    </row>
    <row r="11" spans="1:5" ht="15" customHeight="1">
      <c r="A11" s="102"/>
      <c r="B11" s="102"/>
      <c r="C11" s="230"/>
      <c r="D11" s="231"/>
      <c r="E11" s="115"/>
    </row>
    <row r="12" spans="1:5" ht="15" customHeight="1">
      <c r="A12" s="102"/>
      <c r="B12" s="102"/>
      <c r="C12" s="102"/>
      <c r="D12" s="228"/>
      <c r="E12" s="115"/>
    </row>
    <row r="13" spans="1:5" ht="15" customHeight="1">
      <c r="A13" s="102"/>
      <c r="B13" s="102"/>
      <c r="C13" s="102"/>
      <c r="D13" s="228"/>
      <c r="E13" s="115"/>
    </row>
    <row r="14" spans="1:5" ht="15" customHeight="1">
      <c r="A14" s="102"/>
      <c r="B14" s="102"/>
      <c r="C14" s="102"/>
      <c r="D14" s="228"/>
      <c r="E14" s="115"/>
    </row>
    <row r="15" spans="1:5" ht="15" customHeight="1">
      <c r="A15" s="102"/>
      <c r="B15" s="102"/>
      <c r="C15" s="102"/>
      <c r="D15" s="228"/>
      <c r="E15" s="115"/>
    </row>
    <row r="16" spans="1:5" ht="15" customHeight="1">
      <c r="A16" s="102"/>
      <c r="B16" s="102"/>
      <c r="C16" s="102"/>
      <c r="D16" s="228"/>
      <c r="E16" s="115"/>
    </row>
    <row r="17" spans="1:5" ht="15" customHeight="1">
      <c r="A17" s="102"/>
      <c r="B17" s="102"/>
      <c r="C17" s="102"/>
      <c r="D17" s="228"/>
      <c r="E17" s="115"/>
    </row>
    <row r="18" spans="1:5" ht="15" customHeight="1">
      <c r="A18" s="102"/>
      <c r="B18" s="102"/>
      <c r="C18" s="102"/>
      <c r="D18" s="228"/>
      <c r="E18" s="115"/>
    </row>
    <row r="19" spans="1:5" ht="15" customHeight="1">
      <c r="A19" s="102"/>
      <c r="B19" s="102"/>
      <c r="C19" s="102"/>
      <c r="D19" s="228"/>
      <c r="E19" s="115"/>
    </row>
    <row r="20" spans="1:5" ht="15" customHeight="1">
      <c r="A20" s="102"/>
      <c r="B20" s="102"/>
      <c r="C20" s="102"/>
      <c r="D20" s="228"/>
      <c r="E20" s="115"/>
    </row>
    <row r="21" spans="1:5" ht="15" customHeight="1">
      <c r="A21" s="102"/>
      <c r="B21" s="102"/>
      <c r="C21" s="102"/>
      <c r="D21" s="228"/>
      <c r="E21" s="115"/>
    </row>
    <row r="22" spans="1:5" ht="15" customHeight="1">
      <c r="A22" s="102"/>
      <c r="B22" s="102"/>
      <c r="C22" s="102"/>
      <c r="D22" s="228"/>
      <c r="E22" s="115"/>
    </row>
    <row r="23" spans="1:5" ht="15" customHeight="1">
      <c r="A23" s="232"/>
      <c r="B23" s="232"/>
      <c r="C23" s="232"/>
      <c r="D23" s="233"/>
      <c r="E23" s="108"/>
    </row>
    <row r="24" spans="1:5" ht="15" customHeight="1">
      <c r="A24" s="232"/>
      <c r="B24" s="232"/>
      <c r="C24" s="232"/>
      <c r="D24" s="233"/>
      <c r="E24" s="108"/>
    </row>
    <row r="25" spans="1:5" ht="15" customHeight="1">
      <c r="A25" s="232"/>
      <c r="B25" s="232"/>
      <c r="C25" s="232"/>
      <c r="D25" s="233"/>
      <c r="E25" s="108"/>
    </row>
    <row r="26" spans="1:5" ht="15" customHeight="1">
      <c r="A26" s="232"/>
      <c r="B26" s="232"/>
      <c r="C26" s="232"/>
      <c r="D26" s="233"/>
      <c r="E26" s="108"/>
    </row>
    <row r="27" spans="1:5" ht="15" customHeight="1">
      <c r="A27" s="100" t="s">
        <v>55</v>
      </c>
      <c r="B27" s="232"/>
      <c r="C27" s="232"/>
      <c r="D27" s="233"/>
      <c r="E27" s="108"/>
    </row>
    <row r="28" spans="1:5">
      <c r="A28" s="11"/>
      <c r="B28" s="10"/>
      <c r="C28" s="10"/>
      <c r="D28" s="10"/>
    </row>
    <row r="30" spans="1:5">
      <c r="A30" s="12"/>
      <c r="C30" s="26"/>
      <c r="D30" s="26"/>
      <c r="E30" s="26"/>
    </row>
    <row r="31" spans="1:5">
      <c r="A31" s="13"/>
      <c r="C31" s="27"/>
      <c r="D31" s="27"/>
      <c r="E31" s="27"/>
    </row>
  </sheetData>
  <mergeCells count="7">
    <mergeCell ref="A5:A6"/>
    <mergeCell ref="B5:C5"/>
    <mergeCell ref="E5:E6"/>
    <mergeCell ref="A1:E1"/>
    <mergeCell ref="D5:D6"/>
    <mergeCell ref="A3:E3"/>
    <mergeCell ref="A4:E4"/>
  </mergeCells>
  <phoneticPr fontId="0" type="noConversion"/>
  <conditionalFormatting sqref="A4">
    <cfRule type="cellIs" dxfId="20" priority="1" stopIfTrue="1" operator="equal">
      <formula>"VAYA A LA HOJA INICIO Y SELECIONE EL PERIODO CORRESPONDIENTE A ESTE INFORME"</formula>
    </cfRule>
  </conditionalFormatting>
  <printOptions horizontalCentered="1"/>
  <pageMargins left="0.39370078740157483" right="0.39370078740157483" top="1.3779527559055118" bottom="0.86614173228346458" header="0.39370078740157483" footer="0.59055118110236227"/>
  <pageSetup scale="99" fitToHeight="0" orientation="landscape" r:id="rId1"/>
  <headerFooter scaleWithDoc="0">
    <oddHeader>&amp;L&amp;G&amp;R&amp;G</oddHeader>
    <oddFooter>&amp;R&amp;G</oddFoot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F27"/>
  <sheetViews>
    <sheetView showGridLines="0" view="pageBreakPreview" zoomScaleNormal="90" zoomScaleSheetLayoutView="100" workbookViewId="0">
      <selection activeCell="H17" sqref="H17"/>
    </sheetView>
  </sheetViews>
  <sheetFormatPr baseColWidth="10" defaultColWidth="11.44140625" defaultRowHeight="13.2"/>
  <cols>
    <col min="1" max="1" width="40.6640625" style="8" customWidth="1"/>
    <col min="2" max="3" width="13.6640625" style="8" customWidth="1"/>
    <col min="4" max="4" width="16.33203125" style="8" customWidth="1"/>
    <col min="5" max="5" width="13.6640625" style="8" customWidth="1"/>
    <col min="6" max="6" width="45.6640625" style="8" customWidth="1"/>
    <col min="7" max="7" width="2" style="8" customWidth="1"/>
    <col min="8" max="16384" width="11.44140625" style="8"/>
  </cols>
  <sheetData>
    <row r="1" spans="1:6" ht="35.1" customHeight="1">
      <c r="A1" s="1324" t="s">
        <v>36</v>
      </c>
      <c r="B1" s="1325"/>
      <c r="C1" s="1325"/>
      <c r="D1" s="1325"/>
      <c r="E1" s="1325"/>
      <c r="F1" s="1326"/>
    </row>
    <row r="2" spans="1:6" ht="6.75" customHeight="1">
      <c r="A2" s="95"/>
      <c r="B2" s="95"/>
      <c r="C2" s="95"/>
      <c r="D2" s="95"/>
      <c r="E2" s="95"/>
      <c r="F2" s="95"/>
    </row>
    <row r="3" spans="1:6" ht="20.100000000000001" customHeight="1">
      <c r="A3" s="1814" t="s">
        <v>457</v>
      </c>
      <c r="B3" s="1814"/>
      <c r="C3" s="1814"/>
      <c r="D3" s="1814"/>
      <c r="E3" s="1814"/>
      <c r="F3" s="1814"/>
    </row>
    <row r="4" spans="1:6" ht="20.100000000000001" customHeight="1">
      <c r="A4" s="1814" t="s">
        <v>458</v>
      </c>
      <c r="B4" s="1814"/>
      <c r="C4" s="1814"/>
      <c r="D4" s="1814"/>
      <c r="E4" s="1814"/>
      <c r="F4" s="1814"/>
    </row>
    <row r="5" spans="1:6" ht="25.35" customHeight="1">
      <c r="A5" s="1319" t="s">
        <v>126</v>
      </c>
      <c r="B5" s="1810" t="s">
        <v>53</v>
      </c>
      <c r="C5" s="1815"/>
      <c r="D5" s="1815"/>
      <c r="E5" s="1811"/>
      <c r="F5" s="1319" t="s">
        <v>131</v>
      </c>
    </row>
    <row r="6" spans="1:6" ht="43.5" customHeight="1">
      <c r="A6" s="1809"/>
      <c r="B6" s="96" t="s">
        <v>127</v>
      </c>
      <c r="C6" s="96" t="s">
        <v>128</v>
      </c>
      <c r="D6" s="96" t="s">
        <v>129</v>
      </c>
      <c r="E6" s="96" t="s">
        <v>130</v>
      </c>
      <c r="F6" s="1809"/>
    </row>
    <row r="7" spans="1:6" ht="18" customHeight="1">
      <c r="A7" s="225"/>
      <c r="B7" s="225"/>
      <c r="C7" s="225"/>
      <c r="D7" s="225"/>
      <c r="E7" s="225"/>
      <c r="F7" s="227"/>
    </row>
    <row r="8" spans="1:6" ht="18" customHeight="1">
      <c r="A8" s="102"/>
      <c r="B8" s="102"/>
      <c r="C8" s="102"/>
      <c r="D8" s="102"/>
      <c r="E8" s="102"/>
      <c r="F8" s="115"/>
    </row>
    <row r="9" spans="1:6" ht="18" customHeight="1">
      <c r="A9" s="102"/>
      <c r="B9" s="102"/>
      <c r="C9" s="229"/>
      <c r="D9" s="102"/>
      <c r="E9" s="102"/>
      <c r="F9" s="115"/>
    </row>
    <row r="10" spans="1:6" ht="18" customHeight="1">
      <c r="A10" s="102"/>
      <c r="B10" s="102"/>
      <c r="C10" s="102"/>
      <c r="D10" s="102"/>
      <c r="E10" s="102"/>
      <c r="F10" s="115"/>
    </row>
    <row r="11" spans="1:6" ht="18" customHeight="1">
      <c r="A11" s="102"/>
      <c r="B11" s="102"/>
      <c r="C11" s="102"/>
      <c r="D11" s="102"/>
      <c r="E11" s="102"/>
      <c r="F11" s="115"/>
    </row>
    <row r="12" spans="1:6" ht="18" customHeight="1">
      <c r="A12" s="102"/>
      <c r="B12" s="102"/>
      <c r="C12" s="102"/>
      <c r="D12" s="102"/>
      <c r="E12" s="102"/>
      <c r="F12" s="115"/>
    </row>
    <row r="13" spans="1:6" ht="18" customHeight="1">
      <c r="A13" s="102"/>
      <c r="B13" s="102"/>
      <c r="C13" s="102"/>
      <c r="D13" s="102"/>
      <c r="E13" s="102"/>
      <c r="F13" s="115"/>
    </row>
    <row r="14" spans="1:6" ht="18" customHeight="1">
      <c r="A14" s="102"/>
      <c r="B14" s="102"/>
      <c r="C14" s="102"/>
      <c r="D14" s="102"/>
      <c r="E14" s="102"/>
      <c r="F14" s="115"/>
    </row>
    <row r="15" spans="1:6" ht="18" customHeight="1">
      <c r="A15" s="102"/>
      <c r="B15" s="102"/>
      <c r="C15" s="102"/>
      <c r="D15" s="102"/>
      <c r="E15" s="102"/>
      <c r="F15" s="115"/>
    </row>
    <row r="16" spans="1:6" ht="18" customHeight="1">
      <c r="A16" s="232"/>
      <c r="B16" s="232"/>
      <c r="C16" s="232"/>
      <c r="D16" s="232"/>
      <c r="E16" s="232"/>
      <c r="F16" s="108"/>
    </row>
    <row r="17" spans="1:6" ht="18" customHeight="1">
      <c r="A17" s="232"/>
      <c r="B17" s="232"/>
      <c r="C17" s="232"/>
      <c r="D17" s="232"/>
      <c r="E17" s="232"/>
      <c r="F17" s="108"/>
    </row>
    <row r="18" spans="1:6" ht="18" customHeight="1">
      <c r="A18" s="232"/>
      <c r="B18" s="232"/>
      <c r="C18" s="232"/>
      <c r="D18" s="232"/>
      <c r="E18" s="232"/>
      <c r="F18" s="108"/>
    </row>
    <row r="19" spans="1:6" ht="18" customHeight="1">
      <c r="A19" s="232"/>
      <c r="B19" s="232"/>
      <c r="C19" s="232"/>
      <c r="D19" s="232"/>
      <c r="E19" s="232"/>
      <c r="F19" s="108"/>
    </row>
    <row r="20" spans="1:6" ht="18" customHeight="1">
      <c r="A20" s="232"/>
      <c r="B20" s="232"/>
      <c r="C20" s="232"/>
      <c r="D20" s="232"/>
      <c r="E20" s="232"/>
      <c r="F20" s="108"/>
    </row>
    <row r="21" spans="1:6" ht="18" customHeight="1">
      <c r="A21" s="232"/>
      <c r="B21" s="232"/>
      <c r="C21" s="232"/>
      <c r="D21" s="232"/>
      <c r="E21" s="232"/>
      <c r="F21" s="108"/>
    </row>
    <row r="22" spans="1:6" ht="18" customHeight="1">
      <c r="A22" s="232"/>
      <c r="B22" s="232"/>
      <c r="C22" s="232"/>
      <c r="D22" s="232"/>
      <c r="E22" s="232"/>
      <c r="F22" s="108"/>
    </row>
    <row r="23" spans="1:6" ht="18" customHeight="1">
      <c r="A23" s="232"/>
      <c r="B23" s="232"/>
      <c r="C23" s="232"/>
      <c r="D23" s="232"/>
      <c r="E23" s="232"/>
      <c r="F23" s="108"/>
    </row>
    <row r="24" spans="1:6" ht="18" customHeight="1">
      <c r="A24" s="100" t="s">
        <v>35</v>
      </c>
      <c r="B24" s="233"/>
      <c r="C24" s="233"/>
      <c r="D24" s="233"/>
      <c r="E24" s="233"/>
      <c r="F24" s="108"/>
    </row>
    <row r="25" spans="1:6">
      <c r="A25" s="11"/>
      <c r="B25" s="10"/>
      <c r="C25" s="10"/>
      <c r="D25" s="10"/>
      <c r="E25" s="10"/>
    </row>
    <row r="26" spans="1:6">
      <c r="A26" s="12"/>
      <c r="D26" s="26"/>
      <c r="F26" s="26"/>
    </row>
    <row r="27" spans="1:6">
      <c r="A27" s="13"/>
      <c r="D27" s="27"/>
      <c r="F27" s="27"/>
    </row>
  </sheetData>
  <mergeCells count="6">
    <mergeCell ref="A5:A6"/>
    <mergeCell ref="F5:F6"/>
    <mergeCell ref="A1:F1"/>
    <mergeCell ref="B5:E5"/>
    <mergeCell ref="A3:F3"/>
    <mergeCell ref="A4:F4"/>
  </mergeCells>
  <phoneticPr fontId="0" type="noConversion"/>
  <printOptions horizontalCentered="1"/>
  <pageMargins left="0.39370078740157483" right="0.39370078740157483" top="1.3779527559055118" bottom="0.86614173228346458" header="0.39370078740157483" footer="0.59055118110236227"/>
  <pageSetup scale="92" fitToHeight="0" orientation="landscape" r:id="rId1"/>
  <headerFooter scaleWithDoc="0">
    <oddHeader>&amp;L&amp;G&amp;R&amp;G</oddHeader>
    <oddFooter>&amp;R&amp;G</oddFoot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37"/>
  <sheetViews>
    <sheetView showGridLines="0" view="pageBreakPreview" zoomScaleNormal="120" zoomScaleSheetLayoutView="100" workbookViewId="0">
      <selection activeCell="L28" sqref="L28"/>
    </sheetView>
  </sheetViews>
  <sheetFormatPr baseColWidth="10" defaultColWidth="9.33203125" defaultRowHeight="13.2"/>
  <cols>
    <col min="1" max="1" width="30.6640625" style="355" customWidth="1"/>
    <col min="2" max="2" width="17.6640625" style="355" customWidth="1"/>
    <col min="3" max="4" width="25.6640625" style="355" customWidth="1"/>
    <col min="5" max="5" width="15.6640625" style="355" customWidth="1"/>
    <col min="6" max="6" width="11.44140625" style="355" customWidth="1"/>
    <col min="7" max="7" width="20.6640625" style="355" customWidth="1"/>
    <col min="8" max="16384" width="9.33203125" style="355"/>
  </cols>
  <sheetData>
    <row r="1" spans="1:7" ht="35.1" customHeight="1">
      <c r="A1" s="1285" t="s">
        <v>38</v>
      </c>
      <c r="B1" s="1286"/>
      <c r="C1" s="1286"/>
      <c r="D1" s="1286"/>
      <c r="E1" s="1286"/>
      <c r="F1" s="1286"/>
      <c r="G1" s="1287"/>
    </row>
    <row r="2" spans="1:7" ht="7.95" customHeight="1">
      <c r="A2" s="481"/>
      <c r="B2" s="481"/>
      <c r="C2" s="481"/>
      <c r="D2" s="481"/>
      <c r="E2" s="481"/>
      <c r="F2" s="481"/>
      <c r="G2" s="481"/>
    </row>
    <row r="3" spans="1:7" ht="19.5" customHeight="1">
      <c r="A3" s="1288" t="s">
        <v>457</v>
      </c>
      <c r="B3" s="1289"/>
      <c r="C3" s="1289"/>
      <c r="D3" s="1289"/>
      <c r="E3" s="1289"/>
      <c r="F3" s="1289"/>
      <c r="G3" s="1290"/>
    </row>
    <row r="4" spans="1:7" ht="19.5" customHeight="1">
      <c r="A4" s="1288" t="s">
        <v>1608</v>
      </c>
      <c r="B4" s="1289"/>
      <c r="C4" s="1289"/>
      <c r="D4" s="1289"/>
      <c r="E4" s="1289"/>
      <c r="F4" s="1289"/>
      <c r="G4" s="1290"/>
    </row>
    <row r="5" spans="1:7" ht="25.35" customHeight="1">
      <c r="A5" s="1355" t="s">
        <v>290</v>
      </c>
      <c r="B5" s="1355" t="s">
        <v>142</v>
      </c>
      <c r="C5" s="1355" t="s">
        <v>143</v>
      </c>
      <c r="D5" s="1732" t="s">
        <v>144</v>
      </c>
      <c r="E5" s="1363" t="s">
        <v>11</v>
      </c>
      <c r="F5" s="1365"/>
      <c r="G5" s="1355" t="s">
        <v>147</v>
      </c>
    </row>
    <row r="6" spans="1:7" s="35" customFormat="1" ht="34.5" customHeight="1">
      <c r="A6" s="1356"/>
      <c r="B6" s="1356"/>
      <c r="C6" s="1356"/>
      <c r="D6" s="1734"/>
      <c r="E6" s="399" t="s">
        <v>145</v>
      </c>
      <c r="F6" s="399" t="s">
        <v>146</v>
      </c>
      <c r="G6" s="1356"/>
    </row>
    <row r="7" spans="1:7" s="447" customFormat="1" ht="102">
      <c r="A7" s="480" t="s">
        <v>1607</v>
      </c>
      <c r="B7" s="479" t="s">
        <v>1561</v>
      </c>
      <c r="C7" s="478" t="s">
        <v>1551</v>
      </c>
      <c r="D7" s="477" t="s">
        <v>1606</v>
      </c>
      <c r="E7" s="476" t="s">
        <v>1554</v>
      </c>
      <c r="F7" s="475">
        <v>20</v>
      </c>
      <c r="G7" s="474">
        <v>400000</v>
      </c>
    </row>
    <row r="8" spans="1:7" s="447" customFormat="1" ht="78.75" customHeight="1">
      <c r="A8" s="586" t="s">
        <v>1605</v>
      </c>
      <c r="B8" s="587" t="s">
        <v>1561</v>
      </c>
      <c r="C8" s="588" t="s">
        <v>1551</v>
      </c>
      <c r="D8" s="589" t="s">
        <v>1604</v>
      </c>
      <c r="E8" s="590" t="s">
        <v>1554</v>
      </c>
      <c r="F8" s="591">
        <v>136</v>
      </c>
      <c r="G8" s="592">
        <v>6612023</v>
      </c>
    </row>
    <row r="9" spans="1:7" s="447" customFormat="1" ht="66.75" customHeight="1">
      <c r="A9" s="480" t="s">
        <v>1603</v>
      </c>
      <c r="B9" s="479" t="s">
        <v>1561</v>
      </c>
      <c r="C9" s="478" t="s">
        <v>1551</v>
      </c>
      <c r="D9" s="593" t="s">
        <v>1602</v>
      </c>
      <c r="E9" s="476" t="s">
        <v>1554</v>
      </c>
      <c r="F9" s="594">
        <v>82</v>
      </c>
      <c r="G9" s="474">
        <v>1416250</v>
      </c>
    </row>
    <row r="10" spans="1:7" s="447" customFormat="1" ht="57">
      <c r="A10" s="319" t="s">
        <v>1601</v>
      </c>
      <c r="B10" s="472" t="s">
        <v>1561</v>
      </c>
      <c r="C10" s="457" t="s">
        <v>1551</v>
      </c>
      <c r="D10" s="462" t="s">
        <v>1568</v>
      </c>
      <c r="E10" s="461" t="s">
        <v>1554</v>
      </c>
      <c r="F10" s="464">
        <v>74</v>
      </c>
      <c r="G10" s="459">
        <v>70000</v>
      </c>
    </row>
    <row r="11" spans="1:7" s="447" customFormat="1" ht="122.4">
      <c r="A11" s="320" t="s">
        <v>1600</v>
      </c>
      <c r="B11" s="595" t="s">
        <v>1561</v>
      </c>
      <c r="C11" s="588" t="s">
        <v>1551</v>
      </c>
      <c r="D11" s="589" t="s">
        <v>1599</v>
      </c>
      <c r="E11" s="590" t="s">
        <v>1554</v>
      </c>
      <c r="F11" s="591">
        <v>60</v>
      </c>
      <c r="G11" s="592">
        <v>2756000</v>
      </c>
    </row>
    <row r="12" spans="1:7" s="447" customFormat="1" ht="408.75" customHeight="1">
      <c r="A12" s="596" t="s">
        <v>1598</v>
      </c>
      <c r="B12" s="597" t="s">
        <v>1561</v>
      </c>
      <c r="C12" s="598" t="s">
        <v>1551</v>
      </c>
      <c r="D12" s="599" t="s">
        <v>1597</v>
      </c>
      <c r="E12" s="600" t="s">
        <v>1554</v>
      </c>
      <c r="F12" s="601">
        <v>120</v>
      </c>
      <c r="G12" s="602">
        <v>1651320</v>
      </c>
    </row>
    <row r="13" spans="1:7" s="447" customFormat="1" ht="357">
      <c r="A13" s="603" t="s">
        <v>1596</v>
      </c>
      <c r="B13" s="597" t="s">
        <v>1561</v>
      </c>
      <c r="C13" s="598" t="s">
        <v>1551</v>
      </c>
      <c r="D13" s="604" t="s">
        <v>1595</v>
      </c>
      <c r="E13" s="600" t="s">
        <v>1554</v>
      </c>
      <c r="F13" s="605">
        <v>214</v>
      </c>
      <c r="G13" s="602">
        <v>6040000</v>
      </c>
    </row>
    <row r="14" spans="1:7" s="447" customFormat="1" ht="108.75" customHeight="1">
      <c r="A14" s="606" t="s">
        <v>1594</v>
      </c>
      <c r="B14" s="607" t="s">
        <v>1561</v>
      </c>
      <c r="C14" s="478" t="s">
        <v>1551</v>
      </c>
      <c r="D14" s="608" t="s">
        <v>1555</v>
      </c>
      <c r="E14" s="476" t="s">
        <v>1554</v>
      </c>
      <c r="F14" s="475">
        <v>31</v>
      </c>
      <c r="G14" s="474">
        <v>600000</v>
      </c>
    </row>
    <row r="15" spans="1:7" s="447" customFormat="1" ht="87" customHeight="1">
      <c r="A15" s="320" t="s">
        <v>1593</v>
      </c>
      <c r="B15" s="587" t="s">
        <v>1561</v>
      </c>
      <c r="C15" s="588" t="s">
        <v>1551</v>
      </c>
      <c r="D15" s="589" t="s">
        <v>1592</v>
      </c>
      <c r="E15" s="590" t="s">
        <v>1554</v>
      </c>
      <c r="F15" s="609">
        <v>161</v>
      </c>
      <c r="G15" s="592">
        <v>6000000</v>
      </c>
    </row>
    <row r="16" spans="1:7" s="468" customFormat="1" ht="275.25" customHeight="1">
      <c r="A16" s="603" t="s">
        <v>1591</v>
      </c>
      <c r="B16" s="610" t="s">
        <v>1561</v>
      </c>
      <c r="C16" s="598" t="s">
        <v>1551</v>
      </c>
      <c r="D16" s="611" t="s">
        <v>1590</v>
      </c>
      <c r="E16" s="612"/>
      <c r="F16" s="613"/>
      <c r="G16" s="614">
        <v>760000</v>
      </c>
    </row>
    <row r="17" spans="1:7" s="447" customFormat="1" ht="346.8">
      <c r="A17" s="596" t="s">
        <v>1589</v>
      </c>
      <c r="B17" s="597" t="s">
        <v>1561</v>
      </c>
      <c r="C17" s="598" t="s">
        <v>1551</v>
      </c>
      <c r="D17" s="599" t="s">
        <v>1588</v>
      </c>
      <c r="E17" s="600" t="s">
        <v>1554</v>
      </c>
      <c r="F17" s="615">
        <v>1000</v>
      </c>
      <c r="G17" s="602">
        <v>1163636</v>
      </c>
    </row>
    <row r="18" spans="1:7" s="447" customFormat="1" ht="51" customHeight="1">
      <c r="A18" s="606" t="s">
        <v>1587</v>
      </c>
      <c r="B18" s="479" t="s">
        <v>1561</v>
      </c>
      <c r="C18" s="478" t="s">
        <v>1551</v>
      </c>
      <c r="D18" s="608" t="s">
        <v>1583</v>
      </c>
      <c r="E18" s="476" t="s">
        <v>1554</v>
      </c>
      <c r="F18" s="475">
        <v>187</v>
      </c>
      <c r="G18" s="474">
        <v>5200000</v>
      </c>
    </row>
    <row r="19" spans="1:7" s="447" customFormat="1" ht="48.75" customHeight="1">
      <c r="A19" s="319" t="s">
        <v>1586</v>
      </c>
      <c r="B19" s="463" t="s">
        <v>1561</v>
      </c>
      <c r="C19" s="457" t="s">
        <v>1551</v>
      </c>
      <c r="D19" s="462" t="s">
        <v>1585</v>
      </c>
      <c r="E19" s="461" t="s">
        <v>1554</v>
      </c>
      <c r="F19" s="460">
        <v>35</v>
      </c>
      <c r="G19" s="459">
        <v>1089000</v>
      </c>
    </row>
    <row r="20" spans="1:7" s="447" customFormat="1" ht="55.5" customHeight="1">
      <c r="A20" s="319" t="s">
        <v>1584</v>
      </c>
      <c r="B20" s="463" t="s">
        <v>1561</v>
      </c>
      <c r="C20" s="457" t="s">
        <v>1551</v>
      </c>
      <c r="D20" s="462" t="s">
        <v>1583</v>
      </c>
      <c r="E20" s="461" t="s">
        <v>1554</v>
      </c>
      <c r="F20" s="464">
        <v>22</v>
      </c>
      <c r="G20" s="459">
        <v>776240</v>
      </c>
    </row>
    <row r="21" spans="1:7" s="447" customFormat="1" ht="59.25" customHeight="1">
      <c r="A21" s="320" t="s">
        <v>1582</v>
      </c>
      <c r="B21" s="616" t="s">
        <v>1561</v>
      </c>
      <c r="C21" s="588" t="s">
        <v>1551</v>
      </c>
      <c r="D21" s="617" t="s">
        <v>1581</v>
      </c>
      <c r="E21" s="590" t="s">
        <v>1554</v>
      </c>
      <c r="F21" s="609">
        <v>70</v>
      </c>
      <c r="G21" s="592">
        <v>1590908.4</v>
      </c>
    </row>
    <row r="22" spans="1:7" s="447" customFormat="1" ht="407.25" customHeight="1">
      <c r="A22" s="596" t="s">
        <v>1580</v>
      </c>
      <c r="B22" s="618" t="s">
        <v>1561</v>
      </c>
      <c r="C22" s="598" t="s">
        <v>1551</v>
      </c>
      <c r="D22" s="599" t="s">
        <v>1579</v>
      </c>
      <c r="E22" s="619" t="s">
        <v>1578</v>
      </c>
      <c r="F22" s="620" t="s">
        <v>1577</v>
      </c>
      <c r="G22" s="602">
        <v>4181000</v>
      </c>
    </row>
    <row r="23" spans="1:7" s="447" customFormat="1" ht="91.8">
      <c r="A23" s="606" t="s">
        <v>1576</v>
      </c>
      <c r="B23" s="621" t="s">
        <v>1561</v>
      </c>
      <c r="C23" s="478" t="s">
        <v>1551</v>
      </c>
      <c r="D23" s="608" t="s">
        <v>1575</v>
      </c>
      <c r="E23" s="622" t="s">
        <v>1574</v>
      </c>
      <c r="F23" s="623" t="s">
        <v>1573</v>
      </c>
      <c r="G23" s="474">
        <v>5522640</v>
      </c>
    </row>
    <row r="24" spans="1:7" s="447" customFormat="1" ht="120.75" customHeight="1">
      <c r="A24" s="473" t="s">
        <v>1572</v>
      </c>
      <c r="B24" s="472" t="s">
        <v>1561</v>
      </c>
      <c r="C24" s="457" t="s">
        <v>1551</v>
      </c>
      <c r="D24" s="462" t="s">
        <v>1568</v>
      </c>
      <c r="E24" s="465" t="s">
        <v>1571</v>
      </c>
      <c r="F24" s="464">
        <v>35</v>
      </c>
      <c r="G24" s="459">
        <v>136363.65</v>
      </c>
    </row>
    <row r="25" spans="1:7" s="447" customFormat="1" ht="58.5" customHeight="1">
      <c r="A25" s="458" t="s">
        <v>1570</v>
      </c>
      <c r="B25" s="467" t="s">
        <v>1561</v>
      </c>
      <c r="C25" s="457" t="s">
        <v>1551</v>
      </c>
      <c r="D25" s="462" t="s">
        <v>1555</v>
      </c>
      <c r="E25" s="461" t="s">
        <v>1554</v>
      </c>
      <c r="F25" s="464">
        <v>140</v>
      </c>
      <c r="G25" s="459">
        <v>3999996</v>
      </c>
    </row>
    <row r="26" spans="1:7" s="447" customFormat="1" ht="98.25" customHeight="1">
      <c r="A26" s="586" t="s">
        <v>1569</v>
      </c>
      <c r="B26" s="595" t="s">
        <v>1561</v>
      </c>
      <c r="C26" s="588" t="s">
        <v>1551</v>
      </c>
      <c r="D26" s="589" t="s">
        <v>1568</v>
      </c>
      <c r="E26" s="590" t="s">
        <v>1554</v>
      </c>
      <c r="F26" s="624">
        <v>184</v>
      </c>
      <c r="G26" s="592">
        <v>4516363.599999994</v>
      </c>
    </row>
    <row r="27" spans="1:7" s="447" customFormat="1" ht="81.599999999999994">
      <c r="A27" s="606" t="s">
        <v>1567</v>
      </c>
      <c r="B27" s="607" t="s">
        <v>1561</v>
      </c>
      <c r="C27" s="478" t="s">
        <v>1551</v>
      </c>
      <c r="D27" s="608" t="s">
        <v>1566</v>
      </c>
      <c r="E27" s="476" t="s">
        <v>1554</v>
      </c>
      <c r="F27" s="625">
        <v>17</v>
      </c>
      <c r="G27" s="474">
        <v>4503640</v>
      </c>
    </row>
    <row r="28" spans="1:7" s="468" customFormat="1" ht="154.5" customHeight="1">
      <c r="A28" s="458" t="s">
        <v>1565</v>
      </c>
      <c r="B28" s="471" t="s">
        <v>1564</v>
      </c>
      <c r="C28" s="457" t="s">
        <v>1551</v>
      </c>
      <c r="D28" s="456" t="s">
        <v>1563</v>
      </c>
      <c r="E28" s="455" t="s">
        <v>1554</v>
      </c>
      <c r="F28" s="470">
        <v>529</v>
      </c>
      <c r="G28" s="469">
        <v>1765908.7999999998</v>
      </c>
    </row>
    <row r="29" spans="1:7" s="447" customFormat="1" ht="87.75" customHeight="1">
      <c r="A29" s="319" t="s">
        <v>1562</v>
      </c>
      <c r="B29" s="467" t="s">
        <v>1561</v>
      </c>
      <c r="C29" s="457" t="s">
        <v>1551</v>
      </c>
      <c r="D29" s="466" t="s">
        <v>1560</v>
      </c>
      <c r="E29" s="465" t="s">
        <v>1559</v>
      </c>
      <c r="F29" s="464" t="s">
        <v>1558</v>
      </c>
      <c r="G29" s="459">
        <v>220000</v>
      </c>
    </row>
    <row r="30" spans="1:7" s="447" customFormat="1" ht="68.400000000000006">
      <c r="A30" s="586" t="s">
        <v>1557</v>
      </c>
      <c r="B30" s="616" t="s">
        <v>1556</v>
      </c>
      <c r="C30" s="588" t="s">
        <v>1551</v>
      </c>
      <c r="D30" s="589" t="s">
        <v>1555</v>
      </c>
      <c r="E30" s="590" t="s">
        <v>1554</v>
      </c>
      <c r="F30" s="609">
        <v>1000</v>
      </c>
      <c r="G30" s="592">
        <v>30524993.310000002</v>
      </c>
    </row>
    <row r="31" spans="1:7" s="454" customFormat="1" ht="63" customHeight="1">
      <c r="A31" s="480" t="s">
        <v>1553</v>
      </c>
      <c r="B31" s="626" t="s">
        <v>1552</v>
      </c>
      <c r="C31" s="478" t="s">
        <v>1551</v>
      </c>
      <c r="D31" s="627"/>
      <c r="E31" s="628" t="s">
        <v>349</v>
      </c>
      <c r="F31" s="629">
        <v>70285</v>
      </c>
      <c r="G31" s="630">
        <v>0</v>
      </c>
    </row>
    <row r="32" spans="1:7" ht="15" customHeight="1">
      <c r="A32" s="416" t="s">
        <v>1550</v>
      </c>
      <c r="B32" s="453"/>
      <c r="C32" s="453"/>
      <c r="D32" s="453"/>
      <c r="E32" s="452"/>
      <c r="F32" s="452"/>
      <c r="G32" s="451">
        <f>SUM(G7:G31)</f>
        <v>91496282.75999999</v>
      </c>
    </row>
    <row r="33" spans="1:7" ht="15" customHeight="1">
      <c r="A33" s="450"/>
      <c r="B33" s="450"/>
      <c r="C33" s="450"/>
      <c r="D33" s="450"/>
      <c r="E33" s="449"/>
      <c r="F33" s="449"/>
      <c r="G33" s="448"/>
    </row>
    <row r="34" spans="1:7" s="447" customFormat="1" ht="24.75" customHeight="1">
      <c r="A34" s="631" t="s">
        <v>79</v>
      </c>
      <c r="B34" s="632"/>
      <c r="C34" s="633"/>
      <c r="D34" s="633"/>
      <c r="E34" s="633"/>
      <c r="F34" s="633"/>
      <c r="G34" s="634"/>
    </row>
    <row r="35" spans="1:7" ht="99.75" customHeight="1">
      <c r="A35" s="1816" t="s">
        <v>1549</v>
      </c>
      <c r="B35" s="1817"/>
      <c r="C35" s="1817"/>
      <c r="D35" s="1817"/>
      <c r="E35" s="1817"/>
      <c r="F35" s="1817"/>
      <c r="G35" s="1818"/>
    </row>
    <row r="36" spans="1:7">
      <c r="A36" s="414"/>
      <c r="B36" s="414"/>
      <c r="E36" s="413"/>
    </row>
    <row r="37" spans="1:7">
      <c r="A37" s="412"/>
      <c r="B37" s="412"/>
      <c r="E37" s="411"/>
    </row>
  </sheetData>
  <mergeCells count="10">
    <mergeCell ref="A35:G35"/>
    <mergeCell ref="A1:G1"/>
    <mergeCell ref="A3:G3"/>
    <mergeCell ref="A4:G4"/>
    <mergeCell ref="A5:A6"/>
    <mergeCell ref="B5:B6"/>
    <mergeCell ref="C5:C6"/>
    <mergeCell ref="D5:D6"/>
    <mergeCell ref="E5:F5"/>
    <mergeCell ref="G5:G6"/>
  </mergeCells>
  <printOptions horizontalCentered="1"/>
  <pageMargins left="0.39370078740157483" right="1.1811023622047243" top="1.1811023622047243" bottom="0.86614173228346458" header="0.39370078740157483" footer="0.59055118110236215"/>
  <pageSetup scale="83" fitToHeight="0" orientation="landscape" r:id="rId1"/>
  <headerFooter scaleWithDoc="0">
    <oddHeader>&amp;L&amp;G&amp;R&amp;G</oddHeader>
    <oddFooter>&amp;R&amp;G</oddFooter>
  </headerFooter>
  <rowBreaks count="4" manualBreakCount="4">
    <brk id="8" max="16383" man="1"/>
    <brk id="12" max="6" man="1"/>
    <brk id="17" max="6" man="1"/>
    <brk id="30" max="16383"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C28"/>
  <sheetViews>
    <sheetView showGridLines="0" view="pageBreakPreview" topLeftCell="A19" zoomScaleSheetLayoutView="100" workbookViewId="0">
      <selection activeCell="H17" sqref="H17"/>
    </sheetView>
  </sheetViews>
  <sheetFormatPr baseColWidth="10" defaultColWidth="11.44140625" defaultRowHeight="13.2"/>
  <cols>
    <col min="1" max="1" width="42.33203125" style="24" customWidth="1"/>
    <col min="2" max="3" width="50.6640625" style="24" customWidth="1"/>
    <col min="4" max="4" width="2.33203125" style="24" customWidth="1"/>
    <col min="5" max="16384" width="11.44140625" style="24"/>
  </cols>
  <sheetData>
    <row r="1" spans="1:3" ht="35.1" customHeight="1">
      <c r="A1" s="1825" t="s">
        <v>40</v>
      </c>
      <c r="B1" s="1826"/>
      <c r="C1" s="1827"/>
    </row>
    <row r="2" spans="1:3" ht="6.75" customHeight="1">
      <c r="A2" s="236"/>
      <c r="B2" s="236"/>
      <c r="C2" s="236"/>
    </row>
    <row r="3" spans="1:3" s="25" customFormat="1" ht="15" customHeight="1">
      <c r="A3" s="1814" t="s">
        <v>457</v>
      </c>
      <c r="B3" s="1814"/>
      <c r="C3" s="1814"/>
    </row>
    <row r="4" spans="1:3" s="25" customFormat="1" ht="15" customHeight="1">
      <c r="A4" s="1814" t="s">
        <v>458</v>
      </c>
      <c r="B4" s="1814"/>
      <c r="C4" s="1814"/>
    </row>
    <row r="5" spans="1:3" s="25" customFormat="1" ht="6.75" customHeight="1">
      <c r="A5" s="237"/>
      <c r="B5" s="237"/>
      <c r="C5" s="237"/>
    </row>
    <row r="6" spans="1:3" s="25" customFormat="1" ht="15" customHeight="1">
      <c r="A6" s="1819" t="s">
        <v>14</v>
      </c>
      <c r="B6" s="1820"/>
      <c r="C6" s="1821"/>
    </row>
    <row r="7" spans="1:3" s="25" customFormat="1" ht="6.75" customHeight="1">
      <c r="A7" s="1829"/>
      <c r="B7" s="1829"/>
      <c r="C7" s="1829"/>
    </row>
    <row r="8" spans="1:3" s="25" customFormat="1" ht="15" customHeight="1">
      <c r="A8" s="238" t="s">
        <v>15</v>
      </c>
      <c r="B8" s="1822"/>
      <c r="C8" s="1823"/>
    </row>
    <row r="9" spans="1:3" s="25" customFormat="1" ht="15" customHeight="1">
      <c r="A9" s="238" t="s">
        <v>16</v>
      </c>
      <c r="B9" s="1822"/>
      <c r="C9" s="1828"/>
    </row>
    <row r="10" spans="1:3" s="25" customFormat="1" ht="15" customHeight="1">
      <c r="A10" s="238" t="s">
        <v>17</v>
      </c>
      <c r="B10" s="1822"/>
      <c r="C10" s="1823"/>
    </row>
    <row r="11" spans="1:3" s="25" customFormat="1" ht="15" customHeight="1">
      <c r="A11" s="238" t="s">
        <v>18</v>
      </c>
      <c r="B11" s="1822"/>
      <c r="C11" s="1823"/>
    </row>
    <row r="12" spans="1:3" s="25" customFormat="1" ht="15" customHeight="1">
      <c r="A12" s="239" t="s">
        <v>19</v>
      </c>
      <c r="B12" s="1822"/>
      <c r="C12" s="1823"/>
    </row>
    <row r="13" spans="1:3" s="25" customFormat="1" ht="33.6" customHeight="1">
      <c r="A13" s="239" t="s">
        <v>20</v>
      </c>
      <c r="B13" s="1822"/>
      <c r="C13" s="1824"/>
    </row>
    <row r="14" spans="1:3" s="25" customFormat="1" ht="33.6" customHeight="1">
      <c r="A14" s="239" t="s">
        <v>21</v>
      </c>
      <c r="B14" s="1822"/>
      <c r="C14" s="1823"/>
    </row>
    <row r="15" spans="1:3" s="25" customFormat="1" ht="33.6" customHeight="1">
      <c r="A15" s="239" t="s">
        <v>22</v>
      </c>
      <c r="B15" s="1822"/>
      <c r="C15" s="1823"/>
    </row>
    <row r="16" spans="1:3" s="25" customFormat="1" ht="6.75" customHeight="1">
      <c r="A16" s="237"/>
      <c r="B16" s="237"/>
      <c r="C16" s="237"/>
    </row>
    <row r="17" spans="1:3" s="25" customFormat="1" ht="15" customHeight="1">
      <c r="A17" s="1819" t="s">
        <v>23</v>
      </c>
      <c r="B17" s="1820"/>
      <c r="C17" s="1821"/>
    </row>
    <row r="18" spans="1:3" s="25" customFormat="1" ht="29.1" customHeight="1">
      <c r="A18" s="240" t="s">
        <v>24</v>
      </c>
      <c r="B18" s="240" t="s">
        <v>25</v>
      </c>
      <c r="C18" s="241" t="s">
        <v>225</v>
      </c>
    </row>
    <row r="19" spans="1:3" s="25" customFormat="1" ht="15" customHeight="1">
      <c r="A19" s="242"/>
      <c r="B19" s="242"/>
      <c r="C19" s="243"/>
    </row>
    <row r="20" spans="1:3" s="25" customFormat="1" ht="6.75" customHeight="1">
      <c r="A20" s="237"/>
      <c r="B20" s="237"/>
      <c r="C20" s="237"/>
    </row>
    <row r="21" spans="1:3" s="25" customFormat="1" ht="15" customHeight="1">
      <c r="A21" s="1819" t="s">
        <v>26</v>
      </c>
      <c r="B21" s="1820"/>
      <c r="C21" s="1821"/>
    </row>
    <row r="22" spans="1:3" s="25" customFormat="1" ht="15" customHeight="1">
      <c r="A22" s="244" t="s">
        <v>27</v>
      </c>
      <c r="B22" s="244" t="s">
        <v>28</v>
      </c>
      <c r="C22" s="245" t="s">
        <v>29</v>
      </c>
    </row>
    <row r="23" spans="1:3" s="25" customFormat="1" ht="15" customHeight="1">
      <c r="A23" s="242"/>
      <c r="B23" s="242"/>
      <c r="C23" s="243"/>
    </row>
    <row r="24" spans="1:3" s="25" customFormat="1" ht="6.75" customHeight="1">
      <c r="A24" s="237"/>
      <c r="B24" s="237"/>
      <c r="C24" s="237"/>
    </row>
    <row r="25" spans="1:3" s="25" customFormat="1" ht="15" customHeight="1">
      <c r="A25" s="1819" t="s">
        <v>30</v>
      </c>
      <c r="B25" s="1820"/>
      <c r="C25" s="1821"/>
    </row>
    <row r="26" spans="1:3" s="25" customFormat="1" ht="15" customHeight="1">
      <c r="A26" s="244" t="s">
        <v>31</v>
      </c>
      <c r="B26" s="244" t="s">
        <v>32</v>
      </c>
      <c r="C26" s="245" t="s">
        <v>323</v>
      </c>
    </row>
    <row r="27" spans="1:3" s="25" customFormat="1" ht="35.1" customHeight="1">
      <c r="A27" s="246"/>
      <c r="B27" s="244"/>
      <c r="C27" s="243"/>
    </row>
    <row r="28" spans="1:3">
      <c r="A28" s="25"/>
      <c r="B28" s="25"/>
      <c r="C28" s="25"/>
    </row>
  </sheetData>
  <mergeCells count="16">
    <mergeCell ref="A1:C1"/>
    <mergeCell ref="A6:C6"/>
    <mergeCell ref="B8:C8"/>
    <mergeCell ref="B9:C9"/>
    <mergeCell ref="A7:C7"/>
    <mergeCell ref="A3:C3"/>
    <mergeCell ref="A4:C4"/>
    <mergeCell ref="A17:C17"/>
    <mergeCell ref="A21:C21"/>
    <mergeCell ref="A25:C25"/>
    <mergeCell ref="B10:C10"/>
    <mergeCell ref="B11:C11"/>
    <mergeCell ref="B12:C12"/>
    <mergeCell ref="B13:C13"/>
    <mergeCell ref="B14:C14"/>
    <mergeCell ref="B15:C15"/>
  </mergeCells>
  <printOptions horizontalCentered="1"/>
  <pageMargins left="0.39370078740157483" right="0.39370078740157483" top="1.3779527559055118" bottom="0.86614173228346458" header="0.39370078740157483" footer="0.59055118110236227"/>
  <pageSetup scale="92" fitToHeight="0" orientation="landscape" r:id="rId1"/>
  <headerFooter scaleWithDoc="0">
    <oddHeader>&amp;L&amp;G&amp;R&amp;G</oddHeader>
    <oddFooter>&amp;R&amp;G</oddFoot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showGridLines="0" view="pageBreakPreview" zoomScaleSheetLayoutView="100" workbookViewId="0">
      <selection activeCell="H17" sqref="H17"/>
    </sheetView>
  </sheetViews>
  <sheetFormatPr baseColWidth="10" defaultColWidth="12.5546875" defaultRowHeight="13.8"/>
  <cols>
    <col min="1" max="1" width="60.33203125" style="61" customWidth="1"/>
    <col min="2" max="4" width="16.33203125" style="54" customWidth="1"/>
    <col min="5" max="5" width="66.33203125" style="54" customWidth="1"/>
    <col min="6" max="6" width="1.6640625" style="54" customWidth="1"/>
    <col min="7" max="16384" width="12.5546875" style="54"/>
  </cols>
  <sheetData>
    <row r="1" spans="1:5" ht="35.1" customHeight="1">
      <c r="A1" s="1825" t="s">
        <v>245</v>
      </c>
      <c r="B1" s="1826"/>
      <c r="C1" s="1826"/>
      <c r="D1" s="1826"/>
      <c r="E1" s="1826"/>
    </row>
    <row r="2" spans="1:5" ht="7.5" customHeight="1">
      <c r="A2" s="62"/>
      <c r="B2" s="63"/>
      <c r="C2" s="63"/>
      <c r="D2" s="63"/>
      <c r="E2" s="63"/>
    </row>
    <row r="3" spans="1:5" ht="20.100000000000001" customHeight="1">
      <c r="A3" s="1288" t="s">
        <v>457</v>
      </c>
      <c r="B3" s="1289"/>
      <c r="C3" s="1289"/>
      <c r="D3" s="1289"/>
      <c r="E3" s="1290"/>
    </row>
    <row r="4" spans="1:5" ht="20.100000000000001" customHeight="1">
      <c r="A4" s="1288" t="s">
        <v>458</v>
      </c>
      <c r="B4" s="1289"/>
      <c r="C4" s="1289"/>
      <c r="D4" s="1289"/>
      <c r="E4" s="1290"/>
    </row>
    <row r="5" spans="1:5" ht="26.1" customHeight="1">
      <c r="A5" s="1830" t="s">
        <v>243</v>
      </c>
      <c r="B5" s="1805" t="s">
        <v>246</v>
      </c>
      <c r="C5" s="1832"/>
      <c r="D5" s="1833"/>
      <c r="E5" s="1834" t="s">
        <v>191</v>
      </c>
    </row>
    <row r="6" spans="1:5" s="55" customFormat="1" ht="26.1" customHeight="1">
      <c r="A6" s="1831"/>
      <c r="B6" s="70" t="s">
        <v>244</v>
      </c>
      <c r="C6" s="70" t="s">
        <v>12</v>
      </c>
      <c r="D6" s="71" t="s">
        <v>8</v>
      </c>
      <c r="E6" s="1835"/>
    </row>
    <row r="7" spans="1:5" ht="20.25" customHeight="1">
      <c r="A7" s="66" t="s">
        <v>0</v>
      </c>
      <c r="B7" s="66" t="s">
        <v>1</v>
      </c>
      <c r="C7" s="66" t="s">
        <v>2</v>
      </c>
      <c r="D7" s="66" t="s">
        <v>6</v>
      </c>
      <c r="E7" s="66" t="s">
        <v>3</v>
      </c>
    </row>
    <row r="8" spans="1:5" ht="20.25" customHeight="1">
      <c r="A8" s="67"/>
      <c r="B8" s="68"/>
      <c r="C8" s="68"/>
      <c r="D8" s="68"/>
      <c r="E8" s="68"/>
    </row>
    <row r="9" spans="1:5" ht="20.25" customHeight="1">
      <c r="A9" s="67"/>
      <c r="B9" s="68"/>
      <c r="C9" s="68"/>
      <c r="D9" s="68"/>
      <c r="E9" s="68"/>
    </row>
    <row r="10" spans="1:5" ht="20.25" customHeight="1">
      <c r="A10" s="67"/>
      <c r="B10" s="68"/>
      <c r="C10" s="68"/>
      <c r="D10" s="68"/>
      <c r="E10" s="68"/>
    </row>
    <row r="11" spans="1:5" ht="20.25" customHeight="1">
      <c r="A11" s="67"/>
      <c r="B11" s="68"/>
      <c r="C11" s="68"/>
      <c r="D11" s="68"/>
      <c r="E11" s="68"/>
    </row>
    <row r="12" spans="1:5" ht="20.25" customHeight="1">
      <c r="A12" s="67"/>
      <c r="B12" s="68"/>
      <c r="C12" s="68"/>
      <c r="D12" s="68"/>
      <c r="E12" s="68"/>
    </row>
    <row r="13" spans="1:5" ht="20.25" customHeight="1">
      <c r="A13" s="67"/>
      <c r="B13" s="68"/>
      <c r="C13" s="68"/>
      <c r="D13" s="68"/>
      <c r="E13" s="68"/>
    </row>
    <row r="14" spans="1:5" ht="20.25" customHeight="1">
      <c r="A14" s="67"/>
      <c r="B14" s="68"/>
      <c r="C14" s="68"/>
      <c r="D14" s="68"/>
      <c r="E14" s="68"/>
    </row>
    <row r="15" spans="1:5" ht="20.25" customHeight="1">
      <c r="A15" s="67"/>
      <c r="B15" s="68"/>
      <c r="C15" s="68"/>
      <c r="D15" s="68"/>
      <c r="E15" s="68"/>
    </row>
    <row r="16" spans="1:5" ht="20.25" customHeight="1">
      <c r="A16" s="67"/>
      <c r="B16" s="68"/>
      <c r="C16" s="68"/>
      <c r="D16" s="68"/>
      <c r="E16" s="68"/>
    </row>
    <row r="17" spans="1:5" ht="20.25" customHeight="1">
      <c r="A17" s="67"/>
      <c r="B17" s="68"/>
      <c r="C17" s="68"/>
      <c r="D17" s="68"/>
      <c r="E17" s="68"/>
    </row>
    <row r="18" spans="1:5" ht="20.25" customHeight="1">
      <c r="A18" s="67"/>
      <c r="B18" s="68"/>
      <c r="C18" s="68"/>
      <c r="D18" s="68"/>
      <c r="E18" s="68"/>
    </row>
    <row r="19" spans="1:5" ht="20.25" customHeight="1">
      <c r="A19" s="67"/>
      <c r="B19" s="68"/>
      <c r="C19" s="68"/>
      <c r="D19" s="68"/>
      <c r="E19" s="68"/>
    </row>
    <row r="20" spans="1:5" ht="20.25" customHeight="1">
      <c r="A20" s="67"/>
      <c r="B20" s="68"/>
      <c r="C20" s="68"/>
      <c r="D20" s="68"/>
      <c r="E20" s="68"/>
    </row>
    <row r="21" spans="1:5" ht="20.25" customHeight="1">
      <c r="A21" s="67"/>
      <c r="B21" s="68"/>
      <c r="C21" s="68"/>
      <c r="D21" s="68"/>
      <c r="E21" s="68"/>
    </row>
    <row r="22" spans="1:5" ht="20.25" customHeight="1">
      <c r="A22" s="67"/>
      <c r="B22" s="68"/>
      <c r="C22" s="68"/>
      <c r="D22" s="68"/>
      <c r="E22" s="68"/>
    </row>
    <row r="23" spans="1:5" ht="20.25" customHeight="1">
      <c r="A23" s="69" t="s">
        <v>55</v>
      </c>
      <c r="B23" s="68"/>
      <c r="C23" s="68"/>
      <c r="D23" s="68"/>
      <c r="E23" s="68"/>
    </row>
    <row r="24" spans="1:5" ht="20.25" customHeight="1">
      <c r="A24" s="64"/>
      <c r="B24" s="65"/>
      <c r="C24" s="65"/>
      <c r="D24" s="65"/>
      <c r="E24" s="65"/>
    </row>
    <row r="25" spans="1:5">
      <c r="A25" s="56"/>
    </row>
    <row r="26" spans="1:5">
      <c r="A26" s="57"/>
      <c r="C26" s="58"/>
      <c r="D26" s="58"/>
    </row>
    <row r="27" spans="1:5">
      <c r="A27" s="59"/>
      <c r="C27" s="60"/>
      <c r="D27" s="60"/>
    </row>
  </sheetData>
  <mergeCells count="6">
    <mergeCell ref="A1:E1"/>
    <mergeCell ref="A3:E3"/>
    <mergeCell ref="A4:E4"/>
    <mergeCell ref="A5:A6"/>
    <mergeCell ref="B5:D5"/>
    <mergeCell ref="E5:E6"/>
  </mergeCells>
  <conditionalFormatting sqref="A3">
    <cfRule type="cellIs" dxfId="19" priority="2" stopIfTrue="1" operator="equal">
      <formula>"VAYA A LA HOJA INICIO Y SELECIONE LA UNIDAD RESPONSABLE CORRESPONDIENTE A ESTE INFORME"</formula>
    </cfRule>
  </conditionalFormatting>
  <conditionalFormatting sqref="A4">
    <cfRule type="cellIs" dxfId="18" priority="1" stopIfTrue="1" operator="equal">
      <formula>"VAYA A LA HOJA INICIO Y SELECIONE EL PERIODO CORRESPONDIENTE A ESTE INFORME"</formula>
    </cfRule>
  </conditionalFormatting>
  <dataValidations count="1">
    <dataValidation allowBlank="1" sqref="A3"/>
  </dataValidations>
  <printOptions horizontalCentered="1"/>
  <pageMargins left="0.39370078740157483" right="0.39370078740157483" top="1.3779527559055118" bottom="0.86614173228346458" header="0.39370078740157483" footer="0.59055118110236227"/>
  <pageSetup scale="75" fitToHeight="0" orientation="landscape" r:id="rId1"/>
  <headerFooter scaleWithDoc="0">
    <oddHeader>&amp;L&amp;G&amp;R&amp;G</oddHeader>
    <oddFooter>&amp;R&amp;G</oddFoot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28"/>
  <sheetViews>
    <sheetView showGridLines="0" view="pageBreakPreview" zoomScaleNormal="70" zoomScaleSheetLayoutView="100" workbookViewId="0">
      <selection activeCell="A23" sqref="A23:H23"/>
    </sheetView>
  </sheetViews>
  <sheetFormatPr baseColWidth="10" defaultColWidth="9.33203125" defaultRowHeight="13.2"/>
  <cols>
    <col min="1" max="1" width="34.6640625" style="8" customWidth="1"/>
    <col min="2" max="2" width="31.33203125" style="8" customWidth="1"/>
    <col min="3" max="3" width="30" style="8" customWidth="1"/>
    <col min="4" max="4" width="12.5546875" style="8" bestFit="1" customWidth="1"/>
    <col min="5" max="7" width="15.6640625" style="8" customWidth="1"/>
    <col min="8" max="8" width="14.33203125" style="8" customWidth="1"/>
    <col min="9" max="9" width="2.33203125" style="8" customWidth="1"/>
    <col min="10" max="16384" width="9.33203125" style="8"/>
  </cols>
  <sheetData>
    <row r="1" spans="1:8" ht="35.1" customHeight="1">
      <c r="A1" s="1324" t="s">
        <v>97</v>
      </c>
      <c r="B1" s="1325"/>
      <c r="C1" s="1325"/>
      <c r="D1" s="1325"/>
      <c r="E1" s="1325"/>
      <c r="F1" s="1325"/>
      <c r="G1" s="1325"/>
      <c r="H1" s="1326"/>
    </row>
    <row r="2" spans="1:8" ht="8.25" customHeight="1">
      <c r="A2" s="234"/>
      <c r="B2" s="234"/>
      <c r="C2" s="234"/>
      <c r="D2" s="234"/>
      <c r="E2" s="234"/>
      <c r="F2" s="234"/>
      <c r="G2" s="234"/>
      <c r="H2" s="234"/>
    </row>
    <row r="3" spans="1:8" ht="19.5" customHeight="1">
      <c r="A3" s="1814" t="s">
        <v>457</v>
      </c>
      <c r="B3" s="1814"/>
      <c r="C3" s="1814"/>
      <c r="D3" s="1814"/>
      <c r="E3" s="1814"/>
      <c r="F3" s="1814"/>
      <c r="G3" s="1814"/>
      <c r="H3" s="1814"/>
    </row>
    <row r="4" spans="1:8" ht="19.5" customHeight="1">
      <c r="A4" s="1814" t="s">
        <v>458</v>
      </c>
      <c r="B4" s="1814"/>
      <c r="C4" s="1814"/>
      <c r="D4" s="1814"/>
      <c r="E4" s="1814"/>
      <c r="F4" s="1814"/>
      <c r="G4" s="1814"/>
      <c r="H4" s="1814"/>
    </row>
    <row r="5" spans="1:8" ht="9" customHeight="1">
      <c r="A5" s="95"/>
      <c r="B5" s="95"/>
      <c r="C5" s="95"/>
      <c r="D5" s="95"/>
      <c r="E5" s="95"/>
      <c r="F5" s="95"/>
      <c r="G5" s="95"/>
      <c r="H5" s="95"/>
    </row>
    <row r="6" spans="1:8" ht="20.100000000000001" customHeight="1">
      <c r="A6" s="1319" t="s">
        <v>148</v>
      </c>
      <c r="B6" s="1319" t="s">
        <v>149</v>
      </c>
      <c r="C6" s="1319" t="s">
        <v>150</v>
      </c>
      <c r="D6" s="1319" t="s">
        <v>151</v>
      </c>
      <c r="E6" s="1810" t="s">
        <v>44</v>
      </c>
      <c r="F6" s="1815"/>
      <c r="G6" s="1815"/>
      <c r="H6" s="1811"/>
    </row>
    <row r="7" spans="1:8" s="20" customFormat="1" ht="51" customHeight="1">
      <c r="A7" s="1809"/>
      <c r="B7" s="1809"/>
      <c r="C7" s="1809"/>
      <c r="D7" s="1809"/>
      <c r="E7" s="98" t="s">
        <v>153</v>
      </c>
      <c r="F7" s="98" t="s">
        <v>293</v>
      </c>
      <c r="G7" s="98" t="s">
        <v>152</v>
      </c>
      <c r="H7" s="97" t="s">
        <v>280</v>
      </c>
    </row>
    <row r="8" spans="1:8">
      <c r="A8" s="247"/>
      <c r="B8" s="247"/>
      <c r="C8" s="248"/>
      <c r="D8" s="249"/>
      <c r="E8" s="250"/>
      <c r="F8" s="250"/>
      <c r="G8" s="250"/>
      <c r="H8" s="247"/>
    </row>
    <row r="9" spans="1:8">
      <c r="A9" s="251"/>
      <c r="B9" s="252"/>
      <c r="C9" s="251"/>
      <c r="D9" s="253"/>
      <c r="E9" s="254"/>
      <c r="F9" s="254"/>
      <c r="G9" s="254"/>
      <c r="H9" s="253"/>
    </row>
    <row r="10" spans="1:8">
      <c r="A10" s="251"/>
      <c r="B10" s="235"/>
      <c r="C10" s="251"/>
      <c r="D10" s="253"/>
      <c r="E10" s="254"/>
      <c r="F10" s="254"/>
      <c r="G10" s="254"/>
      <c r="H10" s="253"/>
    </row>
    <row r="11" spans="1:8">
      <c r="A11" s="251"/>
      <c r="B11" s="235"/>
      <c r="C11" s="251"/>
      <c r="D11" s="253"/>
      <c r="E11" s="254"/>
      <c r="F11" s="254"/>
      <c r="G11" s="254"/>
      <c r="H11" s="253"/>
    </row>
    <row r="12" spans="1:8">
      <c r="A12" s="251"/>
      <c r="B12" s="235"/>
      <c r="C12" s="251"/>
      <c r="D12" s="253"/>
      <c r="E12" s="254"/>
      <c r="F12" s="254"/>
      <c r="G12" s="254"/>
      <c r="H12" s="253"/>
    </row>
    <row r="13" spans="1:8">
      <c r="A13" s="251"/>
      <c r="B13" s="235"/>
      <c r="C13" s="251"/>
      <c r="D13" s="253"/>
      <c r="E13" s="254"/>
      <c r="F13" s="254"/>
      <c r="G13" s="254"/>
      <c r="H13" s="253"/>
    </row>
    <row r="14" spans="1:8">
      <c r="A14" s="251"/>
      <c r="B14" s="235"/>
      <c r="C14" s="251"/>
      <c r="D14" s="253"/>
      <c r="E14" s="254"/>
      <c r="F14" s="254"/>
      <c r="G14" s="254"/>
      <c r="H14" s="253"/>
    </row>
    <row r="15" spans="1:8">
      <c r="A15" s="251"/>
      <c r="B15" s="235"/>
      <c r="C15" s="251"/>
      <c r="D15" s="253"/>
      <c r="E15" s="254"/>
      <c r="F15" s="254"/>
      <c r="G15" s="254"/>
      <c r="H15" s="253"/>
    </row>
    <row r="16" spans="1:8">
      <c r="A16" s="251"/>
      <c r="B16" s="235"/>
      <c r="C16" s="251"/>
      <c r="D16" s="253"/>
      <c r="E16" s="254"/>
      <c r="F16" s="254"/>
      <c r="G16" s="254"/>
      <c r="H16" s="253"/>
    </row>
    <row r="17" spans="1:8">
      <c r="A17" s="251"/>
      <c r="B17" s="235"/>
      <c r="C17" s="251"/>
      <c r="D17" s="253"/>
      <c r="E17" s="254"/>
      <c r="F17" s="254"/>
      <c r="G17" s="254"/>
      <c r="H17" s="253"/>
    </row>
    <row r="18" spans="1:8">
      <c r="A18" s="251"/>
      <c r="B18" s="235"/>
      <c r="C18" s="251"/>
      <c r="D18" s="253"/>
      <c r="E18" s="254"/>
      <c r="F18" s="254"/>
      <c r="G18" s="254"/>
      <c r="H18" s="253"/>
    </row>
    <row r="19" spans="1:8">
      <c r="A19" s="251"/>
      <c r="B19" s="235"/>
      <c r="C19" s="251"/>
      <c r="D19" s="253"/>
      <c r="E19" s="254"/>
      <c r="F19" s="254"/>
      <c r="G19" s="254"/>
      <c r="H19" s="253"/>
    </row>
    <row r="20" spans="1:8">
      <c r="A20" s="251"/>
      <c r="B20" s="235"/>
      <c r="C20" s="251"/>
      <c r="D20" s="253"/>
      <c r="E20" s="254"/>
      <c r="F20" s="254"/>
      <c r="G20" s="254"/>
      <c r="H20" s="253"/>
    </row>
    <row r="21" spans="1:8">
      <c r="A21" s="255" t="s">
        <v>96</v>
      </c>
      <c r="B21" s="235"/>
      <c r="C21" s="251"/>
      <c r="D21" s="253"/>
      <c r="E21" s="256"/>
      <c r="F21" s="256"/>
      <c r="G21" s="256"/>
      <c r="H21" s="253"/>
    </row>
    <row r="22" spans="1:8">
      <c r="A22" s="257"/>
      <c r="B22" s="257"/>
      <c r="C22" s="251"/>
      <c r="D22" s="253"/>
      <c r="E22" s="254"/>
      <c r="F22" s="254"/>
      <c r="G22" s="254"/>
      <c r="H22" s="253"/>
    </row>
    <row r="23" spans="1:8" ht="81" customHeight="1">
      <c r="A23" s="1836" t="s">
        <v>1783</v>
      </c>
      <c r="B23" s="1836"/>
      <c r="C23" s="1836"/>
      <c r="D23" s="1836"/>
      <c r="E23" s="1836"/>
      <c r="F23" s="1836"/>
      <c r="G23" s="1836"/>
      <c r="H23" s="1836"/>
    </row>
    <row r="24" spans="1:8">
      <c r="A24" s="21"/>
    </row>
    <row r="25" spans="1:8">
      <c r="A25" s="11"/>
    </row>
    <row r="27" spans="1:8">
      <c r="A27" s="12"/>
      <c r="E27" s="22"/>
    </row>
    <row r="28" spans="1:8">
      <c r="A28" s="13"/>
      <c r="E28" s="23"/>
    </row>
  </sheetData>
  <mergeCells count="9">
    <mergeCell ref="A23:H23"/>
    <mergeCell ref="A1:H1"/>
    <mergeCell ref="E6:H6"/>
    <mergeCell ref="D6:D7"/>
    <mergeCell ref="A6:A7"/>
    <mergeCell ref="B6:B7"/>
    <mergeCell ref="C6:C7"/>
    <mergeCell ref="A3:H3"/>
    <mergeCell ref="A4:H4"/>
  </mergeCells>
  <printOptions horizontalCentered="1"/>
  <pageMargins left="0.39370078740157483" right="1.1811023622047243" top="1.1811023622047243" bottom="0.86614173228346458" header="0.39370078740157483" footer="0.59055118110236215"/>
  <pageSetup scale="72" fitToHeight="0" orientation="landscape" r:id="rId1"/>
  <headerFooter scaleWithDoc="0">
    <oddHeader>&amp;L&amp;G&amp;R&amp;G</oddHeader>
    <oddFooter>&amp;R&amp;G</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P27"/>
  <sheetViews>
    <sheetView showGridLines="0" view="pageBreakPreview" topLeftCell="A16" zoomScaleSheetLayoutView="100" workbookViewId="0">
      <selection activeCell="H17" sqref="H17"/>
    </sheetView>
  </sheetViews>
  <sheetFormatPr baseColWidth="10" defaultColWidth="12.5546875" defaultRowHeight="13.2"/>
  <cols>
    <col min="1" max="7" width="4.5546875" style="14" customWidth="1"/>
    <col min="8" max="8" width="51" style="19" customWidth="1"/>
    <col min="9" max="11" width="15.44140625" style="14" customWidth="1"/>
    <col min="12" max="12" width="17" style="14" customWidth="1"/>
    <col min="13" max="13" width="46.33203125" style="14" customWidth="1"/>
    <col min="14" max="14" width="2.33203125" style="14" customWidth="1"/>
    <col min="15" max="16384" width="12.5546875" style="14"/>
  </cols>
  <sheetData>
    <row r="1" spans="1:15" s="16" customFormat="1" ht="23.1" customHeight="1">
      <c r="A1" s="1843" t="s">
        <v>89</v>
      </c>
      <c r="B1" s="1844"/>
      <c r="C1" s="1844"/>
      <c r="D1" s="1844"/>
      <c r="E1" s="1844"/>
      <c r="F1" s="1844"/>
      <c r="G1" s="1844"/>
      <c r="H1" s="1844"/>
      <c r="I1" s="1844"/>
      <c r="J1" s="1844"/>
      <c r="K1" s="1844"/>
      <c r="L1" s="1844"/>
      <c r="M1" s="1845"/>
    </row>
    <row r="2" spans="1:15" s="16" customFormat="1" ht="23.1" customHeight="1">
      <c r="A2" s="1846" t="s">
        <v>282</v>
      </c>
      <c r="B2" s="1847"/>
      <c r="C2" s="1847"/>
      <c r="D2" s="1847"/>
      <c r="E2" s="1847"/>
      <c r="F2" s="1847"/>
      <c r="G2" s="1847"/>
      <c r="H2" s="1847"/>
      <c r="I2" s="1847"/>
      <c r="J2" s="1847"/>
      <c r="K2" s="1847"/>
      <c r="L2" s="1847"/>
      <c r="M2" s="1848"/>
    </row>
    <row r="3" spans="1:15" ht="7.5" customHeight="1">
      <c r="A3" s="258"/>
      <c r="B3" s="258"/>
      <c r="C3" s="258"/>
      <c r="D3" s="258"/>
      <c r="E3" s="258"/>
      <c r="F3" s="258"/>
      <c r="G3" s="258"/>
      <c r="H3" s="62"/>
      <c r="I3" s="63"/>
      <c r="J3" s="63"/>
      <c r="K3" s="63"/>
      <c r="L3" s="63"/>
      <c r="M3" s="63"/>
    </row>
    <row r="4" spans="1:15" ht="20.100000000000001" customHeight="1">
      <c r="A4" s="1349" t="s">
        <v>457</v>
      </c>
      <c r="B4" s="1350"/>
      <c r="C4" s="1350"/>
      <c r="D4" s="1350"/>
      <c r="E4" s="1350"/>
      <c r="F4" s="1350"/>
      <c r="G4" s="1350"/>
      <c r="H4" s="1350"/>
      <c r="I4" s="1350"/>
      <c r="J4" s="1350"/>
      <c r="K4" s="1350"/>
      <c r="L4" s="1350"/>
      <c r="M4" s="1351"/>
    </row>
    <row r="5" spans="1:15" ht="20.100000000000001" customHeight="1">
      <c r="A5" s="1349" t="s">
        <v>458</v>
      </c>
      <c r="B5" s="1350"/>
      <c r="C5" s="1350"/>
      <c r="D5" s="1350"/>
      <c r="E5" s="1350"/>
      <c r="F5" s="1350"/>
      <c r="G5" s="1350"/>
      <c r="H5" s="1350"/>
      <c r="I5" s="1350"/>
      <c r="J5" s="1350"/>
      <c r="K5" s="1350"/>
      <c r="L5" s="1350"/>
      <c r="M5" s="1351"/>
    </row>
    <row r="6" spans="1:15" ht="26.1" customHeight="1">
      <c r="A6" s="1849" t="s">
        <v>41</v>
      </c>
      <c r="B6" s="1854" t="s">
        <v>281</v>
      </c>
      <c r="C6" s="1855"/>
      <c r="D6" s="1855"/>
      <c r="E6" s="1856"/>
      <c r="F6" s="1849" t="s">
        <v>94</v>
      </c>
      <c r="G6" s="1849" t="s">
        <v>90</v>
      </c>
      <c r="H6" s="1851" t="s">
        <v>92</v>
      </c>
      <c r="I6" s="1738" t="s">
        <v>291</v>
      </c>
      <c r="J6" s="1739"/>
      <c r="K6" s="1853"/>
      <c r="L6" s="1732" t="s">
        <v>87</v>
      </c>
      <c r="M6" s="1849" t="s">
        <v>88</v>
      </c>
    </row>
    <row r="7" spans="1:15" s="15" customFormat="1" ht="26.1" customHeight="1">
      <c r="A7" s="1850"/>
      <c r="B7" s="1857"/>
      <c r="C7" s="1858"/>
      <c r="D7" s="1858"/>
      <c r="E7" s="1859"/>
      <c r="F7" s="1850"/>
      <c r="G7" s="1850"/>
      <c r="H7" s="1852"/>
      <c r="I7" s="259" t="s">
        <v>86</v>
      </c>
      <c r="J7" s="260" t="s">
        <v>12</v>
      </c>
      <c r="K7" s="259" t="s">
        <v>8</v>
      </c>
      <c r="L7" s="1734"/>
      <c r="M7" s="1850"/>
    </row>
    <row r="8" spans="1:15" ht="20.25" customHeight="1">
      <c r="A8" s="261" t="s">
        <v>0</v>
      </c>
      <c r="B8" s="1837" t="s">
        <v>0</v>
      </c>
      <c r="C8" s="1838"/>
      <c r="D8" s="1838"/>
      <c r="E8" s="1839"/>
      <c r="F8" s="261" t="s">
        <v>0</v>
      </c>
      <c r="G8" s="261" t="s">
        <v>0</v>
      </c>
      <c r="H8" s="66" t="s">
        <v>1</v>
      </c>
      <c r="I8" s="177" t="s">
        <v>2</v>
      </c>
      <c r="J8" s="177" t="s">
        <v>6</v>
      </c>
      <c r="K8" s="177" t="s">
        <v>3</v>
      </c>
      <c r="L8" s="66" t="s">
        <v>4</v>
      </c>
      <c r="M8" s="179" t="s">
        <v>5</v>
      </c>
      <c r="O8" s="1"/>
    </row>
    <row r="9" spans="1:15" ht="20.25" customHeight="1">
      <c r="A9" s="262"/>
      <c r="B9" s="1840"/>
      <c r="C9" s="1841"/>
      <c r="D9" s="1841"/>
      <c r="E9" s="1842"/>
      <c r="F9" s="262"/>
      <c r="G9" s="262"/>
      <c r="H9" s="67"/>
      <c r="I9" s="263"/>
      <c r="J9" s="263"/>
      <c r="K9" s="263"/>
      <c r="L9" s="68"/>
      <c r="M9" s="264"/>
    </row>
    <row r="10" spans="1:15" ht="20.25" customHeight="1">
      <c r="A10" s="262"/>
      <c r="B10" s="1840"/>
      <c r="C10" s="1841"/>
      <c r="D10" s="1841"/>
      <c r="E10" s="1842"/>
      <c r="F10" s="262"/>
      <c r="G10" s="262"/>
      <c r="H10" s="67"/>
      <c r="I10" s="263"/>
      <c r="J10" s="263"/>
      <c r="K10" s="263"/>
      <c r="L10" s="68"/>
      <c r="M10" s="264"/>
    </row>
    <row r="11" spans="1:15" ht="20.25" customHeight="1">
      <c r="A11" s="265"/>
      <c r="B11" s="1840"/>
      <c r="C11" s="1841"/>
      <c r="D11" s="1841"/>
      <c r="E11" s="1842"/>
      <c r="F11" s="265"/>
      <c r="G11" s="265"/>
      <c r="H11" s="67"/>
      <c r="I11" s="263"/>
      <c r="J11" s="263"/>
      <c r="K11" s="263"/>
      <c r="L11" s="68"/>
      <c r="M11" s="264"/>
    </row>
    <row r="12" spans="1:15" ht="20.25" customHeight="1">
      <c r="A12" s="265"/>
      <c r="B12" s="1840"/>
      <c r="C12" s="1841"/>
      <c r="D12" s="1841"/>
      <c r="E12" s="1842"/>
      <c r="F12" s="265"/>
      <c r="G12" s="265"/>
      <c r="H12" s="67"/>
      <c r="I12" s="263"/>
      <c r="J12" s="263"/>
      <c r="K12" s="263"/>
      <c r="L12" s="68"/>
      <c r="M12" s="264"/>
    </row>
    <row r="13" spans="1:15" ht="20.25" customHeight="1">
      <c r="A13" s="265"/>
      <c r="B13" s="1840"/>
      <c r="C13" s="1841"/>
      <c r="D13" s="1841"/>
      <c r="E13" s="1842"/>
      <c r="F13" s="265"/>
      <c r="G13" s="265"/>
      <c r="H13" s="67"/>
      <c r="I13" s="263"/>
      <c r="J13" s="263"/>
      <c r="K13" s="263"/>
      <c r="L13" s="68"/>
      <c r="M13" s="264"/>
    </row>
    <row r="14" spans="1:15" ht="20.25" customHeight="1">
      <c r="A14" s="265"/>
      <c r="B14" s="1840"/>
      <c r="C14" s="1841"/>
      <c r="D14" s="1841"/>
      <c r="E14" s="1842"/>
      <c r="F14" s="265"/>
      <c r="G14" s="265"/>
      <c r="H14" s="67"/>
      <c r="I14" s="263"/>
      <c r="J14" s="263"/>
      <c r="K14" s="263"/>
      <c r="L14" s="68"/>
      <c r="M14" s="264"/>
    </row>
    <row r="15" spans="1:15" ht="20.25" customHeight="1">
      <c r="A15" s="265"/>
      <c r="B15" s="1840"/>
      <c r="C15" s="1841"/>
      <c r="D15" s="1841"/>
      <c r="E15" s="1842"/>
      <c r="F15" s="265"/>
      <c r="G15" s="265"/>
      <c r="H15" s="67"/>
      <c r="I15" s="263"/>
      <c r="J15" s="263"/>
      <c r="K15" s="263"/>
      <c r="L15" s="68"/>
      <c r="M15" s="264"/>
    </row>
    <row r="16" spans="1:15" ht="20.25" customHeight="1">
      <c r="A16" s="265"/>
      <c r="B16" s="1840"/>
      <c r="C16" s="1841"/>
      <c r="D16" s="1841"/>
      <c r="E16" s="1842"/>
      <c r="F16" s="265"/>
      <c r="G16" s="265"/>
      <c r="H16" s="67"/>
      <c r="I16" s="263"/>
      <c r="J16" s="263"/>
      <c r="K16" s="263"/>
      <c r="L16" s="68"/>
      <c r="M16" s="264"/>
    </row>
    <row r="17" spans="1:16" ht="20.25" customHeight="1">
      <c r="A17" s="265"/>
      <c r="B17" s="1840"/>
      <c r="C17" s="1841"/>
      <c r="D17" s="1841"/>
      <c r="E17" s="1842"/>
      <c r="F17" s="265"/>
      <c r="G17" s="265"/>
      <c r="H17" s="67"/>
      <c r="I17" s="263"/>
      <c r="J17" s="263"/>
      <c r="K17" s="263"/>
      <c r="L17" s="68"/>
      <c r="M17" s="264"/>
      <c r="P17" s="16"/>
    </row>
    <row r="18" spans="1:16" ht="20.25" customHeight="1">
      <c r="A18" s="265"/>
      <c r="B18" s="1840"/>
      <c r="C18" s="1841"/>
      <c r="D18" s="1841"/>
      <c r="E18" s="1842"/>
      <c r="F18" s="265"/>
      <c r="G18" s="265"/>
      <c r="H18" s="67"/>
      <c r="I18" s="263"/>
      <c r="J18" s="263"/>
      <c r="K18" s="263"/>
      <c r="L18" s="68"/>
      <c r="M18" s="264"/>
      <c r="P18" s="16"/>
    </row>
    <row r="19" spans="1:16" ht="20.25" customHeight="1">
      <c r="A19" s="265"/>
      <c r="B19" s="1840"/>
      <c r="C19" s="1841"/>
      <c r="D19" s="1841"/>
      <c r="E19" s="1842"/>
      <c r="F19" s="265"/>
      <c r="G19" s="265"/>
      <c r="H19" s="67"/>
      <c r="I19" s="263"/>
      <c r="J19" s="263"/>
      <c r="K19" s="263"/>
      <c r="L19" s="68"/>
      <c r="M19" s="264"/>
    </row>
    <row r="20" spans="1:16" ht="20.25" customHeight="1">
      <c r="A20" s="265"/>
      <c r="B20" s="1840"/>
      <c r="C20" s="1841"/>
      <c r="D20" s="1841"/>
      <c r="E20" s="1842"/>
      <c r="F20" s="265"/>
      <c r="G20" s="265"/>
      <c r="H20" s="67"/>
      <c r="I20" s="263"/>
      <c r="J20" s="263"/>
      <c r="K20" s="263"/>
      <c r="L20" s="68"/>
      <c r="M20" s="264"/>
    </row>
    <row r="21" spans="1:16" ht="20.25" customHeight="1">
      <c r="A21" s="265"/>
      <c r="B21" s="1840"/>
      <c r="C21" s="1841"/>
      <c r="D21" s="1841"/>
      <c r="E21" s="1842"/>
      <c r="F21" s="265"/>
      <c r="G21" s="265"/>
      <c r="H21" s="67"/>
      <c r="I21" s="263"/>
      <c r="J21" s="263"/>
      <c r="K21" s="263"/>
      <c r="L21" s="68"/>
      <c r="M21" s="264"/>
    </row>
    <row r="22" spans="1:16" ht="20.25" customHeight="1">
      <c r="A22" s="265"/>
      <c r="B22" s="1840"/>
      <c r="C22" s="1841"/>
      <c r="D22" s="1841"/>
      <c r="E22" s="1842"/>
      <c r="F22" s="265"/>
      <c r="G22" s="265"/>
      <c r="H22" s="67"/>
      <c r="I22" s="263"/>
      <c r="J22" s="263"/>
      <c r="K22" s="263"/>
      <c r="L22" s="68"/>
      <c r="M22" s="264"/>
    </row>
    <row r="23" spans="1:16" ht="20.25" customHeight="1">
      <c r="A23" s="265"/>
      <c r="B23" s="1840"/>
      <c r="C23" s="1841"/>
      <c r="D23" s="1841"/>
      <c r="E23" s="1842"/>
      <c r="F23" s="265"/>
      <c r="G23" s="265"/>
      <c r="H23" s="67"/>
      <c r="I23" s="263"/>
      <c r="J23" s="263"/>
      <c r="K23" s="263"/>
      <c r="L23" s="68"/>
      <c r="M23" s="264"/>
    </row>
    <row r="24" spans="1:16" ht="20.25" customHeight="1">
      <c r="A24" s="265"/>
      <c r="B24" s="1840"/>
      <c r="C24" s="1841"/>
      <c r="D24" s="1841"/>
      <c r="E24" s="1842"/>
      <c r="F24" s="265"/>
      <c r="G24" s="265"/>
      <c r="H24" s="67"/>
      <c r="I24" s="263"/>
      <c r="J24" s="263"/>
      <c r="K24" s="263"/>
      <c r="L24" s="68"/>
      <c r="M24" s="264"/>
    </row>
    <row r="25" spans="1:16" ht="20.25" customHeight="1">
      <c r="A25" s="265"/>
      <c r="B25" s="1840"/>
      <c r="C25" s="1841"/>
      <c r="D25" s="1841"/>
      <c r="E25" s="1842"/>
      <c r="F25" s="265"/>
      <c r="G25" s="265"/>
      <c r="H25" s="69" t="s">
        <v>54</v>
      </c>
      <c r="I25" s="263"/>
      <c r="J25" s="263"/>
      <c r="K25" s="263"/>
      <c r="L25" s="68"/>
      <c r="M25" s="264"/>
    </row>
    <row r="26" spans="1:16" ht="20.25" customHeight="1">
      <c r="A26" s="265"/>
      <c r="B26" s="1840"/>
      <c r="C26" s="1841"/>
      <c r="D26" s="1841"/>
      <c r="E26" s="1842"/>
      <c r="F26" s="265"/>
      <c r="G26" s="265"/>
      <c r="H26" s="67"/>
      <c r="I26" s="263"/>
      <c r="J26" s="263"/>
      <c r="K26" s="263"/>
      <c r="L26" s="68"/>
      <c r="M26" s="264"/>
    </row>
    <row r="27" spans="1:16">
      <c r="A27" s="17"/>
      <c r="B27" s="17"/>
      <c r="C27" s="17"/>
      <c r="D27" s="17"/>
      <c r="E27" s="17"/>
      <c r="F27" s="17"/>
      <c r="G27" s="17"/>
      <c r="H27" s="18"/>
      <c r="I27" s="17"/>
      <c r="J27" s="17"/>
      <c r="K27" s="17"/>
      <c r="L27" s="17"/>
    </row>
  </sheetData>
  <mergeCells count="31">
    <mergeCell ref="B22:E22"/>
    <mergeCell ref="B23:E23"/>
    <mergeCell ref="B24:E24"/>
    <mergeCell ref="B25:E25"/>
    <mergeCell ref="B26:E26"/>
    <mergeCell ref="B17:E17"/>
    <mergeCell ref="B18:E18"/>
    <mergeCell ref="B19:E19"/>
    <mergeCell ref="B20:E20"/>
    <mergeCell ref="B21:E21"/>
    <mergeCell ref="B12:E12"/>
    <mergeCell ref="B13:E13"/>
    <mergeCell ref="B14:E14"/>
    <mergeCell ref="B15:E15"/>
    <mergeCell ref="B16:E16"/>
    <mergeCell ref="B8:E8"/>
    <mergeCell ref="B9:E9"/>
    <mergeCell ref="B10:E10"/>
    <mergeCell ref="B11:E11"/>
    <mergeCell ref="A1:M1"/>
    <mergeCell ref="A2:M2"/>
    <mergeCell ref="A4:M4"/>
    <mergeCell ref="A5:M5"/>
    <mergeCell ref="F6:F7"/>
    <mergeCell ref="H6:H7"/>
    <mergeCell ref="I6:K6"/>
    <mergeCell ref="L6:L7"/>
    <mergeCell ref="M6:M7"/>
    <mergeCell ref="G6:G7"/>
    <mergeCell ref="A6:A7"/>
    <mergeCell ref="B6:E7"/>
  </mergeCells>
  <conditionalFormatting sqref="A4">
    <cfRule type="cellIs" dxfId="17" priority="2" stopIfTrue="1" operator="equal">
      <formula>"VAYA A LA HOJA INICIO Y SELECIONE LA UNIDAD RESPONSABLE CORRESPONDIENTE A ESTE INFORME"</formula>
    </cfRule>
  </conditionalFormatting>
  <conditionalFormatting sqref="A5">
    <cfRule type="cellIs" dxfId="16" priority="1" stopIfTrue="1" operator="equal">
      <formula>"VAYA A LA HOJA INICIO Y SELECIONE EL PERIODO CORRESPONDIENTE A ESTE INFORME"</formula>
    </cfRule>
  </conditionalFormatting>
  <dataValidations count="1">
    <dataValidation allowBlank="1" sqref="A4"/>
  </dataValidations>
  <printOptions horizontalCentered="1"/>
  <pageMargins left="0.39370078740157483" right="0.39370078740157483" top="1.3779527559055118" bottom="0.86614173228346458" header="0.39370078740157483" footer="0.59055118110236227"/>
  <pageSetup scale="69" fitToHeight="0" orientation="landscape" r:id="rId1"/>
  <headerFooter scaleWithDoc="0">
    <oddHeader>&amp;L&amp;G&amp;R&amp;G</oddHeader>
    <oddFooter>&amp;R&amp;G</oddFoot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P27"/>
  <sheetViews>
    <sheetView showGridLines="0" view="pageBreakPreview" zoomScale="70" zoomScaleNormal="70" zoomScaleSheetLayoutView="70" workbookViewId="0">
      <selection activeCell="H17" sqref="H17"/>
    </sheetView>
  </sheetViews>
  <sheetFormatPr baseColWidth="10" defaultColWidth="12.5546875" defaultRowHeight="13.2"/>
  <cols>
    <col min="1" max="7" width="4.5546875" style="14" customWidth="1"/>
    <col min="8" max="8" width="51" style="19" customWidth="1"/>
    <col min="9" max="11" width="15.44140625" style="14" customWidth="1"/>
    <col min="12" max="12" width="17" style="14" customWidth="1"/>
    <col min="13" max="13" width="46.33203125" style="14" customWidth="1"/>
    <col min="14" max="14" width="2" style="14" customWidth="1"/>
    <col min="15" max="16384" width="12.5546875" style="14"/>
  </cols>
  <sheetData>
    <row r="1" spans="1:16" ht="15.6" customHeight="1">
      <c r="A1" s="1843" t="s">
        <v>91</v>
      </c>
      <c r="B1" s="1844"/>
      <c r="C1" s="1844"/>
      <c r="D1" s="1844"/>
      <c r="E1" s="1844"/>
      <c r="F1" s="1844"/>
      <c r="G1" s="1844"/>
      <c r="H1" s="1844"/>
      <c r="I1" s="1844"/>
      <c r="J1" s="1844"/>
      <c r="K1" s="1844"/>
      <c r="L1" s="1844"/>
      <c r="M1" s="1845"/>
    </row>
    <row r="2" spans="1:16" ht="15.6" customHeight="1">
      <c r="A2" s="1846"/>
      <c r="B2" s="1847"/>
      <c r="C2" s="1847"/>
      <c r="D2" s="1847"/>
      <c r="E2" s="1847"/>
      <c r="F2" s="1847"/>
      <c r="G2" s="1847"/>
      <c r="H2" s="1847"/>
      <c r="I2" s="1847"/>
      <c r="J2" s="1847"/>
      <c r="K2" s="1847"/>
      <c r="L2" s="1847"/>
      <c r="M2" s="1848"/>
    </row>
    <row r="3" spans="1:16" ht="7.5" customHeight="1">
      <c r="A3" s="258"/>
      <c r="B3" s="258"/>
      <c r="C3" s="258"/>
      <c r="D3" s="258"/>
      <c r="E3" s="258"/>
      <c r="F3" s="258"/>
      <c r="G3" s="258"/>
      <c r="H3" s="62"/>
      <c r="I3" s="63"/>
      <c r="J3" s="63"/>
      <c r="K3" s="63"/>
      <c r="L3" s="63"/>
      <c r="M3" s="63"/>
    </row>
    <row r="4" spans="1:16" ht="20.100000000000001" customHeight="1">
      <c r="A4" s="1349" t="s">
        <v>457</v>
      </c>
      <c r="B4" s="1350"/>
      <c r="C4" s="1350"/>
      <c r="D4" s="1350"/>
      <c r="E4" s="1350"/>
      <c r="F4" s="1350"/>
      <c r="G4" s="1350"/>
      <c r="H4" s="1350"/>
      <c r="I4" s="1350"/>
      <c r="J4" s="1350"/>
      <c r="K4" s="1350"/>
      <c r="L4" s="1350"/>
      <c r="M4" s="1351"/>
    </row>
    <row r="5" spans="1:16" ht="20.100000000000001" customHeight="1">
      <c r="A5" s="1350" t="s">
        <v>458</v>
      </c>
      <c r="B5" s="1350"/>
      <c r="C5" s="1350"/>
      <c r="D5" s="1350"/>
      <c r="E5" s="1350"/>
      <c r="F5" s="1350"/>
      <c r="G5" s="1350"/>
      <c r="H5" s="1350"/>
      <c r="I5" s="1350"/>
      <c r="J5" s="1350"/>
      <c r="K5" s="1350"/>
      <c r="L5" s="1350"/>
      <c r="M5" s="1351"/>
    </row>
    <row r="6" spans="1:16" ht="26.1" customHeight="1">
      <c r="A6" s="1849" t="s">
        <v>41</v>
      </c>
      <c r="B6" s="1854" t="s">
        <v>281</v>
      </c>
      <c r="C6" s="1855"/>
      <c r="D6" s="1855"/>
      <c r="E6" s="1856"/>
      <c r="F6" s="1849" t="s">
        <v>94</v>
      </c>
      <c r="G6" s="1849" t="s">
        <v>90</v>
      </c>
      <c r="H6" s="1851" t="s">
        <v>93</v>
      </c>
      <c r="I6" s="1738" t="s">
        <v>291</v>
      </c>
      <c r="J6" s="1739"/>
      <c r="K6" s="1853"/>
      <c r="L6" s="1732" t="s">
        <v>87</v>
      </c>
      <c r="M6" s="1849" t="s">
        <v>88</v>
      </c>
    </row>
    <row r="7" spans="1:16" s="15" customFormat="1" ht="12">
      <c r="A7" s="1850"/>
      <c r="B7" s="1857"/>
      <c r="C7" s="1858"/>
      <c r="D7" s="1858"/>
      <c r="E7" s="1859"/>
      <c r="F7" s="1850"/>
      <c r="G7" s="1850"/>
      <c r="H7" s="1852"/>
      <c r="I7" s="259" t="s">
        <v>86</v>
      </c>
      <c r="J7" s="259" t="s">
        <v>12</v>
      </c>
      <c r="K7" s="259" t="s">
        <v>8</v>
      </c>
      <c r="L7" s="1734"/>
      <c r="M7" s="1850"/>
    </row>
    <row r="8" spans="1:16" ht="20.25" customHeight="1">
      <c r="A8" s="261" t="s">
        <v>0</v>
      </c>
      <c r="B8" s="1837" t="s">
        <v>0</v>
      </c>
      <c r="C8" s="1838"/>
      <c r="D8" s="1838"/>
      <c r="E8" s="1839"/>
      <c r="F8" s="261" t="s">
        <v>0</v>
      </c>
      <c r="G8" s="261" t="s">
        <v>0</v>
      </c>
      <c r="H8" s="66" t="s">
        <v>1</v>
      </c>
      <c r="I8" s="177" t="s">
        <v>2</v>
      </c>
      <c r="J8" s="177" t="s">
        <v>6</v>
      </c>
      <c r="K8" s="177" t="s">
        <v>3</v>
      </c>
      <c r="L8" s="66" t="s">
        <v>4</v>
      </c>
      <c r="M8" s="66" t="s">
        <v>5</v>
      </c>
      <c r="O8" s="1"/>
    </row>
    <row r="9" spans="1:16" ht="20.25" customHeight="1">
      <c r="A9" s="265"/>
      <c r="B9" s="1840"/>
      <c r="C9" s="1841"/>
      <c r="D9" s="1841"/>
      <c r="E9" s="1842"/>
      <c r="F9" s="265"/>
      <c r="G9" s="265"/>
      <c r="H9" s="67"/>
      <c r="I9" s="263"/>
      <c r="J9" s="263"/>
      <c r="K9" s="263"/>
      <c r="L9" s="68"/>
      <c r="M9" s="68"/>
    </row>
    <row r="10" spans="1:16" ht="20.25" customHeight="1">
      <c r="A10" s="265"/>
      <c r="B10" s="1840"/>
      <c r="C10" s="1841"/>
      <c r="D10" s="1841"/>
      <c r="E10" s="1842"/>
      <c r="F10" s="265"/>
      <c r="G10" s="265"/>
      <c r="H10" s="67"/>
      <c r="I10" s="263"/>
      <c r="J10" s="263"/>
      <c r="K10" s="263"/>
      <c r="L10" s="68"/>
      <c r="M10" s="68"/>
    </row>
    <row r="11" spans="1:16" ht="20.25" customHeight="1">
      <c r="A11" s="265"/>
      <c r="B11" s="1840"/>
      <c r="C11" s="1841"/>
      <c r="D11" s="1841"/>
      <c r="E11" s="1842"/>
      <c r="F11" s="265"/>
      <c r="G11" s="265"/>
      <c r="H11" s="67"/>
      <c r="I11" s="263"/>
      <c r="J11" s="263"/>
      <c r="K11" s="263"/>
      <c r="L11" s="68"/>
      <c r="M11" s="68"/>
      <c r="P11" s="16"/>
    </row>
    <row r="12" spans="1:16" ht="20.25" customHeight="1">
      <c r="A12" s="265"/>
      <c r="B12" s="1840"/>
      <c r="C12" s="1841"/>
      <c r="D12" s="1841"/>
      <c r="E12" s="1842"/>
      <c r="F12" s="265"/>
      <c r="G12" s="265"/>
      <c r="H12" s="67"/>
      <c r="I12" s="263"/>
      <c r="J12" s="263"/>
      <c r="K12" s="263"/>
      <c r="L12" s="68"/>
      <c r="M12" s="68"/>
    </row>
    <row r="13" spans="1:16" ht="20.25" customHeight="1">
      <c r="A13" s="265"/>
      <c r="B13" s="1840"/>
      <c r="C13" s="1841"/>
      <c r="D13" s="1841"/>
      <c r="E13" s="1842"/>
      <c r="F13" s="265"/>
      <c r="G13" s="265"/>
      <c r="H13" s="67"/>
      <c r="I13" s="263"/>
      <c r="J13" s="263"/>
      <c r="K13" s="263"/>
      <c r="L13" s="68"/>
      <c r="M13" s="68"/>
    </row>
    <row r="14" spans="1:16" ht="20.25" customHeight="1">
      <c r="A14" s="265"/>
      <c r="B14" s="1840"/>
      <c r="C14" s="1841"/>
      <c r="D14" s="1841"/>
      <c r="E14" s="1842"/>
      <c r="F14" s="265"/>
      <c r="G14" s="265"/>
      <c r="H14" s="67"/>
      <c r="I14" s="263"/>
      <c r="J14" s="263"/>
      <c r="K14" s="263"/>
      <c r="L14" s="68"/>
      <c r="M14" s="68"/>
    </row>
    <row r="15" spans="1:16" ht="20.25" customHeight="1">
      <c r="A15" s="265"/>
      <c r="B15" s="1840"/>
      <c r="C15" s="1841"/>
      <c r="D15" s="1841"/>
      <c r="E15" s="1842"/>
      <c r="F15" s="265"/>
      <c r="G15" s="265"/>
      <c r="H15" s="67"/>
      <c r="I15" s="263"/>
      <c r="J15" s="263"/>
      <c r="K15" s="263"/>
      <c r="L15" s="68"/>
      <c r="M15" s="68"/>
    </row>
    <row r="16" spans="1:16" ht="20.25" customHeight="1">
      <c r="A16" s="265"/>
      <c r="B16" s="1840"/>
      <c r="C16" s="1841"/>
      <c r="D16" s="1841"/>
      <c r="E16" s="1842"/>
      <c r="F16" s="265"/>
      <c r="G16" s="265"/>
      <c r="H16" s="67"/>
      <c r="I16" s="263"/>
      <c r="J16" s="263"/>
      <c r="K16" s="263"/>
      <c r="L16" s="68"/>
      <c r="M16" s="68"/>
    </row>
    <row r="17" spans="1:13" ht="20.25" customHeight="1">
      <c r="A17" s="265"/>
      <c r="B17" s="1840"/>
      <c r="C17" s="1841"/>
      <c r="D17" s="1841"/>
      <c r="E17" s="1842"/>
      <c r="F17" s="265"/>
      <c r="G17" s="265"/>
      <c r="H17" s="67"/>
      <c r="I17" s="263"/>
      <c r="J17" s="263"/>
      <c r="K17" s="263"/>
      <c r="L17" s="68"/>
      <c r="M17" s="68"/>
    </row>
    <row r="18" spans="1:13" ht="20.25" customHeight="1">
      <c r="A18" s="265"/>
      <c r="B18" s="1840"/>
      <c r="C18" s="1841"/>
      <c r="D18" s="1841"/>
      <c r="E18" s="1842"/>
      <c r="F18" s="265"/>
      <c r="G18" s="265"/>
      <c r="H18" s="67"/>
      <c r="I18" s="263"/>
      <c r="J18" s="263"/>
      <c r="K18" s="263"/>
      <c r="L18" s="68"/>
      <c r="M18" s="68"/>
    </row>
    <row r="19" spans="1:13" ht="20.25" customHeight="1">
      <c r="A19" s="265"/>
      <c r="B19" s="1840"/>
      <c r="C19" s="1841"/>
      <c r="D19" s="1841"/>
      <c r="E19" s="1842"/>
      <c r="F19" s="265"/>
      <c r="G19" s="265"/>
      <c r="H19" s="67"/>
      <c r="I19" s="263"/>
      <c r="J19" s="263"/>
      <c r="K19" s="263"/>
      <c r="L19" s="68"/>
      <c r="M19" s="68"/>
    </row>
    <row r="20" spans="1:13" ht="20.25" customHeight="1">
      <c r="A20" s="265"/>
      <c r="B20" s="1840"/>
      <c r="C20" s="1841"/>
      <c r="D20" s="1841"/>
      <c r="E20" s="1842"/>
      <c r="F20" s="265"/>
      <c r="G20" s="265"/>
      <c r="H20" s="67"/>
      <c r="I20" s="263"/>
      <c r="J20" s="263"/>
      <c r="K20" s="263"/>
      <c r="L20" s="68"/>
      <c r="M20" s="68"/>
    </row>
    <row r="21" spans="1:13" ht="20.25" customHeight="1">
      <c r="A21" s="265"/>
      <c r="B21" s="1840"/>
      <c r="C21" s="1841"/>
      <c r="D21" s="1841"/>
      <c r="E21" s="1842"/>
      <c r="F21" s="265"/>
      <c r="G21" s="265"/>
      <c r="H21" s="67"/>
      <c r="I21" s="263"/>
      <c r="J21" s="263"/>
      <c r="K21" s="263"/>
      <c r="L21" s="68"/>
      <c r="M21" s="68"/>
    </row>
    <row r="22" spans="1:13" ht="20.25" customHeight="1">
      <c r="A22" s="265"/>
      <c r="B22" s="1840"/>
      <c r="C22" s="1841"/>
      <c r="D22" s="1841"/>
      <c r="E22" s="1842"/>
      <c r="F22" s="265"/>
      <c r="G22" s="265"/>
      <c r="H22" s="67"/>
      <c r="I22" s="263"/>
      <c r="J22" s="263"/>
      <c r="K22" s="263"/>
      <c r="L22" s="68"/>
      <c r="M22" s="68"/>
    </row>
    <row r="23" spans="1:13" ht="20.25" customHeight="1">
      <c r="A23" s="265"/>
      <c r="B23" s="1840"/>
      <c r="C23" s="1841"/>
      <c r="D23" s="1841"/>
      <c r="E23" s="1842"/>
      <c r="F23" s="265"/>
      <c r="G23" s="265"/>
      <c r="H23" s="67"/>
      <c r="I23" s="263"/>
      <c r="J23" s="263"/>
      <c r="K23" s="263"/>
      <c r="L23" s="68"/>
      <c r="M23" s="68"/>
    </row>
    <row r="24" spans="1:13" ht="20.25" customHeight="1">
      <c r="A24" s="265"/>
      <c r="B24" s="1840"/>
      <c r="C24" s="1841"/>
      <c r="D24" s="1841"/>
      <c r="E24" s="1842"/>
      <c r="F24" s="265"/>
      <c r="G24" s="265"/>
      <c r="H24" s="67"/>
      <c r="I24" s="263"/>
      <c r="J24" s="263"/>
      <c r="K24" s="263"/>
      <c r="L24" s="68"/>
      <c r="M24" s="68"/>
    </row>
    <row r="25" spans="1:13" ht="20.25" customHeight="1">
      <c r="A25" s="265"/>
      <c r="B25" s="1840"/>
      <c r="C25" s="1841"/>
      <c r="D25" s="1841"/>
      <c r="E25" s="1842"/>
      <c r="F25" s="265"/>
      <c r="G25" s="265"/>
      <c r="H25" s="69" t="s">
        <v>54</v>
      </c>
      <c r="I25" s="263"/>
      <c r="J25" s="263"/>
      <c r="K25" s="263"/>
      <c r="L25" s="68"/>
      <c r="M25" s="68"/>
    </row>
    <row r="26" spans="1:13" ht="20.25" customHeight="1">
      <c r="A26" s="265"/>
      <c r="B26" s="1840"/>
      <c r="C26" s="1841"/>
      <c r="D26" s="1841"/>
      <c r="E26" s="1842"/>
      <c r="F26" s="265"/>
      <c r="G26" s="265"/>
      <c r="H26" s="67"/>
      <c r="I26" s="68"/>
      <c r="J26" s="68"/>
      <c r="K26" s="68"/>
      <c r="L26" s="68"/>
      <c r="M26" s="68"/>
    </row>
    <row r="27" spans="1:13">
      <c r="A27" s="17"/>
      <c r="B27" s="17"/>
      <c r="C27" s="17"/>
      <c r="D27" s="17"/>
      <c r="E27" s="17"/>
      <c r="F27" s="17"/>
      <c r="G27" s="17"/>
      <c r="H27" s="18"/>
      <c r="I27" s="17"/>
      <c r="J27" s="17"/>
      <c r="K27" s="17"/>
      <c r="L27" s="17"/>
    </row>
  </sheetData>
  <mergeCells count="30">
    <mergeCell ref="B23:E23"/>
    <mergeCell ref="B24:E24"/>
    <mergeCell ref="B25:E25"/>
    <mergeCell ref="B26:E26"/>
    <mergeCell ref="B18:E18"/>
    <mergeCell ref="B19:E19"/>
    <mergeCell ref="B20:E20"/>
    <mergeCell ref="B21:E21"/>
    <mergeCell ref="B22:E22"/>
    <mergeCell ref="B13:E13"/>
    <mergeCell ref="B14:E14"/>
    <mergeCell ref="B15:E15"/>
    <mergeCell ref="B16:E16"/>
    <mergeCell ref="B17:E17"/>
    <mergeCell ref="B8:E8"/>
    <mergeCell ref="B9:E9"/>
    <mergeCell ref="B10:E10"/>
    <mergeCell ref="B11:E11"/>
    <mergeCell ref="B12:E12"/>
    <mergeCell ref="A1:M2"/>
    <mergeCell ref="H6:H7"/>
    <mergeCell ref="I6:K6"/>
    <mergeCell ref="L6:L7"/>
    <mergeCell ref="M6:M7"/>
    <mergeCell ref="A4:M4"/>
    <mergeCell ref="A5:M5"/>
    <mergeCell ref="A6:A7"/>
    <mergeCell ref="F6:F7"/>
    <mergeCell ref="G6:G7"/>
    <mergeCell ref="B6:E7"/>
  </mergeCells>
  <conditionalFormatting sqref="A4">
    <cfRule type="cellIs" dxfId="15" priority="2" stopIfTrue="1" operator="equal">
      <formula>"VAYA A LA HOJA INICIO Y SELECIONE LA UNIDAD RESPONSABLE CORRESPONDIENTE A ESTE INFORME"</formula>
    </cfRule>
  </conditionalFormatting>
  <conditionalFormatting sqref="A5">
    <cfRule type="cellIs" dxfId="14" priority="1" stopIfTrue="1" operator="equal">
      <formula>"VAYA A LA HOJA INICIO Y SELECIONE EL PERIODO CORRESPONDIENTE A ESTE INFORME"</formula>
    </cfRule>
  </conditionalFormatting>
  <dataValidations count="1">
    <dataValidation allowBlank="1" sqref="A4"/>
  </dataValidations>
  <printOptions horizontalCentered="1"/>
  <pageMargins left="0.39370078740157483" right="0.39370078740157483" top="1.3779527559055118" bottom="0.86614173228346458" header="0.39370078740157483" footer="0.59055118110236227"/>
  <pageSetup scale="69" fitToHeight="0" orientation="landscape" r:id="rId1"/>
  <headerFooter scaleWithDoc="0">
    <oddHeader>&amp;L&amp;G&amp;R&amp;G</oddHeader>
    <oddFooter>&amp;R&amp;G</oddFoot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
  <sheetViews>
    <sheetView showGridLines="0" view="pageBreakPreview" zoomScale="70" zoomScaleNormal="70" zoomScaleSheetLayoutView="70" workbookViewId="0">
      <selection activeCell="H27" sqref="H27"/>
    </sheetView>
  </sheetViews>
  <sheetFormatPr baseColWidth="10" defaultColWidth="11.44140625" defaultRowHeight="13.2"/>
  <cols>
    <col min="1" max="1" width="3.33203125" style="355" customWidth="1"/>
    <col min="2" max="2" width="48.6640625" style="355" customWidth="1"/>
    <col min="3" max="3" width="2.6640625" style="355" customWidth="1"/>
    <col min="4" max="4" width="19.109375" style="355" bestFit="1" customWidth="1"/>
    <col min="5" max="5" width="17.6640625" style="355" customWidth="1"/>
    <col min="6" max="6" width="19.109375" style="355" bestFit="1" customWidth="1"/>
    <col min="7" max="9" width="17.6640625" style="355" customWidth="1"/>
    <col min="10" max="10" width="2.33203125" style="355" customWidth="1"/>
    <col min="11" max="11" width="11.44140625" style="355"/>
    <col min="12" max="12" width="20.33203125" style="355" customWidth="1"/>
    <col min="13" max="16384" width="11.44140625" style="355"/>
  </cols>
  <sheetData>
    <row r="1" spans="1:12">
      <c r="A1" s="883"/>
      <c r="B1" s="867"/>
      <c r="C1" s="867"/>
      <c r="D1" s="867"/>
      <c r="E1" s="867"/>
      <c r="F1" s="867"/>
      <c r="G1" s="867"/>
      <c r="H1" s="867"/>
      <c r="I1" s="867"/>
    </row>
    <row r="2" spans="1:12">
      <c r="A2" s="882"/>
      <c r="B2" s="1861" t="s">
        <v>57</v>
      </c>
      <c r="C2" s="1862"/>
      <c r="D2" s="1862"/>
      <c r="E2" s="1862"/>
      <c r="F2" s="1862"/>
      <c r="G2" s="1862"/>
      <c r="H2" s="1862"/>
      <c r="I2" s="1863"/>
    </row>
    <row r="3" spans="1:12">
      <c r="A3" s="881"/>
      <c r="B3" s="1864" t="s">
        <v>1433</v>
      </c>
      <c r="C3" s="1865"/>
      <c r="D3" s="1865"/>
      <c r="E3" s="1865"/>
      <c r="F3" s="1865"/>
      <c r="G3" s="1865"/>
      <c r="H3" s="1865"/>
      <c r="I3" s="1866"/>
    </row>
    <row r="4" spans="1:12">
      <c r="A4" s="867"/>
      <c r="B4" s="1864" t="s">
        <v>322</v>
      </c>
      <c r="C4" s="1865"/>
      <c r="D4" s="1865"/>
      <c r="E4" s="1865"/>
      <c r="F4" s="1865"/>
      <c r="G4" s="1865"/>
      <c r="H4" s="1865"/>
      <c r="I4" s="1866"/>
    </row>
    <row r="5" spans="1:12">
      <c r="A5" s="867"/>
      <c r="B5" s="1864" t="s">
        <v>1432</v>
      </c>
      <c r="C5" s="1865"/>
      <c r="D5" s="1865"/>
      <c r="E5" s="1865"/>
      <c r="F5" s="1865"/>
      <c r="G5" s="1865"/>
      <c r="H5" s="1865"/>
      <c r="I5" s="1866"/>
    </row>
    <row r="6" spans="1:12">
      <c r="A6" s="867"/>
      <c r="B6" s="1864" t="s">
        <v>58</v>
      </c>
      <c r="C6" s="1865"/>
      <c r="D6" s="1865"/>
      <c r="E6" s="1865"/>
      <c r="F6" s="1865"/>
      <c r="G6" s="1865"/>
      <c r="H6" s="1865"/>
      <c r="I6" s="1866"/>
    </row>
    <row r="7" spans="1:12">
      <c r="A7" s="867"/>
      <c r="B7" s="862"/>
      <c r="C7" s="863"/>
      <c r="D7" s="863"/>
      <c r="E7" s="863"/>
      <c r="F7" s="863"/>
      <c r="G7" s="863"/>
      <c r="H7" s="863"/>
      <c r="I7" s="864"/>
    </row>
    <row r="8" spans="1:12">
      <c r="A8" s="867"/>
      <c r="B8" s="1864" t="s">
        <v>59</v>
      </c>
      <c r="C8" s="865"/>
      <c r="D8" s="1860" t="s">
        <v>60</v>
      </c>
      <c r="E8" s="1860"/>
      <c r="F8" s="1860"/>
      <c r="G8" s="1860"/>
      <c r="H8" s="1860"/>
      <c r="I8" s="1867" t="s">
        <v>61</v>
      </c>
    </row>
    <row r="9" spans="1:12" ht="18.75" customHeight="1">
      <c r="A9" s="867"/>
      <c r="B9" s="1864"/>
      <c r="C9" s="866"/>
      <c r="D9" s="1865" t="s">
        <v>43</v>
      </c>
      <c r="E9" s="1868" t="s">
        <v>63</v>
      </c>
      <c r="F9" s="1860" t="s">
        <v>12</v>
      </c>
      <c r="G9" s="1860" t="s">
        <v>56</v>
      </c>
      <c r="H9" s="1860" t="s">
        <v>62</v>
      </c>
      <c r="I9" s="1867"/>
    </row>
    <row r="10" spans="1:12">
      <c r="A10" s="867"/>
      <c r="B10" s="1864"/>
      <c r="C10" s="869"/>
      <c r="D10" s="1865"/>
      <c r="E10" s="1868"/>
      <c r="F10" s="1860"/>
      <c r="G10" s="1860"/>
      <c r="H10" s="1860"/>
      <c r="I10" s="1867"/>
    </row>
    <row r="11" spans="1:12">
      <c r="A11" s="867"/>
      <c r="B11" s="870"/>
      <c r="C11" s="871"/>
      <c r="D11" s="872" t="s">
        <v>0</v>
      </c>
      <c r="E11" s="872" t="s">
        <v>1</v>
      </c>
      <c r="F11" s="872" t="s">
        <v>2</v>
      </c>
      <c r="G11" s="872" t="s">
        <v>6</v>
      </c>
      <c r="H11" s="872" t="s">
        <v>3</v>
      </c>
      <c r="I11" s="873" t="s">
        <v>4</v>
      </c>
    </row>
    <row r="12" spans="1:12">
      <c r="A12" s="867"/>
      <c r="B12" s="874" t="s">
        <v>68</v>
      </c>
      <c r="C12" s="875"/>
      <c r="D12" s="887">
        <v>1023561714</v>
      </c>
      <c r="E12" s="887">
        <v>8600000</v>
      </c>
      <c r="F12" s="887">
        <v>1014961714</v>
      </c>
      <c r="G12" s="887">
        <v>454223081.69999993</v>
      </c>
      <c r="H12" s="887">
        <v>390060553.12000012</v>
      </c>
      <c r="I12" s="886">
        <v>530647184.20000005</v>
      </c>
    </row>
    <row r="13" spans="1:12">
      <c r="A13" s="867"/>
      <c r="B13" s="892" t="s">
        <v>64</v>
      </c>
      <c r="C13" s="876"/>
      <c r="D13" s="889">
        <v>1023561714</v>
      </c>
      <c r="E13" s="887">
        <v>8600000</v>
      </c>
      <c r="F13" s="889">
        <v>1014961714</v>
      </c>
      <c r="G13" s="889">
        <v>454223081.69999993</v>
      </c>
      <c r="H13" s="889">
        <v>390060553.12000012</v>
      </c>
      <c r="I13" s="893">
        <v>530647184.20000005</v>
      </c>
    </row>
    <row r="14" spans="1:12">
      <c r="A14" s="867"/>
      <c r="B14" s="892" t="s">
        <v>65</v>
      </c>
      <c r="C14" s="876"/>
      <c r="D14" s="889">
        <v>0</v>
      </c>
      <c r="E14" s="887">
        <v>0</v>
      </c>
      <c r="F14" s="889">
        <v>0</v>
      </c>
      <c r="G14" s="889">
        <v>0</v>
      </c>
      <c r="H14" s="889">
        <v>0</v>
      </c>
      <c r="I14" s="893">
        <v>0</v>
      </c>
    </row>
    <row r="15" spans="1:12">
      <c r="A15" s="867"/>
      <c r="B15" s="892" t="s">
        <v>71</v>
      </c>
      <c r="C15" s="876"/>
      <c r="D15" s="889">
        <v>0</v>
      </c>
      <c r="E15" s="887">
        <v>0</v>
      </c>
      <c r="F15" s="889">
        <v>0</v>
      </c>
      <c r="G15" s="889">
        <v>0</v>
      </c>
      <c r="H15" s="889">
        <v>0</v>
      </c>
      <c r="I15" s="893">
        <v>0</v>
      </c>
      <c r="L15" s="417"/>
    </row>
    <row r="16" spans="1:12">
      <c r="A16" s="867"/>
      <c r="B16" s="877" t="s">
        <v>72</v>
      </c>
      <c r="C16" s="876"/>
      <c r="D16" s="889">
        <v>0</v>
      </c>
      <c r="E16" s="887">
        <v>0</v>
      </c>
      <c r="F16" s="889">
        <v>0</v>
      </c>
      <c r="G16" s="889">
        <v>0</v>
      </c>
      <c r="H16" s="889">
        <v>0</v>
      </c>
      <c r="I16" s="893">
        <v>0</v>
      </c>
    </row>
    <row r="17" spans="1:9">
      <c r="A17" s="868"/>
      <c r="B17" s="877" t="s">
        <v>73</v>
      </c>
      <c r="C17" s="876"/>
      <c r="D17" s="889">
        <v>0</v>
      </c>
      <c r="E17" s="887">
        <v>0</v>
      </c>
      <c r="F17" s="889">
        <v>0</v>
      </c>
      <c r="G17" s="889">
        <v>0</v>
      </c>
      <c r="H17" s="889">
        <v>0</v>
      </c>
      <c r="I17" s="893">
        <v>0</v>
      </c>
    </row>
    <row r="18" spans="1:9">
      <c r="A18" s="868"/>
      <c r="B18" s="892" t="s">
        <v>66</v>
      </c>
      <c r="C18" s="876"/>
      <c r="D18" s="889">
        <v>0</v>
      </c>
      <c r="E18" s="887">
        <v>0</v>
      </c>
      <c r="F18" s="889">
        <v>0</v>
      </c>
      <c r="G18" s="889">
        <v>0</v>
      </c>
      <c r="H18" s="889">
        <v>0</v>
      </c>
      <c r="I18" s="893">
        <v>0</v>
      </c>
    </row>
    <row r="19" spans="1:9" ht="20.399999999999999">
      <c r="A19" s="868"/>
      <c r="B19" s="894" t="s">
        <v>74</v>
      </c>
      <c r="C19" s="876"/>
      <c r="D19" s="889">
        <v>0</v>
      </c>
      <c r="E19" s="887">
        <v>0</v>
      </c>
      <c r="F19" s="889">
        <v>0</v>
      </c>
      <c r="G19" s="889">
        <v>0</v>
      </c>
      <c r="H19" s="889">
        <v>0</v>
      </c>
      <c r="I19" s="893">
        <v>0</v>
      </c>
    </row>
    <row r="20" spans="1:9">
      <c r="A20" s="868"/>
      <c r="B20" s="877" t="s">
        <v>75</v>
      </c>
      <c r="C20" s="876"/>
      <c r="D20" s="889">
        <v>0</v>
      </c>
      <c r="E20" s="887">
        <v>0</v>
      </c>
      <c r="F20" s="889">
        <v>0</v>
      </c>
      <c r="G20" s="889">
        <v>0</v>
      </c>
      <c r="H20" s="889">
        <v>0</v>
      </c>
      <c r="I20" s="893">
        <v>0</v>
      </c>
    </row>
    <row r="21" spans="1:9">
      <c r="A21" s="868"/>
      <c r="B21" s="877" t="s">
        <v>76</v>
      </c>
      <c r="C21" s="876"/>
      <c r="D21" s="889">
        <v>0</v>
      </c>
      <c r="E21" s="887">
        <v>0</v>
      </c>
      <c r="F21" s="889">
        <v>0</v>
      </c>
      <c r="G21" s="889">
        <v>0</v>
      </c>
      <c r="H21" s="889">
        <v>0</v>
      </c>
      <c r="I21" s="893">
        <v>0</v>
      </c>
    </row>
    <row r="22" spans="1:9">
      <c r="A22" s="868"/>
      <c r="B22" s="892" t="s">
        <v>67</v>
      </c>
      <c r="C22" s="876"/>
      <c r="D22" s="889">
        <v>0</v>
      </c>
      <c r="E22" s="887">
        <v>0</v>
      </c>
      <c r="F22" s="889">
        <v>0</v>
      </c>
      <c r="G22" s="889">
        <v>0</v>
      </c>
      <c r="H22" s="889">
        <v>0</v>
      </c>
      <c r="I22" s="893">
        <v>0</v>
      </c>
    </row>
    <row r="23" spans="1:9">
      <c r="A23" s="868"/>
      <c r="B23" s="892"/>
      <c r="C23" s="876"/>
      <c r="D23" s="889"/>
      <c r="E23" s="890"/>
      <c r="F23" s="889"/>
      <c r="G23" s="889"/>
      <c r="H23" s="889"/>
      <c r="I23" s="888"/>
    </row>
    <row r="24" spans="1:9">
      <c r="A24" s="868"/>
      <c r="B24" s="874" t="s">
        <v>69</v>
      </c>
      <c r="C24" s="875"/>
      <c r="D24" s="887">
        <v>0</v>
      </c>
      <c r="E24" s="887">
        <v>0</v>
      </c>
      <c r="F24" s="887">
        <v>0</v>
      </c>
      <c r="G24" s="887">
        <v>0</v>
      </c>
      <c r="H24" s="887">
        <v>0</v>
      </c>
      <c r="I24" s="886">
        <v>0</v>
      </c>
    </row>
    <row r="25" spans="1:9">
      <c r="A25" s="868"/>
      <c r="B25" s="892" t="s">
        <v>64</v>
      </c>
      <c r="C25" s="876"/>
      <c r="D25" s="889">
        <v>0</v>
      </c>
      <c r="E25" s="887">
        <v>0</v>
      </c>
      <c r="F25" s="889">
        <v>0</v>
      </c>
      <c r="G25" s="889">
        <v>0</v>
      </c>
      <c r="H25" s="889">
        <v>0</v>
      </c>
      <c r="I25" s="893">
        <v>0</v>
      </c>
    </row>
    <row r="26" spans="1:9">
      <c r="A26" s="868"/>
      <c r="B26" s="892" t="s">
        <v>65</v>
      </c>
      <c r="C26" s="876"/>
      <c r="D26" s="889">
        <v>0</v>
      </c>
      <c r="E26" s="887">
        <v>0</v>
      </c>
      <c r="F26" s="889">
        <v>0</v>
      </c>
      <c r="G26" s="889">
        <v>0</v>
      </c>
      <c r="H26" s="889">
        <v>0</v>
      </c>
      <c r="I26" s="893">
        <v>0</v>
      </c>
    </row>
    <row r="27" spans="1:9">
      <c r="A27" s="868"/>
      <c r="B27" s="892" t="s">
        <v>71</v>
      </c>
      <c r="C27" s="876"/>
      <c r="D27" s="889">
        <v>0</v>
      </c>
      <c r="E27" s="887">
        <v>0</v>
      </c>
      <c r="F27" s="889">
        <v>0</v>
      </c>
      <c r="G27" s="889">
        <v>0</v>
      </c>
      <c r="H27" s="889">
        <v>0</v>
      </c>
      <c r="I27" s="893">
        <v>0</v>
      </c>
    </row>
    <row r="28" spans="1:9">
      <c r="A28" s="868"/>
      <c r="B28" s="877" t="s">
        <v>72</v>
      </c>
      <c r="C28" s="876"/>
      <c r="D28" s="889">
        <v>0</v>
      </c>
      <c r="E28" s="887">
        <v>0</v>
      </c>
      <c r="F28" s="889">
        <v>0</v>
      </c>
      <c r="G28" s="889">
        <v>0</v>
      </c>
      <c r="H28" s="889">
        <v>0</v>
      </c>
      <c r="I28" s="893">
        <v>0</v>
      </c>
    </row>
    <row r="29" spans="1:9">
      <c r="A29" s="868"/>
      <c r="B29" s="877" t="s">
        <v>73</v>
      </c>
      <c r="C29" s="876"/>
      <c r="D29" s="889">
        <v>0</v>
      </c>
      <c r="E29" s="887">
        <v>0</v>
      </c>
      <c r="F29" s="889">
        <v>0</v>
      </c>
      <c r="G29" s="889">
        <v>0</v>
      </c>
      <c r="H29" s="889">
        <v>0</v>
      </c>
      <c r="I29" s="893">
        <v>0</v>
      </c>
    </row>
    <row r="30" spans="1:9">
      <c r="A30" s="868"/>
      <c r="B30" s="892" t="s">
        <v>66</v>
      </c>
      <c r="C30" s="876"/>
      <c r="D30" s="889">
        <v>0</v>
      </c>
      <c r="E30" s="887">
        <v>0</v>
      </c>
      <c r="F30" s="889">
        <v>0</v>
      </c>
      <c r="G30" s="889">
        <v>0</v>
      </c>
      <c r="H30" s="889">
        <v>0</v>
      </c>
      <c r="I30" s="893">
        <v>0</v>
      </c>
    </row>
    <row r="31" spans="1:9" ht="20.399999999999999">
      <c r="A31" s="868"/>
      <c r="B31" s="894" t="s">
        <v>74</v>
      </c>
      <c r="C31" s="876"/>
      <c r="D31" s="889">
        <v>0</v>
      </c>
      <c r="E31" s="887">
        <v>0</v>
      </c>
      <c r="F31" s="889">
        <v>0</v>
      </c>
      <c r="G31" s="889">
        <v>0</v>
      </c>
      <c r="H31" s="889">
        <v>0</v>
      </c>
      <c r="I31" s="893">
        <v>0</v>
      </c>
    </row>
    <row r="32" spans="1:9">
      <c r="A32" s="868"/>
      <c r="B32" s="877" t="s">
        <v>75</v>
      </c>
      <c r="C32" s="876"/>
      <c r="D32" s="889">
        <v>0</v>
      </c>
      <c r="E32" s="887">
        <v>0</v>
      </c>
      <c r="F32" s="889">
        <v>0</v>
      </c>
      <c r="G32" s="889">
        <v>0</v>
      </c>
      <c r="H32" s="889">
        <v>0</v>
      </c>
      <c r="I32" s="893">
        <v>0</v>
      </c>
    </row>
    <row r="33" spans="1:9">
      <c r="A33" s="868"/>
      <c r="B33" s="877" t="s">
        <v>76</v>
      </c>
      <c r="C33" s="876"/>
      <c r="D33" s="889">
        <v>0</v>
      </c>
      <c r="E33" s="887">
        <v>0</v>
      </c>
      <c r="F33" s="889">
        <v>0</v>
      </c>
      <c r="G33" s="889">
        <v>0</v>
      </c>
      <c r="H33" s="889">
        <v>0</v>
      </c>
      <c r="I33" s="893">
        <v>0</v>
      </c>
    </row>
    <row r="34" spans="1:9">
      <c r="A34" s="868"/>
      <c r="B34" s="892" t="s">
        <v>67</v>
      </c>
      <c r="C34" s="876"/>
      <c r="D34" s="889">
        <v>0</v>
      </c>
      <c r="E34" s="887">
        <v>0</v>
      </c>
      <c r="F34" s="889">
        <v>0</v>
      </c>
      <c r="G34" s="889">
        <v>0</v>
      </c>
      <c r="H34" s="889">
        <v>0</v>
      </c>
      <c r="I34" s="893">
        <v>0</v>
      </c>
    </row>
    <row r="35" spans="1:9">
      <c r="A35" s="868"/>
      <c r="B35" s="892"/>
      <c r="C35" s="891"/>
      <c r="D35" s="889"/>
      <c r="E35" s="890"/>
      <c r="F35" s="889"/>
      <c r="G35" s="889"/>
      <c r="H35" s="889"/>
      <c r="I35" s="888"/>
    </row>
    <row r="36" spans="1:9">
      <c r="A36" s="868"/>
      <c r="B36" s="874" t="s">
        <v>70</v>
      </c>
      <c r="C36" s="878"/>
      <c r="D36" s="887">
        <v>1023561714</v>
      </c>
      <c r="E36" s="887">
        <v>8600000</v>
      </c>
      <c r="F36" s="887">
        <v>1014961714</v>
      </c>
      <c r="G36" s="887">
        <v>454223081.69999993</v>
      </c>
      <c r="H36" s="887">
        <v>390060553.12000012</v>
      </c>
      <c r="I36" s="886">
        <v>530647184.20000005</v>
      </c>
    </row>
    <row r="37" spans="1:9">
      <c r="A37" s="868"/>
      <c r="B37" s="879"/>
      <c r="C37" s="880"/>
      <c r="D37" s="885"/>
      <c r="E37" s="885"/>
      <c r="F37" s="885"/>
      <c r="G37" s="885"/>
      <c r="H37" s="885"/>
      <c r="I37" s="884"/>
    </row>
  </sheetData>
  <mergeCells count="13">
    <mergeCell ref="G9:G10"/>
    <mergeCell ref="H9:H10"/>
    <mergeCell ref="B2:I2"/>
    <mergeCell ref="B3:I3"/>
    <mergeCell ref="B4:I4"/>
    <mergeCell ref="B5:I5"/>
    <mergeCell ref="B6:I6"/>
    <mergeCell ref="I8:I10"/>
    <mergeCell ref="D9:D10"/>
    <mergeCell ref="E9:E10"/>
    <mergeCell ref="F9:F10"/>
    <mergeCell ref="B8:B10"/>
    <mergeCell ref="D8:H8"/>
  </mergeCells>
  <conditionalFormatting sqref="D37">
    <cfRule type="cellIs" dxfId="13" priority="2" operator="equal">
      <formula>0</formula>
    </cfRule>
  </conditionalFormatting>
  <conditionalFormatting sqref="D11:I11">
    <cfRule type="cellIs" dxfId="12" priority="1" operator="equal">
      <formula>0</formula>
    </cfRule>
  </conditionalFormatting>
  <printOptions horizontalCentered="1"/>
  <pageMargins left="0.62992125984251968" right="1.0236220472440944" top="1.1417322834645669" bottom="0.74803149606299213" header="0.31496062992125984" footer="0.31496062992125984"/>
  <pageSetup scale="74" fitToHeight="0" orientation="landscape" r:id="rId1"/>
  <headerFooter scaleWithDoc="0">
    <oddHeader>&amp;L&amp;G&amp;R&amp;G</oddHeader>
    <oddFooter>&amp;R
&amp;G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73"/>
  <sheetViews>
    <sheetView workbookViewId="0">
      <selection activeCell="A16" sqref="A16"/>
    </sheetView>
  </sheetViews>
  <sheetFormatPr baseColWidth="10" defaultRowHeight="13.2"/>
  <cols>
    <col min="1" max="1" width="17.88671875" bestFit="1" customWidth="1"/>
    <col min="2" max="2" width="18.88671875" bestFit="1" customWidth="1"/>
    <col min="3" max="3" width="29.88671875" bestFit="1" customWidth="1"/>
    <col min="4" max="4" width="19" bestFit="1" customWidth="1"/>
    <col min="5" max="6" width="17.88671875" bestFit="1" customWidth="1"/>
  </cols>
  <sheetData>
    <row r="1" spans="1:5">
      <c r="A1" s="301" t="s">
        <v>1200</v>
      </c>
      <c r="B1" s="686" t="s">
        <v>1205</v>
      </c>
      <c r="C1" s="686" t="s">
        <v>1201</v>
      </c>
      <c r="D1" s="686" t="s">
        <v>1821</v>
      </c>
      <c r="E1" s="686" t="s">
        <v>1204</v>
      </c>
    </row>
    <row r="2" spans="1:5">
      <c r="A2" s="375" t="s">
        <v>512</v>
      </c>
      <c r="B2" s="376">
        <v>94623981</v>
      </c>
      <c r="C2" s="376">
        <v>47311992</v>
      </c>
      <c r="D2" s="376">
        <v>47311992</v>
      </c>
      <c r="E2" s="376">
        <v>40254900</v>
      </c>
    </row>
    <row r="3" spans="1:5">
      <c r="A3" s="375" t="s">
        <v>524</v>
      </c>
      <c r="B3" s="376">
        <v>950000</v>
      </c>
      <c r="C3" s="376">
        <v>530000</v>
      </c>
      <c r="D3" s="376">
        <v>0</v>
      </c>
      <c r="E3" s="376"/>
    </row>
    <row r="4" spans="1:5">
      <c r="A4" s="375" t="s">
        <v>456</v>
      </c>
      <c r="B4" s="376">
        <v>2750000</v>
      </c>
      <c r="C4" s="376">
        <v>937000</v>
      </c>
      <c r="D4" s="376">
        <v>611792.56000000006</v>
      </c>
      <c r="E4" s="376">
        <v>11792.56</v>
      </c>
    </row>
    <row r="5" spans="1:5">
      <c r="A5" s="375" t="s">
        <v>528</v>
      </c>
      <c r="B5" s="376">
        <v>1500000</v>
      </c>
      <c r="C5" s="376">
        <v>1250000</v>
      </c>
      <c r="D5" s="376">
        <v>0</v>
      </c>
      <c r="E5" s="376"/>
    </row>
    <row r="6" spans="1:5">
      <c r="A6" s="375" t="s">
        <v>519</v>
      </c>
      <c r="B6" s="376">
        <v>28176740</v>
      </c>
      <c r="C6" s="376">
        <v>12483864</v>
      </c>
      <c r="D6" s="376">
        <v>9679301.459999999</v>
      </c>
      <c r="E6" s="376">
        <v>9548877.9099999983</v>
      </c>
    </row>
    <row r="7" spans="1:5">
      <c r="A7" s="375" t="s">
        <v>497</v>
      </c>
      <c r="B7" s="376">
        <v>34648907</v>
      </c>
      <c r="C7" s="376">
        <v>26324771</v>
      </c>
      <c r="D7" s="376">
        <v>9368161.1099999994</v>
      </c>
      <c r="E7" s="376">
        <v>3328161.11</v>
      </c>
    </row>
    <row r="8" spans="1:5">
      <c r="A8" s="375" t="s">
        <v>513</v>
      </c>
      <c r="B8" s="376">
        <v>22000000</v>
      </c>
      <c r="C8" s="376">
        <v>11729711.6</v>
      </c>
      <c r="D8" s="376">
        <v>1197446.6599999999</v>
      </c>
      <c r="E8" s="376">
        <v>1197446.6600000001</v>
      </c>
    </row>
    <row r="9" spans="1:5">
      <c r="A9" s="375" t="s">
        <v>514</v>
      </c>
      <c r="B9" s="376">
        <v>11000000</v>
      </c>
      <c r="C9" s="376">
        <v>4400000</v>
      </c>
      <c r="D9" s="376">
        <v>3999996</v>
      </c>
      <c r="E9" s="376"/>
    </row>
    <row r="10" spans="1:5">
      <c r="A10" s="375" t="s">
        <v>515</v>
      </c>
      <c r="B10" s="376">
        <v>15240470</v>
      </c>
      <c r="C10" s="376">
        <v>6096188</v>
      </c>
      <c r="D10" s="376">
        <v>0</v>
      </c>
      <c r="E10" s="376"/>
    </row>
    <row r="11" spans="1:5">
      <c r="A11" s="375" t="s">
        <v>520</v>
      </c>
      <c r="B11" s="376">
        <v>291461497</v>
      </c>
      <c r="C11" s="376">
        <v>141158244.54000002</v>
      </c>
      <c r="D11" s="376">
        <v>126576558</v>
      </c>
      <c r="E11" s="376">
        <v>105635573.16999999</v>
      </c>
    </row>
    <row r="12" spans="1:5">
      <c r="A12" s="375" t="s">
        <v>480</v>
      </c>
      <c r="B12" s="376">
        <v>89774282</v>
      </c>
      <c r="C12" s="376">
        <v>35909716</v>
      </c>
      <c r="D12" s="376">
        <v>27036411.490000002</v>
      </c>
      <c r="E12" s="376">
        <v>14078547.369999997</v>
      </c>
    </row>
    <row r="13" spans="1:5">
      <c r="A13" s="375" t="s">
        <v>482</v>
      </c>
      <c r="B13" s="376">
        <v>230636959</v>
      </c>
      <c r="C13" s="376">
        <v>106485675</v>
      </c>
      <c r="D13" s="376">
        <v>87690179.609999985</v>
      </c>
      <c r="E13" s="376">
        <v>79378333.040000007</v>
      </c>
    </row>
    <row r="14" spans="1:5">
      <c r="A14" s="375" t="s">
        <v>517</v>
      </c>
      <c r="B14" s="376">
        <v>97003226</v>
      </c>
      <c r="C14" s="376">
        <v>49359848.030000001</v>
      </c>
      <c r="D14" s="376">
        <v>8692244.75</v>
      </c>
      <c r="E14" s="376">
        <v>4553008.7799999993</v>
      </c>
    </row>
    <row r="15" spans="1:5">
      <c r="A15" s="375" t="s">
        <v>483</v>
      </c>
      <c r="B15" s="376">
        <v>33062137</v>
      </c>
      <c r="C15" s="376">
        <v>8244138</v>
      </c>
      <c r="D15" s="376">
        <v>0</v>
      </c>
      <c r="E15" s="376"/>
    </row>
    <row r="16" spans="1:5">
      <c r="A16" s="375" t="s">
        <v>494</v>
      </c>
      <c r="B16" s="376">
        <v>133090089</v>
      </c>
      <c r="C16" s="376">
        <v>10969011</v>
      </c>
      <c r="D16" s="376">
        <v>0</v>
      </c>
      <c r="E16" s="376"/>
    </row>
    <row r="17" spans="1:5">
      <c r="A17" s="375" t="s">
        <v>495</v>
      </c>
      <c r="B17" s="376">
        <v>112911047</v>
      </c>
      <c r="C17" s="376">
        <v>44326018</v>
      </c>
      <c r="D17" s="376">
        <v>4589847.0999999996</v>
      </c>
      <c r="E17" s="376">
        <v>4218307.0999999996</v>
      </c>
    </row>
    <row r="18" spans="1:5">
      <c r="A18" s="375" t="s">
        <v>518</v>
      </c>
      <c r="B18" s="376">
        <v>2000000</v>
      </c>
      <c r="C18" s="376">
        <v>800000</v>
      </c>
      <c r="D18" s="376">
        <v>0</v>
      </c>
      <c r="E18" s="376"/>
    </row>
    <row r="19" spans="1:5">
      <c r="A19" s="375" t="s">
        <v>521</v>
      </c>
      <c r="B19" s="376">
        <v>262409793</v>
      </c>
      <c r="C19" s="376">
        <v>123227536.59999999</v>
      </c>
      <c r="D19" s="376">
        <v>99466924.230000019</v>
      </c>
      <c r="E19" s="376">
        <v>74581147.980000004</v>
      </c>
    </row>
    <row r="20" spans="1:5">
      <c r="A20" s="375" t="s">
        <v>526</v>
      </c>
      <c r="B20" s="376">
        <v>10000000</v>
      </c>
      <c r="C20" s="376">
        <v>5042073</v>
      </c>
      <c r="D20" s="376">
        <v>1962331</v>
      </c>
      <c r="E20" s="376">
        <v>1962331</v>
      </c>
    </row>
    <row r="21" spans="1:5">
      <c r="A21" s="375" t="s">
        <v>484</v>
      </c>
      <c r="B21" s="376">
        <v>24708615</v>
      </c>
      <c r="C21" s="376">
        <v>9955452</v>
      </c>
      <c r="D21" s="376">
        <v>3553501</v>
      </c>
      <c r="E21" s="376">
        <v>177549</v>
      </c>
    </row>
    <row r="22" spans="1:5">
      <c r="A22" s="375" t="s">
        <v>498</v>
      </c>
      <c r="B22" s="376">
        <v>3901000</v>
      </c>
      <c r="C22" s="376">
        <v>1316000</v>
      </c>
      <c r="D22" s="376">
        <v>18000</v>
      </c>
      <c r="E22" s="376">
        <v>18000</v>
      </c>
    </row>
    <row r="23" spans="1:5">
      <c r="A23" s="375" t="s">
        <v>499</v>
      </c>
      <c r="B23" s="376">
        <v>3000000</v>
      </c>
      <c r="C23" s="376">
        <v>1089688</v>
      </c>
      <c r="D23" s="376">
        <v>776240</v>
      </c>
      <c r="E23" s="376"/>
    </row>
    <row r="24" spans="1:5">
      <c r="A24" s="375" t="s">
        <v>485</v>
      </c>
      <c r="B24" s="376">
        <v>161560998</v>
      </c>
      <c r="C24" s="376">
        <v>88115080</v>
      </c>
      <c r="D24" s="376">
        <v>81094211.829999998</v>
      </c>
      <c r="E24" s="376">
        <v>78338211.829999998</v>
      </c>
    </row>
    <row r="25" spans="1:5">
      <c r="A25" s="375" t="s">
        <v>486</v>
      </c>
      <c r="B25" s="376">
        <v>132338961</v>
      </c>
      <c r="C25" s="376">
        <v>44708158</v>
      </c>
      <c r="D25" s="376">
        <v>539357</v>
      </c>
      <c r="E25" s="376"/>
    </row>
    <row r="26" spans="1:5">
      <c r="A26" s="375" t="s">
        <v>487</v>
      </c>
      <c r="B26" s="376">
        <v>76978700</v>
      </c>
      <c r="C26" s="376">
        <v>22131848</v>
      </c>
      <c r="D26" s="376">
        <v>1795297</v>
      </c>
      <c r="E26" s="376">
        <v>1795297</v>
      </c>
    </row>
    <row r="27" spans="1:5">
      <c r="A27" s="375" t="s">
        <v>488</v>
      </c>
      <c r="B27" s="376">
        <v>5013901</v>
      </c>
      <c r="C27" s="376">
        <v>2005560</v>
      </c>
      <c r="D27" s="376">
        <v>0</v>
      </c>
      <c r="E27" s="376"/>
    </row>
    <row r="28" spans="1:5">
      <c r="A28" s="375" t="s">
        <v>522</v>
      </c>
      <c r="B28" s="376">
        <v>8243150</v>
      </c>
      <c r="C28" s="376">
        <v>1743150</v>
      </c>
      <c r="D28" s="376">
        <v>0</v>
      </c>
      <c r="E28" s="376"/>
    </row>
    <row r="29" spans="1:5">
      <c r="A29" s="375" t="s">
        <v>527</v>
      </c>
      <c r="B29" s="376">
        <v>450000</v>
      </c>
      <c r="C29" s="376">
        <v>204545</v>
      </c>
      <c r="D29" s="376">
        <v>204545</v>
      </c>
      <c r="E29" s="376">
        <v>204545</v>
      </c>
    </row>
    <row r="30" spans="1:5">
      <c r="A30" s="375" t="s">
        <v>523</v>
      </c>
      <c r="B30" s="376">
        <v>233695551</v>
      </c>
      <c r="C30" s="376">
        <v>133837343</v>
      </c>
      <c r="D30" s="376">
        <v>117268715.80000001</v>
      </c>
      <c r="E30" s="376">
        <v>107360155.23999999</v>
      </c>
    </row>
    <row r="31" spans="1:5">
      <c r="A31" s="375" t="s">
        <v>1182</v>
      </c>
      <c r="B31" s="376">
        <v>207818133</v>
      </c>
      <c r="C31" s="376">
        <v>120221275.64</v>
      </c>
      <c r="D31" s="376">
        <v>101231582.20999999</v>
      </c>
      <c r="E31" s="376">
        <v>92934798.819999993</v>
      </c>
    </row>
    <row r="32" spans="1:5">
      <c r="A32" s="375" t="s">
        <v>468</v>
      </c>
      <c r="B32" s="376">
        <v>20215400</v>
      </c>
      <c r="C32" s="376">
        <v>4854059.68</v>
      </c>
      <c r="D32" s="376">
        <v>420018.64</v>
      </c>
      <c r="E32" s="376"/>
    </row>
    <row r="33" spans="1:5">
      <c r="A33" s="375" t="s">
        <v>500</v>
      </c>
      <c r="B33" s="376">
        <v>2000000</v>
      </c>
      <c r="C33" s="376">
        <v>1765908.8</v>
      </c>
      <c r="D33" s="376">
        <v>1765908.8</v>
      </c>
      <c r="E33" s="376"/>
    </row>
    <row r="34" spans="1:5">
      <c r="A34" s="375" t="s">
        <v>470</v>
      </c>
      <c r="B34" s="376">
        <v>6090000</v>
      </c>
      <c r="C34" s="376">
        <v>2436000</v>
      </c>
      <c r="D34" s="376">
        <v>1275814.3999999999</v>
      </c>
      <c r="E34" s="376">
        <v>1275814.3999999999</v>
      </c>
    </row>
    <row r="35" spans="1:5">
      <c r="A35" s="375" t="s">
        <v>471</v>
      </c>
      <c r="B35" s="376">
        <v>6054850</v>
      </c>
      <c r="C35" s="376">
        <v>4284292</v>
      </c>
      <c r="D35" s="376">
        <v>1651320</v>
      </c>
      <c r="E35" s="376"/>
    </row>
    <row r="36" spans="1:5">
      <c r="A36" s="375" t="s">
        <v>1183</v>
      </c>
      <c r="B36" s="376">
        <v>300000</v>
      </c>
      <c r="C36" s="376">
        <v>0</v>
      </c>
      <c r="D36" s="376">
        <v>0</v>
      </c>
      <c r="E36" s="376"/>
    </row>
    <row r="37" spans="1:5">
      <c r="A37" s="375" t="s">
        <v>1184</v>
      </c>
      <c r="B37" s="376">
        <v>1000000</v>
      </c>
      <c r="C37" s="376">
        <v>20000</v>
      </c>
      <c r="D37" s="376">
        <v>0</v>
      </c>
      <c r="E37" s="376"/>
    </row>
    <row r="38" spans="1:5">
      <c r="A38" s="375" t="s">
        <v>1185</v>
      </c>
      <c r="B38" s="376">
        <v>100000</v>
      </c>
      <c r="C38" s="376">
        <v>0</v>
      </c>
      <c r="D38" s="376">
        <v>0</v>
      </c>
      <c r="E38" s="376"/>
    </row>
    <row r="39" spans="1:5">
      <c r="A39" s="375" t="s">
        <v>489</v>
      </c>
      <c r="B39" s="376">
        <v>69734539</v>
      </c>
      <c r="C39" s="376">
        <v>27899298</v>
      </c>
      <c r="D39" s="376">
        <v>5406949.0999999996</v>
      </c>
      <c r="E39" s="376">
        <v>5406949.0999999996</v>
      </c>
    </row>
    <row r="40" spans="1:5">
      <c r="A40" s="375" t="s">
        <v>1186</v>
      </c>
      <c r="B40" s="376">
        <v>200000</v>
      </c>
      <c r="C40" s="376">
        <v>0</v>
      </c>
      <c r="D40" s="376">
        <v>0</v>
      </c>
      <c r="E40" s="376"/>
    </row>
    <row r="41" spans="1:5">
      <c r="A41" s="375" t="s">
        <v>501</v>
      </c>
      <c r="B41" s="376">
        <v>4000000</v>
      </c>
      <c r="C41" s="376">
        <v>0</v>
      </c>
      <c r="D41" s="376">
        <v>0</v>
      </c>
      <c r="E41" s="376"/>
    </row>
    <row r="42" spans="1:5">
      <c r="A42" s="375" t="s">
        <v>496</v>
      </c>
      <c r="B42" s="376">
        <v>20717857</v>
      </c>
      <c r="C42" s="376">
        <v>14424253</v>
      </c>
      <c r="D42" s="376">
        <v>1681330.92</v>
      </c>
      <c r="E42" s="376">
        <v>1681330.92</v>
      </c>
    </row>
    <row r="43" spans="1:5">
      <c r="A43" s="375" t="s">
        <v>490</v>
      </c>
      <c r="B43" s="376">
        <v>57476776</v>
      </c>
      <c r="C43" s="376">
        <v>15016988</v>
      </c>
      <c r="D43" s="376">
        <v>199553.64</v>
      </c>
      <c r="E43" s="376">
        <v>199553.64</v>
      </c>
    </row>
    <row r="44" spans="1:5">
      <c r="A44" s="375" t="s">
        <v>1187</v>
      </c>
      <c r="B44" s="376">
        <v>3500000</v>
      </c>
      <c r="C44" s="376">
        <v>1590910</v>
      </c>
      <c r="D44" s="376">
        <v>1590908.4</v>
      </c>
      <c r="E44" s="376"/>
    </row>
    <row r="45" spans="1:5">
      <c r="A45" s="375" t="s">
        <v>491</v>
      </c>
      <c r="B45" s="376">
        <v>29738964</v>
      </c>
      <c r="C45" s="376">
        <v>6327630</v>
      </c>
      <c r="D45" s="376">
        <v>0</v>
      </c>
      <c r="E45" s="376"/>
    </row>
    <row r="46" spans="1:5">
      <c r="A46" s="375" t="s">
        <v>1188</v>
      </c>
      <c r="B46" s="376">
        <v>1000000</v>
      </c>
      <c r="C46" s="376">
        <v>0</v>
      </c>
      <c r="D46" s="376">
        <v>0</v>
      </c>
      <c r="E46" s="376"/>
    </row>
    <row r="47" spans="1:5">
      <c r="A47" s="375" t="s">
        <v>1189</v>
      </c>
      <c r="B47" s="376">
        <v>1000000</v>
      </c>
      <c r="C47" s="376">
        <v>0</v>
      </c>
      <c r="D47" s="376">
        <v>0</v>
      </c>
      <c r="E47" s="376"/>
    </row>
    <row r="48" spans="1:5">
      <c r="A48" s="375" t="s">
        <v>1190</v>
      </c>
      <c r="B48" s="376">
        <v>7000000</v>
      </c>
      <c r="C48" s="376">
        <v>0</v>
      </c>
      <c r="D48" s="376">
        <v>0</v>
      </c>
      <c r="E48" s="376"/>
    </row>
    <row r="49" spans="1:5">
      <c r="A49" s="375" t="s">
        <v>1191</v>
      </c>
      <c r="B49" s="376">
        <v>1500000</v>
      </c>
      <c r="C49" s="376">
        <v>1416250</v>
      </c>
      <c r="D49" s="376">
        <v>1416250</v>
      </c>
      <c r="E49" s="376"/>
    </row>
    <row r="50" spans="1:5">
      <c r="A50" s="375" t="s">
        <v>502</v>
      </c>
      <c r="B50" s="376">
        <v>13000000</v>
      </c>
      <c r="C50" s="376">
        <v>5200000</v>
      </c>
      <c r="D50" s="376">
        <v>5200000</v>
      </c>
      <c r="E50" s="376"/>
    </row>
    <row r="51" spans="1:5">
      <c r="A51" s="375" t="s">
        <v>503</v>
      </c>
      <c r="B51" s="376">
        <v>17000000</v>
      </c>
      <c r="C51" s="376">
        <v>401684</v>
      </c>
      <c r="D51" s="376">
        <v>0</v>
      </c>
      <c r="E51" s="376"/>
    </row>
    <row r="52" spans="1:5">
      <c r="A52" s="375" t="s">
        <v>504</v>
      </c>
      <c r="B52" s="376">
        <v>1000000</v>
      </c>
      <c r="C52" s="376">
        <v>400000</v>
      </c>
      <c r="D52" s="376">
        <v>400000</v>
      </c>
      <c r="E52" s="376"/>
    </row>
    <row r="53" spans="1:5">
      <c r="A53" s="375" t="s">
        <v>505</v>
      </c>
      <c r="B53" s="376">
        <v>4000000</v>
      </c>
      <c r="C53" s="376">
        <v>2366500</v>
      </c>
      <c r="D53" s="376">
        <v>1089000</v>
      </c>
      <c r="E53" s="376"/>
    </row>
    <row r="54" spans="1:5">
      <c r="A54" s="375" t="s">
        <v>506</v>
      </c>
      <c r="B54" s="376">
        <v>5000000</v>
      </c>
      <c r="C54" s="376">
        <v>0</v>
      </c>
      <c r="D54" s="376">
        <v>0</v>
      </c>
      <c r="E54" s="376"/>
    </row>
    <row r="55" spans="1:5">
      <c r="A55" s="375" t="s">
        <v>507</v>
      </c>
      <c r="B55" s="376">
        <v>13500000</v>
      </c>
      <c r="C55" s="376">
        <v>6000000</v>
      </c>
      <c r="D55" s="376">
        <v>6000000</v>
      </c>
      <c r="E55" s="376"/>
    </row>
    <row r="56" spans="1:5">
      <c r="A56" s="375" t="s">
        <v>472</v>
      </c>
      <c r="B56" s="376">
        <v>2674775</v>
      </c>
      <c r="C56" s="376">
        <v>1208640</v>
      </c>
      <c r="D56" s="376">
        <v>38000</v>
      </c>
      <c r="E56" s="376">
        <v>38000</v>
      </c>
    </row>
    <row r="57" spans="1:5">
      <c r="A57" s="375" t="s">
        <v>473</v>
      </c>
      <c r="B57" s="376">
        <v>1660000</v>
      </c>
      <c r="C57" s="376">
        <v>760000</v>
      </c>
      <c r="D57" s="376">
        <v>300000</v>
      </c>
      <c r="E57" s="376">
        <v>300000</v>
      </c>
    </row>
    <row r="58" spans="1:5">
      <c r="A58" s="375" t="s">
        <v>1192</v>
      </c>
      <c r="B58" s="376">
        <v>1066050</v>
      </c>
      <c r="C58" s="376">
        <v>982050</v>
      </c>
      <c r="D58" s="376">
        <v>70000</v>
      </c>
      <c r="E58" s="376"/>
    </row>
    <row r="59" spans="1:5">
      <c r="A59" s="375" t="s">
        <v>508</v>
      </c>
      <c r="B59" s="376">
        <v>15346535</v>
      </c>
      <c r="C59" s="376">
        <v>37757415</v>
      </c>
      <c r="D59" s="376">
        <v>35048856.309999995</v>
      </c>
      <c r="E59" s="376">
        <v>7499.4</v>
      </c>
    </row>
    <row r="60" spans="1:5">
      <c r="A60" s="375" t="s">
        <v>475</v>
      </c>
      <c r="B60" s="376">
        <v>6000000</v>
      </c>
      <c r="C60" s="376">
        <v>6000000</v>
      </c>
      <c r="D60" s="376">
        <v>220000</v>
      </c>
      <c r="E60" s="376"/>
    </row>
    <row r="61" spans="1:5">
      <c r="A61" s="375" t="s">
        <v>476</v>
      </c>
      <c r="B61" s="376">
        <v>2900000</v>
      </c>
      <c r="C61" s="376">
        <v>1210000</v>
      </c>
      <c r="D61" s="376">
        <v>760000</v>
      </c>
      <c r="E61" s="376"/>
    </row>
    <row r="62" spans="1:5">
      <c r="A62" s="375" t="s">
        <v>477</v>
      </c>
      <c r="B62" s="376">
        <v>19335000</v>
      </c>
      <c r="C62" s="376">
        <v>7261223</v>
      </c>
      <c r="D62" s="376">
        <v>0</v>
      </c>
      <c r="E62" s="376"/>
    </row>
    <row r="63" spans="1:5">
      <c r="A63" s="375" t="s">
        <v>509</v>
      </c>
      <c r="B63" s="376">
        <v>12990580</v>
      </c>
      <c r="C63" s="376">
        <v>2063819</v>
      </c>
      <c r="D63" s="376">
        <v>0</v>
      </c>
      <c r="E63" s="376"/>
    </row>
    <row r="64" spans="1:5">
      <c r="A64" s="375" t="s">
        <v>516</v>
      </c>
      <c r="B64" s="376">
        <v>12150000</v>
      </c>
      <c r="C64" s="376">
        <v>6075000</v>
      </c>
      <c r="D64" s="376">
        <v>5522640</v>
      </c>
      <c r="E64" s="376"/>
    </row>
    <row r="65" spans="1:5">
      <c r="A65" s="375" t="s">
        <v>478</v>
      </c>
      <c r="B65" s="376">
        <v>180000</v>
      </c>
      <c r="C65" s="376">
        <v>60000</v>
      </c>
      <c r="D65" s="376">
        <v>0</v>
      </c>
      <c r="E65" s="376"/>
    </row>
    <row r="66" spans="1:5">
      <c r="A66" s="375" t="s">
        <v>479</v>
      </c>
      <c r="B66" s="376">
        <v>38121507</v>
      </c>
      <c r="C66" s="376">
        <v>20005904.199999999</v>
      </c>
      <c r="D66" s="376">
        <v>116000</v>
      </c>
      <c r="E66" s="376">
        <v>116000</v>
      </c>
    </row>
    <row r="67" spans="1:5">
      <c r="A67" s="375" t="s">
        <v>510</v>
      </c>
      <c r="B67" s="376">
        <v>5000000</v>
      </c>
      <c r="C67" s="376">
        <v>2054545</v>
      </c>
      <c r="D67" s="376">
        <v>1163636</v>
      </c>
      <c r="E67" s="376"/>
    </row>
    <row r="68" spans="1:5">
      <c r="A68" s="375" t="s">
        <v>1193</v>
      </c>
      <c r="B68" s="376">
        <v>300000</v>
      </c>
      <c r="C68" s="376">
        <v>150000</v>
      </c>
      <c r="D68" s="376">
        <v>0</v>
      </c>
      <c r="E68" s="376"/>
    </row>
    <row r="69" spans="1:5">
      <c r="A69" s="375" t="s">
        <v>525</v>
      </c>
      <c r="B69" s="376">
        <v>4562500</v>
      </c>
      <c r="C69" s="376">
        <v>1727275</v>
      </c>
      <c r="D69" s="376">
        <v>136363.65</v>
      </c>
      <c r="E69" s="376"/>
    </row>
    <row r="70" spans="1:5">
      <c r="A70" s="375" t="s">
        <v>492</v>
      </c>
      <c r="B70" s="376">
        <v>16050000</v>
      </c>
      <c r="C70" s="376">
        <v>6311010</v>
      </c>
      <c r="D70" s="376">
        <v>4200758.28</v>
      </c>
      <c r="E70" s="376">
        <v>19758.28</v>
      </c>
    </row>
    <row r="71" spans="1:5">
      <c r="A71" s="375" t="s">
        <v>493</v>
      </c>
      <c r="B71" s="376">
        <v>580000</v>
      </c>
      <c r="C71" s="376">
        <v>290000</v>
      </c>
      <c r="D71" s="376">
        <v>0</v>
      </c>
      <c r="E71" s="376"/>
    </row>
    <row r="72" spans="1:5">
      <c r="A72" s="375" t="s">
        <v>511</v>
      </c>
      <c r="B72" s="376">
        <v>15000000</v>
      </c>
      <c r="C72" s="376">
        <v>11946300</v>
      </c>
      <c r="D72" s="376">
        <v>6612023</v>
      </c>
      <c r="E72" s="376"/>
    </row>
    <row r="73" spans="1:5">
      <c r="A73" s="375" t="s">
        <v>1178</v>
      </c>
      <c r="B73" s="376">
        <v>2769993470</v>
      </c>
      <c r="C73" s="376">
        <v>1262180841.0899999</v>
      </c>
      <c r="D73" s="376">
        <v>816949966.94999981</v>
      </c>
      <c r="E73" s="376">
        <v>628621889.30999982</v>
      </c>
    </row>
  </sheetData>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25"/>
  <sheetViews>
    <sheetView showGridLines="0" view="pageBreakPreview" zoomScale="55" zoomScaleNormal="70" zoomScaleSheetLayoutView="55" workbookViewId="0">
      <selection activeCell="D32" sqref="D32"/>
    </sheetView>
  </sheetViews>
  <sheetFormatPr baseColWidth="10" defaultColWidth="11.44140625" defaultRowHeight="13.2"/>
  <cols>
    <col min="1" max="1" width="20" style="868" customWidth="1"/>
    <col min="2" max="2" width="127.33203125" style="868" customWidth="1"/>
    <col min="3" max="6" width="16.44140625" style="868" customWidth="1"/>
    <col min="7" max="7" width="26.33203125" style="868" bestFit="1" customWidth="1"/>
    <col min="8" max="16384" width="11.44140625" style="868"/>
  </cols>
  <sheetData>
    <row r="1" spans="1:8" ht="35.1" customHeight="1">
      <c r="A1" s="1871" t="s">
        <v>1849</v>
      </c>
      <c r="B1" s="1872"/>
      <c r="C1" s="1872"/>
      <c r="D1" s="1872"/>
      <c r="E1" s="1872"/>
      <c r="F1" s="1872"/>
      <c r="G1" s="1873"/>
    </row>
    <row r="2" spans="1:8" ht="6.75" customHeight="1"/>
    <row r="3" spans="1:8" s="688" customFormat="1" ht="17.25" customHeight="1">
      <c r="A3" s="1874" t="s">
        <v>457</v>
      </c>
      <c r="B3" s="1875"/>
      <c r="C3" s="1875"/>
      <c r="D3" s="1875"/>
      <c r="E3" s="1875"/>
      <c r="F3" s="1875"/>
      <c r="G3" s="1876"/>
    </row>
    <row r="4" spans="1:8" s="688" customFormat="1" ht="17.25" customHeight="1">
      <c r="A4" s="962" t="s">
        <v>458</v>
      </c>
      <c r="B4" s="963"/>
      <c r="C4" s="963"/>
      <c r="D4" s="963"/>
      <c r="E4" s="963"/>
      <c r="F4" s="963"/>
      <c r="G4" s="964"/>
    </row>
    <row r="5" spans="1:8" s="688" customFormat="1" ht="17.25" customHeight="1">
      <c r="A5" s="962" t="s">
        <v>1850</v>
      </c>
      <c r="B5" s="963"/>
      <c r="C5" s="963"/>
      <c r="D5" s="963"/>
      <c r="E5" s="963"/>
      <c r="F5" s="963"/>
      <c r="G5" s="964"/>
    </row>
    <row r="6" spans="1:8" s="897" customFormat="1" ht="7.5" customHeight="1">
      <c r="A6" s="1877"/>
      <c r="B6" s="1877"/>
      <c r="C6" s="1877"/>
      <c r="D6" s="1877"/>
      <c r="E6" s="1877"/>
      <c r="F6" s="1877"/>
      <c r="G6" s="1877"/>
    </row>
    <row r="7" spans="1:8" ht="16.8">
      <c r="A7" s="1878" t="s">
        <v>155</v>
      </c>
      <c r="B7" s="1879" t="s">
        <v>1851</v>
      </c>
      <c r="C7" s="1878" t="s">
        <v>1852</v>
      </c>
      <c r="D7" s="1878"/>
      <c r="E7" s="1878"/>
      <c r="F7" s="1878"/>
      <c r="G7" s="1878" t="s">
        <v>1853</v>
      </c>
      <c r="H7" s="3"/>
    </row>
    <row r="8" spans="1:8" ht="15.6" customHeight="1">
      <c r="A8" s="1878"/>
      <c r="B8" s="1879"/>
      <c r="C8" s="1880" t="s">
        <v>156</v>
      </c>
      <c r="D8" s="1880"/>
      <c r="E8" s="1881" t="s">
        <v>157</v>
      </c>
      <c r="F8" s="1882"/>
      <c r="G8" s="1878"/>
      <c r="H8" s="3"/>
    </row>
    <row r="9" spans="1:8" ht="31.35" customHeight="1">
      <c r="A9" s="1878"/>
      <c r="B9" s="1879"/>
      <c r="C9" s="965" t="s">
        <v>1854</v>
      </c>
      <c r="D9" s="965" t="s">
        <v>1855</v>
      </c>
      <c r="E9" s="965" t="s">
        <v>158</v>
      </c>
      <c r="F9" s="965" t="s">
        <v>159</v>
      </c>
      <c r="G9" s="1878"/>
      <c r="H9" s="4"/>
    </row>
    <row r="10" spans="1:8" s="5" customFormat="1" ht="44.4" customHeight="1">
      <c r="A10" s="966" t="s">
        <v>196</v>
      </c>
      <c r="B10" s="967" t="s">
        <v>1856</v>
      </c>
      <c r="C10" s="968" t="s">
        <v>1499</v>
      </c>
      <c r="D10" s="968"/>
      <c r="E10" s="968" t="s">
        <v>1499</v>
      </c>
      <c r="F10" s="968" t="s">
        <v>1499</v>
      </c>
      <c r="G10" s="969"/>
    </row>
    <row r="11" spans="1:8" s="5" customFormat="1" ht="44.4" customHeight="1">
      <c r="A11" s="966" t="s">
        <v>1857</v>
      </c>
      <c r="B11" s="967" t="s">
        <v>1858</v>
      </c>
      <c r="C11" s="968" t="s">
        <v>1499</v>
      </c>
      <c r="D11" s="968"/>
      <c r="E11" s="968" t="s">
        <v>1499</v>
      </c>
      <c r="F11" s="968" t="s">
        <v>1499</v>
      </c>
      <c r="G11" s="969"/>
    </row>
    <row r="12" spans="1:8" s="5" customFormat="1" ht="44.4" customHeight="1">
      <c r="A12" s="966" t="s">
        <v>1859</v>
      </c>
      <c r="B12" s="967" t="s">
        <v>1860</v>
      </c>
      <c r="C12" s="968" t="s">
        <v>1499</v>
      </c>
      <c r="D12" s="968"/>
      <c r="E12" s="968" t="s">
        <v>1499</v>
      </c>
      <c r="F12" s="968" t="s">
        <v>1499</v>
      </c>
      <c r="G12" s="969"/>
    </row>
    <row r="13" spans="1:8" s="5" customFormat="1" ht="44.4" customHeight="1">
      <c r="A13" s="970" t="s">
        <v>1861</v>
      </c>
      <c r="B13" s="971" t="s">
        <v>1862</v>
      </c>
      <c r="C13" s="968" t="s">
        <v>1499</v>
      </c>
      <c r="D13" s="972"/>
      <c r="E13" s="968" t="s">
        <v>1499</v>
      </c>
      <c r="F13" s="968" t="s">
        <v>1499</v>
      </c>
      <c r="G13" s="973"/>
    </row>
    <row r="14" spans="1:8" s="5" customFormat="1" ht="44.4" customHeight="1">
      <c r="A14" s="970" t="s">
        <v>1863</v>
      </c>
      <c r="B14" s="974" t="s">
        <v>1864</v>
      </c>
      <c r="C14" s="968" t="s">
        <v>1499</v>
      </c>
      <c r="D14" s="972"/>
      <c r="E14" s="968" t="s">
        <v>1499</v>
      </c>
      <c r="F14" s="968" t="s">
        <v>1499</v>
      </c>
      <c r="G14" s="973"/>
    </row>
    <row r="15" spans="1:8" s="5" customFormat="1" ht="44.4" customHeight="1">
      <c r="A15" s="970" t="s">
        <v>1865</v>
      </c>
      <c r="B15" s="975" t="s">
        <v>1866</v>
      </c>
      <c r="C15" s="968" t="s">
        <v>1499</v>
      </c>
      <c r="D15" s="976"/>
      <c r="E15" s="968" t="s">
        <v>1499</v>
      </c>
      <c r="F15" s="968" t="s">
        <v>1499</v>
      </c>
      <c r="G15" s="973"/>
    </row>
    <row r="16" spans="1:8" ht="19.2">
      <c r="A16" s="1869" t="s">
        <v>185</v>
      </c>
      <c r="B16" s="1869"/>
      <c r="C16" s="977"/>
      <c r="D16" s="977"/>
      <c r="E16" s="977"/>
      <c r="F16" s="977"/>
    </row>
    <row r="19" spans="1:8">
      <c r="G19" s="897"/>
      <c r="H19" s="897"/>
    </row>
    <row r="20" spans="1:8" ht="15.6">
      <c r="A20" s="978" t="s">
        <v>1867</v>
      </c>
      <c r="B20" s="6"/>
      <c r="C20" s="6"/>
      <c r="D20" s="979" t="s">
        <v>1868</v>
      </c>
      <c r="E20" s="6"/>
      <c r="H20" s="7"/>
    </row>
    <row r="21" spans="1:8" ht="31.2">
      <c r="A21" s="441"/>
      <c r="B21" s="980" t="s">
        <v>1869</v>
      </c>
      <c r="C21" s="6"/>
      <c r="D21" s="441"/>
      <c r="E21" s="1870" t="s">
        <v>1870</v>
      </c>
      <c r="F21" s="1870"/>
      <c r="G21" s="1870"/>
      <c r="H21" s="6"/>
    </row>
    <row r="25" spans="1:8">
      <c r="B25" s="868" t="s">
        <v>1413</v>
      </c>
    </row>
  </sheetData>
  <mergeCells count="11">
    <mergeCell ref="A16:B16"/>
    <mergeCell ref="E21:G21"/>
    <mergeCell ref="A1:G1"/>
    <mergeCell ref="A3:G3"/>
    <mergeCell ref="A6:G6"/>
    <mergeCell ref="A7:A9"/>
    <mergeCell ref="B7:B9"/>
    <mergeCell ref="C7:F7"/>
    <mergeCell ref="G7:G9"/>
    <mergeCell ref="C8:D8"/>
    <mergeCell ref="E8:F8"/>
  </mergeCells>
  <conditionalFormatting sqref="A4:A5">
    <cfRule type="cellIs" dxfId="11" priority="2" stopIfTrue="1" operator="equal">
      <formula>"VAYA A LA HOJA INICIO Y SELECIONE EL PERIODO CORRESPONDIENTE A ESTE INFORME"</formula>
    </cfRule>
  </conditionalFormatting>
  <conditionalFormatting sqref="A5">
    <cfRule type="cellIs" dxfId="10"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61" fitToHeight="0" orientation="landscape" r:id="rId1"/>
  <headerFooter scaleWithDoc="0">
    <oddHeader>&amp;L&amp;G&amp;R&amp;G</oddHeader>
    <oddFooter>&amp;R&amp;G</oddFoot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6:N24"/>
  <sheetViews>
    <sheetView showGridLines="0" view="pageBreakPreview" zoomScale="60" zoomScaleNormal="60" workbookViewId="0">
      <selection activeCell="A25" sqref="A25:C26"/>
    </sheetView>
  </sheetViews>
  <sheetFormatPr baseColWidth="10" defaultColWidth="11.44140625" defaultRowHeight="13.2"/>
  <cols>
    <col min="1" max="1" width="0.109375" style="981" customWidth="1"/>
    <col min="2" max="2" width="8.33203125" style="981" customWidth="1"/>
    <col min="3" max="13" width="11.44140625" style="981"/>
    <col min="14" max="14" width="14" style="981" customWidth="1"/>
    <col min="15" max="16384" width="11.44140625" style="981"/>
  </cols>
  <sheetData>
    <row r="6" spans="2:14" ht="24.6">
      <c r="B6" s="1883" t="s">
        <v>1871</v>
      </c>
      <c r="C6" s="1883"/>
      <c r="D6" s="1883"/>
      <c r="E6" s="1883"/>
      <c r="F6" s="1883"/>
      <c r="G6" s="1883"/>
      <c r="H6" s="1883"/>
      <c r="I6" s="1883"/>
      <c r="J6" s="1883"/>
      <c r="K6" s="1883"/>
      <c r="L6" s="1883"/>
      <c r="M6" s="1883"/>
      <c r="N6" s="1883"/>
    </row>
    <row r="13" spans="2:14" ht="69" customHeight="1">
      <c r="B13" s="1884" t="s">
        <v>1872</v>
      </c>
      <c r="C13" s="1884"/>
      <c r="D13" s="1884"/>
      <c r="E13" s="1884"/>
      <c r="F13" s="1884"/>
      <c r="G13" s="1884"/>
      <c r="H13" s="1884"/>
      <c r="I13" s="1884"/>
      <c r="J13" s="1884"/>
      <c r="K13" s="1884"/>
      <c r="L13" s="1884"/>
      <c r="M13" s="1884"/>
      <c r="N13" s="1884"/>
    </row>
    <row r="14" spans="2:14" ht="31.5" customHeight="1">
      <c r="B14" s="982"/>
      <c r="C14" s="982"/>
      <c r="D14" s="982"/>
      <c r="E14" s="982"/>
      <c r="F14" s="982"/>
      <c r="G14" s="982"/>
      <c r="H14" s="982"/>
      <c r="I14" s="982"/>
      <c r="J14" s="982"/>
      <c r="K14" s="982"/>
      <c r="L14" s="982"/>
      <c r="M14" s="982"/>
      <c r="N14" s="982"/>
    </row>
    <row r="15" spans="2:14" ht="30">
      <c r="B15" s="1885" t="s">
        <v>1873</v>
      </c>
      <c r="C15" s="1885"/>
      <c r="D15" s="1885"/>
      <c r="E15" s="1885"/>
      <c r="F15" s="1885"/>
      <c r="G15" s="1885"/>
      <c r="H15" s="1885"/>
      <c r="I15" s="1885"/>
      <c r="J15" s="1885"/>
      <c r="K15" s="1885"/>
      <c r="L15" s="1885"/>
      <c r="M15" s="1885"/>
      <c r="N15" s="1885"/>
    </row>
    <row r="23" spans="2:14" s="985" customFormat="1" ht="16.8">
      <c r="B23" s="983" t="s">
        <v>1874</v>
      </c>
      <c r="C23" s="984"/>
      <c r="D23" s="984"/>
      <c r="E23" s="984"/>
      <c r="F23" s="984"/>
      <c r="I23" s="1886" t="s">
        <v>1868</v>
      </c>
      <c r="J23" s="1886"/>
      <c r="K23" s="984"/>
      <c r="L23" s="984"/>
      <c r="M23" s="984"/>
    </row>
    <row r="24" spans="2:14" s="985" customFormat="1" ht="46.5" customHeight="1">
      <c r="B24" s="986"/>
      <c r="C24" s="1887" t="s">
        <v>1869</v>
      </c>
      <c r="D24" s="1888"/>
      <c r="E24" s="1888"/>
      <c r="F24" s="1888"/>
      <c r="G24" s="986"/>
      <c r="K24" s="1887" t="s">
        <v>1870</v>
      </c>
      <c r="L24" s="1887"/>
      <c r="M24" s="1887"/>
      <c r="N24" s="1887"/>
    </row>
  </sheetData>
  <mergeCells count="6">
    <mergeCell ref="B6:N6"/>
    <mergeCell ref="B13:N13"/>
    <mergeCell ref="B15:N15"/>
    <mergeCell ref="I23:J23"/>
    <mergeCell ref="C24:F24"/>
    <mergeCell ref="K24:N24"/>
  </mergeCells>
  <printOptions horizontalCentered="1"/>
  <pageMargins left="0.23622047244094491" right="0.23622047244094491" top="1.1417322834645669" bottom="0.74803149606299213" header="0.31496062992125984" footer="0.31496062992125984"/>
  <pageSetup paperSize="9" scale="98" fitToHeight="0" orientation="landscape" r:id="rId1"/>
  <headerFooter scaleWithDoc="0">
    <oddHeader>&amp;L&amp;G&amp;R&amp;G</oddHeader>
    <oddFooter>&amp;R&amp;G</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30"/>
  <sheetViews>
    <sheetView showGridLines="0" view="pageBreakPreview" zoomScale="80" zoomScaleNormal="85" zoomScaleSheetLayoutView="80" workbookViewId="0">
      <selection activeCell="A25" sqref="A25:C26"/>
    </sheetView>
  </sheetViews>
  <sheetFormatPr baseColWidth="10" defaultColWidth="11.44140625" defaultRowHeight="13.2"/>
  <cols>
    <col min="1" max="3" width="10.6640625" style="419" customWidth="1"/>
    <col min="4" max="4" width="15.33203125" style="419" customWidth="1"/>
    <col min="5" max="5" width="13.6640625" style="419" customWidth="1"/>
    <col min="6" max="6" width="19.109375" style="419" customWidth="1"/>
    <col min="7" max="7" width="14" style="419" customWidth="1"/>
    <col min="8" max="8" width="11.109375" style="419" customWidth="1"/>
    <col min="9" max="9" width="24.109375" style="419" customWidth="1"/>
    <col min="10" max="12" width="25" style="419" customWidth="1"/>
    <col min="13" max="13" width="1.33203125" style="419" customWidth="1"/>
    <col min="14" max="16384" width="11.44140625" style="419"/>
  </cols>
  <sheetData>
    <row r="1" spans="1:12" ht="35.1" customHeight="1">
      <c r="A1" s="1889" t="s">
        <v>1875</v>
      </c>
      <c r="B1" s="1890"/>
      <c r="C1" s="1890"/>
      <c r="D1" s="1890"/>
      <c r="E1" s="1890"/>
      <c r="F1" s="1890"/>
      <c r="G1" s="1890"/>
      <c r="H1" s="1890"/>
      <c r="I1" s="1890"/>
      <c r="J1" s="1890"/>
      <c r="K1" s="1890"/>
      <c r="L1" s="1891"/>
    </row>
    <row r="2" spans="1:12" ht="6.75" customHeight="1"/>
    <row r="3" spans="1:12" ht="20.100000000000001" customHeight="1">
      <c r="A3" s="1874" t="s">
        <v>457</v>
      </c>
      <c r="B3" s="1875"/>
      <c r="C3" s="1875"/>
      <c r="D3" s="1875"/>
      <c r="E3" s="1875"/>
      <c r="F3" s="1875"/>
      <c r="G3" s="1875"/>
      <c r="H3" s="1875"/>
      <c r="I3" s="1875"/>
      <c r="J3" s="1875"/>
      <c r="K3" s="1875"/>
      <c r="L3" s="1876"/>
    </row>
    <row r="4" spans="1:12" ht="20.100000000000001" customHeight="1">
      <c r="A4" s="1874" t="s">
        <v>458</v>
      </c>
      <c r="B4" s="1875"/>
      <c r="C4" s="1875"/>
      <c r="D4" s="1875"/>
      <c r="E4" s="1875"/>
      <c r="F4" s="1875"/>
      <c r="G4" s="1875"/>
      <c r="H4" s="1875"/>
      <c r="I4" s="1875"/>
      <c r="J4" s="1875"/>
      <c r="K4" s="1875"/>
      <c r="L4" s="1876"/>
    </row>
    <row r="5" spans="1:12" ht="9" customHeight="1">
      <c r="A5" s="987"/>
      <c r="B5" s="988"/>
      <c r="C5" s="988"/>
      <c r="D5" s="988"/>
      <c r="E5" s="988"/>
      <c r="F5" s="988"/>
      <c r="G5" s="988"/>
      <c r="H5" s="988"/>
      <c r="I5" s="988"/>
      <c r="J5" s="988"/>
      <c r="K5" s="988"/>
      <c r="L5" s="989"/>
    </row>
    <row r="6" spans="1:12" s="991" customFormat="1" ht="20.399999999999999">
      <c r="A6" s="1892" t="s">
        <v>1876</v>
      </c>
      <c r="B6" s="1893"/>
      <c r="C6" s="1893"/>
      <c r="D6" s="1893"/>
      <c r="E6" s="1894"/>
      <c r="F6" s="990" t="s">
        <v>1877</v>
      </c>
      <c r="G6" s="1892" t="s">
        <v>1878</v>
      </c>
      <c r="H6" s="1893"/>
      <c r="I6" s="1893"/>
      <c r="J6" s="1892" t="s">
        <v>1879</v>
      </c>
      <c r="K6" s="1893"/>
      <c r="L6" s="1894"/>
    </row>
    <row r="7" spans="1:12" s="991" customFormat="1" ht="15" customHeight="1">
      <c r="A7" s="1898" t="s">
        <v>1880</v>
      </c>
      <c r="B7" s="1899"/>
      <c r="C7" s="1899"/>
      <c r="D7" s="1899"/>
      <c r="E7" s="1900"/>
      <c r="F7" s="1904" t="s">
        <v>1881</v>
      </c>
      <c r="G7" s="1906" t="s">
        <v>1882</v>
      </c>
      <c r="H7" s="1907"/>
      <c r="I7" s="1907"/>
      <c r="J7" s="1906" t="s">
        <v>1883</v>
      </c>
      <c r="K7" s="1907"/>
      <c r="L7" s="1910"/>
    </row>
    <row r="8" spans="1:12" s="991" customFormat="1" ht="102" customHeight="1">
      <c r="A8" s="1901"/>
      <c r="B8" s="1902"/>
      <c r="C8" s="1902"/>
      <c r="D8" s="1902"/>
      <c r="E8" s="1903"/>
      <c r="F8" s="1905"/>
      <c r="G8" s="1908"/>
      <c r="H8" s="1909"/>
      <c r="I8" s="1909"/>
      <c r="J8" s="1908"/>
      <c r="K8" s="1909"/>
      <c r="L8" s="1911"/>
    </row>
    <row r="9" spans="1:12" s="991" customFormat="1" ht="5.25" customHeight="1">
      <c r="A9" s="992"/>
      <c r="B9" s="992"/>
      <c r="C9" s="992"/>
      <c r="D9" s="992"/>
      <c r="E9" s="992"/>
      <c r="F9" s="992"/>
      <c r="G9" s="992"/>
      <c r="H9" s="992"/>
      <c r="I9" s="992"/>
      <c r="J9" s="992"/>
      <c r="K9" s="993"/>
      <c r="L9" s="993"/>
    </row>
    <row r="10" spans="1:12" s="991" customFormat="1" ht="10.199999999999999">
      <c r="A10" s="1912" t="s">
        <v>1884</v>
      </c>
      <c r="B10" s="1913"/>
      <c r="C10" s="1913"/>
      <c r="D10" s="1913"/>
      <c r="E10" s="1913"/>
      <c r="F10" s="1913"/>
      <c r="G10" s="1913"/>
      <c r="H10" s="1913"/>
      <c r="I10" s="1913"/>
      <c r="J10" s="1913"/>
      <c r="K10" s="1913"/>
      <c r="L10" s="1914"/>
    </row>
    <row r="11" spans="1:12" s="991" customFormat="1" ht="39" customHeight="1">
      <c r="A11" s="1915" t="s">
        <v>1885</v>
      </c>
      <c r="B11" s="1916"/>
      <c r="C11" s="1916"/>
      <c r="D11" s="1916"/>
      <c r="E11" s="1916"/>
      <c r="F11" s="1916"/>
      <c r="G11" s="1916"/>
      <c r="H11" s="1916"/>
      <c r="I11" s="1916"/>
      <c r="J11" s="1916"/>
      <c r="K11" s="1916"/>
      <c r="L11" s="1917"/>
    </row>
    <row r="12" spans="1:12" s="991" customFormat="1" ht="31.5" customHeight="1">
      <c r="A12" s="1918" t="s">
        <v>1886</v>
      </c>
      <c r="B12" s="1919"/>
      <c r="C12" s="1919"/>
      <c r="D12" s="1919"/>
      <c r="E12" s="1919"/>
      <c r="F12" s="1919"/>
      <c r="G12" s="1919"/>
      <c r="H12" s="1919"/>
      <c r="I12" s="1919"/>
      <c r="J12" s="1919"/>
      <c r="K12" s="1919"/>
      <c r="L12" s="1920"/>
    </row>
    <row r="13" spans="1:12" s="991" customFormat="1" ht="18" customHeight="1">
      <c r="A13" s="1921" t="s">
        <v>1887</v>
      </c>
      <c r="B13" s="1922"/>
      <c r="C13" s="1922"/>
      <c r="D13" s="1922"/>
      <c r="E13" s="1922"/>
      <c r="F13" s="1922"/>
      <c r="G13" s="1922"/>
      <c r="H13" s="1922"/>
      <c r="I13" s="1922"/>
      <c r="J13" s="1922"/>
      <c r="K13" s="1922"/>
      <c r="L13" s="1923"/>
    </row>
    <row r="14" spans="1:12" s="991" customFormat="1" ht="15.75" customHeight="1">
      <c r="A14" s="1895" t="s">
        <v>1888</v>
      </c>
      <c r="B14" s="1896"/>
      <c r="C14" s="1896"/>
      <c r="D14" s="1896"/>
      <c r="E14" s="1896"/>
      <c r="F14" s="1896"/>
      <c r="G14" s="1896"/>
      <c r="H14" s="1896"/>
      <c r="I14" s="1896"/>
      <c r="J14" s="1896"/>
      <c r="K14" s="1896"/>
      <c r="L14" s="1897"/>
    </row>
    <row r="15" spans="1:12" s="991" customFormat="1" ht="15.75" customHeight="1">
      <c r="A15" s="1924" t="s">
        <v>1889</v>
      </c>
      <c r="B15" s="1896"/>
      <c r="C15" s="1896"/>
      <c r="D15" s="1896"/>
      <c r="E15" s="1896"/>
      <c r="F15" s="1896"/>
      <c r="G15" s="1896"/>
      <c r="H15" s="1896"/>
      <c r="I15" s="1896"/>
      <c r="J15" s="1896"/>
      <c r="K15" s="1896"/>
      <c r="L15" s="1897"/>
    </row>
    <row r="16" spans="1:12" s="991" customFormat="1" ht="29.25" customHeight="1">
      <c r="A16" s="1924" t="s">
        <v>1890</v>
      </c>
      <c r="B16" s="1896"/>
      <c r="C16" s="1896"/>
      <c r="D16" s="1896"/>
      <c r="E16" s="1896"/>
      <c r="F16" s="1896"/>
      <c r="G16" s="1896"/>
      <c r="H16" s="1896"/>
      <c r="I16" s="1896"/>
      <c r="J16" s="1896"/>
      <c r="K16" s="1896"/>
      <c r="L16" s="1897"/>
    </row>
    <row r="17" spans="1:12" s="991" customFormat="1" ht="15.75" customHeight="1">
      <c r="A17" s="1895" t="s">
        <v>1891</v>
      </c>
      <c r="B17" s="1896"/>
      <c r="C17" s="1896"/>
      <c r="D17" s="1896"/>
      <c r="E17" s="1896"/>
      <c r="F17" s="1896"/>
      <c r="G17" s="1896"/>
      <c r="H17" s="1896"/>
      <c r="I17" s="1896"/>
      <c r="J17" s="1896"/>
      <c r="K17" s="1896"/>
      <c r="L17" s="1897"/>
    </row>
    <row r="18" spans="1:12" s="991" customFormat="1" ht="7.5" customHeight="1">
      <c r="A18" s="993"/>
      <c r="B18" s="993"/>
      <c r="C18" s="993"/>
      <c r="D18" s="993"/>
      <c r="E18" s="993"/>
      <c r="F18" s="993"/>
      <c r="G18" s="993"/>
      <c r="H18" s="993"/>
      <c r="I18" s="993"/>
      <c r="J18" s="993"/>
      <c r="K18" s="993"/>
      <c r="L18" s="993"/>
    </row>
    <row r="19" spans="1:12" s="991" customFormat="1" ht="10.199999999999999">
      <c r="A19" s="1912" t="s">
        <v>1892</v>
      </c>
      <c r="B19" s="1913"/>
      <c r="C19" s="1913"/>
      <c r="D19" s="1913"/>
      <c r="E19" s="1913"/>
      <c r="F19" s="1913"/>
      <c r="G19" s="1913"/>
      <c r="H19" s="1913"/>
      <c r="I19" s="1913"/>
      <c r="J19" s="1913"/>
      <c r="K19" s="1913"/>
      <c r="L19" s="1914"/>
    </row>
    <row r="20" spans="1:12" s="991" customFormat="1" ht="33" customHeight="1">
      <c r="A20" s="1925" t="s">
        <v>1893</v>
      </c>
      <c r="B20" s="1925" t="s">
        <v>1894</v>
      </c>
      <c r="C20" s="1925" t="s">
        <v>1895</v>
      </c>
      <c r="D20" s="1913" t="s">
        <v>1896</v>
      </c>
      <c r="E20" s="1914"/>
      <c r="F20" s="1913" t="s">
        <v>1897</v>
      </c>
      <c r="G20" s="1913"/>
      <c r="H20" s="1913"/>
      <c r="I20" s="1914"/>
      <c r="J20" s="1927" t="s">
        <v>1898</v>
      </c>
      <c r="K20" s="1928"/>
      <c r="L20" s="1929"/>
    </row>
    <row r="21" spans="1:12" s="991" customFormat="1" ht="23.25" customHeight="1">
      <c r="A21" s="1926"/>
      <c r="B21" s="1926"/>
      <c r="C21" s="1926"/>
      <c r="D21" s="994" t="s">
        <v>1803</v>
      </c>
      <c r="E21" s="995" t="s">
        <v>1899</v>
      </c>
      <c r="F21" s="994" t="s">
        <v>1803</v>
      </c>
      <c r="G21" s="1912" t="s">
        <v>8</v>
      </c>
      <c r="H21" s="1913"/>
      <c r="I21" s="1914"/>
      <c r="J21" s="1930"/>
      <c r="K21" s="1931"/>
      <c r="L21" s="1932"/>
    </row>
    <row r="22" spans="1:12" s="991" customFormat="1" ht="21.75" customHeight="1">
      <c r="A22" s="996" t="s">
        <v>1900</v>
      </c>
      <c r="B22" s="996" t="s">
        <v>412</v>
      </c>
      <c r="C22" s="996" t="s">
        <v>474</v>
      </c>
      <c r="D22" s="996">
        <v>13</v>
      </c>
      <c r="E22" s="996">
        <v>8</v>
      </c>
      <c r="F22" s="997">
        <v>19355000</v>
      </c>
      <c r="G22" s="1937">
        <v>0</v>
      </c>
      <c r="H22" s="1938"/>
      <c r="I22" s="1939"/>
      <c r="K22" s="998"/>
      <c r="L22" s="999"/>
    </row>
    <row r="23" spans="1:12" s="991" customFormat="1" ht="11.4">
      <c r="A23" s="1000"/>
      <c r="B23" s="1000"/>
      <c r="C23" s="1000"/>
      <c r="D23" s="1000"/>
      <c r="E23" s="1000"/>
      <c r="F23" s="1000"/>
      <c r="G23" s="1000"/>
      <c r="H23" s="1000"/>
      <c r="I23" s="1000"/>
      <c r="J23" s="1001"/>
      <c r="K23" s="1002"/>
      <c r="L23" s="1003"/>
    </row>
    <row r="24" spans="1:12" s="991" customFormat="1" ht="65.099999999999994" customHeight="1">
      <c r="A24" s="1912" t="s">
        <v>1901</v>
      </c>
      <c r="B24" s="1913"/>
      <c r="C24" s="1913"/>
      <c r="D24" s="1913"/>
      <c r="E24" s="1913"/>
      <c r="F24" s="1913"/>
      <c r="G24" s="1913"/>
      <c r="H24" s="1913"/>
      <c r="I24" s="1914"/>
      <c r="J24" s="1940" t="s">
        <v>1902</v>
      </c>
      <c r="K24" s="1941"/>
      <c r="L24" s="1942"/>
    </row>
    <row r="25" spans="1:12" s="991" customFormat="1" ht="30" customHeight="1">
      <c r="A25" s="1927" t="s">
        <v>1903</v>
      </c>
      <c r="B25" s="1928"/>
      <c r="C25" s="1929"/>
      <c r="D25" s="1946" t="s">
        <v>1904</v>
      </c>
      <c r="E25" s="1947"/>
      <c r="F25" s="1947"/>
      <c r="G25" s="1947"/>
      <c r="H25" s="1947"/>
      <c r="I25" s="1948"/>
      <c r="J25" s="1940"/>
      <c r="K25" s="1941"/>
      <c r="L25" s="1942"/>
    </row>
    <row r="26" spans="1:12" s="991" customFormat="1" ht="65.099999999999994" customHeight="1">
      <c r="A26" s="1930"/>
      <c r="B26" s="1931"/>
      <c r="C26" s="1932"/>
      <c r="D26" s="995" t="s">
        <v>1905</v>
      </c>
      <c r="E26" s="995" t="s">
        <v>1906</v>
      </c>
      <c r="F26" s="995" t="s">
        <v>1907</v>
      </c>
      <c r="G26" s="995" t="s">
        <v>1908</v>
      </c>
      <c r="H26" s="1912" t="s">
        <v>1909</v>
      </c>
      <c r="I26" s="1914"/>
      <c r="J26" s="1940"/>
      <c r="K26" s="1941"/>
      <c r="L26" s="1942"/>
    </row>
    <row r="27" spans="1:12" s="991" customFormat="1" ht="65.099999999999994" customHeight="1">
      <c r="A27" s="1004" t="s">
        <v>1910</v>
      </c>
      <c r="B27" s="1933">
        <v>3906</v>
      </c>
      <c r="C27" s="1934"/>
      <c r="D27" s="1005">
        <v>360</v>
      </c>
      <c r="E27" s="1005">
        <v>1833</v>
      </c>
      <c r="F27" s="1006">
        <v>1375</v>
      </c>
      <c r="G27" s="1007">
        <v>338</v>
      </c>
      <c r="H27" s="1935">
        <v>3906</v>
      </c>
      <c r="I27" s="1936"/>
      <c r="J27" s="1940"/>
      <c r="K27" s="1941"/>
      <c r="L27" s="1942"/>
    </row>
    <row r="28" spans="1:12" s="991" customFormat="1" ht="65.099999999999994" customHeight="1">
      <c r="A28" s="1004" t="s">
        <v>1911</v>
      </c>
      <c r="B28" s="1933">
        <v>1830</v>
      </c>
      <c r="C28" s="1934"/>
      <c r="D28" s="1005">
        <v>242</v>
      </c>
      <c r="E28" s="1005">
        <v>908</v>
      </c>
      <c r="F28" s="1006">
        <v>447</v>
      </c>
      <c r="G28" s="1007">
        <v>233</v>
      </c>
      <c r="H28" s="1935">
        <v>1830</v>
      </c>
      <c r="I28" s="1936"/>
      <c r="J28" s="1940"/>
      <c r="K28" s="1941"/>
      <c r="L28" s="1942"/>
    </row>
    <row r="29" spans="1:12" s="991" customFormat="1" ht="158.25" customHeight="1">
      <c r="A29" s="1004" t="s">
        <v>1909</v>
      </c>
      <c r="B29" s="1933">
        <v>5736</v>
      </c>
      <c r="C29" s="1934"/>
      <c r="D29" s="1005">
        <v>512</v>
      </c>
      <c r="E29" s="1005">
        <v>2741</v>
      </c>
      <c r="F29" s="1006">
        <v>1822</v>
      </c>
      <c r="G29" s="1008">
        <v>571</v>
      </c>
      <c r="H29" s="1935">
        <v>5736</v>
      </c>
      <c r="I29" s="1936"/>
      <c r="J29" s="1943"/>
      <c r="K29" s="1944"/>
      <c r="L29" s="1945"/>
    </row>
    <row r="30" spans="1:12" ht="8.25" customHeight="1"/>
  </sheetData>
  <mergeCells count="38">
    <mergeCell ref="B29:C29"/>
    <mergeCell ref="H29:I29"/>
    <mergeCell ref="G22:I22"/>
    <mergeCell ref="A24:I24"/>
    <mergeCell ref="J24:L29"/>
    <mergeCell ref="A25:C26"/>
    <mergeCell ref="D25:I25"/>
    <mergeCell ref="H26:I26"/>
    <mergeCell ref="B27:C27"/>
    <mergeCell ref="H27:I27"/>
    <mergeCell ref="B28:C28"/>
    <mergeCell ref="H28:I28"/>
    <mergeCell ref="A19:L19"/>
    <mergeCell ref="A20:A21"/>
    <mergeCell ref="B20:B21"/>
    <mergeCell ref="C20:C21"/>
    <mergeCell ref="D20:E20"/>
    <mergeCell ref="F20:I20"/>
    <mergeCell ref="J20:L21"/>
    <mergeCell ref="G21:I21"/>
    <mergeCell ref="A17:L17"/>
    <mergeCell ref="A7:E8"/>
    <mergeCell ref="F7:F8"/>
    <mergeCell ref="G7:I8"/>
    <mergeCell ref="J7:L8"/>
    <mergeCell ref="A10:L10"/>
    <mergeCell ref="A11:L11"/>
    <mergeCell ref="A12:L12"/>
    <mergeCell ref="A13:L13"/>
    <mergeCell ref="A14:L14"/>
    <mergeCell ref="A15:L15"/>
    <mergeCell ref="A16:L16"/>
    <mergeCell ref="A1:L1"/>
    <mergeCell ref="A3:L3"/>
    <mergeCell ref="A4:L4"/>
    <mergeCell ref="A6:E6"/>
    <mergeCell ref="G6:I6"/>
    <mergeCell ref="J6:L6"/>
  </mergeCells>
  <conditionalFormatting sqref="K18 A18:C18 A23:C23 A10:C10 G6 A4:A6 B5:C5 K9">
    <cfRule type="cellIs" dxfId="9" priority="1" stopIfTrue="1" operator="equal">
      <formula>"VAYA A LA HOJA INICIO Y SELECIONE EL PERIODO CORRESPONDIENTE A ESTE INFORME"</formula>
    </cfRule>
  </conditionalFormatting>
  <printOptions horizontalCentered="1"/>
  <pageMargins left="0.23622047244094491" right="0.23622047244094491" top="1.0629921259842521" bottom="0.59055118110236227" header="0.31496062992125984" footer="0.31496062992125984"/>
  <pageSetup scale="67" fitToHeight="0" orientation="landscape" r:id="rId1"/>
  <headerFooter scaleWithDoc="0">
    <oddHeader>&amp;L&amp;G&amp;R&amp;G</oddHeader>
    <oddFooter>&amp;R&amp;G</oddFooter>
  </headerFooter>
  <rowBreaks count="1" manualBreakCount="1">
    <brk id="23" max="11" man="1"/>
  </rowBreak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30"/>
  <sheetViews>
    <sheetView showGridLines="0" view="pageBreakPreview" zoomScale="80" zoomScaleNormal="80" zoomScaleSheetLayoutView="80" workbookViewId="0">
      <selection activeCell="A25" sqref="A25:C26"/>
    </sheetView>
  </sheetViews>
  <sheetFormatPr baseColWidth="10" defaultColWidth="11.44140625" defaultRowHeight="13.2"/>
  <cols>
    <col min="1" max="3" width="10.6640625" style="419" customWidth="1"/>
    <col min="4" max="4" width="15.33203125" style="419" customWidth="1"/>
    <col min="5" max="5" width="13.6640625" style="419" customWidth="1"/>
    <col min="6" max="6" width="19.109375" style="419" customWidth="1"/>
    <col min="7" max="7" width="14" style="419" customWidth="1"/>
    <col min="8" max="8" width="11.109375" style="419" customWidth="1"/>
    <col min="9" max="9" width="24.109375" style="419" customWidth="1"/>
    <col min="10" max="12" width="25" style="419" customWidth="1"/>
    <col min="13" max="13" width="1.33203125" style="419" customWidth="1"/>
    <col min="14" max="16384" width="11.44140625" style="419"/>
  </cols>
  <sheetData>
    <row r="1" spans="1:12" ht="35.1" customHeight="1">
      <c r="A1" s="1889" t="s">
        <v>1875</v>
      </c>
      <c r="B1" s="1890"/>
      <c r="C1" s="1890"/>
      <c r="D1" s="1890"/>
      <c r="E1" s="1890"/>
      <c r="F1" s="1890"/>
      <c r="G1" s="1890"/>
      <c r="H1" s="1890"/>
      <c r="I1" s="1890"/>
      <c r="J1" s="1890"/>
      <c r="K1" s="1890"/>
      <c r="L1" s="1891"/>
    </row>
    <row r="2" spans="1:12" ht="6.75" customHeight="1"/>
    <row r="3" spans="1:12" ht="20.100000000000001" customHeight="1">
      <c r="A3" s="1874" t="s">
        <v>457</v>
      </c>
      <c r="B3" s="1875"/>
      <c r="C3" s="1875"/>
      <c r="D3" s="1875"/>
      <c r="E3" s="1875"/>
      <c r="F3" s="1875"/>
      <c r="G3" s="1875"/>
      <c r="H3" s="1875"/>
      <c r="I3" s="1875"/>
      <c r="J3" s="1875"/>
      <c r="K3" s="1875"/>
      <c r="L3" s="1876"/>
    </row>
    <row r="4" spans="1:12" ht="20.100000000000001" customHeight="1">
      <c r="A4" s="1874" t="s">
        <v>1608</v>
      </c>
      <c r="B4" s="1875"/>
      <c r="C4" s="1875"/>
      <c r="D4" s="1875"/>
      <c r="E4" s="1875"/>
      <c r="F4" s="1875"/>
      <c r="G4" s="1875"/>
      <c r="H4" s="1875"/>
      <c r="I4" s="1875"/>
      <c r="J4" s="1875"/>
      <c r="K4" s="1875"/>
      <c r="L4" s="1876"/>
    </row>
    <row r="5" spans="1:12" ht="9" customHeight="1">
      <c r="A5" s="987"/>
      <c r="B5" s="988"/>
      <c r="C5" s="988"/>
      <c r="D5" s="988"/>
      <c r="E5" s="988"/>
      <c r="F5" s="988"/>
      <c r="G5" s="988"/>
      <c r="H5" s="988"/>
      <c r="I5" s="988"/>
      <c r="J5" s="988"/>
      <c r="K5" s="988"/>
      <c r="L5" s="989"/>
    </row>
    <row r="6" spans="1:12" s="991" customFormat="1" ht="39.75" customHeight="1">
      <c r="A6" s="1892" t="s">
        <v>1876</v>
      </c>
      <c r="B6" s="1893"/>
      <c r="C6" s="1893"/>
      <c r="D6" s="1893"/>
      <c r="E6" s="1894"/>
      <c r="F6" s="990" t="s">
        <v>1877</v>
      </c>
      <c r="G6" s="1892" t="s">
        <v>1878</v>
      </c>
      <c r="H6" s="1893"/>
      <c r="I6" s="1893"/>
      <c r="J6" s="1892" t="s">
        <v>1879</v>
      </c>
      <c r="K6" s="1893"/>
      <c r="L6" s="1894"/>
    </row>
    <row r="7" spans="1:12" s="991" customFormat="1" ht="15" customHeight="1">
      <c r="A7" s="1898" t="s">
        <v>1215</v>
      </c>
      <c r="B7" s="1899"/>
      <c r="C7" s="1899"/>
      <c r="D7" s="1899"/>
      <c r="E7" s="1900"/>
      <c r="F7" s="1904" t="s">
        <v>1912</v>
      </c>
      <c r="G7" s="1952" t="s">
        <v>1913</v>
      </c>
      <c r="H7" s="1953"/>
      <c r="I7" s="1954"/>
      <c r="J7" s="1952" t="s">
        <v>1914</v>
      </c>
      <c r="K7" s="1953"/>
      <c r="L7" s="1954"/>
    </row>
    <row r="8" spans="1:12" s="991" customFormat="1" ht="55.5" customHeight="1">
      <c r="A8" s="1901"/>
      <c r="B8" s="1902"/>
      <c r="C8" s="1902"/>
      <c r="D8" s="1902"/>
      <c r="E8" s="1903"/>
      <c r="F8" s="1905"/>
      <c r="G8" s="1955"/>
      <c r="H8" s="1956"/>
      <c r="I8" s="1957"/>
      <c r="J8" s="1955"/>
      <c r="K8" s="1956"/>
      <c r="L8" s="1957"/>
    </row>
    <row r="9" spans="1:12" s="991" customFormat="1" ht="5.25" customHeight="1">
      <c r="A9" s="992"/>
      <c r="B9" s="992"/>
      <c r="C9" s="992"/>
      <c r="D9" s="992"/>
      <c r="E9" s="992"/>
      <c r="F9" s="992"/>
      <c r="G9" s="992"/>
      <c r="H9" s="992"/>
      <c r="I9" s="992"/>
      <c r="J9" s="992"/>
      <c r="K9" s="993"/>
      <c r="L9" s="993"/>
    </row>
    <row r="10" spans="1:12" s="991" customFormat="1" ht="30" customHeight="1">
      <c r="A10" s="1912" t="s">
        <v>1884</v>
      </c>
      <c r="B10" s="1913"/>
      <c r="C10" s="1913"/>
      <c r="D10" s="1913"/>
      <c r="E10" s="1913"/>
      <c r="F10" s="1913"/>
      <c r="G10" s="1913"/>
      <c r="H10" s="1913"/>
      <c r="I10" s="1913"/>
      <c r="J10" s="1913"/>
      <c r="K10" s="1913"/>
      <c r="L10" s="1914"/>
    </row>
    <row r="11" spans="1:12" s="991" customFormat="1" ht="45" customHeight="1">
      <c r="A11" s="1958" t="s">
        <v>1915</v>
      </c>
      <c r="B11" s="1959"/>
      <c r="C11" s="1959"/>
      <c r="D11" s="1959"/>
      <c r="E11" s="1959"/>
      <c r="F11" s="1959"/>
      <c r="G11" s="1959"/>
      <c r="H11" s="1959"/>
      <c r="I11" s="1959"/>
      <c r="J11" s="1959"/>
      <c r="K11" s="1959"/>
      <c r="L11" s="1960"/>
    </row>
    <row r="12" spans="1:12" s="991" customFormat="1" ht="32.25" customHeight="1">
      <c r="A12" s="1961" t="s">
        <v>1916</v>
      </c>
      <c r="B12" s="1962"/>
      <c r="C12" s="1962"/>
      <c r="D12" s="1962"/>
      <c r="E12" s="1962"/>
      <c r="F12" s="1962"/>
      <c r="G12" s="1962"/>
      <c r="H12" s="1962"/>
      <c r="I12" s="1962"/>
      <c r="J12" s="1962"/>
      <c r="K12" s="1962"/>
      <c r="L12" s="1963"/>
    </row>
    <row r="13" spans="1:12" s="991" customFormat="1" ht="15.75" customHeight="1">
      <c r="A13" s="1964" t="s">
        <v>1917</v>
      </c>
      <c r="B13" s="1965"/>
      <c r="C13" s="1965"/>
      <c r="D13" s="1965"/>
      <c r="E13" s="1965"/>
      <c r="F13" s="1965"/>
      <c r="G13" s="1965"/>
      <c r="H13" s="1965"/>
      <c r="I13" s="1965"/>
      <c r="J13" s="1965"/>
      <c r="K13" s="1965"/>
      <c r="L13" s="1966"/>
    </row>
    <row r="14" spans="1:12" s="991" customFormat="1" ht="15.75" customHeight="1">
      <c r="A14" s="1949" t="s">
        <v>1918</v>
      </c>
      <c r="B14" s="1967"/>
      <c r="C14" s="1967"/>
      <c r="D14" s="1967"/>
      <c r="E14" s="1967"/>
      <c r="F14" s="1967"/>
      <c r="G14" s="1967"/>
      <c r="H14" s="1967"/>
      <c r="I14" s="1967"/>
      <c r="J14" s="1967"/>
      <c r="K14" s="1967"/>
      <c r="L14" s="1968"/>
    </row>
    <row r="15" spans="1:12" s="991" customFormat="1" ht="15.75" customHeight="1">
      <c r="A15" s="1949" t="s">
        <v>1919</v>
      </c>
      <c r="B15" s="1967"/>
      <c r="C15" s="1967"/>
      <c r="D15" s="1967"/>
      <c r="E15" s="1967"/>
      <c r="F15" s="1967"/>
      <c r="G15" s="1967"/>
      <c r="H15" s="1967"/>
      <c r="I15" s="1967"/>
      <c r="J15" s="1967"/>
      <c r="K15" s="1967"/>
      <c r="L15" s="1968"/>
    </row>
    <row r="16" spans="1:12" s="991" customFormat="1" ht="15.75" customHeight="1">
      <c r="A16" s="1949" t="s">
        <v>1920</v>
      </c>
      <c r="B16" s="1950"/>
      <c r="C16" s="1950"/>
      <c r="D16" s="1950"/>
      <c r="E16" s="1950"/>
      <c r="F16" s="1950"/>
      <c r="G16" s="1950"/>
      <c r="H16" s="1950"/>
      <c r="I16" s="1950"/>
      <c r="J16" s="1950"/>
      <c r="K16" s="1950"/>
      <c r="L16" s="1951"/>
    </row>
    <row r="17" spans="1:12" s="991" customFormat="1" ht="15.75" customHeight="1">
      <c r="A17" s="1949" t="s">
        <v>1921</v>
      </c>
      <c r="B17" s="1950"/>
      <c r="C17" s="1950"/>
      <c r="D17" s="1950"/>
      <c r="E17" s="1950"/>
      <c r="F17" s="1950"/>
      <c r="G17" s="1950"/>
      <c r="H17" s="1950"/>
      <c r="I17" s="1950"/>
      <c r="J17" s="1950"/>
      <c r="K17" s="1950"/>
      <c r="L17" s="1951"/>
    </row>
    <row r="18" spans="1:12" s="991" customFormat="1" ht="7.5" customHeight="1">
      <c r="A18" s="993"/>
      <c r="B18" s="993"/>
      <c r="C18" s="993"/>
      <c r="D18" s="993"/>
      <c r="E18" s="993"/>
      <c r="F18" s="993"/>
      <c r="G18" s="993"/>
      <c r="H18" s="993"/>
      <c r="I18" s="993"/>
      <c r="J18" s="993"/>
      <c r="K18" s="993"/>
      <c r="L18" s="993"/>
    </row>
    <row r="19" spans="1:12" s="991" customFormat="1" ht="19.5" customHeight="1">
      <c r="A19" s="1912" t="s">
        <v>1892</v>
      </c>
      <c r="B19" s="1913"/>
      <c r="C19" s="1913"/>
      <c r="D19" s="1913"/>
      <c r="E19" s="1913"/>
      <c r="F19" s="1913"/>
      <c r="G19" s="1913"/>
      <c r="H19" s="1913"/>
      <c r="I19" s="1913"/>
      <c r="J19" s="1913"/>
      <c r="K19" s="1913"/>
      <c r="L19" s="1914"/>
    </row>
    <row r="20" spans="1:12" s="991" customFormat="1" ht="27.75" customHeight="1">
      <c r="A20" s="1925" t="s">
        <v>1893</v>
      </c>
      <c r="B20" s="1925" t="s">
        <v>1894</v>
      </c>
      <c r="C20" s="1925" t="s">
        <v>1895</v>
      </c>
      <c r="D20" s="1913" t="s">
        <v>1896</v>
      </c>
      <c r="E20" s="1914"/>
      <c r="F20" s="1913" t="s">
        <v>1897</v>
      </c>
      <c r="G20" s="1913"/>
      <c r="H20" s="1913"/>
      <c r="I20" s="1914"/>
      <c r="J20" s="1927" t="s">
        <v>1898</v>
      </c>
      <c r="K20" s="1928"/>
      <c r="L20" s="1929"/>
    </row>
    <row r="21" spans="1:12" s="991" customFormat="1" ht="27" customHeight="1">
      <c r="A21" s="1926"/>
      <c r="B21" s="1926"/>
      <c r="C21" s="1926"/>
      <c r="D21" s="994" t="s">
        <v>1803</v>
      </c>
      <c r="E21" s="995" t="s">
        <v>1899</v>
      </c>
      <c r="F21" s="994" t="s">
        <v>1803</v>
      </c>
      <c r="G21" s="1912" t="s">
        <v>8</v>
      </c>
      <c r="H21" s="1913"/>
      <c r="I21" s="1914"/>
      <c r="J21" s="1930"/>
      <c r="K21" s="1931"/>
      <c r="L21" s="1932"/>
    </row>
    <row r="22" spans="1:12" s="991" customFormat="1" ht="15" customHeight="1">
      <c r="A22" s="996" t="s">
        <v>1900</v>
      </c>
      <c r="B22" s="996" t="s">
        <v>474</v>
      </c>
      <c r="C22" s="996"/>
      <c r="D22" s="996">
        <v>450</v>
      </c>
      <c r="E22" s="996">
        <v>448</v>
      </c>
      <c r="F22" s="1009">
        <v>38121507</v>
      </c>
      <c r="G22" s="1969">
        <v>116000</v>
      </c>
      <c r="H22" s="1970"/>
      <c r="I22" s="1971"/>
      <c r="J22" s="1972" t="s">
        <v>1922</v>
      </c>
      <c r="K22" s="1973"/>
      <c r="L22" s="1974"/>
    </row>
    <row r="23" spans="1:12" s="991" customFormat="1" ht="4.95" customHeight="1">
      <c r="A23" s="1000"/>
      <c r="B23" s="1000"/>
      <c r="C23" s="1000"/>
      <c r="D23" s="1000"/>
      <c r="E23" s="1000"/>
      <c r="F23" s="1000"/>
      <c r="G23" s="1000"/>
      <c r="H23" s="1000"/>
      <c r="I23" s="1000"/>
      <c r="J23" s="1975"/>
      <c r="K23" s="1976"/>
      <c r="L23" s="1977"/>
    </row>
    <row r="24" spans="1:12" s="991" customFormat="1" ht="13.5" customHeight="1">
      <c r="A24" s="1912" t="s">
        <v>1901</v>
      </c>
      <c r="B24" s="1913"/>
      <c r="C24" s="1913"/>
      <c r="D24" s="1913"/>
      <c r="E24" s="1913"/>
      <c r="F24" s="1913"/>
      <c r="G24" s="1913"/>
      <c r="H24" s="1913"/>
      <c r="I24" s="1914"/>
      <c r="J24" s="1975"/>
      <c r="K24" s="1976"/>
      <c r="L24" s="1977"/>
    </row>
    <row r="25" spans="1:12" s="991" customFormat="1" ht="13.5" customHeight="1">
      <c r="A25" s="1927" t="s">
        <v>1903</v>
      </c>
      <c r="B25" s="1928"/>
      <c r="C25" s="1929"/>
      <c r="D25" s="1981" t="s">
        <v>1904</v>
      </c>
      <c r="E25" s="1982"/>
      <c r="F25" s="1982"/>
      <c r="G25" s="1982"/>
      <c r="H25" s="1982"/>
      <c r="I25" s="1983"/>
      <c r="J25" s="1975"/>
      <c r="K25" s="1976"/>
      <c r="L25" s="1977"/>
    </row>
    <row r="26" spans="1:12" s="991" customFormat="1" ht="40.5" customHeight="1">
      <c r="A26" s="1930"/>
      <c r="B26" s="1931"/>
      <c r="C26" s="1932"/>
      <c r="D26" s="1912" t="s">
        <v>1905</v>
      </c>
      <c r="E26" s="1914"/>
      <c r="F26" s="995" t="s">
        <v>1907</v>
      </c>
      <c r="G26" s="995" t="s">
        <v>1908</v>
      </c>
      <c r="H26" s="1912" t="s">
        <v>1909</v>
      </c>
      <c r="I26" s="1914"/>
      <c r="J26" s="1975"/>
      <c r="K26" s="1976"/>
      <c r="L26" s="1977"/>
    </row>
    <row r="27" spans="1:12" s="991" customFormat="1" ht="29.1" customHeight="1">
      <c r="A27" s="1004" t="s">
        <v>1910</v>
      </c>
      <c r="B27" s="1984">
        <v>267</v>
      </c>
      <c r="C27" s="1985"/>
      <c r="D27" s="1984">
        <v>237</v>
      </c>
      <c r="E27" s="1985"/>
      <c r="F27" s="1010"/>
      <c r="G27" s="1007"/>
      <c r="H27" s="1986">
        <v>237</v>
      </c>
      <c r="I27" s="1987"/>
      <c r="J27" s="1975"/>
      <c r="K27" s="1976"/>
      <c r="L27" s="1977"/>
    </row>
    <row r="28" spans="1:12" s="991" customFormat="1" ht="29.25" customHeight="1">
      <c r="A28" s="1004" t="s">
        <v>1911</v>
      </c>
      <c r="B28" s="1984">
        <v>211</v>
      </c>
      <c r="C28" s="1985"/>
      <c r="D28" s="1984">
        <v>211</v>
      </c>
      <c r="E28" s="1985"/>
      <c r="F28" s="1010"/>
      <c r="G28" s="1007"/>
      <c r="H28" s="1986">
        <v>211</v>
      </c>
      <c r="I28" s="1987"/>
      <c r="J28" s="1975"/>
      <c r="K28" s="1976"/>
      <c r="L28" s="1977"/>
    </row>
    <row r="29" spans="1:12" s="991" customFormat="1" ht="37.5" customHeight="1">
      <c r="A29" s="1004" t="s">
        <v>1909</v>
      </c>
      <c r="B29" s="1984">
        <v>448</v>
      </c>
      <c r="C29" s="1985"/>
      <c r="D29" s="1984">
        <v>448</v>
      </c>
      <c r="E29" s="1985"/>
      <c r="F29" s="1010"/>
      <c r="G29" s="1011"/>
      <c r="H29" s="1986">
        <v>448</v>
      </c>
      <c r="I29" s="1987"/>
      <c r="J29" s="1978"/>
      <c r="K29" s="1979"/>
      <c r="L29" s="1980"/>
    </row>
    <row r="30" spans="1:12" ht="8.25" customHeight="1"/>
  </sheetData>
  <mergeCells count="42">
    <mergeCell ref="G22:I22"/>
    <mergeCell ref="J22:L29"/>
    <mergeCell ref="A24:I24"/>
    <mergeCell ref="A25:C26"/>
    <mergeCell ref="D25:I25"/>
    <mergeCell ref="D26:E26"/>
    <mergeCell ref="H26:I26"/>
    <mergeCell ref="B27:C27"/>
    <mergeCell ref="D27:E27"/>
    <mergeCell ref="H27:I27"/>
    <mergeCell ref="B28:C28"/>
    <mergeCell ref="D28:E28"/>
    <mergeCell ref="H28:I28"/>
    <mergeCell ref="B29:C29"/>
    <mergeCell ref="D29:E29"/>
    <mergeCell ref="H29:I29"/>
    <mergeCell ref="A19:L19"/>
    <mergeCell ref="A20:A21"/>
    <mergeCell ref="B20:B21"/>
    <mergeCell ref="C20:C21"/>
    <mergeCell ref="D20:E20"/>
    <mergeCell ref="F20:I20"/>
    <mergeCell ref="J20:L21"/>
    <mergeCell ref="G21:I21"/>
    <mergeCell ref="A17:L17"/>
    <mergeCell ref="A7:E8"/>
    <mergeCell ref="F7:F8"/>
    <mergeCell ref="G7:I8"/>
    <mergeCell ref="J7:L8"/>
    <mergeCell ref="A10:L10"/>
    <mergeCell ref="A11:L11"/>
    <mergeCell ref="A12:L12"/>
    <mergeCell ref="A13:L13"/>
    <mergeCell ref="A14:L14"/>
    <mergeCell ref="A15:L15"/>
    <mergeCell ref="A16:L16"/>
    <mergeCell ref="A1:L1"/>
    <mergeCell ref="A3:L3"/>
    <mergeCell ref="A4:L4"/>
    <mergeCell ref="A6:E6"/>
    <mergeCell ref="G6:I6"/>
    <mergeCell ref="J6:L6"/>
  </mergeCells>
  <conditionalFormatting sqref="K18 A18:C18 A23:C23 A10:C10 G6 A4:A6 B5:C5 K9">
    <cfRule type="cellIs" dxfId="8"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71" fitToHeight="0" orientation="landscape" r:id="rId1"/>
  <headerFooter scaleWithDoc="0">
    <oddHeader>&amp;L&amp;G&amp;R&amp;G</oddHeader>
    <oddFooter>&amp;R&amp;G</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9"/>
  <sheetViews>
    <sheetView showGridLines="0" view="pageBreakPreview" topLeftCell="A4" zoomScale="84" zoomScaleNormal="80" zoomScaleSheetLayoutView="84" workbookViewId="0">
      <selection activeCell="A25" sqref="A25:C26"/>
    </sheetView>
  </sheetViews>
  <sheetFormatPr baseColWidth="10" defaultColWidth="8.6640625" defaultRowHeight="13.2"/>
  <cols>
    <col min="1" max="1" width="30.6640625" style="1012" customWidth="1"/>
    <col min="2" max="2" width="30.6640625" style="1026" customWidth="1"/>
    <col min="3" max="8" width="17.6640625" style="1026" customWidth="1"/>
    <col min="9" max="11" width="17.6640625" style="1012" customWidth="1"/>
    <col min="12" max="16384" width="8.6640625" style="1012"/>
  </cols>
  <sheetData>
    <row r="1" spans="1:11" ht="35.1" customHeight="1">
      <c r="A1" s="1988" t="s">
        <v>1923</v>
      </c>
      <c r="B1" s="1989"/>
      <c r="C1" s="1989"/>
      <c r="D1" s="1989"/>
      <c r="E1" s="1989"/>
      <c r="F1" s="1989"/>
      <c r="G1" s="1989"/>
      <c r="H1" s="1989"/>
      <c r="I1" s="1989"/>
      <c r="J1" s="1989"/>
      <c r="K1" s="1990"/>
    </row>
    <row r="2" spans="1:11" ht="7.5" customHeight="1">
      <c r="A2" s="1013"/>
      <c r="B2" s="1014"/>
      <c r="C2" s="1014"/>
      <c r="D2" s="1014"/>
      <c r="E2" s="1014"/>
      <c r="F2" s="1014"/>
      <c r="G2" s="1014"/>
      <c r="H2" s="1014"/>
      <c r="I2" s="1014"/>
      <c r="J2" s="1014"/>
      <c r="K2" s="1015"/>
    </row>
    <row r="3" spans="1:11" ht="20.100000000000001" customHeight="1">
      <c r="A3" s="1991" t="s">
        <v>1924</v>
      </c>
      <c r="B3" s="1992"/>
      <c r="C3" s="1992"/>
      <c r="D3" s="1992"/>
      <c r="E3" s="1992"/>
      <c r="F3" s="1992"/>
      <c r="G3" s="1992"/>
      <c r="H3" s="1992"/>
      <c r="I3" s="1992"/>
      <c r="J3" s="1992"/>
      <c r="K3" s="1993"/>
    </row>
    <row r="4" spans="1:11" ht="20.100000000000001" customHeight="1">
      <c r="A4" s="1874" t="s">
        <v>458</v>
      </c>
      <c r="B4" s="1875"/>
      <c r="C4" s="1875"/>
      <c r="D4" s="1875"/>
      <c r="E4" s="1875"/>
      <c r="F4" s="1875"/>
      <c r="G4" s="1875"/>
      <c r="H4" s="1875"/>
      <c r="I4" s="1875"/>
      <c r="J4" s="1875"/>
      <c r="K4" s="1876"/>
    </row>
    <row r="5" spans="1:11" ht="6" customHeight="1">
      <c r="A5" s="1016"/>
      <c r="B5" s="1017"/>
      <c r="C5" s="1017"/>
      <c r="D5" s="1017"/>
      <c r="E5" s="1017"/>
      <c r="F5" s="1017"/>
      <c r="G5" s="1017"/>
      <c r="H5" s="1017"/>
      <c r="I5" s="1014"/>
      <c r="J5" s="1014"/>
      <c r="K5" s="1015"/>
    </row>
    <row r="6" spans="1:11" ht="22.95" customHeight="1">
      <c r="A6" s="1994" t="s">
        <v>1925</v>
      </c>
      <c r="B6" s="1995"/>
      <c r="C6" s="1995"/>
      <c r="D6" s="1995"/>
      <c r="E6" s="1995"/>
      <c r="F6" s="1995"/>
      <c r="G6" s="1995"/>
      <c r="H6" s="1995"/>
      <c r="I6" s="1995"/>
      <c r="J6" s="1995"/>
      <c r="K6" s="1996"/>
    </row>
    <row r="7" spans="1:11" ht="6.75" customHeight="1">
      <c r="A7" s="1018"/>
      <c r="B7" s="1019"/>
      <c r="C7" s="1019"/>
      <c r="D7" s="1019"/>
      <c r="E7" s="1019"/>
      <c r="F7" s="1019"/>
      <c r="G7" s="1019"/>
      <c r="H7" s="1019"/>
      <c r="I7" s="1014"/>
      <c r="J7" s="1014"/>
      <c r="K7" s="1015"/>
    </row>
    <row r="8" spans="1:11" ht="65.25" customHeight="1">
      <c r="A8" s="1020" t="s">
        <v>109</v>
      </c>
      <c r="B8" s="1020" t="s">
        <v>110</v>
      </c>
      <c r="C8" s="1020" t="s">
        <v>111</v>
      </c>
      <c r="D8" s="1020" t="s">
        <v>112</v>
      </c>
      <c r="E8" s="1020" t="s">
        <v>113</v>
      </c>
      <c r="F8" s="1020" t="s">
        <v>1926</v>
      </c>
      <c r="G8" s="1020" t="s">
        <v>1927</v>
      </c>
      <c r="H8" s="1020" t="s">
        <v>1928</v>
      </c>
      <c r="I8" s="1020" t="s">
        <v>1929</v>
      </c>
      <c r="J8" s="1020" t="s">
        <v>1930</v>
      </c>
      <c r="K8" s="1020" t="s">
        <v>1931</v>
      </c>
    </row>
    <row r="9" spans="1:11" ht="120.75" customHeight="1">
      <c r="A9" s="1021" t="s">
        <v>1932</v>
      </c>
      <c r="B9" s="1021" t="s">
        <v>1933</v>
      </c>
      <c r="C9" s="1021" t="s">
        <v>1934</v>
      </c>
      <c r="D9" s="1021" t="s">
        <v>1935</v>
      </c>
      <c r="E9" s="1021" t="s">
        <v>1936</v>
      </c>
      <c r="F9" s="1021" t="s">
        <v>1937</v>
      </c>
      <c r="G9" s="1021" t="s">
        <v>1938</v>
      </c>
      <c r="H9" s="1022" t="s">
        <v>1939</v>
      </c>
      <c r="I9" s="1022">
        <v>181</v>
      </c>
      <c r="J9" s="1023">
        <v>181</v>
      </c>
      <c r="K9" s="1023">
        <v>181</v>
      </c>
    </row>
    <row r="10" spans="1:11" ht="103.5" customHeight="1">
      <c r="A10" s="1021" t="s">
        <v>1940</v>
      </c>
      <c r="B10" s="1021" t="s">
        <v>1941</v>
      </c>
      <c r="C10" s="1021" t="s">
        <v>1942</v>
      </c>
      <c r="D10" s="1021" t="s">
        <v>1935</v>
      </c>
      <c r="E10" s="1021" t="s">
        <v>1943</v>
      </c>
      <c r="F10" s="1021" t="s">
        <v>1937</v>
      </c>
      <c r="G10" s="1021" t="s">
        <v>1938</v>
      </c>
      <c r="H10" s="1022" t="s">
        <v>1939</v>
      </c>
      <c r="I10" s="1022">
        <v>165</v>
      </c>
      <c r="J10" s="1023">
        <v>165</v>
      </c>
      <c r="K10" s="1023">
        <v>165</v>
      </c>
    </row>
    <row r="11" spans="1:11" ht="104.25" customHeight="1">
      <c r="A11" s="1021" t="s">
        <v>1944</v>
      </c>
      <c r="B11" s="1021" t="s">
        <v>1945</v>
      </c>
      <c r="C11" s="1021" t="s">
        <v>1946</v>
      </c>
      <c r="D11" s="1021" t="s">
        <v>1935</v>
      </c>
      <c r="E11" s="1021" t="s">
        <v>1947</v>
      </c>
      <c r="F11" s="1021" t="s">
        <v>1937</v>
      </c>
      <c r="G11" s="1021" t="s">
        <v>1938</v>
      </c>
      <c r="H11" s="1022" t="s">
        <v>1939</v>
      </c>
      <c r="I11" s="1022">
        <v>865</v>
      </c>
      <c r="J11" s="1023">
        <v>865</v>
      </c>
      <c r="K11" s="1023">
        <v>865</v>
      </c>
    </row>
    <row r="12" spans="1:11" ht="147" customHeight="1">
      <c r="A12" s="1021" t="s">
        <v>1948</v>
      </c>
      <c r="B12" s="1024" t="s">
        <v>1949</v>
      </c>
      <c r="C12" s="1024" t="s">
        <v>1950</v>
      </c>
      <c r="D12" s="1024" t="s">
        <v>1935</v>
      </c>
      <c r="E12" s="1024" t="s">
        <v>1951</v>
      </c>
      <c r="F12" s="1024" t="s">
        <v>1937</v>
      </c>
      <c r="G12" s="1024" t="s">
        <v>1938</v>
      </c>
      <c r="H12" s="1023" t="s">
        <v>1952</v>
      </c>
      <c r="I12" s="1023">
        <v>8</v>
      </c>
      <c r="J12" s="1023">
        <v>8</v>
      </c>
      <c r="K12" s="1023">
        <v>8</v>
      </c>
    </row>
    <row r="13" spans="1:11" ht="13.8">
      <c r="A13" s="1025"/>
    </row>
    <row r="14" spans="1:11" ht="13.8">
      <c r="A14" s="1025"/>
    </row>
    <row r="15" spans="1:11" ht="13.8">
      <c r="A15" s="1025"/>
    </row>
    <row r="16" spans="1:11" ht="13.8">
      <c r="A16" s="1025"/>
    </row>
    <row r="17" spans="1:9" ht="13.8">
      <c r="A17" s="1025"/>
    </row>
    <row r="18" spans="1:9" s="1026" customFormat="1" ht="13.8">
      <c r="A18" s="1025"/>
      <c r="I18" s="1012"/>
    </row>
    <row r="19" spans="1:9" s="1026" customFormat="1" ht="13.8">
      <c r="A19" s="1025"/>
      <c r="I19" s="1012"/>
    </row>
  </sheetData>
  <mergeCells count="4">
    <mergeCell ref="A1:K1"/>
    <mergeCell ref="A3:K3"/>
    <mergeCell ref="A4:K4"/>
    <mergeCell ref="A6:K6"/>
  </mergeCells>
  <conditionalFormatting sqref="A5">
    <cfRule type="cellIs" dxfId="7" priority="2" stopIfTrue="1" operator="equal">
      <formula>"VAYA A LA HOJA INICIO Y SELECIONE EL PERIODO CORRESPONDIENTE A ESTE INFORME"</formula>
    </cfRule>
  </conditionalFormatting>
  <conditionalFormatting sqref="A4">
    <cfRule type="cellIs" dxfId="6"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scale="62" fitToHeight="0" orientation="landscape" r:id="rId1"/>
  <headerFooter scaleWithDoc="0">
    <oddHeader>&amp;L&amp;G&amp;R&amp;G</oddHeader>
    <oddFooter>&amp;R&amp;G</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9"/>
  <sheetViews>
    <sheetView showGridLines="0" view="pageBreakPreview" zoomScale="70" zoomScaleNormal="70" zoomScaleSheetLayoutView="70" workbookViewId="0">
      <selection activeCell="A25" sqref="A25:C26"/>
    </sheetView>
  </sheetViews>
  <sheetFormatPr baseColWidth="10" defaultColWidth="8.6640625" defaultRowHeight="13.2"/>
  <cols>
    <col min="1" max="1" width="30.6640625" style="1012" customWidth="1"/>
    <col min="2" max="2" width="30.6640625" style="1026" customWidth="1"/>
    <col min="3" max="8" width="17.6640625" style="1026" customWidth="1"/>
    <col min="9" max="11" width="17.6640625" style="1012" customWidth="1"/>
    <col min="12" max="16384" width="8.6640625" style="1012"/>
  </cols>
  <sheetData>
    <row r="1" spans="1:11" ht="35.1" customHeight="1">
      <c r="A1" s="1988" t="s">
        <v>1923</v>
      </c>
      <c r="B1" s="1989"/>
      <c r="C1" s="1989"/>
      <c r="D1" s="1989"/>
      <c r="E1" s="1989"/>
      <c r="F1" s="1989"/>
      <c r="G1" s="1989"/>
      <c r="H1" s="1989"/>
      <c r="I1" s="1989"/>
      <c r="J1" s="1989"/>
      <c r="K1" s="1990"/>
    </row>
    <row r="2" spans="1:11" ht="7.5" customHeight="1">
      <c r="A2" s="1013"/>
      <c r="B2" s="1014"/>
      <c r="C2" s="1014"/>
      <c r="D2" s="1014"/>
      <c r="E2" s="1014"/>
      <c r="F2" s="1014"/>
      <c r="G2" s="1014"/>
      <c r="H2" s="1014"/>
      <c r="I2" s="1014"/>
      <c r="J2" s="1014"/>
      <c r="K2" s="1015"/>
    </row>
    <row r="3" spans="1:11" ht="20.100000000000001" customHeight="1">
      <c r="A3" s="1991" t="s">
        <v>457</v>
      </c>
      <c r="B3" s="1992"/>
      <c r="C3" s="1992"/>
      <c r="D3" s="1992"/>
      <c r="E3" s="1992"/>
      <c r="F3" s="1992"/>
      <c r="G3" s="1992"/>
      <c r="H3" s="1992"/>
      <c r="I3" s="1992"/>
      <c r="J3" s="1992"/>
      <c r="K3" s="1993"/>
    </row>
    <row r="4" spans="1:11" ht="20.100000000000001" customHeight="1">
      <c r="A4" s="1874" t="s">
        <v>1608</v>
      </c>
      <c r="B4" s="1875"/>
      <c r="C4" s="1875"/>
      <c r="D4" s="1875"/>
      <c r="E4" s="1875"/>
      <c r="F4" s="1875"/>
      <c r="G4" s="1875"/>
      <c r="H4" s="1875"/>
      <c r="I4" s="1875"/>
      <c r="J4" s="1875"/>
      <c r="K4" s="1876"/>
    </row>
    <row r="5" spans="1:11" ht="6" customHeight="1">
      <c r="A5" s="1016"/>
      <c r="B5" s="1017"/>
      <c r="C5" s="1017"/>
      <c r="D5" s="1017"/>
      <c r="E5" s="1017"/>
      <c r="F5" s="1017"/>
      <c r="G5" s="1017"/>
      <c r="H5" s="1017"/>
      <c r="I5" s="1014"/>
      <c r="J5" s="1014"/>
      <c r="K5" s="1015"/>
    </row>
    <row r="6" spans="1:11" ht="22.95" customHeight="1">
      <c r="A6" s="1994" t="s">
        <v>1953</v>
      </c>
      <c r="B6" s="1995"/>
      <c r="C6" s="1995"/>
      <c r="D6" s="1995"/>
      <c r="E6" s="1995"/>
      <c r="F6" s="1995"/>
      <c r="G6" s="1995"/>
      <c r="H6" s="1995"/>
      <c r="I6" s="1995"/>
      <c r="J6" s="1995"/>
      <c r="K6" s="1996"/>
    </row>
    <row r="7" spans="1:11" ht="6.75" customHeight="1">
      <c r="A7" s="1018"/>
      <c r="B7" s="1019"/>
      <c r="C7" s="1019"/>
      <c r="D7" s="1019"/>
      <c r="E7" s="1019"/>
      <c r="F7" s="1019"/>
      <c r="G7" s="1019"/>
      <c r="H7" s="1019"/>
      <c r="I7" s="1014"/>
      <c r="J7" s="1014"/>
      <c r="K7" s="1015"/>
    </row>
    <row r="8" spans="1:11" ht="65.25" customHeight="1">
      <c r="A8" s="1020" t="s">
        <v>109</v>
      </c>
      <c r="B8" s="1020" t="s">
        <v>110</v>
      </c>
      <c r="C8" s="1020" t="s">
        <v>111</v>
      </c>
      <c r="D8" s="1020" t="s">
        <v>112</v>
      </c>
      <c r="E8" s="1020" t="s">
        <v>113</v>
      </c>
      <c r="F8" s="1020" t="s">
        <v>1926</v>
      </c>
      <c r="G8" s="1020" t="s">
        <v>1927</v>
      </c>
      <c r="H8" s="1020" t="s">
        <v>1928</v>
      </c>
      <c r="I8" s="1020" t="s">
        <v>1929</v>
      </c>
      <c r="J8" s="1020" t="s">
        <v>1930</v>
      </c>
      <c r="K8" s="1020" t="s">
        <v>1931</v>
      </c>
    </row>
    <row r="9" spans="1:11" ht="83.7" customHeight="1">
      <c r="A9" s="1027" t="s">
        <v>1954</v>
      </c>
      <c r="B9" s="1028" t="s">
        <v>1955</v>
      </c>
      <c r="C9" s="1029" t="s">
        <v>1956</v>
      </c>
      <c r="D9" s="1030" t="s">
        <v>1957</v>
      </c>
      <c r="E9" s="1029" t="s">
        <v>1958</v>
      </c>
      <c r="F9" s="1030" t="s">
        <v>1937</v>
      </c>
      <c r="G9" s="1030" t="s">
        <v>1959</v>
      </c>
      <c r="H9" s="1030" t="s">
        <v>1960</v>
      </c>
      <c r="I9" s="1030" t="s">
        <v>1961</v>
      </c>
      <c r="J9" s="1030">
        <v>450</v>
      </c>
      <c r="K9" s="1023">
        <v>448</v>
      </c>
    </row>
    <row r="10" spans="1:11" ht="83.7" customHeight="1">
      <c r="A10" s="1031"/>
      <c r="B10" s="1032"/>
      <c r="C10" s="1032"/>
      <c r="D10" s="1032"/>
      <c r="E10" s="1022"/>
      <c r="F10" s="1022"/>
      <c r="G10" s="1032"/>
      <c r="H10" s="1022"/>
      <c r="I10" s="1022"/>
      <c r="J10" s="1022"/>
      <c r="K10" s="1023"/>
    </row>
    <row r="11" spans="1:11" ht="83.7" customHeight="1">
      <c r="A11" s="1033"/>
      <c r="B11" s="1032"/>
      <c r="C11" s="1032"/>
      <c r="D11" s="1032"/>
      <c r="E11" s="1022"/>
      <c r="F11" s="1022"/>
      <c r="G11" s="1032"/>
      <c r="H11" s="1022"/>
      <c r="I11" s="1022"/>
      <c r="J11" s="1022"/>
      <c r="K11" s="1023"/>
    </row>
    <row r="12" spans="1:11" ht="83.7" customHeight="1">
      <c r="A12" s="1031"/>
      <c r="B12" s="1034"/>
      <c r="C12" s="1034"/>
      <c r="D12" s="1034"/>
      <c r="E12" s="1023"/>
      <c r="F12" s="1023"/>
      <c r="G12" s="1035"/>
      <c r="H12" s="1023"/>
      <c r="I12" s="1023"/>
      <c r="J12" s="1023"/>
      <c r="K12" s="1023"/>
    </row>
    <row r="13" spans="1:11" ht="13.8">
      <c r="A13" s="1025"/>
    </row>
    <row r="14" spans="1:11" ht="13.8">
      <c r="A14" s="1025"/>
    </row>
    <row r="15" spans="1:11" ht="13.8">
      <c r="A15" s="1025"/>
    </row>
    <row r="16" spans="1:11" ht="13.8">
      <c r="A16" s="1025"/>
    </row>
    <row r="17" spans="1:9" ht="13.8">
      <c r="A17" s="1025"/>
    </row>
    <row r="18" spans="1:9" s="1026" customFormat="1" ht="13.8">
      <c r="A18" s="1025"/>
      <c r="I18" s="1012"/>
    </row>
    <row r="19" spans="1:9" s="1026" customFormat="1" ht="13.8">
      <c r="A19" s="1025"/>
      <c r="I19" s="1012"/>
    </row>
  </sheetData>
  <mergeCells count="4">
    <mergeCell ref="A1:K1"/>
    <mergeCell ref="A3:K3"/>
    <mergeCell ref="A4:K4"/>
    <mergeCell ref="A6:K6"/>
  </mergeCells>
  <conditionalFormatting sqref="A5">
    <cfRule type="cellIs" dxfId="5" priority="2" stopIfTrue="1" operator="equal">
      <formula>"VAYA A LA HOJA INICIO Y SELECIONE EL PERIODO CORRESPONDIENTE A ESTE INFORME"</formula>
    </cfRule>
  </conditionalFormatting>
  <conditionalFormatting sqref="A4">
    <cfRule type="cellIs" dxfId="4"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66" fitToHeight="0" orientation="landscape" r:id="rId1"/>
  <headerFooter scaleWithDoc="0">
    <oddHeader>&amp;L&amp;G&amp;R&amp;G</oddHeader>
    <oddFooter>&amp;R&amp;G</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5"/>
  <sheetViews>
    <sheetView showGridLines="0" view="pageBreakPreview" zoomScale="60" zoomScaleNormal="85" workbookViewId="0">
      <selection activeCell="A25" sqref="A25:C26"/>
    </sheetView>
  </sheetViews>
  <sheetFormatPr baseColWidth="10" defaultColWidth="11.44140625" defaultRowHeight="13.2"/>
  <cols>
    <col min="1" max="1" width="12.33203125" style="1036" bestFit="1" customWidth="1"/>
    <col min="2" max="5" width="15.5546875" style="1036" customWidth="1"/>
    <col min="6" max="7" width="11" style="1036" customWidth="1"/>
    <col min="8" max="8" width="6.5546875" style="1036" customWidth="1"/>
    <col min="9" max="9" width="59.6640625" style="1036" customWidth="1"/>
    <col min="10" max="16384" width="11.44140625" style="1036"/>
  </cols>
  <sheetData>
    <row r="1" spans="1:9" ht="35.1" customHeight="1">
      <c r="A1" s="1997" t="s">
        <v>1962</v>
      </c>
      <c r="B1" s="1998"/>
      <c r="C1" s="1998"/>
      <c r="D1" s="1998"/>
      <c r="E1" s="1998"/>
      <c r="F1" s="1998"/>
      <c r="G1" s="1998"/>
      <c r="H1" s="1998"/>
      <c r="I1" s="1999"/>
    </row>
    <row r="2" spans="1:9" ht="5.0999999999999996" customHeight="1"/>
    <row r="3" spans="1:9" ht="17.25" customHeight="1">
      <c r="A3" s="2000" t="s">
        <v>457</v>
      </c>
      <c r="B3" s="2001"/>
      <c r="C3" s="2001"/>
      <c r="D3" s="2001"/>
      <c r="E3" s="2001"/>
      <c r="F3" s="2001"/>
      <c r="G3" s="2001"/>
      <c r="H3" s="2001"/>
      <c r="I3" s="2002"/>
    </row>
    <row r="4" spans="1:9" ht="17.25" customHeight="1">
      <c r="A4" s="1874" t="s">
        <v>1608</v>
      </c>
      <c r="B4" s="1875"/>
      <c r="C4" s="1875"/>
      <c r="D4" s="1875"/>
      <c r="E4" s="1875"/>
      <c r="F4" s="1875"/>
      <c r="G4" s="1875"/>
      <c r="H4" s="1875"/>
      <c r="I4" s="1876"/>
    </row>
    <row r="5" spans="1:9" ht="5.0999999999999996" customHeight="1">
      <c r="A5" s="1037"/>
      <c r="B5" s="963"/>
      <c r="C5" s="963"/>
      <c r="D5" s="963"/>
      <c r="E5" s="963"/>
      <c r="F5" s="1038"/>
      <c r="G5" s="1038"/>
      <c r="H5" s="1038"/>
      <c r="I5" s="1039"/>
    </row>
    <row r="6" spans="1:9" ht="25.5" customHeight="1">
      <c r="A6" s="2003" t="s">
        <v>1316</v>
      </c>
      <c r="B6" s="2005" t="s">
        <v>44</v>
      </c>
      <c r="C6" s="2006"/>
      <c r="D6" s="2006"/>
      <c r="E6" s="2007"/>
      <c r="F6" s="1040" t="s">
        <v>42</v>
      </c>
      <c r="G6" s="1040"/>
      <c r="H6" s="2008" t="s">
        <v>1963</v>
      </c>
      <c r="I6" s="2009"/>
    </row>
    <row r="7" spans="1:9" ht="25.2" customHeight="1">
      <c r="A7" s="2004"/>
      <c r="B7" s="1041" t="s">
        <v>1964</v>
      </c>
      <c r="C7" s="1041" t="s">
        <v>1965</v>
      </c>
      <c r="D7" s="1041" t="s">
        <v>1966</v>
      </c>
      <c r="E7" s="1041" t="s">
        <v>1967</v>
      </c>
      <c r="F7" s="1042" t="s">
        <v>1968</v>
      </c>
      <c r="G7" s="1042" t="s">
        <v>1969</v>
      </c>
      <c r="H7" s="2010" t="s">
        <v>1970</v>
      </c>
      <c r="I7" s="2011"/>
    </row>
    <row r="8" spans="1:9" s="1047" customFormat="1" ht="12.75" customHeight="1">
      <c r="A8" s="1043"/>
      <c r="B8" s="1044"/>
      <c r="C8" s="1044"/>
      <c r="D8" s="1044"/>
      <c r="E8" s="1044"/>
      <c r="F8" s="1044"/>
      <c r="G8" s="1044"/>
      <c r="H8" s="1045"/>
      <c r="I8" s="1046"/>
    </row>
    <row r="9" spans="1:9" s="1047" customFormat="1" ht="45" customHeight="1">
      <c r="A9" s="1048" t="s">
        <v>45</v>
      </c>
      <c r="B9" s="1049">
        <f>B10+B12+B14+B16</f>
        <v>28003036</v>
      </c>
      <c r="C9" s="1049">
        <f>C10+C12+C14+C16</f>
        <v>116000</v>
      </c>
      <c r="D9" s="1049">
        <f>D10+D12+D14+D16</f>
        <v>116000</v>
      </c>
      <c r="E9" s="1049">
        <f>E10+E12+E14+E16</f>
        <v>0</v>
      </c>
      <c r="F9" s="1050"/>
      <c r="G9" s="1050"/>
      <c r="H9" s="1051"/>
      <c r="I9" s="1052"/>
    </row>
    <row r="10" spans="1:9" s="1047" customFormat="1" ht="28.95" customHeight="1">
      <c r="A10" s="1053">
        <v>1000</v>
      </c>
      <c r="B10" s="1054">
        <v>0</v>
      </c>
      <c r="C10" s="1054">
        <v>0</v>
      </c>
      <c r="D10" s="1054">
        <v>0</v>
      </c>
      <c r="E10" s="1054">
        <v>0</v>
      </c>
      <c r="F10" s="1055">
        <f>C10-B10</f>
        <v>0</v>
      </c>
      <c r="G10" s="1055">
        <f>D10-C10</f>
        <v>0</v>
      </c>
      <c r="H10" s="1056" t="s">
        <v>1971</v>
      </c>
      <c r="I10" s="1057" t="s">
        <v>1972</v>
      </c>
    </row>
    <row r="11" spans="1:9" s="1047" customFormat="1" ht="28.95" customHeight="1">
      <c r="A11" s="1058"/>
      <c r="B11" s="1059"/>
      <c r="C11" s="1059"/>
      <c r="D11" s="1059"/>
      <c r="E11" s="1059"/>
      <c r="F11" s="1060"/>
      <c r="G11" s="1061"/>
      <c r="H11" s="1062" t="s">
        <v>1973</v>
      </c>
      <c r="I11" s="1063" t="s">
        <v>1972</v>
      </c>
    </row>
    <row r="12" spans="1:9" s="1047" customFormat="1" ht="71.400000000000006">
      <c r="A12" s="1064">
        <v>2000</v>
      </c>
      <c r="B12" s="1054">
        <v>17518725</v>
      </c>
      <c r="C12" s="1054">
        <v>0</v>
      </c>
      <c r="D12" s="1054">
        <v>0</v>
      </c>
      <c r="E12" s="1054">
        <v>0</v>
      </c>
      <c r="F12" s="1054">
        <f>C12-B12</f>
        <v>-17518725</v>
      </c>
      <c r="G12" s="1055">
        <f>D12-C12</f>
        <v>0</v>
      </c>
      <c r="H12" s="1056" t="s">
        <v>1971</v>
      </c>
      <c r="I12" s="1065" t="s">
        <v>1974</v>
      </c>
    </row>
    <row r="13" spans="1:9" s="1047" customFormat="1" ht="15" customHeight="1">
      <c r="A13" s="1058"/>
      <c r="B13" s="1059"/>
      <c r="C13" s="1059"/>
      <c r="D13" s="1059"/>
      <c r="E13" s="1059"/>
      <c r="F13" s="1060"/>
      <c r="G13" s="1061"/>
      <c r="H13" s="1062" t="s">
        <v>1973</v>
      </c>
      <c r="I13" s="1066" t="s">
        <v>1972</v>
      </c>
    </row>
    <row r="14" spans="1:9" s="1047" customFormat="1" ht="51">
      <c r="A14" s="1064">
        <v>3000</v>
      </c>
      <c r="B14" s="1054">
        <v>2965000</v>
      </c>
      <c r="C14" s="1054">
        <v>116000</v>
      </c>
      <c r="D14" s="1054">
        <v>116000</v>
      </c>
      <c r="E14" s="1054">
        <v>0</v>
      </c>
      <c r="F14" s="1054">
        <f>C14-B14</f>
        <v>-2849000</v>
      </c>
      <c r="G14" s="1055">
        <f>D14-C14</f>
        <v>0</v>
      </c>
      <c r="H14" s="1056" t="s">
        <v>1971</v>
      </c>
      <c r="I14" s="1065" t="s">
        <v>1975</v>
      </c>
    </row>
    <row r="15" spans="1:9" s="1047" customFormat="1" ht="15" customHeight="1">
      <c r="A15" s="1058"/>
      <c r="B15" s="1059"/>
      <c r="C15" s="1059"/>
      <c r="D15" s="1059"/>
      <c r="E15" s="1059"/>
      <c r="F15" s="1060"/>
      <c r="G15" s="1061"/>
      <c r="H15" s="1062" t="s">
        <v>1973</v>
      </c>
      <c r="I15" s="1066" t="s">
        <v>1972</v>
      </c>
    </row>
    <row r="16" spans="1:9" s="1047" customFormat="1" ht="61.2">
      <c r="A16" s="1064">
        <v>4000</v>
      </c>
      <c r="B16" s="1054">
        <v>7519311</v>
      </c>
      <c r="C16" s="1054">
        <v>0</v>
      </c>
      <c r="D16" s="1054">
        <v>0</v>
      </c>
      <c r="E16" s="1054">
        <v>0</v>
      </c>
      <c r="F16" s="1054">
        <f>C16-B16</f>
        <v>-7519311</v>
      </c>
      <c r="G16" s="1055">
        <f>D16-C16</f>
        <v>0</v>
      </c>
      <c r="H16" s="1056" t="s">
        <v>1971</v>
      </c>
      <c r="I16" s="1065" t="s">
        <v>1976</v>
      </c>
    </row>
    <row r="17" spans="1:9" s="1047" customFormat="1" ht="15" customHeight="1">
      <c r="A17" s="1058"/>
      <c r="B17" s="1059"/>
      <c r="C17" s="1059"/>
      <c r="D17" s="1059"/>
      <c r="E17" s="1059"/>
      <c r="F17" s="1060"/>
      <c r="G17" s="1061"/>
      <c r="H17" s="1062" t="s">
        <v>1973</v>
      </c>
      <c r="I17" s="1066" t="s">
        <v>1972</v>
      </c>
    </row>
    <row r="18" spans="1:9" s="1047" customFormat="1" ht="45" customHeight="1">
      <c r="A18" s="1067" t="s">
        <v>46</v>
      </c>
      <c r="B18" s="1068">
        <f>B19+B21+B23+B26+B28+B30</f>
        <v>230000</v>
      </c>
      <c r="C18" s="1068">
        <f>C19+C21+C23+C26+C28+C30</f>
        <v>0</v>
      </c>
      <c r="D18" s="1068">
        <f>D19+D21+D23+D26+D28+D30</f>
        <v>0</v>
      </c>
      <c r="E18" s="1068">
        <f>E19+E21+E23+E26+E28+E30</f>
        <v>0</v>
      </c>
      <c r="F18" s="1069"/>
      <c r="G18" s="1070"/>
      <c r="H18" s="1071"/>
      <c r="I18" s="1072"/>
    </row>
    <row r="19" spans="1:9" s="1047" customFormat="1" ht="10.199999999999999">
      <c r="A19" s="1073">
        <v>1000</v>
      </c>
      <c r="B19" s="1054"/>
      <c r="C19" s="1054"/>
      <c r="D19" s="1054"/>
      <c r="E19" s="1054"/>
      <c r="F19" s="1055">
        <f>C19-B19</f>
        <v>0</v>
      </c>
      <c r="G19" s="1055">
        <f>D19-C19</f>
        <v>0</v>
      </c>
      <c r="H19" s="1056" t="s">
        <v>1971</v>
      </c>
      <c r="I19" s="1074" t="s">
        <v>1972</v>
      </c>
    </row>
    <row r="20" spans="1:9" s="1047" customFormat="1" ht="10.199999999999999">
      <c r="A20" s="1048"/>
      <c r="B20" s="1059"/>
      <c r="C20" s="1059"/>
      <c r="D20" s="1059"/>
      <c r="E20" s="1059"/>
      <c r="F20" s="1060"/>
      <c r="G20" s="1061"/>
      <c r="H20" s="1062" t="s">
        <v>1973</v>
      </c>
      <c r="I20" s="1066" t="s">
        <v>1972</v>
      </c>
    </row>
    <row r="21" spans="1:9" s="1047" customFormat="1" ht="10.199999999999999">
      <c r="A21" s="1073">
        <v>2000</v>
      </c>
      <c r="B21" s="1054"/>
      <c r="C21" s="1054"/>
      <c r="D21" s="1054"/>
      <c r="E21" s="1054"/>
      <c r="F21" s="1055">
        <f>C21-B21</f>
        <v>0</v>
      </c>
      <c r="G21" s="1055">
        <f>D21-C21</f>
        <v>0</v>
      </c>
      <c r="H21" s="1056" t="s">
        <v>1971</v>
      </c>
      <c r="I21" s="1074" t="s">
        <v>1972</v>
      </c>
    </row>
    <row r="22" spans="1:9" s="1047" customFormat="1" ht="10.199999999999999">
      <c r="A22" s="1048"/>
      <c r="B22" s="1059"/>
      <c r="C22" s="1059"/>
      <c r="D22" s="1059"/>
      <c r="E22" s="1059"/>
      <c r="F22" s="1060"/>
      <c r="G22" s="1061"/>
      <c r="H22" s="1062" t="s">
        <v>1973</v>
      </c>
      <c r="I22" s="1066" t="s">
        <v>1972</v>
      </c>
    </row>
    <row r="23" spans="1:9" s="1047" customFormat="1" ht="10.199999999999999">
      <c r="A23" s="1073">
        <v>3000</v>
      </c>
      <c r="B23" s="1054"/>
      <c r="C23" s="1054"/>
      <c r="D23" s="1054"/>
      <c r="E23" s="1054"/>
      <c r="F23" s="1055">
        <f>C23-B23</f>
        <v>0</v>
      </c>
      <c r="G23" s="1055">
        <f>D23-C23</f>
        <v>0</v>
      </c>
      <c r="H23" s="1056" t="s">
        <v>1971</v>
      </c>
      <c r="I23" s="1074" t="s">
        <v>1972</v>
      </c>
    </row>
    <row r="24" spans="1:9" s="1047" customFormat="1" ht="10.199999999999999">
      <c r="A24" s="1073"/>
      <c r="B24" s="1054"/>
      <c r="C24" s="1054"/>
      <c r="D24" s="1054"/>
      <c r="E24" s="1054"/>
      <c r="F24" s="1055"/>
      <c r="G24" s="1075"/>
      <c r="H24" s="1056" t="s">
        <v>1973</v>
      </c>
      <c r="I24" s="1074" t="s">
        <v>1972</v>
      </c>
    </row>
    <row r="25" spans="1:9" s="1047" customFormat="1" ht="10.199999999999999">
      <c r="A25" s="1048"/>
      <c r="B25" s="1059"/>
      <c r="C25" s="1059"/>
      <c r="D25" s="1059"/>
      <c r="E25" s="1059"/>
      <c r="F25" s="1060"/>
      <c r="G25" s="1061"/>
      <c r="H25" s="1062"/>
      <c r="I25" s="1066"/>
    </row>
    <row r="26" spans="1:9" s="1047" customFormat="1" ht="48" customHeight="1">
      <c r="A26" s="1053">
        <v>5000</v>
      </c>
      <c r="B26" s="1054">
        <v>230000</v>
      </c>
      <c r="C26" s="1054">
        <v>0</v>
      </c>
      <c r="D26" s="1054">
        <v>0</v>
      </c>
      <c r="E26" s="1054">
        <v>0</v>
      </c>
      <c r="F26" s="1054">
        <f>C26-B26</f>
        <v>-230000</v>
      </c>
      <c r="G26" s="1055">
        <f>D26-C26</f>
        <v>0</v>
      </c>
      <c r="H26" s="1056" t="s">
        <v>1971</v>
      </c>
      <c r="I26" s="1065" t="s">
        <v>1977</v>
      </c>
    </row>
    <row r="27" spans="1:9" s="1047" customFormat="1" ht="15" customHeight="1">
      <c r="A27" s="1058"/>
      <c r="B27" s="1059"/>
      <c r="C27" s="1059"/>
      <c r="D27" s="1059"/>
      <c r="E27" s="1059"/>
      <c r="F27" s="1060"/>
      <c r="G27" s="1061"/>
      <c r="H27" s="1062" t="s">
        <v>1973</v>
      </c>
      <c r="I27" s="1066" t="s">
        <v>1972</v>
      </c>
    </row>
    <row r="28" spans="1:9" s="1047" customFormat="1" ht="15" customHeight="1">
      <c r="A28" s="1064">
        <v>6000</v>
      </c>
      <c r="B28" s="1054"/>
      <c r="C28" s="1054"/>
      <c r="D28" s="1054"/>
      <c r="E28" s="1054"/>
      <c r="F28" s="1055">
        <f>C28-B28</f>
        <v>0</v>
      </c>
      <c r="G28" s="1055">
        <f>D28-C28</f>
        <v>0</v>
      </c>
      <c r="H28" s="1056" t="s">
        <v>1971</v>
      </c>
      <c r="I28" s="1074" t="s">
        <v>1972</v>
      </c>
    </row>
    <row r="29" spans="1:9" s="1047" customFormat="1" ht="15" customHeight="1">
      <c r="A29" s="1058"/>
      <c r="B29" s="1059"/>
      <c r="C29" s="1059"/>
      <c r="D29" s="1059"/>
      <c r="E29" s="1059"/>
      <c r="F29" s="1060"/>
      <c r="G29" s="1061"/>
      <c r="H29" s="1062" t="s">
        <v>1973</v>
      </c>
      <c r="I29" s="1066" t="s">
        <v>1972</v>
      </c>
    </row>
    <row r="30" spans="1:9" s="1047" customFormat="1" ht="15" customHeight="1">
      <c r="A30" s="1064">
        <v>7000</v>
      </c>
      <c r="B30" s="1054"/>
      <c r="C30" s="1054"/>
      <c r="D30" s="1054"/>
      <c r="E30" s="1054"/>
      <c r="F30" s="1055">
        <f>C30-B30</f>
        <v>0</v>
      </c>
      <c r="G30" s="1055">
        <f>D30-C30</f>
        <v>0</v>
      </c>
      <c r="H30" s="1056" t="s">
        <v>1971</v>
      </c>
      <c r="I30" s="1074" t="s">
        <v>1972</v>
      </c>
    </row>
    <row r="31" spans="1:9" s="1047" customFormat="1" ht="15" customHeight="1">
      <c r="A31" s="1058"/>
      <c r="B31" s="1059"/>
      <c r="C31" s="1059"/>
      <c r="D31" s="1059"/>
      <c r="E31" s="1059"/>
      <c r="F31" s="1060"/>
      <c r="G31" s="1061"/>
      <c r="H31" s="1062" t="s">
        <v>1973</v>
      </c>
      <c r="I31" s="1066" t="s">
        <v>1972</v>
      </c>
    </row>
    <row r="32" spans="1:9" s="1047" customFormat="1" ht="45" customHeight="1">
      <c r="A32" s="1076" t="s">
        <v>1978</v>
      </c>
      <c r="B32" s="1077">
        <f>B9+B18</f>
        <v>28233036</v>
      </c>
      <c r="C32" s="1077">
        <f>C9+C18</f>
        <v>116000</v>
      </c>
      <c r="D32" s="1077">
        <f>D9+D18</f>
        <v>116000</v>
      </c>
      <c r="E32" s="1077">
        <f>E9+E18</f>
        <v>0</v>
      </c>
      <c r="F32" s="1078"/>
      <c r="G32" s="1078"/>
      <c r="H32" s="1079"/>
      <c r="I32" s="1080"/>
    </row>
    <row r="33" spans="1:9">
      <c r="A33" s="1081"/>
    </row>
    <row r="34" spans="1:9">
      <c r="A34" s="1082"/>
      <c r="G34" s="1083"/>
      <c r="H34" s="1083"/>
      <c r="I34" s="1083"/>
    </row>
    <row r="35" spans="1:9">
      <c r="A35" s="1084"/>
      <c r="G35" s="1085"/>
      <c r="H35" s="1085"/>
      <c r="I35" s="1085"/>
    </row>
  </sheetData>
  <mergeCells count="7">
    <mergeCell ref="A1:I1"/>
    <mergeCell ref="A3:I3"/>
    <mergeCell ref="A4:I4"/>
    <mergeCell ref="A6:A7"/>
    <mergeCell ref="B6:E6"/>
    <mergeCell ref="H6:I6"/>
    <mergeCell ref="H7:I7"/>
  </mergeCells>
  <conditionalFormatting sqref="A4:A5">
    <cfRule type="cellIs" dxfId="3"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89" fitToHeight="0" orientation="landscape" r:id="rId1"/>
  <headerFooter scaleWithDoc="0">
    <oddHeader>&amp;L&amp;G&amp;R&amp;G</oddHeader>
    <oddFooter>&amp;R&amp;G</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28"/>
  <sheetViews>
    <sheetView showGridLines="0" view="pageBreakPreview" zoomScale="80" zoomScaleNormal="70" zoomScaleSheetLayoutView="80" workbookViewId="0">
      <selection activeCell="A25" sqref="A25:K26"/>
    </sheetView>
  </sheetViews>
  <sheetFormatPr baseColWidth="10" defaultColWidth="11.44140625" defaultRowHeight="13.2"/>
  <cols>
    <col min="1" max="4" width="20.5546875" style="868" customWidth="1"/>
    <col min="5" max="9" width="20" style="868" customWidth="1"/>
    <col min="10" max="11" width="16.33203125" style="868" customWidth="1"/>
    <col min="12" max="12" width="2.6640625" style="868" customWidth="1"/>
    <col min="13" max="16384" width="11.44140625" style="868"/>
  </cols>
  <sheetData>
    <row r="1" spans="1:11" ht="35.1" customHeight="1">
      <c r="A1" s="2012" t="s">
        <v>1979</v>
      </c>
      <c r="B1" s="2013"/>
      <c r="C1" s="2013"/>
      <c r="D1" s="2013"/>
      <c r="E1" s="2013"/>
      <c r="F1" s="2013"/>
      <c r="G1" s="2013"/>
      <c r="H1" s="2013"/>
      <c r="I1" s="2013"/>
      <c r="J1" s="2013"/>
      <c r="K1" s="2013"/>
    </row>
    <row r="2" spans="1:11" ht="8.1" customHeight="1">
      <c r="A2" s="1086"/>
      <c r="B2" s="1087"/>
      <c r="C2" s="1087"/>
      <c r="D2" s="1087"/>
      <c r="E2" s="1087"/>
      <c r="F2" s="1087"/>
      <c r="G2" s="1087"/>
      <c r="H2" s="1087"/>
      <c r="I2" s="1087"/>
      <c r="J2" s="1087"/>
      <c r="K2" s="1088"/>
    </row>
    <row r="3" spans="1:11" ht="17.25" customHeight="1">
      <c r="A3" s="1369" t="s">
        <v>457</v>
      </c>
      <c r="B3" s="1369"/>
      <c r="C3" s="1369"/>
      <c r="D3" s="1369"/>
      <c r="E3" s="1369"/>
      <c r="F3" s="1369"/>
      <c r="G3" s="1369"/>
      <c r="H3" s="1369"/>
      <c r="I3" s="1369"/>
      <c r="J3" s="1369"/>
      <c r="K3" s="1369"/>
    </row>
    <row r="4" spans="1:11" ht="17.25" customHeight="1">
      <c r="A4" s="1369" t="s">
        <v>1608</v>
      </c>
      <c r="B4" s="1369"/>
      <c r="C4" s="1369"/>
      <c r="D4" s="1369"/>
      <c r="E4" s="1369"/>
      <c r="F4" s="1369"/>
      <c r="G4" s="1369"/>
      <c r="H4" s="1369"/>
      <c r="I4" s="1369"/>
      <c r="J4" s="1369"/>
      <c r="K4" s="1369"/>
    </row>
    <row r="5" spans="1:11" ht="29.25" customHeight="1">
      <c r="A5" s="2014" t="s">
        <v>41</v>
      </c>
      <c r="B5" s="2016" t="s">
        <v>1980</v>
      </c>
      <c r="C5" s="2017"/>
      <c r="D5" s="2017"/>
      <c r="E5" s="2018"/>
      <c r="F5" s="2016" t="s">
        <v>1981</v>
      </c>
      <c r="G5" s="2017"/>
      <c r="H5" s="2017"/>
      <c r="I5" s="2018"/>
      <c r="J5" s="2014" t="s">
        <v>1982</v>
      </c>
      <c r="K5" s="2014" t="s">
        <v>1983</v>
      </c>
    </row>
    <row r="6" spans="1:11" ht="20.100000000000001" customHeight="1">
      <c r="A6" s="2015"/>
      <c r="B6" s="2019"/>
      <c r="C6" s="2020"/>
      <c r="D6" s="2020"/>
      <c r="E6" s="2021"/>
      <c r="F6" s="2019"/>
      <c r="G6" s="2020"/>
      <c r="H6" s="2020"/>
      <c r="I6" s="2021"/>
      <c r="J6" s="2015"/>
      <c r="K6" s="2015"/>
    </row>
    <row r="7" spans="1:11" s="539" customFormat="1" ht="18.600000000000001" customHeight="1">
      <c r="A7" s="446">
        <v>5</v>
      </c>
      <c r="B7" s="1407" t="s">
        <v>1984</v>
      </c>
      <c r="C7" s="1408"/>
      <c r="D7" s="1408"/>
      <c r="E7" s="1409"/>
      <c r="F7" s="1407" t="s">
        <v>1985</v>
      </c>
      <c r="G7" s="1408"/>
      <c r="H7" s="1408"/>
      <c r="I7" s="1409"/>
      <c r="J7" s="120" t="s">
        <v>1632</v>
      </c>
      <c r="K7" s="120" t="s">
        <v>1632</v>
      </c>
    </row>
    <row r="8" spans="1:11" s="539" customFormat="1" ht="15" customHeight="1">
      <c r="A8" s="545"/>
      <c r="B8" s="546"/>
      <c r="C8" s="546"/>
      <c r="D8" s="546"/>
      <c r="E8" s="546"/>
      <c r="F8" s="546"/>
      <c r="G8" s="546"/>
      <c r="H8" s="546"/>
      <c r="I8" s="546"/>
      <c r="J8" s="546"/>
      <c r="K8" s="547"/>
    </row>
    <row r="9" spans="1:11" s="539" customFormat="1" ht="15" customHeight="1">
      <c r="A9" s="1291" t="s">
        <v>232</v>
      </c>
      <c r="B9" s="1266"/>
      <c r="C9" s="1402"/>
      <c r="D9" s="1291"/>
      <c r="E9" s="1291" t="s">
        <v>309</v>
      </c>
      <c r="F9" s="1291"/>
      <c r="G9" s="1291"/>
      <c r="H9" s="1291"/>
      <c r="I9" s="1291"/>
      <c r="J9" s="1291"/>
      <c r="K9" s="1291"/>
    </row>
    <row r="10" spans="1:11" s="539" customFormat="1" ht="42.6" customHeight="1">
      <c r="A10" s="1089" t="s">
        <v>538</v>
      </c>
      <c r="B10" s="1089" t="s">
        <v>1803</v>
      </c>
      <c r="C10" s="1089" t="s">
        <v>1899</v>
      </c>
      <c r="D10" s="1089" t="s">
        <v>1986</v>
      </c>
      <c r="E10" s="1089" t="s">
        <v>43</v>
      </c>
      <c r="F10" s="1089" t="s">
        <v>1803</v>
      </c>
      <c r="G10" s="1089" t="s">
        <v>56</v>
      </c>
      <c r="H10" s="1089" t="s">
        <v>8</v>
      </c>
      <c r="I10" s="1089" t="s">
        <v>62</v>
      </c>
      <c r="J10" s="1089" t="s">
        <v>1987</v>
      </c>
      <c r="K10" s="1089" t="s">
        <v>1988</v>
      </c>
    </row>
    <row r="11" spans="1:11" s="535" customFormat="1" ht="20.7" customHeight="1">
      <c r="A11" s="1090" t="s">
        <v>3</v>
      </c>
      <c r="B11" s="1090" t="s">
        <v>3</v>
      </c>
      <c r="C11" s="1090" t="s">
        <v>3</v>
      </c>
      <c r="D11" s="1090" t="s">
        <v>4</v>
      </c>
      <c r="E11" s="1090" t="s">
        <v>5</v>
      </c>
      <c r="F11" s="1090" t="s">
        <v>5</v>
      </c>
      <c r="G11" s="1090" t="s">
        <v>5</v>
      </c>
      <c r="H11" s="1090" t="s">
        <v>5</v>
      </c>
      <c r="I11" s="1090" t="s">
        <v>5</v>
      </c>
      <c r="J11" s="1090" t="s">
        <v>1989</v>
      </c>
      <c r="K11" s="1090" t="s">
        <v>1990</v>
      </c>
    </row>
    <row r="12" spans="1:11" s="535" customFormat="1" ht="20.7" customHeight="1">
      <c r="A12" s="1090" t="s">
        <v>1991</v>
      </c>
      <c r="B12" s="1090" t="s">
        <v>1991</v>
      </c>
      <c r="C12" s="1090" t="s">
        <v>1992</v>
      </c>
      <c r="D12" s="1091">
        <f>C12/B12*100</f>
        <v>61.53846153846154</v>
      </c>
      <c r="E12" s="1092">
        <v>19335000</v>
      </c>
      <c r="F12" s="1092">
        <v>7261223</v>
      </c>
      <c r="G12" s="1093">
        <v>0</v>
      </c>
      <c r="H12" s="1093">
        <v>0</v>
      </c>
      <c r="I12" s="1093">
        <v>0</v>
      </c>
      <c r="J12" s="1091">
        <f>G12/F12*100</f>
        <v>0</v>
      </c>
      <c r="K12" s="1091">
        <v>0</v>
      </c>
    </row>
    <row r="13" spans="1:11">
      <c r="A13" s="1475"/>
      <c r="B13" s="1450"/>
      <c r="C13" s="1450"/>
      <c r="D13" s="1450"/>
      <c r="E13" s="1450"/>
      <c r="F13" s="1450"/>
      <c r="G13" s="1450"/>
      <c r="H13" s="1450"/>
      <c r="I13" s="1450"/>
      <c r="J13" s="1450"/>
      <c r="K13" s="1476"/>
    </row>
    <row r="14" spans="1:11">
      <c r="A14" s="1366" t="s">
        <v>1339</v>
      </c>
      <c r="B14" s="1367"/>
      <c r="C14" s="1367"/>
      <c r="D14" s="1367"/>
      <c r="E14" s="1367"/>
      <c r="F14" s="1367"/>
      <c r="G14" s="1367"/>
      <c r="H14" s="1367"/>
      <c r="I14" s="1367"/>
      <c r="J14" s="1367"/>
      <c r="K14" s="1368"/>
    </row>
    <row r="15" spans="1:11" ht="44.25" customHeight="1">
      <c r="A15" s="1381" t="s">
        <v>1993</v>
      </c>
      <c r="B15" s="1382"/>
      <c r="C15" s="1382"/>
      <c r="D15" s="1382"/>
      <c r="E15" s="1382"/>
      <c r="F15" s="1382"/>
      <c r="G15" s="1382"/>
      <c r="H15" s="1382"/>
      <c r="I15" s="1382"/>
      <c r="J15" s="1382"/>
      <c r="K15" s="1383"/>
    </row>
    <row r="16" spans="1:11">
      <c r="A16" s="758"/>
      <c r="B16" s="759"/>
      <c r="C16" s="759"/>
      <c r="D16" s="759"/>
      <c r="E16" s="759"/>
      <c r="F16" s="759"/>
      <c r="G16" s="759"/>
      <c r="H16" s="759"/>
      <c r="I16" s="759"/>
      <c r="J16" s="759"/>
      <c r="K16" s="760"/>
    </row>
    <row r="17" spans="1:11">
      <c r="A17" s="758"/>
      <c r="B17" s="759"/>
      <c r="C17" s="759"/>
      <c r="D17" s="759"/>
      <c r="E17" s="759"/>
      <c r="F17" s="759"/>
      <c r="G17" s="759"/>
      <c r="H17" s="759"/>
      <c r="I17" s="759"/>
      <c r="J17" s="759"/>
      <c r="K17" s="760"/>
    </row>
    <row r="18" spans="1:11">
      <c r="A18" s="761"/>
      <c r="B18" s="762"/>
      <c r="C18" s="762"/>
      <c r="D18" s="762"/>
      <c r="E18" s="762"/>
      <c r="F18" s="762"/>
      <c r="G18" s="762"/>
      <c r="H18" s="762"/>
      <c r="I18" s="762"/>
      <c r="J18" s="762"/>
      <c r="K18" s="763"/>
    </row>
    <row r="19" spans="1:11">
      <c r="A19" s="1366" t="s">
        <v>1328</v>
      </c>
      <c r="B19" s="1367"/>
      <c r="C19" s="1367"/>
      <c r="D19" s="1367"/>
      <c r="E19" s="1367"/>
      <c r="F19" s="1367"/>
      <c r="G19" s="1367"/>
      <c r="H19" s="1367"/>
      <c r="I19" s="1367"/>
      <c r="J19" s="1367"/>
      <c r="K19" s="1368"/>
    </row>
    <row r="20" spans="1:11" ht="180.75" customHeight="1">
      <c r="A20" s="1381" t="s">
        <v>1994</v>
      </c>
      <c r="B20" s="1384"/>
      <c r="C20" s="1384"/>
      <c r="D20" s="1384"/>
      <c r="E20" s="1384"/>
      <c r="F20" s="1384"/>
      <c r="G20" s="1384"/>
      <c r="H20" s="1384"/>
      <c r="I20" s="1384"/>
      <c r="J20" s="1384"/>
      <c r="K20" s="1385"/>
    </row>
    <row r="21" spans="1:11">
      <c r="A21" s="901" t="s">
        <v>1342</v>
      </c>
      <c r="B21" s="902"/>
      <c r="C21" s="902"/>
      <c r="D21" s="902"/>
      <c r="E21" s="902"/>
      <c r="F21" s="902"/>
      <c r="G21" s="902"/>
      <c r="H21" s="902"/>
      <c r="I21" s="902"/>
      <c r="J21" s="902"/>
      <c r="K21" s="903"/>
    </row>
    <row r="22" spans="1:11" ht="27.75" customHeight="1">
      <c r="A22" s="1381" t="s">
        <v>1995</v>
      </c>
      <c r="B22" s="1382"/>
      <c r="C22" s="1382"/>
      <c r="D22" s="1382"/>
      <c r="E22" s="1382"/>
      <c r="F22" s="1382"/>
      <c r="G22" s="762"/>
      <c r="H22" s="762"/>
      <c r="I22" s="762"/>
      <c r="J22" s="762"/>
      <c r="K22" s="763"/>
    </row>
    <row r="23" spans="1:11">
      <c r="A23" s="2025"/>
      <c r="B23" s="2026"/>
      <c r="C23" s="2026"/>
      <c r="D23" s="2026"/>
      <c r="E23" s="2026"/>
      <c r="F23" s="2026"/>
      <c r="G23" s="2026"/>
      <c r="H23" s="2026"/>
      <c r="I23" s="2026"/>
      <c r="J23" s="2026"/>
      <c r="K23" s="2027"/>
    </row>
    <row r="24" spans="1:11">
      <c r="A24" s="2025"/>
      <c r="B24" s="2026"/>
      <c r="C24" s="2026"/>
      <c r="D24" s="2026"/>
      <c r="E24" s="2026"/>
      <c r="F24" s="2026"/>
      <c r="G24" s="2026"/>
      <c r="H24" s="2026"/>
      <c r="I24" s="2026"/>
      <c r="J24" s="2026"/>
      <c r="K24" s="2027"/>
    </row>
    <row r="25" spans="1:11">
      <c r="A25" s="2028"/>
      <c r="B25" s="2029"/>
      <c r="C25" s="2029"/>
      <c r="D25" s="2029"/>
      <c r="E25" s="2029"/>
      <c r="F25" s="2029"/>
      <c r="G25" s="2029"/>
      <c r="H25" s="2029"/>
      <c r="I25" s="2029"/>
      <c r="J25" s="2029"/>
      <c r="K25" s="2030"/>
    </row>
    <row r="26" spans="1:11">
      <c r="A26" s="1094"/>
      <c r="B26" s="1095"/>
      <c r="C26" s="1095"/>
      <c r="D26" s="1095"/>
      <c r="E26" s="1095"/>
      <c r="F26" s="1095"/>
      <c r="G26" s="1095"/>
      <c r="H26" s="1095"/>
      <c r="I26" s="1095"/>
      <c r="J26" s="1095"/>
      <c r="K26" s="1096"/>
    </row>
    <row r="27" spans="1:11">
      <c r="A27" s="1094"/>
      <c r="B27" s="1095"/>
      <c r="C27" s="1095"/>
      <c r="D27" s="1095"/>
      <c r="E27" s="1095"/>
      <c r="F27" s="1095"/>
      <c r="G27" s="1095"/>
      <c r="H27" s="1095"/>
      <c r="I27" s="1095"/>
      <c r="J27" s="1095"/>
      <c r="K27" s="1096"/>
    </row>
    <row r="28" spans="1:11">
      <c r="A28" s="2022"/>
      <c r="B28" s="2023"/>
      <c r="C28" s="2023"/>
      <c r="D28" s="2023"/>
      <c r="E28" s="2023"/>
      <c r="F28" s="2023"/>
      <c r="G28" s="2023"/>
      <c r="H28" s="2023"/>
      <c r="I28" s="2023"/>
      <c r="J28" s="2023"/>
      <c r="K28" s="2024"/>
    </row>
  </sheetData>
  <mergeCells count="21">
    <mergeCell ref="A28:K28"/>
    <mergeCell ref="A15:K15"/>
    <mergeCell ref="A19:K19"/>
    <mergeCell ref="A20:K20"/>
    <mergeCell ref="A22:F22"/>
    <mergeCell ref="A23:K24"/>
    <mergeCell ref="A25:K25"/>
    <mergeCell ref="A14:K14"/>
    <mergeCell ref="A1:K1"/>
    <mergeCell ref="A3:K3"/>
    <mergeCell ref="A4:K4"/>
    <mergeCell ref="A5:A6"/>
    <mergeCell ref="B5:E6"/>
    <mergeCell ref="F5:I6"/>
    <mergeCell ref="J5:J6"/>
    <mergeCell ref="K5:K6"/>
    <mergeCell ref="B7:E7"/>
    <mergeCell ref="F7:I7"/>
    <mergeCell ref="A9:D9"/>
    <mergeCell ref="E9:K9"/>
    <mergeCell ref="A13:K13"/>
  </mergeCells>
  <printOptions horizontalCentered="1"/>
  <pageMargins left="0.23622047244094491" right="0.23622047244094491" top="1.1417322834645669" bottom="0.74803149606299213" header="0.31496062992125984" footer="0.31496062992125984"/>
  <pageSetup paperSize="9" scale="68" fitToHeight="0" orientation="landscape" r:id="rId1"/>
  <headerFooter scaleWithDoc="0">
    <oddHeader>&amp;L&amp;G&amp;R&amp;G</oddHeader>
    <oddFooter>&amp;R&amp;G</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6"/>
  <sheetViews>
    <sheetView showGridLines="0" view="pageBreakPreview" zoomScale="89" zoomScaleNormal="70" zoomScaleSheetLayoutView="89" workbookViewId="0">
      <selection activeCell="A24" sqref="A24:K26"/>
    </sheetView>
  </sheetViews>
  <sheetFormatPr baseColWidth="10" defaultColWidth="11.44140625" defaultRowHeight="13.2"/>
  <cols>
    <col min="1" max="4" width="20.5546875" style="868" customWidth="1"/>
    <col min="5" max="9" width="20" style="868" customWidth="1"/>
    <col min="10" max="11" width="16.33203125" style="868" customWidth="1"/>
    <col min="12" max="12" width="2.6640625" style="868" customWidth="1"/>
    <col min="13" max="16384" width="11.44140625" style="868"/>
  </cols>
  <sheetData>
    <row r="1" spans="1:11" ht="35.1" customHeight="1">
      <c r="A1" s="2012" t="s">
        <v>1979</v>
      </c>
      <c r="B1" s="2013"/>
      <c r="C1" s="2013"/>
      <c r="D1" s="2013"/>
      <c r="E1" s="2013"/>
      <c r="F1" s="2013"/>
      <c r="G1" s="2013"/>
      <c r="H1" s="2013"/>
      <c r="I1" s="2013"/>
      <c r="J1" s="2013"/>
      <c r="K1" s="2013"/>
    </row>
    <row r="2" spans="1:11" ht="8.1" customHeight="1">
      <c r="A2" s="1086"/>
      <c r="B2" s="1087"/>
      <c r="C2" s="1087"/>
      <c r="D2" s="1087"/>
      <c r="E2" s="1087"/>
      <c r="F2" s="1087"/>
      <c r="G2" s="1087"/>
      <c r="H2" s="1087"/>
      <c r="I2" s="1087"/>
      <c r="J2" s="1087"/>
      <c r="K2" s="1088"/>
    </row>
    <row r="3" spans="1:11" ht="17.25" customHeight="1">
      <c r="A3" s="2031" t="s">
        <v>457</v>
      </c>
      <c r="B3" s="2031"/>
      <c r="C3" s="2031"/>
      <c r="D3" s="2031"/>
      <c r="E3" s="2031"/>
      <c r="F3" s="2031"/>
      <c r="G3" s="2031"/>
      <c r="H3" s="2031"/>
      <c r="I3" s="2031"/>
      <c r="J3" s="2031"/>
      <c r="K3" s="2031"/>
    </row>
    <row r="4" spans="1:11" ht="17.25" customHeight="1">
      <c r="A4" s="2031" t="s">
        <v>1996</v>
      </c>
      <c r="B4" s="2031"/>
      <c r="C4" s="2031"/>
      <c r="D4" s="2031"/>
      <c r="E4" s="2031"/>
      <c r="F4" s="2031"/>
      <c r="G4" s="2031"/>
      <c r="H4" s="2031"/>
      <c r="I4" s="2031"/>
      <c r="J4" s="2031"/>
      <c r="K4" s="2031"/>
    </row>
    <row r="5" spans="1:11" ht="29.25" customHeight="1">
      <c r="A5" s="2014" t="s">
        <v>41</v>
      </c>
      <c r="B5" s="2016" t="s">
        <v>1980</v>
      </c>
      <c r="C5" s="2017"/>
      <c r="D5" s="2017"/>
      <c r="E5" s="2018"/>
      <c r="F5" s="2016" t="s">
        <v>1981</v>
      </c>
      <c r="G5" s="2017"/>
      <c r="H5" s="2017"/>
      <c r="I5" s="2018"/>
      <c r="J5" s="2014" t="s">
        <v>1982</v>
      </c>
      <c r="K5" s="2014" t="s">
        <v>1983</v>
      </c>
    </row>
    <row r="6" spans="1:11" ht="20.100000000000001" customHeight="1">
      <c r="A6" s="2015"/>
      <c r="B6" s="2019"/>
      <c r="C6" s="2020"/>
      <c r="D6" s="2020"/>
      <c r="E6" s="2021"/>
      <c r="F6" s="2019"/>
      <c r="G6" s="2020"/>
      <c r="H6" s="2020"/>
      <c r="I6" s="2021"/>
      <c r="J6" s="2015"/>
      <c r="K6" s="2015"/>
    </row>
    <row r="7" spans="1:11" s="1098" customFormat="1" ht="18.600000000000001" customHeight="1">
      <c r="A7" s="1097" t="s">
        <v>1309</v>
      </c>
      <c r="B7" s="2032" t="s">
        <v>1997</v>
      </c>
      <c r="C7" s="2033"/>
      <c r="D7" s="2033"/>
      <c r="E7" s="2034"/>
      <c r="F7" s="2032" t="s">
        <v>1215</v>
      </c>
      <c r="G7" s="2033"/>
      <c r="H7" s="2033"/>
      <c r="I7" s="2034"/>
      <c r="J7" s="1097" t="s">
        <v>1998</v>
      </c>
      <c r="K7" s="1097" t="s">
        <v>1998</v>
      </c>
    </row>
    <row r="8" spans="1:11" s="539" customFormat="1" ht="15" customHeight="1">
      <c r="A8" s="1099"/>
      <c r="B8" s="1100"/>
      <c r="C8" s="1100"/>
      <c r="D8" s="1100"/>
      <c r="E8" s="1100"/>
      <c r="F8" s="1100"/>
      <c r="G8" s="1100"/>
      <c r="H8" s="1100"/>
      <c r="I8" s="1100"/>
      <c r="J8" s="1100"/>
      <c r="K8" s="1101"/>
    </row>
    <row r="9" spans="1:11" s="539" customFormat="1" ht="15" customHeight="1">
      <c r="A9" s="2035" t="s">
        <v>232</v>
      </c>
      <c r="B9" s="1878"/>
      <c r="C9" s="2036"/>
      <c r="D9" s="2035"/>
      <c r="E9" s="2035" t="s">
        <v>1999</v>
      </c>
      <c r="F9" s="2035"/>
      <c r="G9" s="2035"/>
      <c r="H9" s="2035"/>
      <c r="I9" s="2035"/>
      <c r="J9" s="2035"/>
      <c r="K9" s="2035"/>
    </row>
    <row r="10" spans="1:11" s="539" customFormat="1" ht="42.6" customHeight="1">
      <c r="A10" s="1089" t="s">
        <v>538</v>
      </c>
      <c r="B10" s="1089" t="s">
        <v>1803</v>
      </c>
      <c r="C10" s="1089" t="s">
        <v>1899</v>
      </c>
      <c r="D10" s="1089" t="s">
        <v>1986</v>
      </c>
      <c r="E10" s="1089" t="s">
        <v>43</v>
      </c>
      <c r="F10" s="1089" t="s">
        <v>1803</v>
      </c>
      <c r="G10" s="1089" t="s">
        <v>56</v>
      </c>
      <c r="H10" s="1089" t="s">
        <v>8</v>
      </c>
      <c r="I10" s="1089" t="s">
        <v>62</v>
      </c>
      <c r="J10" s="1089" t="s">
        <v>1987</v>
      </c>
      <c r="K10" s="1089" t="s">
        <v>1988</v>
      </c>
    </row>
    <row r="11" spans="1:11" s="535" customFormat="1" ht="20.7" customHeight="1">
      <c r="A11" s="1090" t="s">
        <v>3</v>
      </c>
      <c r="B11" s="1090" t="s">
        <v>3</v>
      </c>
      <c r="C11" s="1090" t="s">
        <v>3</v>
      </c>
      <c r="D11" s="1090" t="s">
        <v>4</v>
      </c>
      <c r="E11" s="1090" t="s">
        <v>5</v>
      </c>
      <c r="F11" s="1090" t="s">
        <v>5</v>
      </c>
      <c r="G11" s="1090" t="s">
        <v>5</v>
      </c>
      <c r="H11" s="1090" t="s">
        <v>5</v>
      </c>
      <c r="I11" s="1090" t="s">
        <v>5</v>
      </c>
      <c r="J11" s="1090" t="s">
        <v>1989</v>
      </c>
      <c r="K11" s="1090" t="s">
        <v>1990</v>
      </c>
    </row>
    <row r="12" spans="1:11" s="1103" customFormat="1" ht="20.7" customHeight="1">
      <c r="A12" s="1097" t="s">
        <v>2000</v>
      </c>
      <c r="B12" s="1097" t="s">
        <v>2000</v>
      </c>
      <c r="C12" s="1097" t="s">
        <v>2001</v>
      </c>
      <c r="D12" s="1102">
        <f>C12/B12*100</f>
        <v>99.555555555555557</v>
      </c>
      <c r="E12" s="1102">
        <v>38121507</v>
      </c>
      <c r="F12" s="1102">
        <v>20971813</v>
      </c>
      <c r="G12" s="1102">
        <v>0</v>
      </c>
      <c r="H12" s="1102">
        <v>116000</v>
      </c>
      <c r="I12" s="1102">
        <v>0</v>
      </c>
      <c r="J12" s="1102">
        <f>(G12/F12)*100</f>
        <v>0</v>
      </c>
      <c r="K12" s="1102">
        <f>(J12/D12)*100</f>
        <v>0</v>
      </c>
    </row>
    <row r="13" spans="1:11">
      <c r="A13" s="2037"/>
      <c r="B13" s="2038"/>
      <c r="C13" s="2038"/>
      <c r="D13" s="2038"/>
      <c r="E13" s="2038"/>
      <c r="F13" s="2038"/>
      <c r="G13" s="2038"/>
      <c r="H13" s="2038"/>
      <c r="I13" s="2038"/>
      <c r="J13" s="2038"/>
      <c r="K13" s="2039"/>
    </row>
    <row r="14" spans="1:11">
      <c r="A14" s="2028" t="s">
        <v>2002</v>
      </c>
      <c r="B14" s="2029"/>
      <c r="C14" s="2029"/>
      <c r="D14" s="2029"/>
      <c r="E14" s="2029"/>
      <c r="F14" s="2029"/>
      <c r="G14" s="2029"/>
      <c r="H14" s="2029"/>
      <c r="I14" s="2029"/>
      <c r="J14" s="2029"/>
      <c r="K14" s="2030"/>
    </row>
    <row r="15" spans="1:11">
      <c r="A15" s="2025" t="s">
        <v>2003</v>
      </c>
      <c r="B15" s="2026"/>
      <c r="C15" s="2026"/>
      <c r="D15" s="2026"/>
      <c r="E15" s="2026"/>
      <c r="F15" s="2026"/>
      <c r="G15" s="2026"/>
      <c r="H15" s="2026"/>
      <c r="I15" s="2026"/>
      <c r="J15" s="2026"/>
      <c r="K15" s="2027"/>
    </row>
    <row r="16" spans="1:11">
      <c r="A16" s="2025"/>
      <c r="B16" s="2026"/>
      <c r="C16" s="2026"/>
      <c r="D16" s="2026"/>
      <c r="E16" s="2026"/>
      <c r="F16" s="2026"/>
      <c r="G16" s="2026"/>
      <c r="H16" s="2026"/>
      <c r="I16" s="2026"/>
      <c r="J16" s="2026"/>
      <c r="K16" s="2027"/>
    </row>
    <row r="17" spans="1:11">
      <c r="A17" s="1094"/>
      <c r="B17" s="1095"/>
      <c r="C17" s="1095"/>
      <c r="D17" s="1095"/>
      <c r="E17" s="1095"/>
      <c r="F17" s="1095"/>
      <c r="G17" s="1095"/>
      <c r="H17" s="1095"/>
      <c r="I17" s="1095"/>
      <c r="J17" s="1095"/>
      <c r="K17" s="1096"/>
    </row>
    <row r="18" spans="1:11">
      <c r="A18" s="1094"/>
      <c r="B18" s="1095"/>
      <c r="C18" s="1095"/>
      <c r="D18" s="1095"/>
      <c r="E18" s="1095"/>
      <c r="F18" s="1095"/>
      <c r="G18" s="1095"/>
      <c r="H18" s="1095"/>
      <c r="I18" s="1095"/>
      <c r="J18" s="1095"/>
      <c r="K18" s="1096"/>
    </row>
    <row r="19" spans="1:11">
      <c r="A19" s="1094"/>
      <c r="B19" s="1095"/>
      <c r="C19" s="1095"/>
      <c r="D19" s="1095"/>
      <c r="E19" s="1095"/>
      <c r="F19" s="1095"/>
      <c r="G19" s="1095"/>
      <c r="H19" s="1095"/>
      <c r="I19" s="1095"/>
      <c r="J19" s="1095"/>
      <c r="K19" s="1096"/>
    </row>
    <row r="20" spans="1:11">
      <c r="A20" s="2028" t="s">
        <v>2004</v>
      </c>
      <c r="B20" s="2029"/>
      <c r="C20" s="2029"/>
      <c r="D20" s="2029"/>
      <c r="E20" s="2029"/>
      <c r="F20" s="2029"/>
      <c r="G20" s="2029"/>
      <c r="H20" s="2029"/>
      <c r="I20" s="2029"/>
      <c r="J20" s="2029"/>
      <c r="K20" s="2030"/>
    </row>
    <row r="21" spans="1:11" ht="115.5" customHeight="1">
      <c r="A21" s="2025" t="s">
        <v>2005</v>
      </c>
      <c r="B21" s="2040"/>
      <c r="C21" s="2040"/>
      <c r="D21" s="2040"/>
      <c r="E21" s="2040"/>
      <c r="F21" s="2040"/>
      <c r="G21" s="2040"/>
      <c r="H21" s="2040"/>
      <c r="I21" s="2040"/>
      <c r="J21" s="2040"/>
      <c r="K21" s="2041"/>
    </row>
    <row r="22" spans="1:11">
      <c r="A22" s="2028"/>
      <c r="B22" s="2029"/>
      <c r="C22" s="2029"/>
      <c r="D22" s="2029"/>
      <c r="E22" s="2029"/>
      <c r="F22" s="2029"/>
      <c r="G22" s="2029"/>
      <c r="H22" s="2029"/>
      <c r="I22" s="2029"/>
      <c r="J22" s="2029"/>
      <c r="K22" s="2030"/>
    </row>
    <row r="23" spans="1:11">
      <c r="A23" s="1094" t="s">
        <v>2006</v>
      </c>
      <c r="B23" s="1095"/>
      <c r="C23" s="1095"/>
      <c r="D23" s="1095"/>
      <c r="E23" s="1095"/>
      <c r="F23" s="1095"/>
      <c r="G23" s="1095"/>
      <c r="H23" s="1095"/>
      <c r="I23" s="1095"/>
      <c r="J23" s="1095"/>
      <c r="K23" s="1096"/>
    </row>
    <row r="24" spans="1:11">
      <c r="A24" s="2025" t="s">
        <v>2007</v>
      </c>
      <c r="B24" s="2026"/>
      <c r="C24" s="2026"/>
      <c r="D24" s="2026"/>
      <c r="E24" s="2026"/>
      <c r="F24" s="2026"/>
      <c r="G24" s="2026"/>
      <c r="H24" s="2026"/>
      <c r="I24" s="2026"/>
      <c r="J24" s="2026"/>
      <c r="K24" s="2027"/>
    </row>
    <row r="25" spans="1:11">
      <c r="A25" s="2025"/>
      <c r="B25" s="2026"/>
      <c r="C25" s="2026"/>
      <c r="D25" s="2026"/>
      <c r="E25" s="2026"/>
      <c r="F25" s="2026"/>
      <c r="G25" s="2026"/>
      <c r="H25" s="2026"/>
      <c r="I25" s="2026"/>
      <c r="J25" s="2026"/>
      <c r="K25" s="2027"/>
    </row>
    <row r="26" spans="1:11">
      <c r="A26" s="1104"/>
      <c r="B26" s="1105"/>
      <c r="C26" s="1105"/>
      <c r="D26" s="1105"/>
      <c r="E26" s="1105"/>
      <c r="F26" s="1105"/>
      <c r="G26" s="1105"/>
      <c r="H26" s="1105"/>
      <c r="I26" s="1105"/>
      <c r="J26" s="1105"/>
      <c r="K26" s="1106"/>
    </row>
    <row r="27" spans="1:11">
      <c r="A27" s="1104"/>
      <c r="B27" s="1105"/>
      <c r="C27" s="1105"/>
      <c r="D27" s="1105"/>
      <c r="E27" s="1105"/>
      <c r="F27" s="1105"/>
      <c r="G27" s="1105"/>
      <c r="H27" s="1105"/>
      <c r="I27" s="1105"/>
      <c r="J27" s="1105"/>
      <c r="K27" s="1106"/>
    </row>
    <row r="28" spans="1:11">
      <c r="A28" s="1104"/>
      <c r="B28" s="1105"/>
      <c r="C28" s="1105"/>
      <c r="D28" s="1105"/>
      <c r="E28" s="1105"/>
      <c r="F28" s="1105"/>
      <c r="G28" s="1105"/>
      <c r="H28" s="1105"/>
      <c r="I28" s="1105"/>
      <c r="J28" s="1105"/>
      <c r="K28" s="1106"/>
    </row>
    <row r="29" spans="1:11">
      <c r="A29" s="1104"/>
      <c r="B29" s="1105"/>
      <c r="C29" s="1105"/>
      <c r="D29" s="1105"/>
      <c r="E29" s="1105"/>
      <c r="F29" s="1105"/>
      <c r="G29" s="1105"/>
      <c r="H29" s="1105"/>
      <c r="I29" s="1105"/>
      <c r="J29" s="1105"/>
      <c r="K29" s="1106"/>
    </row>
    <row r="30" spans="1:11">
      <c r="A30" s="1104"/>
      <c r="B30" s="1105"/>
      <c r="C30" s="1105"/>
      <c r="D30" s="1105"/>
      <c r="E30" s="1105"/>
      <c r="F30" s="1105"/>
      <c r="G30" s="1105"/>
      <c r="H30" s="1105"/>
      <c r="I30" s="1105"/>
      <c r="J30" s="1105"/>
      <c r="K30" s="1106"/>
    </row>
    <row r="31" spans="1:11">
      <c r="A31" s="1104"/>
      <c r="B31" s="1105"/>
      <c r="C31" s="1105"/>
      <c r="D31" s="1105"/>
      <c r="E31" s="1105"/>
      <c r="F31" s="1105"/>
      <c r="G31" s="1105"/>
      <c r="H31" s="1105"/>
      <c r="I31" s="1105"/>
      <c r="J31" s="1105"/>
      <c r="K31" s="1106"/>
    </row>
    <row r="32" spans="1:11">
      <c r="A32" s="1107"/>
      <c r="B32" s="1108"/>
      <c r="C32" s="1108"/>
      <c r="D32" s="1108"/>
      <c r="E32" s="1108"/>
      <c r="F32" s="1108"/>
      <c r="G32" s="1108"/>
      <c r="H32" s="1108"/>
      <c r="I32" s="1108"/>
      <c r="J32" s="1108"/>
      <c r="K32" s="1109"/>
    </row>
    <row r="33" spans="1:11">
      <c r="A33" s="2028"/>
      <c r="B33" s="2029"/>
      <c r="C33" s="2029"/>
      <c r="D33" s="2029"/>
      <c r="E33" s="2029"/>
      <c r="F33" s="2029"/>
      <c r="G33" s="2029"/>
      <c r="H33" s="2029"/>
      <c r="I33" s="2029"/>
      <c r="J33" s="2029"/>
      <c r="K33" s="2030"/>
    </row>
    <row r="34" spans="1:11">
      <c r="A34" s="1094"/>
      <c r="B34" s="1095"/>
      <c r="C34" s="1095"/>
      <c r="D34" s="1095"/>
      <c r="E34" s="1095"/>
      <c r="F34" s="1095"/>
      <c r="G34" s="1095"/>
      <c r="H34" s="1095"/>
      <c r="I34" s="1095"/>
      <c r="J34" s="1095"/>
      <c r="K34" s="1096"/>
    </row>
    <row r="35" spans="1:11">
      <c r="A35" s="1094"/>
      <c r="B35" s="1095"/>
      <c r="C35" s="1095"/>
      <c r="D35" s="1095"/>
      <c r="E35" s="1095"/>
      <c r="F35" s="1095"/>
      <c r="G35" s="1095"/>
      <c r="H35" s="1095"/>
      <c r="I35" s="1095"/>
      <c r="J35" s="1095"/>
      <c r="K35" s="1096"/>
    </row>
    <row r="36" spans="1:11">
      <c r="A36" s="2022"/>
      <c r="B36" s="2023"/>
      <c r="C36" s="2023"/>
      <c r="D36" s="2023"/>
      <c r="E36" s="2023"/>
      <c r="F36" s="2023"/>
      <c r="G36" s="2023"/>
      <c r="H36" s="2023"/>
      <c r="I36" s="2023"/>
      <c r="J36" s="2023"/>
      <c r="K36" s="2024"/>
    </row>
  </sheetData>
  <mergeCells count="21">
    <mergeCell ref="A36:K36"/>
    <mergeCell ref="A15:K16"/>
    <mergeCell ref="A20:K20"/>
    <mergeCell ref="A21:K21"/>
    <mergeCell ref="A22:K22"/>
    <mergeCell ref="A24:K25"/>
    <mergeCell ref="A33:K33"/>
    <mergeCell ref="A14:K14"/>
    <mergeCell ref="A1:K1"/>
    <mergeCell ref="A3:K3"/>
    <mergeCell ref="A4:K4"/>
    <mergeCell ref="A5:A6"/>
    <mergeCell ref="B5:E6"/>
    <mergeCell ref="F5:I6"/>
    <mergeCell ref="J5:J6"/>
    <mergeCell ref="K5:K6"/>
    <mergeCell ref="B7:E7"/>
    <mergeCell ref="F7:I7"/>
    <mergeCell ref="A9:D9"/>
    <mergeCell ref="E9:K9"/>
    <mergeCell ref="A13:K13"/>
  </mergeCells>
  <printOptions horizontalCentered="1"/>
  <pageMargins left="0.23622047244094491" right="0.23622047244094491" top="1.1417322834645669" bottom="0.74803149606299213" header="0.31496062992125984" footer="0.31496062992125984"/>
  <pageSetup paperSize="9" scale="68" fitToHeight="0" orientation="landscape" r:id="rId1"/>
  <headerFooter scaleWithDoc="0">
    <oddHeader>&amp;L&amp;G&amp;R&amp;G</oddHeader>
    <oddFooter>&amp;R&amp;G</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35"/>
  <sheetViews>
    <sheetView showGridLines="0" view="pageBreakPreview" topLeftCell="A4" zoomScaleNormal="80" zoomScaleSheetLayoutView="100" workbookViewId="0">
      <selection activeCell="A25" sqref="A25:C26"/>
    </sheetView>
  </sheetViews>
  <sheetFormatPr baseColWidth="10" defaultColWidth="11.5546875" defaultRowHeight="13.2"/>
  <cols>
    <col min="1" max="1" width="77.33203125" style="688" customWidth="1"/>
    <col min="2" max="4" width="25.6640625" style="688" customWidth="1"/>
    <col min="5" max="5" width="33.44140625" style="688" bestFit="1" customWidth="1"/>
    <col min="6" max="6" width="9.33203125" style="688" customWidth="1"/>
    <col min="7" max="16384" width="11.5546875" style="688"/>
  </cols>
  <sheetData>
    <row r="1" spans="1:4" ht="26.25" customHeight="1">
      <c r="A1" s="1889" t="s">
        <v>2008</v>
      </c>
      <c r="B1" s="1890"/>
      <c r="C1" s="1890"/>
      <c r="D1" s="1891"/>
    </row>
    <row r="2" spans="1:4" ht="6.75" customHeight="1">
      <c r="A2" s="419"/>
      <c r="B2" s="419"/>
      <c r="C2" s="419"/>
      <c r="D2" s="419"/>
    </row>
    <row r="3" spans="1:4" ht="17.25" customHeight="1">
      <c r="A3" s="1874" t="s">
        <v>457</v>
      </c>
      <c r="B3" s="1875"/>
      <c r="C3" s="1875"/>
      <c r="D3" s="1876"/>
    </row>
    <row r="4" spans="1:4" ht="17.25" customHeight="1">
      <c r="A4" s="1874" t="s">
        <v>1608</v>
      </c>
      <c r="B4" s="1875"/>
      <c r="C4" s="1875"/>
      <c r="D4" s="1876"/>
    </row>
    <row r="5" spans="1:4">
      <c r="A5" s="419"/>
      <c r="B5" s="419"/>
      <c r="C5" s="419"/>
      <c r="D5" s="419"/>
    </row>
    <row r="6" spans="1:4">
      <c r="A6" s="1927" t="s">
        <v>2009</v>
      </c>
      <c r="B6" s="1928"/>
      <c r="C6" s="1928"/>
      <c r="D6" s="1929"/>
    </row>
    <row r="7" spans="1:4">
      <c r="A7" s="1930"/>
      <c r="B7" s="1931"/>
      <c r="C7" s="1931"/>
      <c r="D7" s="1932"/>
    </row>
    <row r="8" spans="1:4" ht="13.5" customHeight="1">
      <c r="A8" s="1927" t="s">
        <v>2010</v>
      </c>
      <c r="B8" s="1981" t="s">
        <v>2011</v>
      </c>
      <c r="C8" s="1983"/>
      <c r="D8" s="2042" t="s">
        <v>1909</v>
      </c>
    </row>
    <row r="9" spans="1:4" ht="12" customHeight="1">
      <c r="A9" s="1930"/>
      <c r="B9" s="1110" t="s">
        <v>2012</v>
      </c>
      <c r="C9" s="1111" t="s">
        <v>2013</v>
      </c>
      <c r="D9" s="2043"/>
    </row>
    <row r="10" spans="1:4" ht="22.5" customHeight="1">
      <c r="A10" s="1112" t="s">
        <v>0</v>
      </c>
      <c r="B10" s="1112" t="s">
        <v>1</v>
      </c>
      <c r="C10" s="1113" t="s">
        <v>1</v>
      </c>
      <c r="D10" s="1114" t="s">
        <v>2</v>
      </c>
    </row>
    <row r="11" spans="1:4" ht="25.5" customHeight="1">
      <c r="A11" s="1115" t="s">
        <v>2014</v>
      </c>
      <c r="B11" s="1116">
        <f>SUM(B12:B27)</f>
        <v>117</v>
      </c>
      <c r="C11" s="1116">
        <f>SUM(C12:C27)</f>
        <v>147</v>
      </c>
      <c r="D11" s="1117">
        <f>B11+C11</f>
        <v>264</v>
      </c>
    </row>
    <row r="12" spans="1:4" s="1122" customFormat="1" ht="12.9" customHeight="1">
      <c r="A12" s="1118" t="s">
        <v>2015</v>
      </c>
      <c r="B12" s="1119">
        <v>1</v>
      </c>
      <c r="C12" s="1120">
        <v>0</v>
      </c>
      <c r="D12" s="1121"/>
    </row>
    <row r="13" spans="1:4" s="1122" customFormat="1" ht="12.9" customHeight="1">
      <c r="A13" s="1123" t="s">
        <v>2016</v>
      </c>
      <c r="B13" s="1119">
        <v>5</v>
      </c>
      <c r="C13" s="1120">
        <v>5</v>
      </c>
      <c r="D13" s="1121"/>
    </row>
    <row r="14" spans="1:4" s="1122" customFormat="1" ht="12.9" customHeight="1">
      <c r="A14" s="1124" t="s">
        <v>2017</v>
      </c>
      <c r="B14" s="1119">
        <v>3</v>
      </c>
      <c r="C14" s="1120">
        <v>5</v>
      </c>
      <c r="D14" s="1121"/>
    </row>
    <row r="15" spans="1:4" s="1122" customFormat="1" ht="12.9" customHeight="1">
      <c r="A15" s="1124" t="s">
        <v>2018</v>
      </c>
      <c r="B15" s="1119">
        <v>0</v>
      </c>
      <c r="C15" s="1120">
        <v>1</v>
      </c>
      <c r="D15" s="1121"/>
    </row>
    <row r="16" spans="1:4" s="1122" customFormat="1" ht="12.9" customHeight="1">
      <c r="A16" s="1124" t="s">
        <v>2019</v>
      </c>
      <c r="B16" s="1119">
        <v>1</v>
      </c>
      <c r="C16" s="1120">
        <v>0</v>
      </c>
      <c r="D16" s="1121"/>
    </row>
    <row r="17" spans="1:4" s="1122" customFormat="1" ht="12.9" customHeight="1">
      <c r="A17" s="1124" t="s">
        <v>2020</v>
      </c>
      <c r="B17" s="1119">
        <v>0</v>
      </c>
      <c r="C17" s="1120">
        <v>2</v>
      </c>
      <c r="D17" s="1121"/>
    </row>
    <row r="18" spans="1:4" s="1122" customFormat="1" ht="12.9" customHeight="1">
      <c r="A18" s="1124" t="s">
        <v>2021</v>
      </c>
      <c r="B18" s="1119">
        <v>10</v>
      </c>
      <c r="C18" s="1120">
        <v>11</v>
      </c>
      <c r="D18" s="1121"/>
    </row>
    <row r="19" spans="1:4" s="1122" customFormat="1" ht="12.9" customHeight="1">
      <c r="A19" s="1124" t="s">
        <v>2022</v>
      </c>
      <c r="B19" s="1119">
        <v>0</v>
      </c>
      <c r="C19" s="1120">
        <v>1</v>
      </c>
      <c r="D19" s="1121"/>
    </row>
    <row r="20" spans="1:4" s="1122" customFormat="1" ht="12.9" customHeight="1">
      <c r="A20" s="1124" t="s">
        <v>2023</v>
      </c>
      <c r="B20" s="1119">
        <v>1</v>
      </c>
      <c r="C20" s="1120">
        <v>3</v>
      </c>
      <c r="D20" s="1121"/>
    </row>
    <row r="21" spans="1:4" s="1122" customFormat="1" ht="12.9" customHeight="1">
      <c r="A21" s="1124" t="s">
        <v>2024</v>
      </c>
      <c r="B21" s="1119">
        <v>1</v>
      </c>
      <c r="C21" s="1120">
        <v>0</v>
      </c>
      <c r="D21" s="1121"/>
    </row>
    <row r="22" spans="1:4" s="1122" customFormat="1" ht="12.9" customHeight="1">
      <c r="A22" s="1124" t="s">
        <v>2025</v>
      </c>
      <c r="B22" s="1119">
        <v>1</v>
      </c>
      <c r="C22" s="1120">
        <v>0</v>
      </c>
      <c r="D22" s="1121"/>
    </row>
    <row r="23" spans="1:4" s="1122" customFormat="1" ht="12.9" customHeight="1">
      <c r="A23" s="1124" t="s">
        <v>2026</v>
      </c>
      <c r="B23" s="1119">
        <v>14</v>
      </c>
      <c r="C23" s="1120">
        <v>23</v>
      </c>
      <c r="D23" s="1121"/>
    </row>
    <row r="24" spans="1:4" s="1122" customFormat="1" ht="12.9" customHeight="1">
      <c r="A24" s="1124" t="s">
        <v>2027</v>
      </c>
      <c r="B24" s="1119">
        <v>38</v>
      </c>
      <c r="C24" s="1120">
        <v>57</v>
      </c>
      <c r="D24" s="1121"/>
    </row>
    <row r="25" spans="1:4" s="1122" customFormat="1" ht="12.9" customHeight="1">
      <c r="A25" s="1124" t="s">
        <v>2028</v>
      </c>
      <c r="B25" s="1119">
        <v>0</v>
      </c>
      <c r="C25" s="1120">
        <v>1</v>
      </c>
      <c r="D25" s="1121"/>
    </row>
    <row r="26" spans="1:4" s="1122" customFormat="1" ht="12.9" customHeight="1">
      <c r="A26" s="1124" t="s">
        <v>2029</v>
      </c>
      <c r="B26" s="1119">
        <v>10</v>
      </c>
      <c r="C26" s="1120">
        <v>7</v>
      </c>
      <c r="D26" s="1121"/>
    </row>
    <row r="27" spans="1:4" s="1122" customFormat="1" ht="12.9" customHeight="1">
      <c r="A27" s="1124" t="s">
        <v>2030</v>
      </c>
      <c r="B27" s="1119">
        <v>32</v>
      </c>
      <c r="C27" s="1125">
        <v>31</v>
      </c>
      <c r="D27" s="1121"/>
    </row>
    <row r="28" spans="1:4" s="1122" customFormat="1" ht="12.9" customHeight="1">
      <c r="A28" s="1126" t="s">
        <v>2031</v>
      </c>
      <c r="B28" s="1127">
        <f>SUM(B29:B29)</f>
        <v>1372</v>
      </c>
      <c r="C28" s="1127">
        <f>SUM(C29:C29)</f>
        <v>2118</v>
      </c>
      <c r="D28" s="1128">
        <f>B28+C28</f>
        <v>3490</v>
      </c>
    </row>
    <row r="29" spans="1:4" s="1122" customFormat="1" ht="12.9" customHeight="1">
      <c r="A29" s="1118" t="s">
        <v>2031</v>
      </c>
      <c r="B29" s="1119">
        <v>1372</v>
      </c>
      <c r="C29" s="1120">
        <v>2118</v>
      </c>
      <c r="D29" s="1121"/>
    </row>
    <row r="30" spans="1:4" s="1122" customFormat="1" ht="12.9" customHeight="1">
      <c r="A30" s="1126" t="s">
        <v>2032</v>
      </c>
      <c r="B30" s="1127">
        <f>SUM(B31:B31)</f>
        <v>288</v>
      </c>
      <c r="C30" s="1127">
        <f>SUM(C31:C31)</f>
        <v>315</v>
      </c>
      <c r="D30" s="1128">
        <f>B30+C30</f>
        <v>603</v>
      </c>
    </row>
    <row r="31" spans="1:4" s="1122" customFormat="1" ht="12.9" customHeight="1">
      <c r="A31" s="1118" t="s">
        <v>1212</v>
      </c>
      <c r="B31" s="1119">
        <v>288</v>
      </c>
      <c r="C31" s="1120">
        <v>315</v>
      </c>
      <c r="D31" s="1121"/>
    </row>
    <row r="32" spans="1:4" s="1122" customFormat="1" ht="12.9" customHeight="1">
      <c r="A32" s="1126" t="s">
        <v>2033</v>
      </c>
      <c r="B32" s="1127">
        <f>SUM(B33:B33)</f>
        <v>379</v>
      </c>
      <c r="C32" s="1127">
        <f>SUM(C33:C33)</f>
        <v>624</v>
      </c>
      <c r="D32" s="1128">
        <f>B32+C32</f>
        <v>1003</v>
      </c>
    </row>
    <row r="33" spans="1:4" s="1122" customFormat="1" ht="12.9" customHeight="1">
      <c r="A33" s="1118" t="s">
        <v>2034</v>
      </c>
      <c r="B33" s="1119">
        <v>379</v>
      </c>
      <c r="C33" s="1120">
        <v>624</v>
      </c>
      <c r="D33" s="1121"/>
    </row>
    <row r="34" spans="1:4" s="1122" customFormat="1" ht="12.9" customHeight="1">
      <c r="A34" s="1126" t="s">
        <v>2035</v>
      </c>
      <c r="B34" s="1127">
        <f>B11+B28+B30+B32</f>
        <v>2156</v>
      </c>
      <c r="C34" s="1127">
        <f>C11+C28+C30+C32</f>
        <v>3204</v>
      </c>
      <c r="D34" s="1128">
        <f>B34+C34</f>
        <v>5360</v>
      </c>
    </row>
    <row r="35" spans="1:4" s="1122" customFormat="1" ht="10.199999999999999"/>
  </sheetData>
  <mergeCells count="7">
    <mergeCell ref="A1:D1"/>
    <mergeCell ref="A3:D3"/>
    <mergeCell ref="A4:D4"/>
    <mergeCell ref="A6:D7"/>
    <mergeCell ref="A8:A9"/>
    <mergeCell ref="B8:C8"/>
    <mergeCell ref="D8:D9"/>
  </mergeCells>
  <conditionalFormatting sqref="A4">
    <cfRule type="cellIs" dxfId="2" priority="1" stopIfTrue="1" operator="equal">
      <formula>"VAYA A LA HOJA INICIO Y SELECIONE EL PERIODO CORRESPONDIENTE A ESTE INFORME"</formula>
    </cfRule>
  </conditionalFormatting>
  <printOptions horizontalCentered="1"/>
  <pageMargins left="0.23622047244094491" right="0.23622047244094491" top="1.1417322834645669" bottom="0.74803149606299213" header="0.31496062992125984" footer="0.31496062992125984"/>
  <pageSetup paperSize="9" scale="94" fitToHeight="0" orientation="landscape" r:id="rId1"/>
  <headerFooter scaleWithDoc="0">
    <oddHeader>&amp;L&amp;G&amp;R&amp;G</oddHead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150</vt:i4>
      </vt:variant>
    </vt:vector>
  </HeadingPairs>
  <TitlesOfParts>
    <vt:vector size="253" baseType="lpstr">
      <vt:lpstr>Hoja2</vt:lpstr>
      <vt:lpstr>Hoja3</vt:lpstr>
      <vt:lpstr>Hoja4</vt:lpstr>
      <vt:lpstr>Hoja5</vt:lpstr>
      <vt:lpstr>EVOLUCION</vt:lpstr>
      <vt:lpstr>EVOLUCION 21072020</vt:lpstr>
      <vt:lpstr>EVOLUCION 21-07-2020</vt:lpstr>
      <vt:lpstr>EVOLUCIÒN 1072020 </vt:lpstr>
      <vt:lpstr>TABLA POR AREA</vt:lpstr>
      <vt:lpstr>TABLA POR PROYECTO</vt:lpstr>
      <vt:lpstr>Caratula </vt:lpstr>
      <vt:lpstr>Matriz</vt:lpstr>
      <vt:lpstr>Resumen_Ejecutivo </vt:lpstr>
      <vt:lpstr>ECG-1. </vt:lpstr>
      <vt:lpstr>ECG-2.</vt:lpstr>
      <vt:lpstr>TABLA DE ECG-1 Y ECG-2</vt:lpstr>
      <vt:lpstr>EPC</vt:lpstr>
      <vt:lpstr>APP-PP </vt:lpstr>
      <vt:lpstr>APP-AR 1 268-149 E137</vt:lpstr>
      <vt:lpstr>APP-AR 1 262-122 E143</vt:lpstr>
      <vt:lpstr>APP-AR 1 124-004 P002</vt:lpstr>
      <vt:lpstr>APP-AR 1 264-105 P050</vt:lpstr>
      <vt:lpstr>APP-AR 1 262-122 S126</vt:lpstr>
      <vt:lpstr>APP-AR 1 268-149 S128</vt:lpstr>
      <vt:lpstr>APP-AR  1  264 105 S135</vt:lpstr>
      <vt:lpstr>APP-AR 1 235-072 S205</vt:lpstr>
      <vt:lpstr>APP-AR 2 223-089 E120</vt:lpstr>
      <vt:lpstr>APP-AR 2 215-092 E122</vt:lpstr>
      <vt:lpstr>APP-AR  2  211 084 E123</vt:lpstr>
      <vt:lpstr>APP-AR 2 235-064 E127</vt:lpstr>
      <vt:lpstr>APP-AR  2  225 243 E130</vt:lpstr>
      <vt:lpstr>APP-AR 2- 241 101 E131</vt:lpstr>
      <vt:lpstr>APP-AR 2 241-046 F032 </vt:lpstr>
      <vt:lpstr>APP-AR  2 223-081 G021</vt:lpstr>
      <vt:lpstr>APP-AR 2- 255 024 K013</vt:lpstr>
      <vt:lpstr>APP-AR 2-  223 200 K014</vt:lpstr>
      <vt:lpstr>APP-AR 2- 223 202 K014</vt:lpstr>
      <vt:lpstr>APP-AR 2 131-104 M001</vt:lpstr>
      <vt:lpstr>APP-AR 2 172-104 M001</vt:lpstr>
      <vt:lpstr>APP-AR 2 232-104 M001</vt:lpstr>
      <vt:lpstr>APP-AR 2 233-104 M001</vt:lpstr>
      <vt:lpstr>APP-AR  2  221 071 O001</vt:lpstr>
      <vt:lpstr>APP-AR   2 221 001 O001 </vt:lpstr>
      <vt:lpstr>APP-AR 2 255-129 S129</vt:lpstr>
      <vt:lpstr>APP-AR 2 255-129 S130</vt:lpstr>
      <vt:lpstr>APP-AR 2 255-129 S132</vt:lpstr>
      <vt:lpstr>APP-AR  2  242 135 S133</vt:lpstr>
      <vt:lpstr>APP-AR 2 223-089 S134</vt:lpstr>
      <vt:lpstr>APP-AR 2 241-046 S138</vt:lpstr>
      <vt:lpstr>APP-AR 2 255-129 U024</vt:lpstr>
      <vt:lpstr>APP-AR 3 321-102 F029</vt:lpstr>
      <vt:lpstr>APP-AR 3- 221 049 K016</vt:lpstr>
      <vt:lpstr>APP- AR 2- 223 202K016</vt:lpstr>
      <vt:lpstr>APP-AR   3  224 012 K016</vt:lpstr>
      <vt:lpstr>APP-AR 2- 242 135 K016</vt:lpstr>
      <vt:lpstr>APP-AR 3 221-104  M001</vt:lpstr>
      <vt:lpstr>APP-AR   3  138 177 P048</vt:lpstr>
      <vt:lpstr>APP-AR   3  268 117 S136</vt:lpstr>
      <vt:lpstr>APP-AR 3 321-275 S139</vt:lpstr>
      <vt:lpstr>APP-AR 4 271-117 E133</vt:lpstr>
      <vt:lpstr>APP-AR 4 242-078 F031</vt:lpstr>
      <vt:lpstr>APP-AR   4  264 105  S137</vt:lpstr>
      <vt:lpstr>APP-AR 4 255-129 S206</vt:lpstr>
      <vt:lpstr>APP-AR 4 255-129 S208</vt:lpstr>
      <vt:lpstr>APP-AR   5  123 272 E118</vt:lpstr>
      <vt:lpstr>APP-AR 5 171-063 E118</vt:lpstr>
      <vt:lpstr>Hoja6</vt:lpstr>
      <vt:lpstr>Hoja8</vt:lpstr>
      <vt:lpstr>APP-AR   5  171 063 S140</vt:lpstr>
      <vt:lpstr>APP-RF PARTICIPACIONES </vt:lpstr>
      <vt:lpstr>Hoja7</vt:lpstr>
      <vt:lpstr>APP-RF FORTAMUN </vt:lpstr>
      <vt:lpstr>TABLA POR FONDO</vt:lpstr>
      <vt:lpstr>APP-RF FORTASEG</vt:lpstr>
      <vt:lpstr>APP-RF FAIS </vt:lpstr>
      <vt:lpstr>APP-FSFA</vt:lpstr>
      <vt:lpstr>RCR</vt:lpstr>
      <vt:lpstr>PPI</vt:lpstr>
      <vt:lpstr>IAPP</vt:lpstr>
      <vt:lpstr>EAP </vt:lpstr>
      <vt:lpstr>ADS-1</vt:lpstr>
      <vt:lpstr>ADS-2</vt:lpstr>
      <vt:lpstr>SAP</vt:lpstr>
      <vt:lpstr>FIC</vt:lpstr>
      <vt:lpstr>AUR</vt:lpstr>
      <vt:lpstr>PPA</vt:lpstr>
      <vt:lpstr>APR-1</vt:lpstr>
      <vt:lpstr>APR-2</vt:lpstr>
      <vt:lpstr>Formato 6d </vt:lpstr>
      <vt:lpstr>Matriz (2)</vt:lpstr>
      <vt:lpstr>Caratula</vt:lpstr>
      <vt:lpstr>MPP VIOLENCIA</vt:lpstr>
      <vt:lpstr>MPP CENDIS</vt:lpstr>
      <vt:lpstr>IG violencia</vt:lpstr>
      <vt:lpstr>IG CENDIS</vt:lpstr>
      <vt:lpstr>ECG-IG</vt:lpstr>
      <vt:lpstr>APP-IG VIOLENCIA</vt:lpstr>
      <vt:lpstr>APP-IG CENDIS</vt:lpstr>
      <vt:lpstr>EPPG</vt:lpstr>
      <vt:lpstr>EPI</vt:lpstr>
      <vt:lpstr>IDH</vt:lpstr>
      <vt:lpstr>EPI.</vt:lpstr>
      <vt:lpstr>EPPG (3)</vt:lpstr>
      <vt:lpstr>EPC!_Toc256789589</vt:lpstr>
      <vt:lpstr>'APP- AR 2- 223 202K016'!Área_de_impresión</vt:lpstr>
      <vt:lpstr>'APP-AR   2 221 001 O001 '!Área_de_impresión</vt:lpstr>
      <vt:lpstr>'APP-AR   3  138 177 P048'!Área_de_impresión</vt:lpstr>
      <vt:lpstr>'APP-AR   3  224 012 K016'!Área_de_impresión</vt:lpstr>
      <vt:lpstr>'APP-AR   3  268 117 S136'!Área_de_impresión</vt:lpstr>
      <vt:lpstr>'APP-AR   4  264 105  S137'!Área_de_impresión</vt:lpstr>
      <vt:lpstr>'APP-AR   5  123 272 E118'!Área_de_impresión</vt:lpstr>
      <vt:lpstr>'APP-AR   5  171 063 S140'!Área_de_impresión</vt:lpstr>
      <vt:lpstr>'APP-AR  1  264 105 S135'!Área_de_impresión</vt:lpstr>
      <vt:lpstr>'APP-AR  2  211 084 E123'!Área_de_impresión</vt:lpstr>
      <vt:lpstr>'APP-AR  2  221 071 O001'!Área_de_impresión</vt:lpstr>
      <vt:lpstr>'APP-AR  2  225 243 E130'!Área_de_impresión</vt:lpstr>
      <vt:lpstr>'APP-AR  2  242 135 S133'!Área_de_impresión</vt:lpstr>
      <vt:lpstr>'APP-AR  2 223-081 G021'!Área_de_impresión</vt:lpstr>
      <vt:lpstr>'APP-AR 1 124-004 P002'!Área_de_impresión</vt:lpstr>
      <vt:lpstr>'APP-AR 1 235-072 S205'!Área_de_impresión</vt:lpstr>
      <vt:lpstr>'APP-AR 1 262-122 E143'!Área_de_impresión</vt:lpstr>
      <vt:lpstr>'APP-AR 1 262-122 S126'!Área_de_impresión</vt:lpstr>
      <vt:lpstr>'APP-AR 1 264-105 P050'!Área_de_impresión</vt:lpstr>
      <vt:lpstr>'APP-AR 1 268-149 E137'!Área_de_impresión</vt:lpstr>
      <vt:lpstr>'APP-AR 1 268-149 S128'!Área_de_impresión</vt:lpstr>
      <vt:lpstr>'APP-AR 2-  223 200 K014'!Área_de_impresión</vt:lpstr>
      <vt:lpstr>'APP-AR 2 131-104 M001'!Área_de_impresión</vt:lpstr>
      <vt:lpstr>'APP-AR 2 172-104 M001'!Área_de_impresión</vt:lpstr>
      <vt:lpstr>'APP-AR 2 215-092 E122'!Área_de_impresión</vt:lpstr>
      <vt:lpstr>'APP-AR 2- 223 202 K014'!Área_de_impresión</vt:lpstr>
      <vt:lpstr>'APP-AR 2 223-089 E120'!Área_de_impresión</vt:lpstr>
      <vt:lpstr>'APP-AR 2 223-089 S134'!Área_de_impresión</vt:lpstr>
      <vt:lpstr>'APP-AR 2 232-104 M001'!Área_de_impresión</vt:lpstr>
      <vt:lpstr>'APP-AR 2 233-104 M001'!Área_de_impresión</vt:lpstr>
      <vt:lpstr>'APP-AR 2 235-064 E127'!Área_de_impresión</vt:lpstr>
      <vt:lpstr>'APP-AR 2- 241 101 E131'!Área_de_impresión</vt:lpstr>
      <vt:lpstr>'APP-AR 2 241-046 F032 '!Área_de_impresión</vt:lpstr>
      <vt:lpstr>'APP-AR 2 241-046 S138'!Área_de_impresión</vt:lpstr>
      <vt:lpstr>'APP-AR 2- 242 135 K016'!Área_de_impresión</vt:lpstr>
      <vt:lpstr>'APP-AR 2- 255 024 K013'!Área_de_impresión</vt:lpstr>
      <vt:lpstr>'APP-AR 2 255-129 S129'!Área_de_impresión</vt:lpstr>
      <vt:lpstr>'APP-AR 2 255-129 S130'!Área_de_impresión</vt:lpstr>
      <vt:lpstr>'APP-AR 2 255-129 S132'!Área_de_impresión</vt:lpstr>
      <vt:lpstr>'APP-AR 2 255-129 U024'!Área_de_impresión</vt:lpstr>
      <vt:lpstr>'APP-AR 3- 221 049 K016'!Área_de_impresión</vt:lpstr>
      <vt:lpstr>'APP-AR 3 221-104  M001'!Área_de_impresión</vt:lpstr>
      <vt:lpstr>'APP-AR 3 321-102 F029'!Área_de_impresión</vt:lpstr>
      <vt:lpstr>'APP-AR 3 321-275 S139'!Área_de_impresión</vt:lpstr>
      <vt:lpstr>'APP-AR 4 242-078 F031'!Área_de_impresión</vt:lpstr>
      <vt:lpstr>'APP-AR 4 255-129 S206'!Área_de_impresión</vt:lpstr>
      <vt:lpstr>'APP-AR 4 255-129 S208'!Área_de_impresión</vt:lpstr>
      <vt:lpstr>'APP-AR 4 271-117 E133'!Área_de_impresión</vt:lpstr>
      <vt:lpstr>'APP-AR 5 171-063 E118'!Área_de_impresión</vt:lpstr>
      <vt:lpstr>'APP-FSFA'!Área_de_impresión</vt:lpstr>
      <vt:lpstr>'APP-IG CENDIS'!Área_de_impresión</vt:lpstr>
      <vt:lpstr>'APP-IG VIOLENCIA'!Área_de_impresión</vt:lpstr>
      <vt:lpstr>'APP-PP '!Área_de_impresión</vt:lpstr>
      <vt:lpstr>'APP-RF FAIS '!Área_de_impresión</vt:lpstr>
      <vt:lpstr>'APP-RF FORTAMUN '!Área_de_impresión</vt:lpstr>
      <vt:lpstr>'APP-RF FORTASEG'!Área_de_impresión</vt:lpstr>
      <vt:lpstr>'APP-RF PARTICIPACIONES '!Área_de_impresión</vt:lpstr>
      <vt:lpstr>Caratula!Área_de_impresión</vt:lpstr>
      <vt:lpstr>'ECG-1. '!Área_de_impresión</vt:lpstr>
      <vt:lpstr>'ECG-2.'!Área_de_impresión</vt:lpstr>
      <vt:lpstr>'ECG-IG'!Área_de_impresión</vt:lpstr>
      <vt:lpstr>EPI.!Área_de_impresión</vt:lpstr>
      <vt:lpstr>EPPG!Área_de_impresión</vt:lpstr>
      <vt:lpstr>'EPPG (3)'!Área_de_impresión</vt:lpstr>
      <vt:lpstr>IAPP!Área_de_impresión</vt:lpstr>
      <vt:lpstr>'IG CENDIS'!Área_de_impresión</vt:lpstr>
      <vt:lpstr>'IG violencia'!Área_de_impresión</vt:lpstr>
      <vt:lpstr>Matriz!Área_de_impresión</vt:lpstr>
      <vt:lpstr>'MPP CENDIS'!Área_de_impresión</vt:lpstr>
      <vt:lpstr>'MPP VIOLENCIA'!Área_de_impresión</vt:lpstr>
      <vt:lpstr>PPI!Área_de_impresión</vt:lpstr>
      <vt:lpstr>'Resumen_Ejecutivo '!Área_de_impresión</vt:lpstr>
      <vt:lpstr>'ADS-1'!Títulos_a_imprimir</vt:lpstr>
      <vt:lpstr>'ADS-2'!Títulos_a_imprimir</vt:lpstr>
      <vt:lpstr>'APP- AR 2- 223 202K016'!Títulos_a_imprimir</vt:lpstr>
      <vt:lpstr>'APP-AR   2 221 001 O001 '!Títulos_a_imprimir</vt:lpstr>
      <vt:lpstr>'APP-AR   3  138 177 P048'!Títulos_a_imprimir</vt:lpstr>
      <vt:lpstr>'APP-AR   3  224 012 K016'!Títulos_a_imprimir</vt:lpstr>
      <vt:lpstr>'APP-AR   3  268 117 S136'!Títulos_a_imprimir</vt:lpstr>
      <vt:lpstr>'APP-AR   4  264 105  S137'!Títulos_a_imprimir</vt:lpstr>
      <vt:lpstr>'APP-AR   5  123 272 E118'!Títulos_a_imprimir</vt:lpstr>
      <vt:lpstr>'APP-AR   5  171 063 S140'!Títulos_a_imprimir</vt:lpstr>
      <vt:lpstr>'APP-AR  1  264 105 S135'!Títulos_a_imprimir</vt:lpstr>
      <vt:lpstr>'APP-AR  2  211 084 E123'!Títulos_a_imprimir</vt:lpstr>
      <vt:lpstr>'APP-AR  2  221 071 O001'!Títulos_a_imprimir</vt:lpstr>
      <vt:lpstr>'APP-AR  2  225 243 E130'!Títulos_a_imprimir</vt:lpstr>
      <vt:lpstr>'APP-AR  2  242 135 S133'!Títulos_a_imprimir</vt:lpstr>
      <vt:lpstr>'APP-AR  2 223-081 G021'!Títulos_a_imprimir</vt:lpstr>
      <vt:lpstr>'APP-AR 1 124-004 P002'!Títulos_a_imprimir</vt:lpstr>
      <vt:lpstr>'APP-AR 1 235-072 S205'!Títulos_a_imprimir</vt:lpstr>
      <vt:lpstr>'APP-AR 1 262-122 E143'!Títulos_a_imprimir</vt:lpstr>
      <vt:lpstr>'APP-AR 1 262-122 S126'!Títulos_a_imprimir</vt:lpstr>
      <vt:lpstr>'APP-AR 1 264-105 P050'!Títulos_a_imprimir</vt:lpstr>
      <vt:lpstr>'APP-AR 1 268-149 E137'!Títulos_a_imprimir</vt:lpstr>
      <vt:lpstr>'APP-AR 1 268-149 S128'!Títulos_a_imprimir</vt:lpstr>
      <vt:lpstr>'APP-AR 2-  223 200 K014'!Títulos_a_imprimir</vt:lpstr>
      <vt:lpstr>'APP-AR 2 131-104 M001'!Títulos_a_imprimir</vt:lpstr>
      <vt:lpstr>'APP-AR 2 172-104 M001'!Títulos_a_imprimir</vt:lpstr>
      <vt:lpstr>'APP-AR 2 215-092 E122'!Títulos_a_imprimir</vt:lpstr>
      <vt:lpstr>'APP-AR 2- 223 202 K014'!Títulos_a_imprimir</vt:lpstr>
      <vt:lpstr>'APP-AR 2 223-089 E120'!Títulos_a_imprimir</vt:lpstr>
      <vt:lpstr>'APP-AR 2 223-089 S134'!Títulos_a_imprimir</vt:lpstr>
      <vt:lpstr>'APP-AR 2 232-104 M001'!Títulos_a_imprimir</vt:lpstr>
      <vt:lpstr>'APP-AR 2 233-104 M001'!Títulos_a_imprimir</vt:lpstr>
      <vt:lpstr>'APP-AR 2 235-064 E127'!Títulos_a_imprimir</vt:lpstr>
      <vt:lpstr>'APP-AR 2- 241 101 E131'!Títulos_a_imprimir</vt:lpstr>
      <vt:lpstr>'APP-AR 2 241-046 F032 '!Títulos_a_imprimir</vt:lpstr>
      <vt:lpstr>'APP-AR 2 241-046 S138'!Títulos_a_imprimir</vt:lpstr>
      <vt:lpstr>'APP-AR 2- 242 135 K016'!Títulos_a_imprimir</vt:lpstr>
      <vt:lpstr>'APP-AR 2- 255 024 K013'!Títulos_a_imprimir</vt:lpstr>
      <vt:lpstr>'APP-AR 2 255-129 S129'!Títulos_a_imprimir</vt:lpstr>
      <vt:lpstr>'APP-AR 2 255-129 S130'!Títulos_a_imprimir</vt:lpstr>
      <vt:lpstr>'APP-AR 2 255-129 S132'!Títulos_a_imprimir</vt:lpstr>
      <vt:lpstr>'APP-AR 2 255-129 U024'!Títulos_a_imprimir</vt:lpstr>
      <vt:lpstr>'APP-AR 3- 221 049 K016'!Títulos_a_imprimir</vt:lpstr>
      <vt:lpstr>'APP-AR 3 221-104  M001'!Títulos_a_imprimir</vt:lpstr>
      <vt:lpstr>'APP-AR 3 321-102 F029'!Títulos_a_imprimir</vt:lpstr>
      <vt:lpstr>'APP-AR 3 321-275 S139'!Títulos_a_imprimir</vt:lpstr>
      <vt:lpstr>'APP-AR 4 242-078 F031'!Títulos_a_imprimir</vt:lpstr>
      <vt:lpstr>'APP-AR 4 255-129 S206'!Títulos_a_imprimir</vt:lpstr>
      <vt:lpstr>'APP-AR 4 255-129 S208'!Títulos_a_imprimir</vt:lpstr>
      <vt:lpstr>'APP-AR 4 271-117 E133'!Títulos_a_imprimir</vt:lpstr>
      <vt:lpstr>'APP-AR 5 171-063 E118'!Títulos_a_imprimir</vt:lpstr>
      <vt:lpstr>'APP-FSFA'!Títulos_a_imprimir</vt:lpstr>
      <vt:lpstr>'APP-IG CENDIS'!Títulos_a_imprimir</vt:lpstr>
      <vt:lpstr>'APP-IG VIOLENCIA'!Títulos_a_imprimir</vt:lpstr>
      <vt:lpstr>'APP-PP '!Títulos_a_imprimir</vt:lpstr>
      <vt:lpstr>'APP-RF FAIS '!Títulos_a_imprimir</vt:lpstr>
      <vt:lpstr>'APP-RF FORTAMUN '!Títulos_a_imprimir</vt:lpstr>
      <vt:lpstr>'APP-RF FORTASEG'!Títulos_a_imprimir</vt:lpstr>
      <vt:lpstr>'APP-RF PARTICIPACIONES '!Títulos_a_imprimir</vt:lpstr>
      <vt:lpstr>'APR-1'!Títulos_a_imprimir</vt:lpstr>
      <vt:lpstr>'APR-2'!Títulos_a_imprimir</vt:lpstr>
      <vt:lpstr>AUR!Títulos_a_imprimir</vt:lpstr>
      <vt:lpstr>'EAP '!Títulos_a_imprimir</vt:lpstr>
      <vt:lpstr>'ECG-1. '!Títulos_a_imprimir</vt:lpstr>
      <vt:lpstr>'ECG-2.'!Títulos_a_imprimir</vt:lpstr>
      <vt:lpstr>'ECG-IG'!Títulos_a_imprimir</vt:lpstr>
      <vt:lpstr>EPC!Títulos_a_imprimir</vt:lpstr>
      <vt:lpstr>FIC!Títulos_a_imprimir</vt:lpstr>
      <vt:lpstr>IAPP!Títulos_a_imprimir</vt:lpstr>
      <vt:lpstr>'IG CENDIS'!Títulos_a_imprimir</vt:lpstr>
      <vt:lpstr>'IG violencia'!Títulos_a_imprimir</vt:lpstr>
      <vt:lpstr>Matriz!Títulos_a_imprimir</vt:lpstr>
      <vt:lpstr>'Matriz (2)'!Títulos_a_imprimir</vt:lpstr>
      <vt:lpstr>PPA!Títulos_a_imprimir</vt:lpstr>
      <vt:lpstr>RCR!Títulos_a_imprimir</vt:lpstr>
      <vt:lpstr>'Resumen_Ejecutivo '!Títulos_a_imprimir</vt:lpstr>
      <vt:lpstr>SAP!Títulos_a_imprimir</vt:lpstr>
    </vt:vector>
  </TitlesOfParts>
  <Company>Subsecretaría de Egresos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Jibarra</dc:creator>
  <cp:lastModifiedBy>adrian</cp:lastModifiedBy>
  <cp:lastPrinted>2020-07-23T21:01:10Z</cp:lastPrinted>
  <dcterms:created xsi:type="dcterms:W3CDTF">2007-06-29T21:15:18Z</dcterms:created>
  <dcterms:modified xsi:type="dcterms:W3CDTF">2020-08-21T19:40:14Z</dcterms:modified>
</cp:coreProperties>
</file>