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zel\Documents\ESCRITORIO\TRIMESTRAL DRFP\OCT-DIC\"/>
    </mc:Choice>
  </mc:AlternateContent>
  <bookViews>
    <workbookView xWindow="-120" yWindow="-120" windowWidth="29040" windowHeight="15840" activeTab="2"/>
  </bookViews>
  <sheets>
    <sheet name="PP O001 " sheetId="3" r:id="rId1"/>
    <sheet name="M001 -DMATIC (2)" sheetId="5" r:id="rId2"/>
    <sheet name="INTENTO 4" sheetId="7" r:id="rId3"/>
  </sheets>
  <definedNames>
    <definedName name="_xlnm.Print_Area" localSheetId="2">'INTENTO 4'!$A$1:$S$60</definedName>
    <definedName name="_xlnm.Print_Area" localSheetId="1">'M001 -DMATIC (2)'!$A$1:$S$60</definedName>
    <definedName name="_xlnm.Print_Area" localSheetId="0">'PP O001 '!$A$1:$S$73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6" i="7" l="1"/>
  <c r="N26" i="7"/>
  <c r="N25" i="7"/>
  <c r="N24" i="7"/>
  <c r="N23" i="7"/>
  <c r="N22" i="7"/>
  <c r="L26" i="7"/>
  <c r="L25" i="7"/>
  <c r="L24" i="7"/>
  <c r="L23" i="7"/>
  <c r="L22" i="7"/>
  <c r="E78" i="7" l="1"/>
  <c r="C79" i="7"/>
  <c r="E98" i="7" l="1"/>
  <c r="E97" i="7"/>
  <c r="E96" i="7"/>
  <c r="E99" i="7" s="1"/>
  <c r="E95" i="7"/>
  <c r="C94" i="7"/>
  <c r="B93" i="7"/>
  <c r="E92" i="7"/>
  <c r="E91" i="7"/>
  <c r="E90" i="7"/>
  <c r="E89" i="7"/>
  <c r="C88" i="7"/>
  <c r="E88" i="7" s="1"/>
  <c r="B87" i="7"/>
  <c r="E86" i="7"/>
  <c r="E85" i="7"/>
  <c r="E84" i="7"/>
  <c r="E83" i="7"/>
  <c r="C82" i="7"/>
  <c r="E82" i="7" s="1"/>
  <c r="E94" i="7" l="1"/>
  <c r="C100" i="7"/>
  <c r="E100" i="7" s="1"/>
  <c r="E93" i="7"/>
  <c r="E87" i="7"/>
  <c r="C40" i="7"/>
  <c r="E40" i="7" s="1"/>
  <c r="C46" i="7"/>
  <c r="E46" i="7" s="1"/>
  <c r="C52" i="7"/>
  <c r="E52" i="7" s="1"/>
  <c r="B78" i="7"/>
  <c r="E77" i="7"/>
  <c r="E76" i="7"/>
  <c r="E75" i="7"/>
  <c r="E74" i="7"/>
  <c r="C73" i="7"/>
  <c r="E73" i="7" s="1"/>
  <c r="B72" i="7"/>
  <c r="E71" i="7"/>
  <c r="E70" i="7"/>
  <c r="E69" i="7"/>
  <c r="E68" i="7"/>
  <c r="C67" i="7"/>
  <c r="E67" i="7" s="1"/>
  <c r="B66" i="7"/>
  <c r="E65" i="7"/>
  <c r="E64" i="7"/>
  <c r="E63" i="7"/>
  <c r="E62" i="7"/>
  <c r="C61" i="7"/>
  <c r="E61" i="7" s="1"/>
  <c r="B57" i="7"/>
  <c r="E56" i="7"/>
  <c r="E55" i="7"/>
  <c r="E54" i="7"/>
  <c r="E53" i="7"/>
  <c r="B51" i="7"/>
  <c r="E50" i="7"/>
  <c r="K25" i="7" s="1"/>
  <c r="E49" i="7"/>
  <c r="E48" i="7"/>
  <c r="E47" i="7"/>
  <c r="B45" i="7"/>
  <c r="E44" i="7"/>
  <c r="E43" i="7"/>
  <c r="E42" i="7"/>
  <c r="E41" i="7"/>
  <c r="B36" i="7"/>
  <c r="E35" i="7"/>
  <c r="E34" i="7"/>
  <c r="E33" i="7"/>
  <c r="E32" i="7"/>
  <c r="C31" i="7"/>
  <c r="E31" i="7" s="1"/>
  <c r="B30" i="7"/>
  <c r="E29" i="7"/>
  <c r="E28" i="7"/>
  <c r="E27" i="7"/>
  <c r="E26" i="7"/>
  <c r="C25" i="7"/>
  <c r="E25" i="7" s="1"/>
  <c r="B24" i="7"/>
  <c r="E23" i="7"/>
  <c r="E22" i="7"/>
  <c r="E21" i="7"/>
  <c r="E20" i="7"/>
  <c r="C19" i="7"/>
  <c r="E19" i="7" s="1"/>
  <c r="F10" i="7"/>
  <c r="E10" i="7"/>
  <c r="D10" i="7"/>
  <c r="C10" i="7"/>
  <c r="B10" i="7"/>
  <c r="J25" i="7" l="1"/>
  <c r="C37" i="7"/>
  <c r="E24" i="7"/>
  <c r="E51" i="7"/>
  <c r="J24" i="7"/>
  <c r="J22" i="7"/>
  <c r="E72" i="7"/>
  <c r="E66" i="7"/>
  <c r="K24" i="7"/>
  <c r="K22" i="7"/>
  <c r="E45" i="7"/>
  <c r="K23" i="7"/>
  <c r="E30" i="7"/>
  <c r="J23" i="7"/>
  <c r="Y49" i="7"/>
  <c r="E57" i="7"/>
  <c r="E36" i="7"/>
  <c r="C58" i="7" l="1"/>
  <c r="E37" i="7"/>
  <c r="J26" i="7"/>
  <c r="K26" i="7"/>
  <c r="E77" i="5"/>
  <c r="E58" i="7" l="1"/>
  <c r="E79" i="7"/>
  <c r="B78" i="5"/>
  <c r="E76" i="5"/>
  <c r="E75" i="5"/>
  <c r="E74" i="5"/>
  <c r="C73" i="5"/>
  <c r="E73" i="5" s="1"/>
  <c r="B72" i="5"/>
  <c r="E71" i="5"/>
  <c r="E70" i="5"/>
  <c r="E69" i="5"/>
  <c r="E68" i="5"/>
  <c r="C67" i="5"/>
  <c r="E67" i="5" s="1"/>
  <c r="B66" i="5"/>
  <c r="E65" i="5"/>
  <c r="E64" i="5"/>
  <c r="E63" i="5"/>
  <c r="E62" i="5"/>
  <c r="C61" i="5"/>
  <c r="E61" i="5" s="1"/>
  <c r="E79" i="5" s="1"/>
  <c r="E56" i="5"/>
  <c r="E55" i="5"/>
  <c r="E54" i="5"/>
  <c r="E53" i="5"/>
  <c r="C52" i="5"/>
  <c r="E52" i="5" s="1"/>
  <c r="B51" i="5"/>
  <c r="E50" i="5"/>
  <c r="E49" i="5"/>
  <c r="E48" i="5"/>
  <c r="E47" i="5"/>
  <c r="C46" i="5"/>
  <c r="E46" i="5" s="1"/>
  <c r="B45" i="5"/>
  <c r="E44" i="5"/>
  <c r="E43" i="5"/>
  <c r="E42" i="5"/>
  <c r="E41" i="5"/>
  <c r="C40" i="5"/>
  <c r="E40" i="5" s="1"/>
  <c r="E78" i="5" l="1"/>
  <c r="E58" i="5"/>
  <c r="E57" i="5"/>
  <c r="E66" i="5"/>
  <c r="E45" i="5"/>
  <c r="E72" i="5"/>
  <c r="E51" i="5"/>
  <c r="C19" i="5"/>
  <c r="E19" i="5" s="1"/>
  <c r="E20" i="5"/>
  <c r="E21" i="5"/>
  <c r="E22" i="5"/>
  <c r="E23" i="5"/>
  <c r="C31" i="5"/>
  <c r="E31" i="5" s="1"/>
  <c r="E32" i="5"/>
  <c r="E33" i="5"/>
  <c r="E34" i="5"/>
  <c r="E35" i="5"/>
  <c r="B24" i="5" l="1"/>
  <c r="B57" i="5" l="1"/>
  <c r="B36" i="5"/>
  <c r="B30" i="5"/>
  <c r="E29" i="5"/>
  <c r="E28" i="5"/>
  <c r="E27" i="5"/>
  <c r="E26" i="5"/>
  <c r="C25" i="5"/>
  <c r="E25" i="5" s="1"/>
  <c r="E37" i="5" s="1"/>
  <c r="K24" i="5"/>
  <c r="F10" i="5"/>
  <c r="E10" i="5"/>
  <c r="D10" i="5"/>
  <c r="C10" i="5"/>
  <c r="B10" i="5"/>
  <c r="B115" i="3"/>
  <c r="E114" i="3"/>
  <c r="E113" i="3"/>
  <c r="E112" i="3"/>
  <c r="E111" i="3"/>
  <c r="C110" i="3"/>
  <c r="E110" i="3" s="1"/>
  <c r="B108" i="3"/>
  <c r="E107" i="3"/>
  <c r="E106" i="3"/>
  <c r="E105" i="3"/>
  <c r="E104" i="3"/>
  <c r="C103" i="3"/>
  <c r="E103" i="3" s="1"/>
  <c r="B101" i="3"/>
  <c r="E100" i="3"/>
  <c r="E99" i="3"/>
  <c r="E98" i="3"/>
  <c r="E97" i="3"/>
  <c r="C96" i="3"/>
  <c r="E96" i="3" s="1"/>
  <c r="B94" i="3"/>
  <c r="E93" i="3"/>
  <c r="E92" i="3"/>
  <c r="E91" i="3"/>
  <c r="E90" i="3"/>
  <c r="C89" i="3"/>
  <c r="E89" i="3" s="1"/>
  <c r="B87" i="3"/>
  <c r="E86" i="3"/>
  <c r="E85" i="3"/>
  <c r="E84" i="3"/>
  <c r="E83" i="3"/>
  <c r="C82" i="3"/>
  <c r="E82" i="3" s="1"/>
  <c r="B80" i="3"/>
  <c r="E79" i="3"/>
  <c r="E78" i="3"/>
  <c r="E77" i="3"/>
  <c r="E76" i="3"/>
  <c r="C75" i="3"/>
  <c r="E75" i="3" s="1"/>
  <c r="J25" i="5" l="1"/>
  <c r="J22" i="5"/>
  <c r="E24" i="5"/>
  <c r="K25" i="5"/>
  <c r="K23" i="5"/>
  <c r="E30" i="5"/>
  <c r="C37" i="5"/>
  <c r="C58" i="5" s="1"/>
  <c r="C79" i="5" s="1"/>
  <c r="J24" i="5"/>
  <c r="E36" i="5"/>
  <c r="K22" i="5"/>
  <c r="Y49" i="5"/>
  <c r="J23" i="5"/>
  <c r="E87" i="3"/>
  <c r="E101" i="3"/>
  <c r="E115" i="3"/>
  <c r="E94" i="3"/>
  <c r="E108" i="3"/>
  <c r="E80" i="3"/>
  <c r="J26" i="5" l="1"/>
  <c r="K26" i="5"/>
  <c r="E68" i="3"/>
  <c r="E67" i="3"/>
  <c r="E66" i="3"/>
  <c r="E65" i="3"/>
  <c r="B69" i="3"/>
  <c r="B63" i="3"/>
  <c r="E62" i="3"/>
  <c r="E61" i="3"/>
  <c r="E60" i="3"/>
  <c r="E59" i="3"/>
  <c r="B57" i="3"/>
  <c r="C52" i="3" l="1"/>
  <c r="B48" i="3"/>
  <c r="E47" i="3"/>
  <c r="E46" i="3"/>
  <c r="E45" i="3"/>
  <c r="E44" i="3"/>
  <c r="B42" i="3"/>
  <c r="E48" i="3" l="1"/>
  <c r="E56" i="3"/>
  <c r="K37" i="3" s="1"/>
  <c r="E55" i="3"/>
  <c r="K36" i="3" s="1"/>
  <c r="E54" i="3"/>
  <c r="K35" i="3" s="1"/>
  <c r="E53" i="3"/>
  <c r="E41" i="3"/>
  <c r="E40" i="3"/>
  <c r="E39" i="3"/>
  <c r="E38" i="3"/>
  <c r="E35" i="3"/>
  <c r="J37" i="3" s="1"/>
  <c r="E34" i="3"/>
  <c r="E33" i="3"/>
  <c r="J35" i="3" s="1"/>
  <c r="E32" i="3"/>
  <c r="J34" i="3" s="1"/>
  <c r="J36" i="3" l="1"/>
  <c r="J38" i="3" s="1"/>
  <c r="K34" i="3"/>
  <c r="K38" i="3" s="1"/>
  <c r="E36" i="3"/>
  <c r="E42" i="3"/>
  <c r="D49" i="3"/>
  <c r="E64" i="3" l="1"/>
  <c r="C43" i="3"/>
  <c r="C37" i="3"/>
  <c r="B36" i="3"/>
  <c r="C31" i="3"/>
  <c r="C49" i="3" l="1"/>
  <c r="E58" i="3"/>
  <c r="E52" i="3"/>
  <c r="E31" i="3"/>
  <c r="Y61" i="3" s="1"/>
  <c r="E43" i="3"/>
  <c r="E37" i="3"/>
  <c r="F18" i="3"/>
  <c r="E18" i="3"/>
  <c r="D18" i="3"/>
  <c r="C18" i="3"/>
  <c r="B18" i="3"/>
  <c r="E49" i="3" l="1"/>
  <c r="C71" i="3"/>
  <c r="E71" i="3" s="1"/>
</calcChain>
</file>

<file path=xl/sharedStrings.xml><?xml version="1.0" encoding="utf-8"?>
<sst xmlns="http://schemas.openxmlformats.org/spreadsheetml/2006/main" count="322" uniqueCount="62">
  <si>
    <t>Meta Física Proyectada</t>
  </si>
  <si>
    <t>Metas Trimestrales</t>
  </si>
  <si>
    <t>T1</t>
  </si>
  <si>
    <t>T2</t>
  </si>
  <si>
    <t>T3</t>
  </si>
  <si>
    <t>T4</t>
  </si>
  <si>
    <t>Acciones (FPB)</t>
  </si>
  <si>
    <t>Ponderación</t>
  </si>
  <si>
    <t>Avance de las Acciones</t>
  </si>
  <si>
    <t>TOTAL</t>
  </si>
  <si>
    <t>Indicador de la Meta</t>
  </si>
  <si>
    <t>Accion</t>
  </si>
  <si>
    <t>Realizado</t>
  </si>
  <si>
    <t>Programado</t>
  </si>
  <si>
    <t>Avance IAARPP</t>
  </si>
  <si>
    <t>(SOLICITUDES DE ATENCIÓN A SISTEMAS INFORMÁTICOS)*</t>
  </si>
  <si>
    <t>SUPUESTO
(control interno para 2er trimestre)</t>
  </si>
  <si>
    <t>ENERO</t>
  </si>
  <si>
    <t>MARZO</t>
  </si>
  <si>
    <t>ABRIL</t>
  </si>
  <si>
    <t>MAYO</t>
  </si>
  <si>
    <t>FEB</t>
  </si>
  <si>
    <t>anual</t>
  </si>
  <si>
    <t>mensual</t>
  </si>
  <si>
    <t>FEBRERO</t>
  </si>
  <si>
    <t>PRIMER TRIMESRE</t>
  </si>
  <si>
    <t>SEGUNDO TRIMESRE</t>
  </si>
  <si>
    <t>PRIMER TRIMESTRE</t>
  </si>
  <si>
    <t>JUNIO</t>
  </si>
  <si>
    <t xml:space="preserve"> Los folios desechados por la Plataforma Nacional deTransparencia, son aquellos que deriban de una "Prevencion" que se emite para el solicitante dentro de los primeros 3 dias que ingreso su requerimiento, transcurridos 10 dias posteriores despues de la emision se tendra por no presentado.  </t>
  </si>
  <si>
    <t xml:space="preserve">el Recurso de Revisión  es la inconformidad que interpone el solicitante ante el instituto Nacional de Transparencia,  en razon de que no se le entrega la información completa especifica o exacta que requiere en su solicitud de información </t>
  </si>
  <si>
    <t xml:space="preserve">El acceso a los Datos Personales consiste en solicitar cualquier información de un particular que se encuentre en los diferentes sistemas de datos personales que tienen bajo su resguardo las dependencias y entidades de APF (por ejemplo, nómina, expedientes laborales, expedientes médicos, curriculums, expedientes de derechohabientes, entre otros). solicitudes de datos personales, es un dato para llegar al conocimiento de algo </t>
  </si>
  <si>
    <r>
      <t>Folios de Acceso a la Información Publica son los  escritos que las personas presentan ante las Unidades de Transparencia de los Sujetos Obligados, a través del cual pueden requerir el </t>
    </r>
    <r>
      <rPr>
        <b/>
        <sz val="12"/>
        <color rgb="FF202124"/>
        <rFont val="Calibri"/>
        <family val="2"/>
        <scheme val="minor"/>
      </rPr>
      <t>acceso</t>
    </r>
    <r>
      <rPr>
        <sz val="12"/>
        <color rgb="FF202124"/>
        <rFont val="Calibri"/>
        <family val="2"/>
        <scheme val="minor"/>
      </rPr>
      <t> a información pública que se encuentra en documentos que generen, obtengan, adquieran, transformen o conserven en sus archivos</t>
    </r>
  </si>
  <si>
    <t xml:space="preserve"> Los folios desechados por la Plataforma Nacional de Transparencia, son aquellos que derivan de una "Prevención" que se emite para el solicitante dentro de los primeros 3 dias que ingreso su requerimiento, transcurridos 10 dias posteriores después de la emision se tendra por no presentado.  </t>
  </si>
  <si>
    <t>(SOLICITUDES DE FOLIOS DE ACCESO A LA INFORMACIÓN PUBLICA)*</t>
  </si>
  <si>
    <t>4 Trimestre</t>
  </si>
  <si>
    <t>3 Trimestre</t>
  </si>
  <si>
    <t>2 Trimestre</t>
  </si>
  <si>
    <t>1 Trimestre</t>
  </si>
  <si>
    <t>PORCENTAJE DE META</t>
  </si>
  <si>
    <t>SEGUNDO TRIMESTRE</t>
  </si>
  <si>
    <t>JULIO</t>
  </si>
  <si>
    <t>AGOSTO</t>
  </si>
  <si>
    <t>SEPTIEMBRE</t>
  </si>
  <si>
    <t>OCTUBRE</t>
  </si>
  <si>
    <t>NOVIEMBRE</t>
  </si>
  <si>
    <t>DICIEMBRE</t>
  </si>
  <si>
    <t>TERCER TRIMESTRE</t>
  </si>
  <si>
    <t>O001 Actividades de Apoyo a la función Publica y Buen Gobierno                Meta Física Proyectada</t>
  </si>
  <si>
    <t xml:space="preserve">Atender las solicitudes de la Unidad de Transparencia y Acceso a la Información Pública, así como atención a Recursos de Inconformidad requeridos por ciudadanos y autoridades externas o internas, derivadas de las respuestas proporcionadas en la atención y/o aclaración de solicitudes de INFOMEX. Mantener informada a la Ciudadanía que habita la demarcación con la información que demanda La Ley de Transparencia, Acceso a la Información Pública y Rendición de Cuentas de la Ciudad de México.
</t>
  </si>
  <si>
    <t>Total de solicitudes de información atendidas/Total de solicitudes de información recibidas*.50 + Total de requerimientos de auditoría atendidas/ Total de requerimientos de auditoría recibidas *.50</t>
  </si>
  <si>
    <t>2. ( Requerimientos de información derivado de auditorías)*</t>
  </si>
  <si>
    <t xml:space="preserve"> Atencion a Requerimientos de auditorías informadas por el Órgano Interno de Control</t>
  </si>
  <si>
    <t xml:space="preserve"> Atencion a Requerimientos de auditorías informadas por la Auditoría Superior de la Ciudad de México</t>
  </si>
  <si>
    <t xml:space="preserve"> Atencion a Requerimientos de auditorías informadas por la Auditoría Superior de la Federacion</t>
  </si>
  <si>
    <t xml:space="preserve">Atención a Requerimientos de información derivado de Auditorías informadas por el Órgano Interno de Control, Auditoría Superior de la Ciudad de México, Auditoría Superior de la Federación, Contraloría General de la CDMX y Secretaría de  Finanzas, así como de las Direcciones Generales de la Alcaldía y Concejales de esta Jurisdicción.
</t>
  </si>
  <si>
    <t xml:space="preserve"> Atencion a Requerimientos de auditorías informadas por  Contraloría General de la CDMX y Secretaría de Administracion y Finanzas</t>
  </si>
  <si>
    <t>1. ( Requerimientos de información derivado de auditorías)*</t>
  </si>
  <si>
    <t>3. ( Requerimientos de información derivado de auditorías)*</t>
  </si>
  <si>
    <t>TERCER TRIMESRE</t>
  </si>
  <si>
    <t>CUARTO TRIMESRE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</si>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</sst>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0"/>
    <numFmt numFmtId="165" formatCode="_-* #,##0.000_-;\-* #,##0.000_-;_-* &quot;-&quot;??_-;_-@_-"/>
    <numFmt numFmtId="166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202124"/>
      <name val="Calibri"/>
      <family val="2"/>
      <scheme val="minor"/>
    </font>
    <font>
      <b/>
      <sz val="12"/>
      <color rgb="FF202124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Soberana Sans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80A8F8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68">
    <xf numFmtId="0" fontId="0" fillId="0" borderId="0" xfId="0"/>
    <xf numFmtId="0" fontId="2" fillId="2" borderId="0" xfId="0" applyFont="1" applyFill="1" applyAlignment="1">
      <alignment horizontal="right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2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43" fontId="3" fillId="3" borderId="0" xfId="1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justify" vertical="center" wrapText="1"/>
    </xf>
    <xf numFmtId="0" fontId="2" fillId="0" borderId="0" xfId="0" applyFont="1" applyAlignment="1">
      <alignment horizontal="right" wrapText="1"/>
    </xf>
    <xf numFmtId="0" fontId="2" fillId="3" borderId="0" xfId="0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166" fontId="3" fillId="0" borderId="0" xfId="1" applyNumberFormat="1" applyFont="1" applyAlignment="1">
      <alignment vertical="center"/>
    </xf>
    <xf numFmtId="0" fontId="3" fillId="0" borderId="0" xfId="0" applyFont="1" applyAlignment="1">
      <alignment horizontal="left" wrapText="1" indent="2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5" fillId="4" borderId="2" xfId="0" applyFont="1" applyFill="1" applyBorder="1" applyAlignment="1">
      <alignment horizontal="right" wrapText="1"/>
    </xf>
    <xf numFmtId="0" fontId="5" fillId="4" borderId="3" xfId="0" applyFont="1" applyFill="1" applyBorder="1" applyAlignment="1">
      <alignment horizontal="center"/>
    </xf>
    <xf numFmtId="166" fontId="5" fillId="4" borderId="3" xfId="1" applyNumberFormat="1" applyFont="1" applyFill="1" applyBorder="1"/>
    <xf numFmtId="0" fontId="3" fillId="5" borderId="0" xfId="0" applyFont="1" applyFill="1" applyBorder="1" applyAlignment="1">
      <alignment horizontal="center" vertical="center"/>
    </xf>
    <xf numFmtId="166" fontId="3" fillId="0" borderId="0" xfId="1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3" fillId="0" borderId="5" xfId="0" applyFont="1" applyFill="1" applyBorder="1" applyAlignment="1">
      <alignment horizontal="left" wrapText="1" indent="2"/>
    </xf>
    <xf numFmtId="0" fontId="3" fillId="0" borderId="0" xfId="0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vertical="center"/>
    </xf>
    <xf numFmtId="0" fontId="3" fillId="0" borderId="5" xfId="0" applyFont="1" applyBorder="1" applyAlignment="1">
      <alignment wrapText="1"/>
    </xf>
    <xf numFmtId="0" fontId="3" fillId="0" borderId="0" xfId="0" applyFont="1" applyBorder="1"/>
    <xf numFmtId="0" fontId="3" fillId="5" borderId="8" xfId="0" applyFont="1" applyFill="1" applyBorder="1" applyAlignment="1">
      <alignment horizontal="center" vertical="center"/>
    </xf>
    <xf numFmtId="166" fontId="3" fillId="0" borderId="8" xfId="1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5" fontId="5" fillId="4" borderId="1" xfId="1" applyNumberFormat="1" applyFont="1" applyFill="1" applyBorder="1"/>
    <xf numFmtId="1" fontId="2" fillId="3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/>
    <xf numFmtId="0" fontId="2" fillId="2" borderId="0" xfId="0" applyFont="1" applyFill="1" applyAlignment="1">
      <alignment horizontal="center"/>
    </xf>
    <xf numFmtId="164" fontId="3" fillId="0" borderId="0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165" fontId="5" fillId="9" borderId="1" xfId="1" applyNumberFormat="1" applyFont="1" applyFill="1" applyBorder="1"/>
    <xf numFmtId="0" fontId="2" fillId="7" borderId="0" xfId="0" applyFont="1" applyFill="1" applyAlignment="1">
      <alignment horizontal="right" wrapText="1"/>
    </xf>
    <xf numFmtId="164" fontId="2" fillId="7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horizontal="center" vertical="center"/>
    </xf>
    <xf numFmtId="0" fontId="2" fillId="7" borderId="0" xfId="0" applyFont="1" applyFill="1" applyAlignment="1">
      <alignment horizontal="center"/>
    </xf>
    <xf numFmtId="3" fontId="2" fillId="7" borderId="0" xfId="0" applyNumberFormat="1" applyFont="1" applyFill="1"/>
    <xf numFmtId="164" fontId="0" fillId="0" borderId="0" xfId="0" applyNumberFormat="1"/>
    <xf numFmtId="0" fontId="6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3" fillId="10" borderId="7" xfId="0" applyFont="1" applyFill="1" applyBorder="1" applyAlignment="1">
      <alignment horizontal="left" wrapText="1" indent="2"/>
    </xf>
    <xf numFmtId="0" fontId="0" fillId="0" borderId="0" xfId="0" applyFont="1" applyAlignment="1">
      <alignment vertical="center" wrapText="1"/>
    </xf>
    <xf numFmtId="0" fontId="5" fillId="4" borderId="2" xfId="0" applyFont="1" applyFill="1" applyBorder="1" applyAlignment="1">
      <alignment horizontal="right"/>
    </xf>
    <xf numFmtId="0" fontId="0" fillId="0" borderId="0" xfId="0" applyBorder="1"/>
    <xf numFmtId="166" fontId="0" fillId="0" borderId="0" xfId="0" applyNumberFormat="1" applyBorder="1"/>
    <xf numFmtId="164" fontId="0" fillId="0" borderId="0" xfId="0" applyNumberFormat="1" applyBorder="1"/>
    <xf numFmtId="0" fontId="0" fillId="10" borderId="0" xfId="0" applyFill="1"/>
    <xf numFmtId="166" fontId="0" fillId="0" borderId="0" xfId="0" applyNumberFormat="1"/>
    <xf numFmtId="166" fontId="3" fillId="10" borderId="0" xfId="1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1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wrapText="1" indent="2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255"/>
    </xf>
    <xf numFmtId="0" fontId="0" fillId="0" borderId="0" xfId="0" applyFill="1"/>
    <xf numFmtId="0" fontId="0" fillId="0" borderId="0" xfId="0" applyFill="1" applyBorder="1"/>
    <xf numFmtId="164" fontId="0" fillId="0" borderId="0" xfId="0" applyNumberFormat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1" fillId="0" borderId="0" xfId="0" applyNumberFormat="1" applyFont="1" applyAlignment="1">
      <alignment horizontal="center" vertical="center" wrapText="1"/>
    </xf>
    <xf numFmtId="164" fontId="10" fillId="0" borderId="0" xfId="0" applyNumberFormat="1" applyFont="1"/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3" fillId="10" borderId="0" xfId="0" applyFont="1" applyFill="1" applyBorder="1" applyAlignment="1">
      <alignment horizontal="left" vertical="top" wrapText="1" indent="2"/>
    </xf>
    <xf numFmtId="166" fontId="3" fillId="0" borderId="0" xfId="0" applyNumberFormat="1" applyFont="1" applyBorder="1" applyAlignment="1">
      <alignment vertical="center"/>
    </xf>
    <xf numFmtId="0" fontId="3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 textRotation="255"/>
    </xf>
    <xf numFmtId="0" fontId="3" fillId="10" borderId="5" xfId="0" applyFont="1" applyFill="1" applyBorder="1" applyAlignment="1">
      <alignment horizontal="left" vertical="top" wrapText="1" indent="2"/>
    </xf>
    <xf numFmtId="166" fontId="3" fillId="0" borderId="0" xfId="0" applyNumberFormat="1" applyFont="1" applyFill="1" applyAlignment="1">
      <alignment horizontal="center" vertical="center"/>
    </xf>
    <xf numFmtId="166" fontId="3" fillId="0" borderId="0" xfId="0" applyNumberFormat="1" applyFont="1" applyBorder="1"/>
    <xf numFmtId="166" fontId="3" fillId="0" borderId="0" xfId="0" applyNumberFormat="1" applyFont="1" applyBorder="1" applyAlignment="1">
      <alignment horizontal="center" vertical="center"/>
    </xf>
    <xf numFmtId="166" fontId="3" fillId="10" borderId="0" xfId="1" applyNumberFormat="1" applyFont="1" applyFill="1" applyBorder="1" applyAlignment="1">
      <alignment horizontal="center" vertical="center"/>
    </xf>
    <xf numFmtId="166" fontId="3" fillId="10" borderId="0" xfId="0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left" vertical="top" wrapText="1" indent="2"/>
    </xf>
    <xf numFmtId="166" fontId="3" fillId="10" borderId="3" xfId="1" applyNumberFormat="1" applyFont="1" applyFill="1" applyBorder="1" applyAlignment="1">
      <alignment horizontal="center" vertical="center"/>
    </xf>
    <xf numFmtId="166" fontId="3" fillId="10" borderId="3" xfId="0" applyNumberFormat="1" applyFont="1" applyFill="1" applyBorder="1" applyAlignment="1">
      <alignment horizontal="center" vertical="center"/>
    </xf>
    <xf numFmtId="3" fontId="12" fillId="7" borderId="0" xfId="0" applyNumberFormat="1" applyFont="1" applyFill="1"/>
    <xf numFmtId="0" fontId="13" fillId="7" borderId="0" xfId="0" applyFont="1" applyFill="1"/>
    <xf numFmtId="166" fontId="10" fillId="7" borderId="0" xfId="0" applyNumberFormat="1" applyFont="1" applyFill="1"/>
    <xf numFmtId="3" fontId="12" fillId="10" borderId="0" xfId="0" applyNumberFormat="1" applyFont="1" applyFill="1"/>
    <xf numFmtId="164" fontId="13" fillId="10" borderId="0" xfId="0" applyNumberFormat="1" applyFont="1" applyFill="1"/>
    <xf numFmtId="0" fontId="13" fillId="10" borderId="0" xfId="0" applyFont="1" applyFill="1"/>
    <xf numFmtId="164" fontId="14" fillId="7" borderId="0" xfId="0" applyNumberFormat="1" applyFont="1" applyFill="1"/>
    <xf numFmtId="43" fontId="0" fillId="0" borderId="0" xfId="0" applyNumberFormat="1"/>
    <xf numFmtId="166" fontId="5" fillId="10" borderId="0" xfId="1" applyNumberFormat="1" applyFont="1" applyFill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justify" wrapText="1"/>
    </xf>
    <xf numFmtId="1" fontId="2" fillId="3" borderId="0" xfId="0" applyNumberFormat="1" applyFont="1" applyFill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2" fontId="3" fillId="3" borderId="0" xfId="0" applyNumberFormat="1" applyFont="1" applyFill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66" fontId="3" fillId="0" borderId="0" xfId="1" applyNumberFormat="1" applyFont="1" applyBorder="1" applyAlignment="1">
      <alignment horizontal="right" vertical="center"/>
    </xf>
    <xf numFmtId="164" fontId="3" fillId="10" borderId="3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vertical="center" wrapText="1"/>
    </xf>
    <xf numFmtId="164" fontId="3" fillId="10" borderId="3" xfId="0" applyNumberFormat="1" applyFont="1" applyFill="1" applyBorder="1" applyAlignment="1">
      <alignment horizontal="right" vertical="center"/>
    </xf>
    <xf numFmtId="0" fontId="3" fillId="12" borderId="0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wrapText="1"/>
    </xf>
    <xf numFmtId="0" fontId="2" fillId="6" borderId="0" xfId="0" applyFont="1" applyFill="1" applyAlignment="1">
      <alignment horizontal="center"/>
    </xf>
    <xf numFmtId="3" fontId="2" fillId="6" borderId="0" xfId="0" applyNumberFormat="1" applyFont="1" applyFill="1"/>
    <xf numFmtId="164" fontId="2" fillId="6" borderId="0" xfId="0" applyNumberFormat="1" applyFont="1" applyFill="1" applyAlignment="1">
      <alignment wrapText="1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166" fontId="10" fillId="6" borderId="0" xfId="0" applyNumberFormat="1" applyFont="1" applyFill="1" applyAlignment="1">
      <alignment horizontal="center" vertical="center"/>
    </xf>
    <xf numFmtId="3" fontId="12" fillId="6" borderId="0" xfId="0" applyNumberFormat="1" applyFont="1" applyFill="1" applyAlignment="1">
      <alignment horizontal="right" vertical="center"/>
    </xf>
    <xf numFmtId="164" fontId="14" fillId="6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/>
    </xf>
    <xf numFmtId="2" fontId="2" fillId="6" borderId="0" xfId="0" applyNumberFormat="1" applyFont="1" applyFill="1" applyAlignment="1">
      <alignment horizontal="center"/>
    </xf>
    <xf numFmtId="2" fontId="2" fillId="6" borderId="0" xfId="0" applyNumberFormat="1" applyFont="1" applyFill="1" applyAlignment="1">
      <alignment horizontal="center" vertical="center"/>
    </xf>
    <xf numFmtId="0" fontId="6" fillId="0" borderId="5" xfId="0" applyFont="1" applyBorder="1" applyAlignment="1">
      <alignment wrapText="1"/>
    </xf>
    <xf numFmtId="164" fontId="0" fillId="0" borderId="0" xfId="0" applyNumberFormat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0" fillId="0" borderId="7" xfId="0" applyFont="1" applyFill="1" applyBorder="1" applyAlignment="1">
      <alignment vertical="center" wrapText="1"/>
    </xf>
    <xf numFmtId="0" fontId="2" fillId="6" borderId="0" xfId="0" applyFont="1" applyFill="1" applyAlignment="1">
      <alignment horizontal="right" vertical="center"/>
    </xf>
    <xf numFmtId="166" fontId="10" fillId="6" borderId="0" xfId="0" applyNumberFormat="1" applyFont="1" applyFill="1" applyAlignment="1">
      <alignment horizontal="right" vertical="center"/>
    </xf>
    <xf numFmtId="164" fontId="10" fillId="0" borderId="0" xfId="0" applyNumberFormat="1" applyFont="1" applyBorder="1"/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 textRotation="255"/>
    </xf>
    <xf numFmtId="0" fontId="2" fillId="8" borderId="11" xfId="0" applyFont="1" applyFill="1" applyBorder="1" applyAlignment="1">
      <alignment horizontal="center" vertical="center" textRotation="255"/>
    </xf>
    <xf numFmtId="0" fontId="2" fillId="8" borderId="12" xfId="0" applyFont="1" applyFill="1" applyBorder="1" applyAlignment="1">
      <alignment horizontal="center" vertical="center" textRotation="255"/>
    </xf>
    <xf numFmtId="0" fontId="2" fillId="6" borderId="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2" fillId="11" borderId="4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80A8F8"/>
      <color rgb="FFFF99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8"/>
  <sheetViews>
    <sheetView topLeftCell="A16" zoomScale="80" zoomScaleNormal="80" workbookViewId="0">
      <selection activeCell="D31" sqref="D31"/>
    </sheetView>
  </sheetViews>
  <sheetFormatPr baseColWidth="10" defaultRowHeight="15"/>
  <cols>
    <col min="1" max="1" width="94.7109375" customWidth="1"/>
    <col min="2" max="2" width="17.5703125" bestFit="1" customWidth="1"/>
    <col min="3" max="3" width="15.42578125" customWidth="1"/>
    <col min="4" max="4" width="16.5703125" customWidth="1"/>
    <col min="5" max="5" width="16.140625" customWidth="1"/>
    <col min="6" max="6" width="20" customWidth="1"/>
    <col min="7" max="7" width="14" customWidth="1"/>
    <col min="10" max="10" width="12.5703125" customWidth="1"/>
    <col min="11" max="11" width="10" customWidth="1"/>
    <col min="12" max="12" width="9.140625" customWidth="1"/>
    <col min="13" max="13" width="0" hidden="1" customWidth="1"/>
    <col min="14" max="14" width="10" customWidth="1"/>
    <col min="15" max="15" width="11.42578125" customWidth="1"/>
  </cols>
  <sheetData>
    <row r="1" spans="1:7" ht="15.75">
      <c r="A1" s="1" t="s">
        <v>0</v>
      </c>
      <c r="B1" s="2">
        <v>1</v>
      </c>
      <c r="C1" s="160" t="s">
        <v>1</v>
      </c>
      <c r="D1" s="160"/>
      <c r="E1" s="160"/>
      <c r="F1" s="160"/>
      <c r="G1" s="45"/>
    </row>
    <row r="2" spans="1:7" ht="15.75">
      <c r="A2" s="4"/>
      <c r="B2" s="3"/>
      <c r="C2" s="5" t="s">
        <v>2</v>
      </c>
      <c r="D2" s="5" t="s">
        <v>3</v>
      </c>
      <c r="E2" s="5" t="s">
        <v>4</v>
      </c>
      <c r="F2" s="2" t="s">
        <v>5</v>
      </c>
      <c r="G2" s="5"/>
    </row>
    <row r="3" spans="1:7" ht="15.75">
      <c r="A3" s="4"/>
      <c r="B3" s="3"/>
      <c r="C3" s="6">
        <v>0.25</v>
      </c>
      <c r="D3" s="6">
        <v>0.5</v>
      </c>
      <c r="E3" s="6">
        <v>0.75</v>
      </c>
      <c r="F3" s="40">
        <v>1</v>
      </c>
      <c r="G3" s="7"/>
    </row>
    <row r="4" spans="1:7" ht="15.75">
      <c r="A4" s="11"/>
      <c r="B4" s="22"/>
      <c r="C4" s="20"/>
      <c r="D4" s="23"/>
      <c r="E4" s="20"/>
      <c r="F4" s="41"/>
      <c r="G4" s="21"/>
    </row>
    <row r="5" spans="1:7" ht="15.75">
      <c r="A5" s="4"/>
      <c r="B5" s="22"/>
      <c r="C5" s="20"/>
      <c r="D5" s="23"/>
      <c r="E5" s="20"/>
      <c r="F5" s="41"/>
      <c r="G5" s="21"/>
    </row>
    <row r="6" spans="1:7" ht="15.75">
      <c r="A6" s="4"/>
      <c r="B6" s="22"/>
      <c r="C6" s="20"/>
      <c r="D6" s="23"/>
      <c r="E6" s="20"/>
      <c r="F6" s="41"/>
      <c r="G6" s="21"/>
    </row>
    <row r="7" spans="1:7" ht="15.75">
      <c r="A7" s="4"/>
      <c r="B7" s="3"/>
      <c r="C7" s="3"/>
      <c r="D7" s="3"/>
      <c r="E7" s="3"/>
      <c r="F7" s="15"/>
      <c r="G7" s="3"/>
    </row>
    <row r="8" spans="1:7" ht="15.75">
      <c r="A8" s="161" t="s">
        <v>6</v>
      </c>
      <c r="B8" s="162" t="s">
        <v>7</v>
      </c>
      <c r="C8" s="160" t="s">
        <v>8</v>
      </c>
      <c r="D8" s="160"/>
      <c r="E8" s="160"/>
      <c r="F8" s="160"/>
      <c r="G8" s="45"/>
    </row>
    <row r="9" spans="1:7" ht="15.75">
      <c r="A9" s="161"/>
      <c r="B9" s="162"/>
      <c r="C9" s="45" t="s">
        <v>2</v>
      </c>
      <c r="D9" s="45" t="s">
        <v>3</v>
      </c>
      <c r="E9" s="45" t="s">
        <v>4</v>
      </c>
      <c r="F9" s="45" t="s">
        <v>5</v>
      </c>
      <c r="G9" s="45"/>
    </row>
    <row r="10" spans="1:7" ht="69.75" customHeight="1">
      <c r="A10" s="55" t="s">
        <v>32</v>
      </c>
      <c r="B10" s="8">
        <v>0.15</v>
      </c>
      <c r="C10" s="9"/>
      <c r="D10" s="9"/>
      <c r="E10" s="9"/>
      <c r="F10" s="42"/>
      <c r="G10" s="9"/>
    </row>
    <row r="11" spans="1:7" ht="87.75" customHeight="1">
      <c r="A11" s="56" t="s">
        <v>31</v>
      </c>
      <c r="B11" s="8">
        <v>0.15</v>
      </c>
      <c r="C11" s="9"/>
      <c r="D11" s="9"/>
      <c r="E11" s="9"/>
      <c r="F11" s="42"/>
      <c r="G11" s="9"/>
    </row>
    <row r="12" spans="1:7" ht="60" customHeight="1">
      <c r="A12" s="58" t="s">
        <v>30</v>
      </c>
      <c r="B12" s="8">
        <v>0.15</v>
      </c>
      <c r="C12" s="9">
        <v>0</v>
      </c>
      <c r="D12" s="9"/>
      <c r="E12" s="9"/>
      <c r="F12" s="42"/>
      <c r="G12" s="9"/>
    </row>
    <row r="13" spans="1:7" ht="77.25" customHeight="1">
      <c r="A13" s="58" t="s">
        <v>29</v>
      </c>
      <c r="B13" s="8">
        <v>0.15</v>
      </c>
      <c r="C13" s="51">
        <v>0</v>
      </c>
      <c r="D13" s="9"/>
      <c r="E13" s="9"/>
      <c r="F13" s="42"/>
      <c r="G13" s="9"/>
    </row>
    <row r="14" spans="1:7" ht="15.75">
      <c r="A14" s="10"/>
      <c r="B14" s="8">
        <v>0.15</v>
      </c>
      <c r="C14" s="9"/>
      <c r="D14" s="9"/>
      <c r="E14" s="9"/>
      <c r="F14" s="42"/>
      <c r="G14" s="9"/>
    </row>
    <row r="15" spans="1:7" ht="15.75">
      <c r="A15" s="10"/>
      <c r="B15" s="8">
        <v>0.1</v>
      </c>
      <c r="C15" s="9"/>
      <c r="D15" s="9"/>
      <c r="E15" s="9"/>
      <c r="F15" s="42"/>
      <c r="G15" s="9"/>
    </row>
    <row r="16" spans="1:7" ht="15.75">
      <c r="A16" s="10"/>
      <c r="B16" s="8">
        <v>0.15</v>
      </c>
      <c r="C16" s="9"/>
      <c r="D16" s="9"/>
      <c r="E16" s="9"/>
      <c r="F16" s="42"/>
      <c r="G16" s="9"/>
    </row>
    <row r="17" spans="1:17" ht="15.75">
      <c r="A17" s="4"/>
      <c r="B17" s="3"/>
      <c r="C17" s="3"/>
      <c r="D17" s="3"/>
      <c r="E17" s="3"/>
      <c r="F17" s="15"/>
      <c r="G17" s="3"/>
    </row>
    <row r="18" spans="1:17" ht="15.75">
      <c r="A18" s="11" t="s">
        <v>9</v>
      </c>
      <c r="B18" s="12">
        <f>SUM(B10:B16)</f>
        <v>1</v>
      </c>
      <c r="C18" s="13">
        <f>SUM(C10:C12)</f>
        <v>0</v>
      </c>
      <c r="D18" s="13">
        <f>SUM(D10:D12)</f>
        <v>0</v>
      </c>
      <c r="E18" s="13">
        <f>SUM(E10:E12)</f>
        <v>0</v>
      </c>
      <c r="F18" s="13">
        <f>SUM(F10:F12)</f>
        <v>0</v>
      </c>
      <c r="G18" s="13"/>
    </row>
    <row r="19" spans="1:17" ht="15.75">
      <c r="A19" s="4"/>
      <c r="B19" s="3"/>
      <c r="C19" s="3"/>
      <c r="D19" s="3"/>
      <c r="E19" s="3"/>
      <c r="F19" s="15"/>
      <c r="G19" s="3"/>
    </row>
    <row r="20" spans="1:17" ht="15.75">
      <c r="A20" s="14" t="s">
        <v>10</v>
      </c>
      <c r="B20" s="3"/>
      <c r="C20" s="3"/>
      <c r="D20" s="3"/>
      <c r="E20" s="3"/>
      <c r="F20" s="15"/>
      <c r="G20" s="3"/>
    </row>
    <row r="21" spans="1:17" ht="15.75">
      <c r="B21" s="3"/>
      <c r="C21" s="3"/>
      <c r="D21" s="3"/>
      <c r="E21" s="3"/>
      <c r="F21" s="15"/>
      <c r="G21" s="3"/>
    </row>
    <row r="22" spans="1:17" ht="15.75">
      <c r="B22" s="3"/>
      <c r="C22" s="3"/>
      <c r="D22" s="3"/>
      <c r="E22" s="3"/>
      <c r="F22" s="15"/>
      <c r="G22" s="3"/>
    </row>
    <row r="23" spans="1:17" ht="15.75">
      <c r="B23" s="3"/>
      <c r="C23" s="3"/>
      <c r="D23" s="3"/>
      <c r="E23" s="3"/>
      <c r="F23" s="15"/>
      <c r="G23" s="3"/>
    </row>
    <row r="24" spans="1:17" ht="15.75">
      <c r="B24" s="3"/>
      <c r="C24" s="3"/>
      <c r="D24" s="3"/>
      <c r="E24" s="3"/>
      <c r="F24" s="15"/>
      <c r="G24" s="3"/>
    </row>
    <row r="25" spans="1:17" ht="15.75">
      <c r="A25" s="4"/>
      <c r="B25" s="3"/>
      <c r="C25" s="3"/>
      <c r="D25" s="3"/>
      <c r="E25" s="3"/>
      <c r="F25" s="15"/>
      <c r="G25" s="3"/>
    </row>
    <row r="26" spans="1:17" ht="15.75">
      <c r="A26" s="4"/>
      <c r="B26" s="3"/>
      <c r="C26" s="3"/>
      <c r="D26" s="3"/>
      <c r="E26" s="3"/>
      <c r="F26" s="15"/>
      <c r="G26" s="3"/>
    </row>
    <row r="27" spans="1:17" ht="15.75">
      <c r="A27" s="4"/>
      <c r="B27" s="3"/>
      <c r="C27" s="3"/>
      <c r="D27" s="3"/>
      <c r="E27" s="3"/>
      <c r="F27" s="15"/>
      <c r="G27" s="3"/>
    </row>
    <row r="28" spans="1:17" ht="26.25" customHeight="1">
      <c r="A28" s="163" t="s">
        <v>16</v>
      </c>
      <c r="B28" s="163"/>
      <c r="C28" s="163"/>
      <c r="D28" s="163"/>
      <c r="E28" s="163"/>
      <c r="F28" s="15"/>
      <c r="G28" s="3"/>
      <c r="L28" s="63"/>
      <c r="M28" s="63"/>
      <c r="N28" s="63"/>
    </row>
    <row r="29" spans="1:17" ht="15.75">
      <c r="A29" s="14" t="s">
        <v>11</v>
      </c>
      <c r="B29" s="47" t="s">
        <v>7</v>
      </c>
      <c r="C29" s="47" t="s">
        <v>12</v>
      </c>
      <c r="D29" s="47" t="s">
        <v>13</v>
      </c>
      <c r="E29" s="47" t="s">
        <v>14</v>
      </c>
      <c r="F29" s="15"/>
      <c r="G29" s="3"/>
      <c r="L29" s="63"/>
      <c r="M29" s="63"/>
      <c r="N29" s="63"/>
    </row>
    <row r="30" spans="1:17" ht="16.5" thickBot="1">
      <c r="A30" s="18"/>
      <c r="B30" s="19"/>
      <c r="C30" s="17" t="s">
        <v>23</v>
      </c>
      <c r="D30" s="17" t="s">
        <v>22</v>
      </c>
      <c r="E30" s="16"/>
      <c r="F30" s="15"/>
      <c r="G30" s="3"/>
      <c r="L30" s="63"/>
      <c r="M30" s="63"/>
      <c r="N30" s="63"/>
    </row>
    <row r="31" spans="1:17" ht="33" customHeight="1" thickBot="1">
      <c r="A31" s="59" t="s">
        <v>34</v>
      </c>
      <c r="B31" s="26">
        <v>0.15</v>
      </c>
      <c r="C31" s="27">
        <f>SUM(C32,C33,C34,C35)</f>
        <v>135</v>
      </c>
      <c r="D31" s="27">
        <v>2000</v>
      </c>
      <c r="E31" s="39">
        <f>(C31/D31)*B31</f>
        <v>1.0125E-2</v>
      </c>
      <c r="F31" s="150" t="s">
        <v>17</v>
      </c>
      <c r="G31" s="153" t="s">
        <v>25</v>
      </c>
      <c r="L31" s="63"/>
      <c r="M31" s="63"/>
      <c r="N31" s="63"/>
    </row>
    <row r="32" spans="1:17" ht="73.5" customHeight="1">
      <c r="A32" s="110" t="s">
        <v>32</v>
      </c>
      <c r="B32" s="28">
        <v>0.6</v>
      </c>
      <c r="C32" s="29">
        <v>121</v>
      </c>
      <c r="D32" s="29">
        <v>1500</v>
      </c>
      <c r="E32" s="30">
        <f>C32/D31*B31</f>
        <v>9.0749999999999997E-3</v>
      </c>
      <c r="F32" s="151"/>
      <c r="G32" s="154"/>
      <c r="I32" s="159" t="s">
        <v>39</v>
      </c>
      <c r="J32" s="159"/>
      <c r="K32" s="159"/>
      <c r="L32" s="159"/>
      <c r="M32" s="159"/>
      <c r="P32" s="60"/>
      <c r="Q32" s="60"/>
    </row>
    <row r="33" spans="1:17" ht="102.75" customHeight="1">
      <c r="A33" s="56" t="s">
        <v>31</v>
      </c>
      <c r="B33" s="28">
        <v>0.2</v>
      </c>
      <c r="C33" s="29">
        <v>14</v>
      </c>
      <c r="D33" s="29">
        <v>400</v>
      </c>
      <c r="E33" s="30">
        <f>C33/D31*B31</f>
        <v>1.0499999999999999E-3</v>
      </c>
      <c r="F33" s="151"/>
      <c r="G33" s="154"/>
      <c r="J33" s="78" t="s">
        <v>38</v>
      </c>
      <c r="K33" s="78" t="s">
        <v>37</v>
      </c>
      <c r="L33" s="78" t="s">
        <v>36</v>
      </c>
      <c r="M33" s="76" t="s">
        <v>35</v>
      </c>
      <c r="N33" s="78" t="s">
        <v>35</v>
      </c>
    </row>
    <row r="34" spans="1:17" ht="63.75" customHeight="1">
      <c r="A34" s="58" t="s">
        <v>30</v>
      </c>
      <c r="B34" s="28">
        <v>0.1</v>
      </c>
      <c r="C34" s="29">
        <v>0</v>
      </c>
      <c r="D34" s="29">
        <v>50</v>
      </c>
      <c r="E34" s="30">
        <f>C34/D31*B31</f>
        <v>0</v>
      </c>
      <c r="F34" s="151"/>
      <c r="G34" s="154"/>
      <c r="I34" s="77">
        <v>1</v>
      </c>
      <c r="J34" s="54">
        <f>E32+E38+E44</f>
        <v>3.6674999999999999E-2</v>
      </c>
      <c r="K34" s="54">
        <f>E53+E59+E65</f>
        <v>2.7749999999999997E-2</v>
      </c>
      <c r="L34" s="75"/>
      <c r="N34" s="29"/>
    </row>
    <row r="35" spans="1:17" ht="65.25" customHeight="1" thickBot="1">
      <c r="A35" s="58" t="s">
        <v>33</v>
      </c>
      <c r="B35" s="36">
        <v>0.1</v>
      </c>
      <c r="C35" s="37">
        <v>0</v>
      </c>
      <c r="D35" s="37">
        <v>50</v>
      </c>
      <c r="E35" s="38">
        <f>C35/D31*B31</f>
        <v>0</v>
      </c>
      <c r="F35" s="152"/>
      <c r="G35" s="154"/>
      <c r="I35" s="77">
        <v>2</v>
      </c>
      <c r="J35" s="54">
        <f>E33+E39+E45</f>
        <v>2.8499999999999997E-3</v>
      </c>
      <c r="K35" s="54">
        <f>E54+E60+E66</f>
        <v>1.725E-3</v>
      </c>
      <c r="N35" s="29"/>
      <c r="O35" s="60"/>
    </row>
    <row r="36" spans="1:17" ht="18.75" customHeight="1" thickBot="1">
      <c r="A36" s="31"/>
      <c r="B36" s="32">
        <f>SUM(B32,B33,B34,B35)</f>
        <v>1</v>
      </c>
      <c r="C36" s="33"/>
      <c r="D36" s="33"/>
      <c r="E36" s="66">
        <f>E32+E33+E34+E35</f>
        <v>1.0125E-2</v>
      </c>
      <c r="F36" s="43"/>
      <c r="G36" s="154"/>
      <c r="I36" s="77">
        <v>3</v>
      </c>
      <c r="J36" s="54">
        <f>E34+E40+E46</f>
        <v>8.25E-4</v>
      </c>
      <c r="K36" s="54">
        <f>E55+E61+E67</f>
        <v>1.8E-3</v>
      </c>
      <c r="N36" s="29"/>
      <c r="O36" s="60"/>
    </row>
    <row r="37" spans="1:17" ht="23.25" customHeight="1" thickBot="1">
      <c r="A37" s="25" t="s">
        <v>15</v>
      </c>
      <c r="B37" s="26">
        <v>0.15</v>
      </c>
      <c r="C37" s="27">
        <f>SUM(C38,C39,C40,C41)</f>
        <v>167</v>
      </c>
      <c r="D37" s="27">
        <v>2000</v>
      </c>
      <c r="E37" s="39">
        <f>(C37/D37)*B37</f>
        <v>1.2525E-2</v>
      </c>
      <c r="F37" s="156" t="s">
        <v>24</v>
      </c>
      <c r="G37" s="154"/>
      <c r="I37" s="77">
        <v>4</v>
      </c>
      <c r="J37" s="54">
        <f>E35+E41+E47</f>
        <v>0</v>
      </c>
      <c r="K37" s="105">
        <f>E56+E62+E68</f>
        <v>1.8749999999999999E-3</v>
      </c>
      <c r="N37" s="61"/>
      <c r="O37" s="60"/>
    </row>
    <row r="38" spans="1:17" ht="63">
      <c r="A38" s="55" t="s">
        <v>32</v>
      </c>
      <c r="B38" s="28">
        <v>0.6</v>
      </c>
      <c r="C38" s="29">
        <v>151</v>
      </c>
      <c r="D38" s="29">
        <v>1500</v>
      </c>
      <c r="E38" s="30">
        <f>C38/D37*B37</f>
        <v>1.1325E-2</v>
      </c>
      <c r="F38" s="157"/>
      <c r="G38" s="154"/>
      <c r="J38" s="79">
        <f>J34+J35+J36+J37</f>
        <v>4.0349999999999997E-2</v>
      </c>
      <c r="K38" s="79">
        <f>SUM(K34:K37)</f>
        <v>3.3149999999999999E-2</v>
      </c>
      <c r="N38" s="60"/>
      <c r="O38" s="60"/>
    </row>
    <row r="39" spans="1:17" ht="78.75">
      <c r="A39" s="56" t="s">
        <v>31</v>
      </c>
      <c r="B39" s="28">
        <v>0.2</v>
      </c>
      <c r="C39" s="29">
        <v>15</v>
      </c>
      <c r="D39" s="29">
        <v>400</v>
      </c>
      <c r="E39" s="30">
        <f>C39/D37*B37</f>
        <v>1.1249999999999999E-3</v>
      </c>
      <c r="F39" s="157" t="s">
        <v>21</v>
      </c>
      <c r="G39" s="154"/>
      <c r="J39" s="54"/>
      <c r="L39" s="60"/>
      <c r="O39" s="60"/>
    </row>
    <row r="40" spans="1:17" ht="45">
      <c r="A40" s="58" t="s">
        <v>30</v>
      </c>
      <c r="B40" s="28">
        <v>0.1</v>
      </c>
      <c r="C40" s="29">
        <v>1</v>
      </c>
      <c r="D40" s="29">
        <v>50</v>
      </c>
      <c r="E40" s="30">
        <f>C40/D37*B37</f>
        <v>7.4999999999999993E-5</v>
      </c>
      <c r="F40" s="157"/>
      <c r="G40" s="154"/>
      <c r="I40" s="63"/>
      <c r="J40" s="63"/>
      <c r="K40" s="63"/>
      <c r="L40" s="63"/>
      <c r="M40" s="63"/>
      <c r="N40" s="63"/>
      <c r="O40" s="63"/>
      <c r="P40" s="63"/>
      <c r="Q40" s="63"/>
    </row>
    <row r="41" spans="1:17" ht="63.75" thickBot="1">
      <c r="A41" s="56" t="s">
        <v>33</v>
      </c>
      <c r="B41" s="36">
        <v>0.1</v>
      </c>
      <c r="C41" s="37">
        <v>0</v>
      </c>
      <c r="D41" s="37">
        <v>50</v>
      </c>
      <c r="E41" s="30">
        <f>C41/D37*B37</f>
        <v>0</v>
      </c>
      <c r="F41" s="158"/>
      <c r="G41" s="154"/>
      <c r="I41" s="63"/>
      <c r="J41" s="63"/>
      <c r="K41" s="63"/>
      <c r="L41" s="63"/>
      <c r="M41" s="63"/>
      <c r="N41" s="63"/>
      <c r="O41" s="63"/>
      <c r="P41" s="63"/>
      <c r="Q41" s="63"/>
    </row>
    <row r="42" spans="1:17" ht="31.5" customHeight="1" thickBot="1">
      <c r="A42" s="34"/>
      <c r="B42" s="32">
        <f>B38+B39+B40+B41</f>
        <v>1</v>
      </c>
      <c r="C42" s="91"/>
      <c r="D42" s="35"/>
      <c r="E42" s="67">
        <f>E38+E39+E40+E41</f>
        <v>1.2525E-2</v>
      </c>
      <c r="F42" s="15"/>
      <c r="G42" s="154"/>
      <c r="I42" s="63"/>
      <c r="J42" s="63"/>
      <c r="K42" s="63"/>
      <c r="L42" s="63"/>
      <c r="M42" s="63"/>
      <c r="N42" s="63"/>
      <c r="O42" s="63"/>
      <c r="P42" s="63"/>
      <c r="Q42" s="63"/>
    </row>
    <row r="43" spans="1:17" ht="16.5" thickBot="1">
      <c r="A43" s="25" t="s">
        <v>15</v>
      </c>
      <c r="B43" s="26">
        <v>0.15</v>
      </c>
      <c r="C43" s="27">
        <f>SUM(C44,C45,C46,C47,)</f>
        <v>236</v>
      </c>
      <c r="D43" s="27">
        <v>2000</v>
      </c>
      <c r="E43" s="48">
        <f>(C43/D43)*B43</f>
        <v>1.7699999999999997E-2</v>
      </c>
      <c r="F43" s="150" t="s">
        <v>18</v>
      </c>
      <c r="G43" s="154"/>
      <c r="I43" s="63"/>
      <c r="J43" s="63"/>
      <c r="K43" s="63"/>
      <c r="L43" s="63"/>
      <c r="M43" s="63"/>
      <c r="N43" s="63"/>
      <c r="O43" s="63"/>
      <c r="P43" s="63"/>
      <c r="Q43" s="63"/>
    </row>
    <row r="44" spans="1:17" ht="63">
      <c r="A44" s="55" t="s">
        <v>32</v>
      </c>
      <c r="B44" s="28">
        <v>0.6</v>
      </c>
      <c r="C44" s="29">
        <v>217</v>
      </c>
      <c r="D44" s="29">
        <v>1500</v>
      </c>
      <c r="E44" s="73">
        <f>C44/D43*B43</f>
        <v>1.6274999999999998E-2</v>
      </c>
      <c r="F44" s="151"/>
      <c r="G44" s="154"/>
      <c r="I44" s="65"/>
      <c r="J44" s="63"/>
      <c r="K44" s="63"/>
      <c r="L44" s="63"/>
      <c r="M44" s="63"/>
      <c r="N44" s="63"/>
      <c r="O44" s="63"/>
      <c r="P44" s="63"/>
      <c r="Q44" s="63"/>
    </row>
    <row r="45" spans="1:17" ht="81.75" customHeight="1">
      <c r="A45" s="55" t="s">
        <v>31</v>
      </c>
      <c r="B45" s="28">
        <v>0.2</v>
      </c>
      <c r="C45" s="29">
        <v>9</v>
      </c>
      <c r="D45" s="29">
        <v>400</v>
      </c>
      <c r="E45" s="73">
        <f>C45/D43*B43</f>
        <v>6.7499999999999993E-4</v>
      </c>
      <c r="F45" s="151"/>
      <c r="G45" s="154"/>
      <c r="I45" s="65"/>
      <c r="J45" s="63"/>
      <c r="K45" s="63"/>
      <c r="L45" s="63"/>
      <c r="M45" s="63"/>
      <c r="N45" s="63"/>
      <c r="O45" s="63"/>
      <c r="P45" s="63"/>
      <c r="Q45" s="63"/>
    </row>
    <row r="46" spans="1:17" ht="65.25" customHeight="1">
      <c r="A46" s="55" t="s">
        <v>30</v>
      </c>
      <c r="B46" s="28">
        <v>0.1</v>
      </c>
      <c r="C46" s="29">
        <v>10</v>
      </c>
      <c r="D46" s="29">
        <v>50</v>
      </c>
      <c r="E46" s="73">
        <f>C46/D43*B43</f>
        <v>7.5000000000000002E-4</v>
      </c>
      <c r="F46" s="151"/>
      <c r="G46" s="154"/>
      <c r="I46" s="29"/>
    </row>
    <row r="47" spans="1:17" ht="75" customHeight="1" thickBot="1">
      <c r="A47" s="58" t="s">
        <v>33</v>
      </c>
      <c r="B47" s="36">
        <v>0.1</v>
      </c>
      <c r="C47" s="37">
        <v>0</v>
      </c>
      <c r="D47" s="37">
        <v>50</v>
      </c>
      <c r="E47" s="74">
        <f>C47/D43*B43</f>
        <v>0</v>
      </c>
      <c r="F47" s="152"/>
      <c r="G47" s="155"/>
      <c r="I47" s="29"/>
      <c r="J47" s="60"/>
    </row>
    <row r="48" spans="1:17" s="71" customFormat="1" ht="49.5" customHeight="1">
      <c r="A48" s="68"/>
      <c r="B48" s="32">
        <f>B44+B45+B46+B47</f>
        <v>1</v>
      </c>
      <c r="C48" s="33"/>
      <c r="D48" s="33"/>
      <c r="E48" s="66">
        <f>E44+E45+E46+E47</f>
        <v>1.7699999999999997E-2</v>
      </c>
      <c r="F48" s="69"/>
      <c r="G48" s="70"/>
      <c r="I48" s="33"/>
      <c r="J48" s="72"/>
    </row>
    <row r="49" spans="1:25" ht="15.75">
      <c r="A49" s="49" t="s">
        <v>27</v>
      </c>
      <c r="B49" s="52">
        <v>0.15</v>
      </c>
      <c r="C49" s="53">
        <f>C31+C37+C43</f>
        <v>538</v>
      </c>
      <c r="D49" s="53">
        <f>SUM(D44:D47)</f>
        <v>2000</v>
      </c>
      <c r="E49" s="50">
        <f>C49/D49*B49</f>
        <v>4.0350000000000004E-2</v>
      </c>
      <c r="F49" s="15"/>
      <c r="G49" s="3"/>
      <c r="I49" s="62"/>
      <c r="J49" s="60"/>
    </row>
    <row r="50" spans="1:25" ht="15.75">
      <c r="A50" s="4"/>
      <c r="B50" s="3"/>
      <c r="C50" s="3"/>
      <c r="D50" s="3"/>
      <c r="E50" s="3"/>
      <c r="F50" s="15"/>
      <c r="G50" s="3"/>
      <c r="I50" s="60"/>
      <c r="J50" s="60"/>
    </row>
    <row r="51" spans="1:25" ht="16.5" thickBot="1">
      <c r="A51" s="4"/>
      <c r="B51" s="3"/>
      <c r="C51" s="3"/>
      <c r="D51" s="3"/>
      <c r="E51" s="3"/>
      <c r="F51" s="15"/>
      <c r="G51" s="3"/>
    </row>
    <row r="52" spans="1:25" ht="16.5" customHeight="1" thickBot="1">
      <c r="A52" s="25" t="s">
        <v>15</v>
      </c>
      <c r="B52" s="26">
        <v>0.15</v>
      </c>
      <c r="C52" s="27">
        <f>SUM(C53,C54,C55,C56)</f>
        <v>152</v>
      </c>
      <c r="D52" s="27">
        <v>2000</v>
      </c>
      <c r="E52" s="39">
        <f>(C52/D52)*B52</f>
        <v>1.1399999999999999E-2</v>
      </c>
      <c r="F52" s="150" t="s">
        <v>19</v>
      </c>
      <c r="G52" s="153" t="s">
        <v>26</v>
      </c>
    </row>
    <row r="53" spans="1:25" ht="63">
      <c r="A53" s="55" t="s">
        <v>32</v>
      </c>
      <c r="B53" s="28">
        <v>0.6</v>
      </c>
      <c r="C53" s="29">
        <v>128</v>
      </c>
      <c r="D53" s="29">
        <v>1500</v>
      </c>
      <c r="E53" s="30">
        <f>C53/D52*B52</f>
        <v>9.5999999999999992E-3</v>
      </c>
      <c r="F53" s="151"/>
      <c r="G53" s="154"/>
      <c r="I53" s="54"/>
      <c r="K53" s="54"/>
    </row>
    <row r="54" spans="1:25" ht="114" customHeight="1">
      <c r="A54" s="56" t="s">
        <v>31</v>
      </c>
      <c r="B54" s="28">
        <v>0.2</v>
      </c>
      <c r="C54" s="29">
        <v>11</v>
      </c>
      <c r="D54" s="29">
        <v>400</v>
      </c>
      <c r="E54" s="46">
        <f>C54/D52*B52</f>
        <v>8.2499999999999989E-4</v>
      </c>
      <c r="F54" s="151"/>
      <c r="G54" s="154"/>
    </row>
    <row r="55" spans="1:25" ht="45">
      <c r="A55" s="58" t="s">
        <v>30</v>
      </c>
      <c r="B55" s="28">
        <v>0.1</v>
      </c>
      <c r="C55" s="29">
        <v>13</v>
      </c>
      <c r="D55" s="29">
        <v>50</v>
      </c>
      <c r="E55" s="30">
        <f>C55/D52*B52</f>
        <v>9.7499999999999996E-4</v>
      </c>
      <c r="F55" s="151"/>
      <c r="G55" s="154"/>
      <c r="I55" s="60"/>
      <c r="J55" s="60"/>
      <c r="K55" s="60"/>
    </row>
    <row r="56" spans="1:25" ht="63.75" thickBot="1">
      <c r="A56" s="57" t="s">
        <v>33</v>
      </c>
      <c r="B56" s="36">
        <v>0.1</v>
      </c>
      <c r="C56" s="37">
        <v>0</v>
      </c>
      <c r="D56" s="37">
        <v>50</v>
      </c>
      <c r="E56" s="38">
        <f>C56/D52*B52</f>
        <v>0</v>
      </c>
      <c r="F56" s="152"/>
      <c r="G56" s="154"/>
      <c r="I56" s="60"/>
      <c r="J56" s="106"/>
      <c r="K56" s="60"/>
    </row>
    <row r="57" spans="1:25" ht="49.5" customHeight="1" thickBot="1">
      <c r="A57" s="34"/>
      <c r="B57" s="80">
        <f>SUM(B53:B56)</f>
        <v>1</v>
      </c>
      <c r="C57" s="92"/>
      <c r="D57" s="35"/>
      <c r="E57" s="81"/>
      <c r="F57" s="15"/>
      <c r="G57" s="154"/>
    </row>
    <row r="58" spans="1:25" ht="16.5" thickBot="1">
      <c r="A58" s="25" t="s">
        <v>15</v>
      </c>
      <c r="B58" s="26">
        <v>0.15</v>
      </c>
      <c r="C58" s="27">
        <v>190</v>
      </c>
      <c r="D58" s="27">
        <v>2000</v>
      </c>
      <c r="E58" s="39">
        <f>(C58/D58)*B58</f>
        <v>1.4249999999999999E-2</v>
      </c>
      <c r="F58" s="156" t="s">
        <v>20</v>
      </c>
      <c r="G58" s="154"/>
    </row>
    <row r="59" spans="1:25" ht="63">
      <c r="A59" s="55" t="s">
        <v>32</v>
      </c>
      <c r="B59" s="28">
        <v>0.6</v>
      </c>
      <c r="C59" s="29">
        <v>167</v>
      </c>
      <c r="D59" s="29">
        <v>1500</v>
      </c>
      <c r="E59" s="30">
        <f>C59/D58*B58</f>
        <v>1.2525E-2</v>
      </c>
      <c r="F59" s="157"/>
      <c r="G59" s="154"/>
    </row>
    <row r="60" spans="1:25" ht="99.75" customHeight="1">
      <c r="A60" s="56" t="s">
        <v>31</v>
      </c>
      <c r="B60" s="28">
        <v>0.2</v>
      </c>
      <c r="C60" s="29">
        <v>6</v>
      </c>
      <c r="D60" s="29">
        <v>400</v>
      </c>
      <c r="E60" s="30">
        <f>C60/D58*B58</f>
        <v>4.4999999999999999E-4</v>
      </c>
      <c r="F60" s="157"/>
      <c r="G60" s="154"/>
    </row>
    <row r="61" spans="1:25" ht="45">
      <c r="A61" s="58" t="s">
        <v>30</v>
      </c>
      <c r="B61" s="28">
        <v>0.1</v>
      </c>
      <c r="C61" s="29">
        <v>7</v>
      </c>
      <c r="D61" s="29">
        <v>50</v>
      </c>
      <c r="E61" s="30">
        <f>C61/D58*B58</f>
        <v>5.2499999999999997E-4</v>
      </c>
      <c r="F61" s="157"/>
      <c r="G61" s="154"/>
      <c r="Y61" s="105">
        <f>E31+E37+E43+E52+E58+E64</f>
        <v>7.350000000000001E-2</v>
      </c>
    </row>
    <row r="62" spans="1:25" ht="63.75" thickBot="1">
      <c r="A62" s="57" t="s">
        <v>33</v>
      </c>
      <c r="B62" s="36">
        <v>0.1</v>
      </c>
      <c r="C62" s="37">
        <v>10</v>
      </c>
      <c r="D62" s="37">
        <v>50</v>
      </c>
      <c r="E62" s="38">
        <f>C62/D58*B58</f>
        <v>7.5000000000000002E-4</v>
      </c>
      <c r="F62" s="158"/>
      <c r="G62" s="154"/>
    </row>
    <row r="63" spans="1:25" ht="56.25" customHeight="1" thickBot="1">
      <c r="A63" s="24"/>
      <c r="B63" s="82">
        <f>SUM(B59:B62)</f>
        <v>1</v>
      </c>
      <c r="C63" s="90"/>
      <c r="D63" s="22"/>
      <c r="E63" s="83"/>
      <c r="F63" s="44"/>
      <c r="G63" s="154"/>
    </row>
    <row r="64" spans="1:25" ht="16.5" thickBot="1">
      <c r="A64" s="25" t="s">
        <v>15</v>
      </c>
      <c r="B64" s="26">
        <v>0.15</v>
      </c>
      <c r="C64" s="27">
        <v>100</v>
      </c>
      <c r="D64" s="27">
        <v>2000</v>
      </c>
      <c r="E64" s="39">
        <f>(C64/D64)*B64</f>
        <v>7.4999999999999997E-3</v>
      </c>
      <c r="F64" s="156" t="s">
        <v>28</v>
      </c>
      <c r="G64" s="154"/>
    </row>
    <row r="65" spans="1:15" ht="63">
      <c r="A65" s="55" t="s">
        <v>32</v>
      </c>
      <c r="B65" s="28">
        <v>0.6</v>
      </c>
      <c r="C65" s="29">
        <v>75</v>
      </c>
      <c r="D65" s="29">
        <v>1500</v>
      </c>
      <c r="E65" s="30">
        <f>C65/D64*B64</f>
        <v>5.6249999999999998E-3</v>
      </c>
      <c r="F65" s="157"/>
      <c r="G65" s="154"/>
      <c r="J65" s="64"/>
    </row>
    <row r="66" spans="1:15" ht="78.75">
      <c r="A66" s="56" t="s">
        <v>31</v>
      </c>
      <c r="B66" s="28">
        <v>0.2</v>
      </c>
      <c r="C66" s="29">
        <v>6</v>
      </c>
      <c r="D66" s="29">
        <v>400</v>
      </c>
      <c r="E66" s="30">
        <f>C66/D64*B64</f>
        <v>4.4999999999999999E-4</v>
      </c>
      <c r="F66" s="157"/>
      <c r="G66" s="154"/>
    </row>
    <row r="67" spans="1:15" ht="99.75" customHeight="1">
      <c r="A67" s="58" t="s">
        <v>30</v>
      </c>
      <c r="B67" s="28">
        <v>0.1</v>
      </c>
      <c r="C67" s="29">
        <v>4</v>
      </c>
      <c r="D67" s="29">
        <v>50</v>
      </c>
      <c r="E67" s="30">
        <f>C67/D64*B64</f>
        <v>2.9999999999999997E-4</v>
      </c>
      <c r="F67" s="157"/>
      <c r="G67" s="154"/>
    </row>
    <row r="68" spans="1:15" ht="91.5" customHeight="1" thickBot="1">
      <c r="A68" s="89" t="s">
        <v>33</v>
      </c>
      <c r="B68" s="36">
        <v>0.1</v>
      </c>
      <c r="C68" s="29">
        <v>15</v>
      </c>
      <c r="D68" s="29">
        <v>50</v>
      </c>
      <c r="E68" s="85">
        <f>C68/D64*B64</f>
        <v>1.1249999999999999E-3</v>
      </c>
      <c r="F68" s="158"/>
      <c r="G68" s="155"/>
      <c r="O68" s="60"/>
    </row>
    <row r="69" spans="1:15" ht="30.75" customHeight="1">
      <c r="A69" s="95"/>
      <c r="B69" s="86">
        <f>SUM(B65:B68)</f>
        <v>1</v>
      </c>
      <c r="C69" s="96"/>
      <c r="D69" s="96"/>
      <c r="E69" s="97"/>
      <c r="F69" s="87"/>
      <c r="G69" s="88"/>
      <c r="O69" s="60"/>
    </row>
    <row r="70" spans="1:15" ht="30.75" customHeight="1">
      <c r="A70" s="84"/>
      <c r="B70" s="86"/>
      <c r="C70" s="93"/>
      <c r="D70" s="93"/>
      <c r="E70" s="94"/>
      <c r="F70" s="87"/>
      <c r="G70" s="88"/>
      <c r="O70" s="60"/>
    </row>
    <row r="71" spans="1:15" ht="48.75" customHeight="1">
      <c r="A71" s="107" t="s">
        <v>40</v>
      </c>
      <c r="B71" s="52">
        <v>0.15</v>
      </c>
      <c r="C71" s="100">
        <f>C49+C52+C58+C64</f>
        <v>980</v>
      </c>
      <c r="D71" s="98">
        <v>2000</v>
      </c>
      <c r="E71" s="104">
        <f>C71/D71*B71</f>
        <v>7.3499999999999996E-2</v>
      </c>
      <c r="F71" s="99"/>
      <c r="G71" s="99"/>
      <c r="O71" s="60"/>
    </row>
    <row r="72" spans="1:15">
      <c r="E72" s="54"/>
      <c r="O72" s="60"/>
    </row>
    <row r="73" spans="1:15">
      <c r="J73" s="63"/>
      <c r="K73" s="63"/>
      <c r="L73" s="63"/>
      <c r="M73" s="63"/>
      <c r="N73" s="63"/>
      <c r="O73" s="60"/>
    </row>
    <row r="74" spans="1:15" ht="16.5" thickBot="1">
      <c r="J74" s="101"/>
      <c r="K74" s="102"/>
      <c r="L74" s="103"/>
      <c r="M74" s="103"/>
      <c r="N74" s="63"/>
      <c r="O74" s="60"/>
    </row>
    <row r="75" spans="1:15" ht="16.5" thickBot="1">
      <c r="A75" s="59" t="s">
        <v>34</v>
      </c>
      <c r="B75" s="26">
        <v>0.15</v>
      </c>
      <c r="C75" s="27">
        <f>SUM(C76,C77,C78,C79)</f>
        <v>0</v>
      </c>
      <c r="D75" s="27">
        <v>2000</v>
      </c>
      <c r="E75" s="39">
        <f>(C75/D75)*B75</f>
        <v>0</v>
      </c>
      <c r="F75" s="150" t="s">
        <v>41</v>
      </c>
      <c r="J75" s="63"/>
      <c r="K75" s="63"/>
      <c r="L75" s="63"/>
      <c r="M75" s="63"/>
      <c r="N75" s="63"/>
      <c r="O75" s="60"/>
    </row>
    <row r="76" spans="1:15" ht="63">
      <c r="A76" s="55" t="s">
        <v>32</v>
      </c>
      <c r="B76" s="28">
        <v>0.6</v>
      </c>
      <c r="C76" s="29"/>
      <c r="D76" s="29">
        <v>1500</v>
      </c>
      <c r="E76" s="30">
        <f>C76/D75*B75</f>
        <v>0</v>
      </c>
      <c r="F76" s="151"/>
      <c r="J76" s="63"/>
      <c r="K76" s="63"/>
      <c r="L76" s="63"/>
      <c r="M76" s="63"/>
      <c r="N76" s="63"/>
    </row>
    <row r="77" spans="1:15" ht="78.75">
      <c r="A77" s="56" t="s">
        <v>31</v>
      </c>
      <c r="B77" s="28">
        <v>0.2</v>
      </c>
      <c r="C77" s="29"/>
      <c r="D77" s="29">
        <v>400</v>
      </c>
      <c r="E77" s="30">
        <f>C77/D75*B75</f>
        <v>0</v>
      </c>
      <c r="F77" s="151"/>
      <c r="J77" s="63"/>
      <c r="K77" s="63"/>
      <c r="L77" s="63"/>
      <c r="M77" s="63"/>
      <c r="N77" s="63"/>
    </row>
    <row r="78" spans="1:15" ht="45">
      <c r="A78" s="58" t="s">
        <v>30</v>
      </c>
      <c r="B78" s="28">
        <v>0.1</v>
      </c>
      <c r="C78" s="29"/>
      <c r="D78" s="29">
        <v>50</v>
      </c>
      <c r="E78" s="30">
        <f>C78/D75*B75</f>
        <v>0</v>
      </c>
      <c r="F78" s="151"/>
      <c r="J78" s="63"/>
      <c r="K78" s="63"/>
      <c r="L78" s="63"/>
      <c r="M78" s="63"/>
      <c r="N78" s="63"/>
    </row>
    <row r="79" spans="1:15" ht="63.75" thickBot="1">
      <c r="A79" s="57" t="s">
        <v>33</v>
      </c>
      <c r="B79" s="36">
        <v>0.1</v>
      </c>
      <c r="C79" s="37"/>
      <c r="D79" s="37">
        <v>50</v>
      </c>
      <c r="E79" s="38">
        <f>C79/D75*B75</f>
        <v>0</v>
      </c>
      <c r="F79" s="152"/>
      <c r="J79" s="63"/>
      <c r="K79" s="63"/>
      <c r="L79" s="63"/>
      <c r="M79" s="63"/>
      <c r="N79" s="63"/>
    </row>
    <row r="80" spans="1:15" ht="15.75">
      <c r="A80" s="31"/>
      <c r="B80" s="32">
        <f>SUM(B76,B77,B78,B79)</f>
        <v>1</v>
      </c>
      <c r="C80" s="33"/>
      <c r="D80" s="33"/>
      <c r="E80" s="66">
        <f>E76+E77+E78+E79</f>
        <v>0</v>
      </c>
      <c r="F80" s="43"/>
    </row>
    <row r="81" spans="1:6" ht="15.75" thickBot="1"/>
    <row r="82" spans="1:6" ht="16.5" thickBot="1">
      <c r="A82" s="59" t="s">
        <v>34</v>
      </c>
      <c r="B82" s="26">
        <v>0.15</v>
      </c>
      <c r="C82" s="27">
        <f>SUM(C83,C84,C85,C86)</f>
        <v>0</v>
      </c>
      <c r="D82" s="27">
        <v>2000</v>
      </c>
      <c r="E82" s="39">
        <f>(C82/D82)*B82</f>
        <v>0</v>
      </c>
      <c r="F82" s="150" t="s">
        <v>42</v>
      </c>
    </row>
    <row r="83" spans="1:6" ht="63">
      <c r="A83" s="55" t="s">
        <v>32</v>
      </c>
      <c r="B83" s="28">
        <v>0.6</v>
      </c>
      <c r="C83" s="29"/>
      <c r="D83" s="29">
        <v>1500</v>
      </c>
      <c r="E83" s="30">
        <f>C83/D82*B82</f>
        <v>0</v>
      </c>
      <c r="F83" s="151"/>
    </row>
    <row r="84" spans="1:6" ht="78.75">
      <c r="A84" s="56" t="s">
        <v>31</v>
      </c>
      <c r="B84" s="28">
        <v>0.2</v>
      </c>
      <c r="C84" s="29"/>
      <c r="D84" s="29">
        <v>400</v>
      </c>
      <c r="E84" s="30">
        <f>C84/D82*B82</f>
        <v>0</v>
      </c>
      <c r="F84" s="151"/>
    </row>
    <row r="85" spans="1:6" ht="45">
      <c r="A85" s="58" t="s">
        <v>30</v>
      </c>
      <c r="B85" s="28">
        <v>0.1</v>
      </c>
      <c r="C85" s="29"/>
      <c r="D85" s="29">
        <v>50</v>
      </c>
      <c r="E85" s="30">
        <f>C85/D82*B82</f>
        <v>0</v>
      </c>
      <c r="F85" s="151"/>
    </row>
    <row r="86" spans="1:6" ht="63.75" thickBot="1">
      <c r="A86" s="57" t="s">
        <v>33</v>
      </c>
      <c r="B86" s="36">
        <v>0.1</v>
      </c>
      <c r="C86" s="37"/>
      <c r="D86" s="37">
        <v>50</v>
      </c>
      <c r="E86" s="38">
        <f>C86/D82*B82</f>
        <v>0</v>
      </c>
      <c r="F86" s="152"/>
    </row>
    <row r="87" spans="1:6" ht="15.75">
      <c r="A87" s="31"/>
      <c r="B87" s="32">
        <f>SUM(B83,B84,B85,B86)</f>
        <v>1</v>
      </c>
      <c r="C87" s="33"/>
      <c r="D87" s="33"/>
      <c r="E87" s="66">
        <f>E83+E84+E85+E86</f>
        <v>0</v>
      </c>
      <c r="F87" s="43"/>
    </row>
    <row r="88" spans="1:6" ht="15.75" thickBot="1"/>
    <row r="89" spans="1:6" ht="16.5" thickBot="1">
      <c r="A89" s="59" t="s">
        <v>34</v>
      </c>
      <c r="B89" s="26">
        <v>0.15</v>
      </c>
      <c r="C89" s="27">
        <f>SUM(C90,C91,C92,C93)</f>
        <v>0</v>
      </c>
      <c r="D89" s="27">
        <v>2000</v>
      </c>
      <c r="E89" s="39">
        <f>(C89/D89)*B89</f>
        <v>0</v>
      </c>
      <c r="F89" s="150" t="s">
        <v>43</v>
      </c>
    </row>
    <row r="90" spans="1:6" ht="63">
      <c r="A90" s="55" t="s">
        <v>32</v>
      </c>
      <c r="B90" s="28">
        <v>0.6</v>
      </c>
      <c r="C90" s="29"/>
      <c r="D90" s="29">
        <v>1500</v>
      </c>
      <c r="E90" s="30">
        <f>C90/D89*B89</f>
        <v>0</v>
      </c>
      <c r="F90" s="151"/>
    </row>
    <row r="91" spans="1:6" ht="78.75">
      <c r="A91" s="56" t="s">
        <v>31</v>
      </c>
      <c r="B91" s="28">
        <v>0.2</v>
      </c>
      <c r="C91" s="29"/>
      <c r="D91" s="29">
        <v>400</v>
      </c>
      <c r="E91" s="30">
        <f>C91/D89*B89</f>
        <v>0</v>
      </c>
      <c r="F91" s="151"/>
    </row>
    <row r="92" spans="1:6" ht="45">
      <c r="A92" s="58" t="s">
        <v>30</v>
      </c>
      <c r="B92" s="28">
        <v>0.1</v>
      </c>
      <c r="C92" s="29"/>
      <c r="D92" s="29">
        <v>50</v>
      </c>
      <c r="E92" s="30">
        <f>C92/D89*B89</f>
        <v>0</v>
      </c>
      <c r="F92" s="151"/>
    </row>
    <row r="93" spans="1:6" ht="63.75" thickBot="1">
      <c r="A93" s="57" t="s">
        <v>33</v>
      </c>
      <c r="B93" s="36">
        <v>0.1</v>
      </c>
      <c r="C93" s="37"/>
      <c r="D93" s="37">
        <v>50</v>
      </c>
      <c r="E93" s="38">
        <f>C93/D89*B89</f>
        <v>0</v>
      </c>
      <c r="F93" s="152"/>
    </row>
    <row r="94" spans="1:6" ht="15.75">
      <c r="A94" s="31"/>
      <c r="B94" s="32">
        <f>SUM(B90,B91,B92,B93)</f>
        <v>1</v>
      </c>
      <c r="C94" s="33"/>
      <c r="D94" s="33"/>
      <c r="E94" s="66">
        <f>E90+E91+E92+E93</f>
        <v>0</v>
      </c>
      <c r="F94" s="43"/>
    </row>
    <row r="95" spans="1:6" ht="15.75" thickBot="1"/>
    <row r="96" spans="1:6" ht="16.5" thickBot="1">
      <c r="A96" s="59" t="s">
        <v>34</v>
      </c>
      <c r="B96" s="26">
        <v>0.15</v>
      </c>
      <c r="C96" s="27">
        <f>SUM(C97,C98,C99,C100)</f>
        <v>0</v>
      </c>
      <c r="D96" s="27">
        <v>2000</v>
      </c>
      <c r="E96" s="39">
        <f>(C96/D96)*B96</f>
        <v>0</v>
      </c>
      <c r="F96" s="150" t="s">
        <v>44</v>
      </c>
    </row>
    <row r="97" spans="1:6" ht="63">
      <c r="A97" s="55" t="s">
        <v>32</v>
      </c>
      <c r="B97" s="28">
        <v>0.6</v>
      </c>
      <c r="C97" s="29"/>
      <c r="D97" s="29">
        <v>1500</v>
      </c>
      <c r="E97" s="30">
        <f>C97/D96*B96</f>
        <v>0</v>
      </c>
      <c r="F97" s="151"/>
    </row>
    <row r="98" spans="1:6" ht="78.75">
      <c r="A98" s="56" t="s">
        <v>31</v>
      </c>
      <c r="B98" s="28">
        <v>0.2</v>
      </c>
      <c r="C98" s="29"/>
      <c r="D98" s="29">
        <v>400</v>
      </c>
      <c r="E98" s="30">
        <f>C98/D96*B96</f>
        <v>0</v>
      </c>
      <c r="F98" s="151"/>
    </row>
    <row r="99" spans="1:6" ht="45">
      <c r="A99" s="58" t="s">
        <v>30</v>
      </c>
      <c r="B99" s="28">
        <v>0.1</v>
      </c>
      <c r="C99" s="29"/>
      <c r="D99" s="29">
        <v>50</v>
      </c>
      <c r="E99" s="30">
        <f>C99/D96*B96</f>
        <v>0</v>
      </c>
      <c r="F99" s="151"/>
    </row>
    <row r="100" spans="1:6" ht="63.75" thickBot="1">
      <c r="A100" s="57" t="s">
        <v>33</v>
      </c>
      <c r="B100" s="36">
        <v>0.1</v>
      </c>
      <c r="C100" s="37"/>
      <c r="D100" s="37">
        <v>50</v>
      </c>
      <c r="E100" s="38">
        <f>C100/D96*B96</f>
        <v>0</v>
      </c>
      <c r="F100" s="152"/>
    </row>
    <row r="101" spans="1:6" ht="15.75">
      <c r="A101" s="31"/>
      <c r="B101" s="32">
        <f>SUM(B97,B98,B99,B100)</f>
        <v>1</v>
      </c>
      <c r="C101" s="33"/>
      <c r="D101" s="33"/>
      <c r="E101" s="66">
        <f>E97+E98+E99+E100</f>
        <v>0</v>
      </c>
      <c r="F101" s="43"/>
    </row>
    <row r="102" spans="1:6" ht="15.75" thickBot="1"/>
    <row r="103" spans="1:6" ht="16.5" thickBot="1">
      <c r="A103" s="59" t="s">
        <v>34</v>
      </c>
      <c r="B103" s="26">
        <v>0.15</v>
      </c>
      <c r="C103" s="27">
        <f>SUM(C104,C105,C106,C107)</f>
        <v>0</v>
      </c>
      <c r="D103" s="27">
        <v>2000</v>
      </c>
      <c r="E103" s="39">
        <f>(C103/D103)*B103</f>
        <v>0</v>
      </c>
      <c r="F103" s="150" t="s">
        <v>45</v>
      </c>
    </row>
    <row r="104" spans="1:6" ht="63">
      <c r="A104" s="55" t="s">
        <v>32</v>
      </c>
      <c r="B104" s="28">
        <v>0.6</v>
      </c>
      <c r="C104" s="29"/>
      <c r="D104" s="29">
        <v>1500</v>
      </c>
      <c r="E104" s="30">
        <f>C104/D103*B103</f>
        <v>0</v>
      </c>
      <c r="F104" s="151"/>
    </row>
    <row r="105" spans="1:6" ht="78.75">
      <c r="A105" s="56" t="s">
        <v>31</v>
      </c>
      <c r="B105" s="28">
        <v>0.2</v>
      </c>
      <c r="C105" s="29"/>
      <c r="D105" s="29">
        <v>400</v>
      </c>
      <c r="E105" s="30">
        <f>C105/D103*B103</f>
        <v>0</v>
      </c>
      <c r="F105" s="151"/>
    </row>
    <row r="106" spans="1:6" ht="45">
      <c r="A106" s="58" t="s">
        <v>30</v>
      </c>
      <c r="B106" s="28">
        <v>0.1</v>
      </c>
      <c r="C106" s="29"/>
      <c r="D106" s="29">
        <v>50</v>
      </c>
      <c r="E106" s="30">
        <f>C106/D103*B103</f>
        <v>0</v>
      </c>
      <c r="F106" s="151"/>
    </row>
    <row r="107" spans="1:6" ht="63.75" thickBot="1">
      <c r="A107" s="57" t="s">
        <v>33</v>
      </c>
      <c r="B107" s="36">
        <v>0.1</v>
      </c>
      <c r="C107" s="37"/>
      <c r="D107" s="37">
        <v>50</v>
      </c>
      <c r="E107" s="38">
        <f>C107/D103*B103</f>
        <v>0</v>
      </c>
      <c r="F107" s="152"/>
    </row>
    <row r="108" spans="1:6" ht="15.75">
      <c r="A108" s="31"/>
      <c r="B108" s="32">
        <f>SUM(B104,B105,B106,B107)</f>
        <v>1</v>
      </c>
      <c r="C108" s="33"/>
      <c r="D108" s="33"/>
      <c r="E108" s="66">
        <f>E104+E105+E106+E107</f>
        <v>0</v>
      </c>
      <c r="F108" s="43"/>
    </row>
    <row r="109" spans="1:6" ht="15.75" thickBot="1"/>
    <row r="110" spans="1:6" ht="16.5" thickBot="1">
      <c r="A110" s="59" t="s">
        <v>34</v>
      </c>
      <c r="B110" s="26">
        <v>0.15</v>
      </c>
      <c r="C110" s="27">
        <f>SUM(C111,C112,C113,C114)</f>
        <v>0</v>
      </c>
      <c r="D110" s="27">
        <v>2000</v>
      </c>
      <c r="E110" s="39">
        <f>(C110/D110)*B110</f>
        <v>0</v>
      </c>
      <c r="F110" s="150" t="s">
        <v>46</v>
      </c>
    </row>
    <row r="111" spans="1:6" ht="63">
      <c r="A111" s="55" t="s">
        <v>32</v>
      </c>
      <c r="B111" s="28">
        <v>0.6</v>
      </c>
      <c r="C111" s="29"/>
      <c r="D111" s="29">
        <v>1500</v>
      </c>
      <c r="E111" s="30">
        <f>C111/D110*B110</f>
        <v>0</v>
      </c>
      <c r="F111" s="151"/>
    </row>
    <row r="112" spans="1:6" ht="78.75">
      <c r="A112" s="56" t="s">
        <v>31</v>
      </c>
      <c r="B112" s="28">
        <v>0.2</v>
      </c>
      <c r="C112" s="29"/>
      <c r="D112" s="29">
        <v>400</v>
      </c>
      <c r="E112" s="30">
        <f>C112/D110*B110</f>
        <v>0</v>
      </c>
      <c r="F112" s="151"/>
    </row>
    <row r="113" spans="1:6" ht="45">
      <c r="A113" s="58" t="s">
        <v>30</v>
      </c>
      <c r="B113" s="28">
        <v>0.1</v>
      </c>
      <c r="C113" s="29"/>
      <c r="D113" s="29">
        <v>50</v>
      </c>
      <c r="E113" s="30">
        <f>C113/D110*B110</f>
        <v>0</v>
      </c>
      <c r="F113" s="151"/>
    </row>
    <row r="114" spans="1:6" ht="63.75" thickBot="1">
      <c r="A114" s="57" t="s">
        <v>33</v>
      </c>
      <c r="B114" s="36">
        <v>0.1</v>
      </c>
      <c r="C114" s="37"/>
      <c r="D114" s="37">
        <v>50</v>
      </c>
      <c r="E114" s="38">
        <f>C114/D110*B110</f>
        <v>0</v>
      </c>
      <c r="F114" s="152"/>
    </row>
    <row r="115" spans="1:6" ht="15.75">
      <c r="A115" s="31"/>
      <c r="B115" s="32">
        <f>SUM(B111,B112,B113,B114)</f>
        <v>1</v>
      </c>
      <c r="C115" s="33"/>
      <c r="D115" s="33"/>
      <c r="E115" s="66">
        <f>E111+E112+E113+E114</f>
        <v>0</v>
      </c>
      <c r="F115" s="43"/>
    </row>
    <row r="118" spans="1:6" ht="54.75" customHeight="1">
      <c r="A118" s="107" t="s">
        <v>47</v>
      </c>
      <c r="B118" s="108">
        <v>0.15</v>
      </c>
    </row>
  </sheetData>
  <mergeCells count="20">
    <mergeCell ref="I32:M32"/>
    <mergeCell ref="C1:F1"/>
    <mergeCell ref="A8:A9"/>
    <mergeCell ref="B8:B9"/>
    <mergeCell ref="C8:F8"/>
    <mergeCell ref="A28:E28"/>
    <mergeCell ref="G31:G47"/>
    <mergeCell ref="F37:F41"/>
    <mergeCell ref="F43:F47"/>
    <mergeCell ref="F52:F56"/>
    <mergeCell ref="G52:G68"/>
    <mergeCell ref="F58:F62"/>
    <mergeCell ref="F31:F35"/>
    <mergeCell ref="F64:F68"/>
    <mergeCell ref="F110:F114"/>
    <mergeCell ref="F75:F79"/>
    <mergeCell ref="F82:F86"/>
    <mergeCell ref="F89:F93"/>
    <mergeCell ref="F96:F100"/>
    <mergeCell ref="F103:F107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topLeftCell="A61" zoomScale="90" zoomScaleNormal="90" workbookViewId="0">
      <selection activeCell="D66" sqref="D66"/>
    </sheetView>
  </sheetViews>
  <sheetFormatPr baseColWidth="10" defaultRowHeight="15"/>
  <cols>
    <col min="1" max="1" width="94.7109375" customWidth="1"/>
    <col min="2" max="2" width="17.5703125" bestFit="1" customWidth="1"/>
    <col min="3" max="3" width="15.42578125" customWidth="1"/>
    <col min="4" max="4" width="16.5703125" customWidth="1"/>
    <col min="5" max="5" width="17.140625" customWidth="1"/>
    <col min="6" max="6" width="20" customWidth="1"/>
    <col min="7" max="7" width="14" customWidth="1"/>
    <col min="10" max="11" width="10" customWidth="1"/>
    <col min="12" max="12" width="9.140625" customWidth="1"/>
    <col min="13" max="13" width="0" hidden="1" customWidth="1"/>
    <col min="14" max="14" width="10" customWidth="1"/>
    <col min="15" max="15" width="11.42578125" customWidth="1"/>
  </cols>
  <sheetData>
    <row r="1" spans="1:7" ht="27" customHeight="1">
      <c r="A1" s="111" t="s">
        <v>48</v>
      </c>
      <c r="B1" s="2">
        <v>1</v>
      </c>
      <c r="C1" s="160" t="s">
        <v>1</v>
      </c>
      <c r="D1" s="160"/>
      <c r="E1" s="160"/>
      <c r="F1" s="160"/>
      <c r="G1" s="109"/>
    </row>
    <row r="2" spans="1:7" ht="21.75" customHeight="1">
      <c r="A2" s="4"/>
      <c r="B2" s="3"/>
      <c r="C2" s="19" t="s">
        <v>2</v>
      </c>
      <c r="D2" s="19" t="s">
        <v>3</v>
      </c>
      <c r="E2" s="19" t="s">
        <v>4</v>
      </c>
      <c r="F2" s="119" t="s">
        <v>5</v>
      </c>
      <c r="G2" s="19"/>
    </row>
    <row r="3" spans="1:7" ht="22.5" customHeight="1">
      <c r="A3" s="4"/>
      <c r="B3" s="3"/>
      <c r="C3" s="117">
        <v>0.25</v>
      </c>
      <c r="D3" s="117">
        <v>0.5</v>
      </c>
      <c r="E3" s="117">
        <v>0.75</v>
      </c>
      <c r="F3" s="114">
        <v>1</v>
      </c>
      <c r="G3" s="118"/>
    </row>
    <row r="4" spans="1:7" ht="15.75">
      <c r="A4" s="4"/>
      <c r="B4" s="3"/>
      <c r="C4" s="3"/>
      <c r="D4" s="3"/>
      <c r="E4" s="3"/>
      <c r="F4" s="15"/>
      <c r="G4" s="3"/>
    </row>
    <row r="5" spans="1:7" ht="15.75">
      <c r="A5" s="161" t="s">
        <v>6</v>
      </c>
      <c r="B5" s="162" t="s">
        <v>7</v>
      </c>
      <c r="C5" s="160" t="s">
        <v>8</v>
      </c>
      <c r="D5" s="160"/>
      <c r="E5" s="160"/>
      <c r="F5" s="160"/>
      <c r="G5" s="109"/>
    </row>
    <row r="6" spans="1:7" ht="15.75">
      <c r="A6" s="161"/>
      <c r="B6" s="162"/>
      <c r="C6" s="109" t="s">
        <v>2</v>
      </c>
      <c r="D6" s="109" t="s">
        <v>3</v>
      </c>
      <c r="E6" s="109" t="s">
        <v>4</v>
      </c>
      <c r="F6" s="109" t="s">
        <v>5</v>
      </c>
      <c r="G6" s="109"/>
    </row>
    <row r="7" spans="1:7" ht="84.75" customHeight="1">
      <c r="A7" s="112" t="s">
        <v>49</v>
      </c>
      <c r="B7" s="115">
        <v>0.5</v>
      </c>
      <c r="C7" s="9"/>
      <c r="D7" s="9"/>
      <c r="E7" s="9"/>
      <c r="F7" s="42"/>
      <c r="G7" s="9"/>
    </row>
    <row r="8" spans="1:7" ht="73.5" customHeight="1">
      <c r="A8" s="113" t="s">
        <v>55</v>
      </c>
      <c r="B8" s="115">
        <v>0.5</v>
      </c>
      <c r="C8" s="9"/>
      <c r="D8" s="9"/>
      <c r="E8" s="9"/>
      <c r="F8" s="42"/>
      <c r="G8" s="9"/>
    </row>
    <row r="9" spans="1:7" ht="15.75">
      <c r="A9" s="4"/>
      <c r="B9" s="3"/>
      <c r="C9" s="3"/>
      <c r="D9" s="3"/>
      <c r="E9" s="3"/>
      <c r="F9" s="15"/>
      <c r="G9" s="3"/>
    </row>
    <row r="10" spans="1:7" ht="15.75">
      <c r="A10" s="11" t="s">
        <v>9</v>
      </c>
      <c r="B10" s="12">
        <f>SUM(B7:B8)</f>
        <v>1</v>
      </c>
      <c r="C10" s="13">
        <f>SUM(C7:C8)</f>
        <v>0</v>
      </c>
      <c r="D10" s="13">
        <f>SUM(D7:D8)</f>
        <v>0</v>
      </c>
      <c r="E10" s="13">
        <f>SUM(E7:E8)</f>
        <v>0</v>
      </c>
      <c r="F10" s="13">
        <f>SUM(F7:F8)</f>
        <v>0</v>
      </c>
      <c r="G10" s="13"/>
    </row>
    <row r="11" spans="1:7" ht="15.75">
      <c r="A11" s="4"/>
      <c r="B11" s="3"/>
      <c r="C11" s="3"/>
      <c r="D11" s="3"/>
      <c r="E11" s="3"/>
      <c r="F11" s="15"/>
      <c r="G11" s="3"/>
    </row>
    <row r="12" spans="1:7" ht="15.75">
      <c r="A12" s="14" t="s">
        <v>10</v>
      </c>
      <c r="B12" s="3"/>
      <c r="C12" s="3"/>
      <c r="D12" s="3"/>
      <c r="E12" s="3"/>
      <c r="F12" s="15"/>
      <c r="G12" s="3"/>
    </row>
    <row r="13" spans="1:7" ht="51.75" customHeight="1">
      <c r="A13" s="116" t="s">
        <v>50</v>
      </c>
      <c r="B13" s="3"/>
      <c r="C13" s="3"/>
      <c r="D13" s="3"/>
      <c r="E13" s="3"/>
      <c r="F13" s="15"/>
      <c r="G13" s="3"/>
    </row>
    <row r="14" spans="1:7" ht="15.75">
      <c r="B14" s="3"/>
      <c r="C14" s="3"/>
      <c r="D14" s="3"/>
      <c r="E14" s="3"/>
      <c r="F14" s="15"/>
      <c r="G14" s="3"/>
    </row>
    <row r="15" spans="1:7" ht="15.75">
      <c r="A15" s="4"/>
      <c r="B15" s="3"/>
      <c r="C15" s="3"/>
      <c r="D15" s="3"/>
      <c r="E15" s="3"/>
      <c r="F15" s="15"/>
      <c r="G15" s="3"/>
    </row>
    <row r="16" spans="1:7" ht="26.25" customHeight="1">
      <c r="A16" s="163" t="s">
        <v>16</v>
      </c>
      <c r="B16" s="163"/>
      <c r="C16" s="163"/>
      <c r="D16" s="163"/>
      <c r="E16" s="163"/>
      <c r="F16" s="15"/>
      <c r="G16" s="3"/>
    </row>
    <row r="17" spans="1:17" ht="15.75">
      <c r="A17" s="14" t="s">
        <v>11</v>
      </c>
      <c r="B17" s="109" t="s">
        <v>7</v>
      </c>
      <c r="C17" s="109" t="s">
        <v>12</v>
      </c>
      <c r="D17" s="109" t="s">
        <v>13</v>
      </c>
      <c r="E17" s="109" t="s">
        <v>14</v>
      </c>
      <c r="F17" s="15"/>
      <c r="G17" s="3"/>
    </row>
    <row r="18" spans="1:17" ht="16.5" thickBot="1">
      <c r="A18" s="18"/>
      <c r="B18" s="19"/>
      <c r="C18" s="17" t="s">
        <v>23</v>
      </c>
      <c r="D18" s="17" t="s">
        <v>22</v>
      </c>
      <c r="E18" s="16"/>
      <c r="F18" s="15"/>
      <c r="G18" s="3"/>
    </row>
    <row r="19" spans="1:17" ht="33" customHeight="1" thickBot="1">
      <c r="A19" s="120" t="s">
        <v>57</v>
      </c>
      <c r="B19" s="26">
        <v>0.5</v>
      </c>
      <c r="C19" s="27">
        <f>SUM(C20,C21,C22,C23)</f>
        <v>3</v>
      </c>
      <c r="D19" s="27">
        <v>10</v>
      </c>
      <c r="E19" s="39">
        <f>(C19/D19)*B19</f>
        <v>0.15</v>
      </c>
      <c r="F19" s="164" t="s">
        <v>17</v>
      </c>
      <c r="G19" s="153" t="s">
        <v>25</v>
      </c>
    </row>
    <row r="20" spans="1:17" ht="26.25" customHeight="1">
      <c r="A20" s="58" t="s">
        <v>52</v>
      </c>
      <c r="B20" s="128">
        <v>1</v>
      </c>
      <c r="C20" s="29">
        <v>3</v>
      </c>
      <c r="D20" s="29">
        <v>4</v>
      </c>
      <c r="E20" s="30">
        <f>C20/D19*B19</f>
        <v>0.15</v>
      </c>
      <c r="F20" s="165"/>
      <c r="G20" s="154"/>
      <c r="I20" s="167" t="s">
        <v>39</v>
      </c>
      <c r="J20" s="167"/>
      <c r="K20" s="167"/>
      <c r="L20" s="167"/>
      <c r="M20" s="167"/>
      <c r="N20" s="167"/>
      <c r="P20" s="60"/>
      <c r="Q20" s="60"/>
    </row>
    <row r="21" spans="1:17" ht="28.5" customHeight="1">
      <c r="A21" s="56" t="s">
        <v>53</v>
      </c>
      <c r="B21" s="128">
        <v>0</v>
      </c>
      <c r="C21" s="29">
        <v>0</v>
      </c>
      <c r="D21" s="29">
        <v>3</v>
      </c>
      <c r="E21" s="30">
        <f>C21/D19*B19</f>
        <v>0</v>
      </c>
      <c r="F21" s="165"/>
      <c r="G21" s="154"/>
      <c r="J21" s="78" t="s">
        <v>38</v>
      </c>
      <c r="K21" s="78" t="s">
        <v>37</v>
      </c>
      <c r="L21" s="78" t="s">
        <v>36</v>
      </c>
      <c r="M21" s="76" t="s">
        <v>35</v>
      </c>
      <c r="N21" s="78" t="s">
        <v>35</v>
      </c>
    </row>
    <row r="22" spans="1:17" ht="28.5" customHeight="1">
      <c r="A22" s="58" t="s">
        <v>54</v>
      </c>
      <c r="B22" s="128">
        <v>0</v>
      </c>
      <c r="C22" s="29">
        <v>0</v>
      </c>
      <c r="D22" s="29">
        <v>2</v>
      </c>
      <c r="E22" s="30">
        <f>C22/D19*B19</f>
        <v>0</v>
      </c>
      <c r="F22" s="165"/>
      <c r="G22" s="154"/>
      <c r="I22" s="77">
        <v>1</v>
      </c>
      <c r="J22" s="54">
        <f>E20+E26+E32</f>
        <v>0.45</v>
      </c>
      <c r="K22" s="54">
        <f>E41+E47+E53</f>
        <v>0.5</v>
      </c>
      <c r="L22" s="75"/>
      <c r="N22" s="29"/>
    </row>
    <row r="23" spans="1:17" ht="26.25" customHeight="1" thickBot="1">
      <c r="A23" s="58" t="s">
        <v>56</v>
      </c>
      <c r="B23" s="129">
        <v>0</v>
      </c>
      <c r="C23" s="37">
        <v>0</v>
      </c>
      <c r="D23" s="37">
        <v>1</v>
      </c>
      <c r="E23" s="38">
        <f>C23/D19*B19</f>
        <v>0</v>
      </c>
      <c r="F23" s="166"/>
      <c r="G23" s="154"/>
      <c r="I23" s="77">
        <v>2</v>
      </c>
      <c r="J23" s="54">
        <f>E21+E27+E33</f>
        <v>0.15000000000000002</v>
      </c>
      <c r="K23" s="54">
        <f>E42+E48+E54</f>
        <v>0.2</v>
      </c>
      <c r="N23" s="29"/>
      <c r="O23" s="60"/>
    </row>
    <row r="24" spans="1:17" ht="18.75" customHeight="1" thickBot="1">
      <c r="A24" s="31"/>
      <c r="B24" s="32">
        <f>SUM(B20:B23)</f>
        <v>1</v>
      </c>
      <c r="C24" s="33"/>
      <c r="D24" s="33"/>
      <c r="E24" s="66">
        <f>E20+E21+E22+E23</f>
        <v>0.15</v>
      </c>
      <c r="F24" s="43"/>
      <c r="G24" s="154"/>
      <c r="I24" s="77">
        <v>3</v>
      </c>
      <c r="J24" s="54">
        <f>E22+E28+E34</f>
        <v>0</v>
      </c>
      <c r="K24" s="54">
        <f>E43+E49+E55</f>
        <v>0.30000000000000004</v>
      </c>
      <c r="N24" s="29"/>
      <c r="O24" s="60"/>
    </row>
    <row r="25" spans="1:17" ht="23.25" customHeight="1" thickBot="1">
      <c r="A25" s="121" t="s">
        <v>51</v>
      </c>
      <c r="B25" s="26">
        <v>0.5</v>
      </c>
      <c r="C25" s="27">
        <f>SUM(C26,C27,C28,C29)</f>
        <v>4</v>
      </c>
      <c r="D25" s="27">
        <v>10</v>
      </c>
      <c r="E25" s="39">
        <f>(C25/D25)*B25</f>
        <v>0.2</v>
      </c>
      <c r="F25" s="164" t="s">
        <v>24</v>
      </c>
      <c r="G25" s="154"/>
      <c r="I25" s="77">
        <v>4</v>
      </c>
      <c r="J25" s="54">
        <f>E23+E29+E35</f>
        <v>0.1</v>
      </c>
      <c r="K25" s="105">
        <f>E44+E50+E56</f>
        <v>0.1</v>
      </c>
      <c r="N25" s="61"/>
      <c r="O25" s="60"/>
    </row>
    <row r="26" spans="1:17" ht="15.75">
      <c r="A26" s="58" t="s">
        <v>52</v>
      </c>
      <c r="B26" s="128">
        <v>0.5</v>
      </c>
      <c r="C26" s="29">
        <v>2</v>
      </c>
      <c r="D26" s="29">
        <v>4</v>
      </c>
      <c r="E26" s="30">
        <f>C26/D25*B25</f>
        <v>0.1</v>
      </c>
      <c r="F26" s="165"/>
      <c r="G26" s="154"/>
      <c r="J26" s="79">
        <f>J22+J23+J24+J25</f>
        <v>0.70000000000000007</v>
      </c>
      <c r="K26" s="79">
        <f>SUM(K22:K25)</f>
        <v>1.1000000000000001</v>
      </c>
      <c r="N26" s="60"/>
      <c r="O26" s="60"/>
    </row>
    <row r="27" spans="1:17" ht="31.5">
      <c r="A27" s="56" t="s">
        <v>53</v>
      </c>
      <c r="B27" s="128">
        <v>0.3</v>
      </c>
      <c r="C27" s="29">
        <v>1</v>
      </c>
      <c r="D27" s="29">
        <v>2</v>
      </c>
      <c r="E27" s="30">
        <f>C27/D25*B25</f>
        <v>0.05</v>
      </c>
      <c r="F27" s="165" t="s">
        <v>21</v>
      </c>
      <c r="G27" s="154"/>
      <c r="J27" s="54"/>
      <c r="L27" s="60"/>
      <c r="O27" s="60"/>
    </row>
    <row r="28" spans="1:17" ht="15.75">
      <c r="A28" s="58" t="s">
        <v>54</v>
      </c>
      <c r="B28" s="128">
        <v>0</v>
      </c>
      <c r="C28" s="29">
        <v>0</v>
      </c>
      <c r="D28" s="29">
        <v>1</v>
      </c>
      <c r="E28" s="30">
        <f>C28/D25*B25</f>
        <v>0</v>
      </c>
      <c r="F28" s="165"/>
      <c r="G28" s="154"/>
      <c r="I28" s="63"/>
      <c r="J28" s="63"/>
      <c r="K28" s="63"/>
      <c r="L28" s="63"/>
      <c r="M28" s="63"/>
      <c r="N28" s="63"/>
      <c r="O28" s="63"/>
      <c r="P28" s="63"/>
      <c r="Q28" s="63"/>
    </row>
    <row r="29" spans="1:17" ht="30.75" thickBot="1">
      <c r="A29" s="58" t="s">
        <v>56</v>
      </c>
      <c r="B29" s="129">
        <v>0.2</v>
      </c>
      <c r="C29" s="37">
        <v>1</v>
      </c>
      <c r="D29" s="37">
        <v>3</v>
      </c>
      <c r="E29" s="30">
        <f>C29/D25*B25</f>
        <v>0.05</v>
      </c>
      <c r="F29" s="166"/>
      <c r="G29" s="154"/>
      <c r="I29" s="63"/>
      <c r="J29" s="63"/>
      <c r="K29" s="63"/>
      <c r="L29" s="63"/>
      <c r="M29" s="63"/>
      <c r="N29" s="63"/>
      <c r="O29" s="63"/>
      <c r="P29" s="63"/>
      <c r="Q29" s="63"/>
    </row>
    <row r="30" spans="1:17" ht="31.5" customHeight="1" thickBot="1">
      <c r="A30" s="34"/>
      <c r="B30" s="32">
        <f>B26+B27+B28+B29</f>
        <v>1</v>
      </c>
      <c r="C30" s="91"/>
      <c r="D30" s="35"/>
      <c r="E30" s="67">
        <f>E26+E27+E28+E29</f>
        <v>0.2</v>
      </c>
      <c r="F30" s="15"/>
      <c r="G30" s="154"/>
      <c r="I30" s="63"/>
      <c r="J30" s="63"/>
      <c r="K30" s="63"/>
      <c r="L30" s="63"/>
      <c r="M30" s="63"/>
      <c r="N30" s="63"/>
      <c r="O30" s="63"/>
      <c r="P30" s="63"/>
      <c r="Q30" s="63"/>
    </row>
    <row r="31" spans="1:17" ht="16.5" thickBot="1">
      <c r="A31" s="121" t="s">
        <v>58</v>
      </c>
      <c r="B31" s="26">
        <v>0.5</v>
      </c>
      <c r="C31" s="27">
        <f>SUM(C32,C33,C34,C35,)</f>
        <v>7</v>
      </c>
      <c r="D31" s="27">
        <v>10</v>
      </c>
      <c r="E31" s="48">
        <f>(C31/D31)*B31</f>
        <v>0.35</v>
      </c>
      <c r="F31" s="164" t="s">
        <v>18</v>
      </c>
      <c r="G31" s="154"/>
      <c r="I31" s="63"/>
      <c r="J31" s="63"/>
      <c r="K31" s="63"/>
      <c r="L31" s="63"/>
      <c r="M31" s="63"/>
      <c r="N31" s="63"/>
      <c r="O31" s="63"/>
      <c r="P31" s="63"/>
      <c r="Q31" s="63"/>
    </row>
    <row r="32" spans="1:17" ht="15.75">
      <c r="A32" s="55" t="s">
        <v>52</v>
      </c>
      <c r="B32" s="128">
        <v>0.5</v>
      </c>
      <c r="C32" s="29">
        <v>4</v>
      </c>
      <c r="D32" s="29">
        <v>5</v>
      </c>
      <c r="E32" s="73">
        <f>C32/D31*B31</f>
        <v>0.2</v>
      </c>
      <c r="F32" s="165"/>
      <c r="G32" s="154"/>
      <c r="I32" s="65"/>
      <c r="J32" s="63"/>
      <c r="K32" s="63"/>
      <c r="L32" s="63"/>
      <c r="M32" s="63"/>
      <c r="N32" s="63"/>
      <c r="O32" s="63"/>
      <c r="P32" s="63"/>
      <c r="Q32" s="63"/>
    </row>
    <row r="33" spans="1:17" ht="24.75" customHeight="1">
      <c r="A33" s="122" t="s">
        <v>53</v>
      </c>
      <c r="B33" s="128">
        <v>0.4</v>
      </c>
      <c r="C33" s="29">
        <v>2</v>
      </c>
      <c r="D33" s="29">
        <v>4</v>
      </c>
      <c r="E33" s="73">
        <f>C33/D31*B31</f>
        <v>0.1</v>
      </c>
      <c r="F33" s="165"/>
      <c r="G33" s="154"/>
      <c r="I33" s="65"/>
      <c r="J33" s="63"/>
      <c r="K33" s="63"/>
      <c r="L33" s="63"/>
      <c r="M33" s="63"/>
      <c r="N33" s="63"/>
      <c r="O33" s="63"/>
      <c r="P33" s="63"/>
      <c r="Q33" s="63"/>
    </row>
    <row r="34" spans="1:17" ht="27.75" customHeight="1">
      <c r="A34" s="122" t="s">
        <v>54</v>
      </c>
      <c r="B34" s="128">
        <v>0</v>
      </c>
      <c r="C34" s="29">
        <v>0</v>
      </c>
      <c r="D34" s="29">
        <v>0</v>
      </c>
      <c r="E34" s="73">
        <f>C34/D31*B31</f>
        <v>0</v>
      </c>
      <c r="F34" s="165"/>
      <c r="G34" s="154"/>
      <c r="I34" s="29"/>
    </row>
    <row r="35" spans="1:17" ht="36.75" customHeight="1" thickBot="1">
      <c r="A35" s="58" t="s">
        <v>56</v>
      </c>
      <c r="B35" s="129">
        <v>0.1</v>
      </c>
      <c r="C35" s="37">
        <v>1</v>
      </c>
      <c r="D35" s="37">
        <v>1</v>
      </c>
      <c r="E35" s="74">
        <f>C35/D31*B31</f>
        <v>0.05</v>
      </c>
      <c r="F35" s="166"/>
      <c r="G35" s="155"/>
      <c r="I35" s="29"/>
      <c r="J35" s="60"/>
    </row>
    <row r="36" spans="1:17" s="71" customFormat="1" ht="49.5" customHeight="1">
      <c r="A36" s="68"/>
      <c r="B36" s="32">
        <f>B32+B33+B34+B35</f>
        <v>1</v>
      </c>
      <c r="C36" s="33"/>
      <c r="D36" s="33"/>
      <c r="E36" s="66">
        <f>E32+E33+E34+E35</f>
        <v>0.35000000000000003</v>
      </c>
      <c r="F36" s="69"/>
      <c r="G36" s="70"/>
      <c r="I36" s="33"/>
      <c r="J36" s="72"/>
    </row>
    <row r="37" spans="1:17" ht="15.75">
      <c r="A37" s="131" t="s">
        <v>27</v>
      </c>
      <c r="B37" s="132">
        <v>0.5</v>
      </c>
      <c r="C37" s="133">
        <f>C19+C25+C31</f>
        <v>14</v>
      </c>
      <c r="D37" s="133">
        <v>10</v>
      </c>
      <c r="E37" s="134">
        <f>E19+E25+E31</f>
        <v>0.7</v>
      </c>
      <c r="F37" s="15"/>
      <c r="G37" s="3"/>
      <c r="I37" s="62"/>
      <c r="J37" s="60"/>
    </row>
    <row r="38" spans="1:17" ht="15.75">
      <c r="A38" s="4"/>
      <c r="B38" s="3"/>
      <c r="C38" s="3"/>
      <c r="D38" s="3"/>
      <c r="E38" s="3"/>
      <c r="F38" s="15"/>
      <c r="G38" s="3"/>
      <c r="I38" s="60"/>
      <c r="J38" s="60"/>
    </row>
    <row r="39" spans="1:17" ht="16.5" thickBot="1">
      <c r="A39" s="4"/>
      <c r="B39" s="3"/>
      <c r="C39" s="3"/>
      <c r="D39" s="3"/>
      <c r="E39" s="3"/>
      <c r="F39" s="15"/>
      <c r="G39" s="3"/>
    </row>
    <row r="40" spans="1:17" ht="16.5" customHeight="1" thickBot="1">
      <c r="A40" s="120" t="s">
        <v>57</v>
      </c>
      <c r="B40" s="26">
        <v>0.5</v>
      </c>
      <c r="C40" s="27">
        <f>SUM(C41,C42,C43,C44)</f>
        <v>7</v>
      </c>
      <c r="D40" s="27">
        <v>10</v>
      </c>
      <c r="E40" s="39">
        <f>(C40/D40)*B40</f>
        <v>0.35</v>
      </c>
      <c r="F40" s="164" t="s">
        <v>19</v>
      </c>
      <c r="G40" s="153" t="s">
        <v>26</v>
      </c>
    </row>
    <row r="41" spans="1:17" ht="15.75">
      <c r="A41" s="58" t="s">
        <v>52</v>
      </c>
      <c r="B41" s="128">
        <v>0.4</v>
      </c>
      <c r="C41" s="29">
        <v>4</v>
      </c>
      <c r="D41" s="29">
        <v>4</v>
      </c>
      <c r="E41" s="30">
        <f>C41/D40*B40</f>
        <v>0.2</v>
      </c>
      <c r="F41" s="165"/>
      <c r="G41" s="154"/>
      <c r="I41" s="54"/>
      <c r="K41" s="54"/>
    </row>
    <row r="42" spans="1:17" ht="27.75" customHeight="1">
      <c r="A42" s="56" t="s">
        <v>53</v>
      </c>
      <c r="B42" s="128">
        <v>0.2</v>
      </c>
      <c r="C42" s="29">
        <v>2</v>
      </c>
      <c r="D42" s="29">
        <v>4</v>
      </c>
      <c r="E42" s="30">
        <f>C42/D40*B40</f>
        <v>0.1</v>
      </c>
      <c r="F42" s="165"/>
      <c r="G42" s="154"/>
    </row>
    <row r="43" spans="1:17" ht="15.75">
      <c r="A43" s="58" t="s">
        <v>54</v>
      </c>
      <c r="B43" s="128">
        <v>0.4</v>
      </c>
      <c r="C43" s="29">
        <v>1</v>
      </c>
      <c r="D43" s="29">
        <v>1</v>
      </c>
      <c r="E43" s="30">
        <f>C43/D40*B40</f>
        <v>0.05</v>
      </c>
      <c r="F43" s="165"/>
      <c r="G43" s="154"/>
      <c r="I43" s="60"/>
      <c r="J43" s="60"/>
      <c r="K43" s="60"/>
    </row>
    <row r="44" spans="1:17" ht="30.75" thickBot="1">
      <c r="A44" s="58" t="s">
        <v>56</v>
      </c>
      <c r="B44" s="129">
        <v>0</v>
      </c>
      <c r="C44" s="37">
        <v>0</v>
      </c>
      <c r="D44" s="37">
        <v>1</v>
      </c>
      <c r="E44" s="38">
        <f>C44/D40*B40</f>
        <v>0</v>
      </c>
      <c r="F44" s="166"/>
      <c r="G44" s="154"/>
      <c r="I44" s="60"/>
      <c r="J44" s="106"/>
      <c r="K44" s="60"/>
    </row>
    <row r="45" spans="1:17" ht="49.5" customHeight="1" thickBot="1">
      <c r="A45" s="31"/>
      <c r="B45" s="32">
        <f>SUM(B41:B44)</f>
        <v>1</v>
      </c>
      <c r="C45" s="33"/>
      <c r="D45" s="33"/>
      <c r="E45" s="66">
        <f>E41+E42+E43+E44</f>
        <v>0.35000000000000003</v>
      </c>
      <c r="F45" s="43"/>
      <c r="G45" s="154"/>
    </row>
    <row r="46" spans="1:17" ht="16.5" thickBot="1">
      <c r="A46" s="121" t="s">
        <v>51</v>
      </c>
      <c r="B46" s="26">
        <v>0.5</v>
      </c>
      <c r="C46" s="27">
        <f>SUM(C47,C48,C49,C50)</f>
        <v>6</v>
      </c>
      <c r="D46" s="27">
        <v>10</v>
      </c>
      <c r="E46" s="39">
        <f>(C46/D46)*B46</f>
        <v>0.3</v>
      </c>
      <c r="F46" s="164" t="s">
        <v>20</v>
      </c>
      <c r="G46" s="154"/>
    </row>
    <row r="47" spans="1:17" ht="15.75">
      <c r="A47" s="58" t="s">
        <v>52</v>
      </c>
      <c r="B47" s="128">
        <v>0.3</v>
      </c>
      <c r="C47" s="29">
        <v>3</v>
      </c>
      <c r="D47" s="29">
        <v>5</v>
      </c>
      <c r="E47" s="30">
        <f>C47/D46*B46</f>
        <v>0.15</v>
      </c>
      <c r="F47" s="165"/>
      <c r="G47" s="154"/>
    </row>
    <row r="48" spans="1:17" ht="24" customHeight="1">
      <c r="A48" s="56" t="s">
        <v>53</v>
      </c>
      <c r="B48" s="128">
        <v>0</v>
      </c>
      <c r="C48" s="29">
        <v>0</v>
      </c>
      <c r="D48" s="29">
        <v>1</v>
      </c>
      <c r="E48" s="30">
        <f>C48/D46*B46</f>
        <v>0</v>
      </c>
      <c r="F48" s="165" t="s">
        <v>21</v>
      </c>
      <c r="G48" s="154"/>
    </row>
    <row r="49" spans="1:25" ht="15.75">
      <c r="A49" s="58" t="s">
        <v>54</v>
      </c>
      <c r="B49" s="128">
        <v>0.4</v>
      </c>
      <c r="C49" s="29">
        <v>2</v>
      </c>
      <c r="D49" s="29">
        <v>3</v>
      </c>
      <c r="E49" s="30">
        <f>C49/D46*B46</f>
        <v>0.1</v>
      </c>
      <c r="F49" s="165"/>
      <c r="G49" s="154"/>
      <c r="Y49" s="105">
        <f>E19+E25+E31+E40+E46+E52</f>
        <v>1.7999999999999998</v>
      </c>
    </row>
    <row r="50" spans="1:25" ht="30.75" thickBot="1">
      <c r="A50" s="58" t="s">
        <v>56</v>
      </c>
      <c r="B50" s="129">
        <v>0.3</v>
      </c>
      <c r="C50" s="37">
        <v>1</v>
      </c>
      <c r="D50" s="37">
        <v>1</v>
      </c>
      <c r="E50" s="30">
        <f>C50/D46*B46</f>
        <v>0.05</v>
      </c>
      <c r="F50" s="166"/>
      <c r="G50" s="154"/>
    </row>
    <row r="51" spans="1:25" ht="56.25" customHeight="1" thickBot="1">
      <c r="A51" s="34"/>
      <c r="B51" s="32">
        <f>B47+B48+B49+B50</f>
        <v>1</v>
      </c>
      <c r="C51" s="91"/>
      <c r="D51" s="35"/>
      <c r="E51" s="67">
        <f>E47+E48+E49+E50</f>
        <v>0.3</v>
      </c>
      <c r="F51" s="15"/>
      <c r="G51" s="154"/>
    </row>
    <row r="52" spans="1:25" ht="16.5" thickBot="1">
      <c r="A52" s="121" t="s">
        <v>58</v>
      </c>
      <c r="B52" s="26">
        <v>0.5</v>
      </c>
      <c r="C52" s="27">
        <f>SUM(C53,C54,C55,C56,)</f>
        <v>9</v>
      </c>
      <c r="D52" s="27">
        <v>10</v>
      </c>
      <c r="E52" s="48">
        <f>(C52/D52)*B52</f>
        <v>0.45</v>
      </c>
      <c r="F52" s="164" t="s">
        <v>28</v>
      </c>
      <c r="G52" s="154"/>
    </row>
    <row r="53" spans="1:25" ht="15.75">
      <c r="A53" s="55" t="s">
        <v>52</v>
      </c>
      <c r="B53" s="128">
        <v>0.4</v>
      </c>
      <c r="C53" s="29">
        <v>3</v>
      </c>
      <c r="D53" s="29">
        <v>3</v>
      </c>
      <c r="E53" s="73">
        <f>C53/D52*B52</f>
        <v>0.15</v>
      </c>
      <c r="F53" s="165"/>
      <c r="G53" s="154"/>
      <c r="J53" s="64"/>
    </row>
    <row r="54" spans="1:25" ht="31.5">
      <c r="A54" s="122" t="s">
        <v>53</v>
      </c>
      <c r="B54" s="128">
        <v>0.2</v>
      </c>
      <c r="C54" s="29">
        <v>2</v>
      </c>
      <c r="D54" s="29">
        <v>3</v>
      </c>
      <c r="E54" s="73">
        <f>C54/D52*B52</f>
        <v>0.1</v>
      </c>
      <c r="F54" s="165"/>
      <c r="G54" s="154"/>
    </row>
    <row r="55" spans="1:25" ht="26.25" customHeight="1">
      <c r="A55" s="122" t="s">
        <v>54</v>
      </c>
      <c r="B55" s="128">
        <v>0.3</v>
      </c>
      <c r="C55" s="29">
        <v>3</v>
      </c>
      <c r="D55" s="29">
        <v>3</v>
      </c>
      <c r="E55" s="73">
        <f>C55/D52*B52</f>
        <v>0.15</v>
      </c>
      <c r="F55" s="165"/>
      <c r="G55" s="154"/>
    </row>
    <row r="56" spans="1:25" ht="38.25" customHeight="1" thickBot="1">
      <c r="A56" s="58" t="s">
        <v>56</v>
      </c>
      <c r="B56" s="129">
        <v>0.1</v>
      </c>
      <c r="C56" s="37">
        <v>1</v>
      </c>
      <c r="D56" s="37">
        <v>1</v>
      </c>
      <c r="E56" s="74">
        <f>C56/D52*B52</f>
        <v>0.05</v>
      </c>
      <c r="F56" s="166"/>
      <c r="G56" s="155"/>
      <c r="O56" s="60"/>
    </row>
    <row r="57" spans="1:25" ht="30.75" customHeight="1">
      <c r="A57" s="95"/>
      <c r="B57" s="86">
        <f>SUM(B53:B56)</f>
        <v>1.0000000000000002</v>
      </c>
      <c r="C57" s="96"/>
      <c r="D57" s="96"/>
      <c r="E57" s="127">
        <f>SUM(E53:E56)</f>
        <v>0.45</v>
      </c>
      <c r="F57" s="87"/>
      <c r="G57" s="88"/>
      <c r="O57" s="60"/>
    </row>
    <row r="58" spans="1:25" s="77" customFormat="1" ht="16.5" customHeight="1">
      <c r="A58" s="135" t="s">
        <v>40</v>
      </c>
      <c r="B58" s="136">
        <v>0.5</v>
      </c>
      <c r="C58" s="137">
        <f>C37+C40+C46+C52</f>
        <v>36</v>
      </c>
      <c r="D58" s="138">
        <v>10</v>
      </c>
      <c r="E58" s="139">
        <f>E40+E46+E52</f>
        <v>1.0999999999999999</v>
      </c>
      <c r="F58" s="130"/>
      <c r="G58" s="130"/>
      <c r="O58" s="123"/>
    </row>
    <row r="59" spans="1:25">
      <c r="E59" s="54"/>
      <c r="O59" s="60"/>
    </row>
    <row r="60" spans="1:25" ht="15.75" thickBot="1">
      <c r="J60" s="63"/>
      <c r="K60" s="63"/>
      <c r="L60" s="63"/>
      <c r="M60" s="63"/>
      <c r="N60" s="63"/>
      <c r="O60" s="60"/>
    </row>
    <row r="61" spans="1:25" ht="16.5" thickBot="1">
      <c r="A61" s="120" t="s">
        <v>57</v>
      </c>
      <c r="B61" s="26">
        <v>0.5</v>
      </c>
      <c r="C61" s="27">
        <f>SUM(C62,C63,C64,C65)</f>
        <v>4</v>
      </c>
      <c r="D61" s="27">
        <v>10</v>
      </c>
      <c r="E61" s="39">
        <f>(C61/D61)*B61</f>
        <v>0.2</v>
      </c>
      <c r="F61" s="164" t="s">
        <v>41</v>
      </c>
      <c r="G61" s="153" t="s">
        <v>59</v>
      </c>
      <c r="J61" s="101"/>
      <c r="K61" s="102"/>
      <c r="L61" s="103"/>
      <c r="M61" s="103"/>
      <c r="N61" s="63"/>
      <c r="O61" s="60"/>
    </row>
    <row r="62" spans="1:25" ht="15.75">
      <c r="A62" s="58" t="s">
        <v>52</v>
      </c>
      <c r="B62" s="128">
        <v>0.5</v>
      </c>
      <c r="C62" s="29">
        <v>3</v>
      </c>
      <c r="D62" s="29">
        <v>4</v>
      </c>
      <c r="E62" s="30">
        <f>C62/D61*B61</f>
        <v>0.15</v>
      </c>
      <c r="F62" s="165"/>
      <c r="G62" s="154"/>
      <c r="J62" s="101"/>
      <c r="K62" s="102"/>
      <c r="L62" s="103"/>
      <c r="M62" s="103"/>
      <c r="N62" s="63"/>
      <c r="O62" s="60"/>
    </row>
    <row r="63" spans="1:25" ht="31.5">
      <c r="A63" s="56" t="s">
        <v>53</v>
      </c>
      <c r="B63" s="128">
        <v>0</v>
      </c>
      <c r="C63" s="29">
        <v>0</v>
      </c>
      <c r="D63" s="124">
        <v>2</v>
      </c>
      <c r="E63" s="30">
        <f>C63/D61*B61</f>
        <v>0</v>
      </c>
      <c r="F63" s="165"/>
      <c r="G63" s="154"/>
      <c r="J63" s="101"/>
      <c r="K63" s="102"/>
      <c r="L63" s="103"/>
      <c r="M63" s="103"/>
      <c r="N63" s="63"/>
      <c r="O63" s="60"/>
    </row>
    <row r="64" spans="1:25" ht="15.75">
      <c r="A64" s="58" t="s">
        <v>54</v>
      </c>
      <c r="B64" s="128">
        <v>0.5</v>
      </c>
      <c r="C64" s="29">
        <v>1</v>
      </c>
      <c r="D64" s="29">
        <v>1</v>
      </c>
      <c r="E64" s="30">
        <f>C64/D61*B61</f>
        <v>0.05</v>
      </c>
      <c r="F64" s="165"/>
      <c r="G64" s="154"/>
      <c r="J64" s="101"/>
      <c r="K64" s="102"/>
      <c r="L64" s="103"/>
      <c r="M64" s="103"/>
      <c r="N64" s="63"/>
      <c r="O64" s="60"/>
    </row>
    <row r="65" spans="1:15" ht="30.75" thickBot="1">
      <c r="A65" s="126" t="s">
        <v>56</v>
      </c>
      <c r="B65" s="129">
        <v>0</v>
      </c>
      <c r="C65" s="37">
        <v>0</v>
      </c>
      <c r="D65" s="37">
        <v>1</v>
      </c>
      <c r="E65" s="38">
        <f>C65/D61*B61</f>
        <v>0</v>
      </c>
      <c r="F65" s="166"/>
      <c r="G65" s="154"/>
      <c r="J65" s="101"/>
      <c r="K65" s="102"/>
      <c r="L65" s="103"/>
      <c r="M65" s="103"/>
      <c r="N65" s="63"/>
      <c r="O65" s="60"/>
    </row>
    <row r="66" spans="1:15" ht="45" customHeight="1" thickBot="1">
      <c r="A66" s="31"/>
      <c r="B66" s="32">
        <f>SUM(B62:B65)</f>
        <v>1</v>
      </c>
      <c r="C66" s="33"/>
      <c r="D66" s="33"/>
      <c r="E66" s="66">
        <f>E62+E63+E64+E65</f>
        <v>0.2</v>
      </c>
      <c r="F66" s="43"/>
      <c r="G66" s="154"/>
      <c r="J66" s="101"/>
      <c r="K66" s="102"/>
      <c r="L66" s="103"/>
      <c r="M66" s="103"/>
      <c r="N66" s="63"/>
      <c r="O66" s="60"/>
    </row>
    <row r="67" spans="1:15" ht="16.5" thickBot="1">
      <c r="A67" s="121" t="s">
        <v>51</v>
      </c>
      <c r="B67" s="26">
        <v>0.5</v>
      </c>
      <c r="C67" s="27">
        <f>SUM(C68,C69,C70,C71)</f>
        <v>4</v>
      </c>
      <c r="D67" s="27">
        <v>10</v>
      </c>
      <c r="E67" s="39">
        <f>(C67/D67)*B67</f>
        <v>0.2</v>
      </c>
      <c r="F67" s="164" t="s">
        <v>42</v>
      </c>
      <c r="G67" s="154"/>
      <c r="J67" s="101"/>
      <c r="K67" s="102"/>
      <c r="L67" s="103"/>
      <c r="M67" s="103"/>
      <c r="N67" s="63"/>
      <c r="O67" s="60"/>
    </row>
    <row r="68" spans="1:15" ht="15.75">
      <c r="A68" s="58" t="s">
        <v>52</v>
      </c>
      <c r="B68" s="128">
        <v>0.6</v>
      </c>
      <c r="C68" s="29">
        <v>2</v>
      </c>
      <c r="D68" s="29">
        <v>4</v>
      </c>
      <c r="E68" s="30">
        <f>C68/D67*B67</f>
        <v>0.1</v>
      </c>
      <c r="F68" s="165"/>
      <c r="G68" s="154"/>
      <c r="J68" s="101"/>
      <c r="K68" s="102"/>
      <c r="L68" s="103"/>
      <c r="M68" s="103"/>
      <c r="N68" s="63"/>
      <c r="O68" s="60"/>
    </row>
    <row r="69" spans="1:15" ht="31.5">
      <c r="A69" s="56" t="s">
        <v>53</v>
      </c>
      <c r="B69" s="128">
        <v>0</v>
      </c>
      <c r="C69" s="29">
        <v>0</v>
      </c>
      <c r="D69" s="29">
        <v>2</v>
      </c>
      <c r="E69" s="30">
        <f>C69/D67*B67</f>
        <v>0</v>
      </c>
      <c r="F69" s="165" t="s">
        <v>21</v>
      </c>
      <c r="G69" s="154"/>
      <c r="J69" s="101"/>
      <c r="K69" s="102"/>
      <c r="L69" s="103"/>
      <c r="M69" s="103"/>
      <c r="N69" s="63"/>
      <c r="O69" s="60"/>
    </row>
    <row r="70" spans="1:15" ht="15.75">
      <c r="A70" s="58" t="s">
        <v>54</v>
      </c>
      <c r="B70" s="128">
        <v>0.4</v>
      </c>
      <c r="C70" s="29">
        <v>2</v>
      </c>
      <c r="D70" s="29">
        <v>3</v>
      </c>
      <c r="E70" s="30">
        <f>C70/D67*B67</f>
        <v>0.1</v>
      </c>
      <c r="F70" s="165"/>
      <c r="G70" s="154"/>
      <c r="J70" s="101"/>
      <c r="K70" s="102"/>
      <c r="L70" s="103"/>
      <c r="M70" s="103"/>
      <c r="N70" s="63"/>
      <c r="O70" s="60"/>
    </row>
    <row r="71" spans="1:15" ht="30.75" thickBot="1">
      <c r="A71" s="126" t="s">
        <v>56</v>
      </c>
      <c r="B71" s="129">
        <v>0</v>
      </c>
      <c r="C71" s="37">
        <v>0</v>
      </c>
      <c r="D71" s="37">
        <v>1</v>
      </c>
      <c r="E71" s="30">
        <f>C71/D67*B67</f>
        <v>0</v>
      </c>
      <c r="F71" s="166"/>
      <c r="G71" s="154"/>
      <c r="J71" s="101"/>
      <c r="K71" s="102"/>
      <c r="L71" s="103"/>
      <c r="M71" s="103"/>
      <c r="N71" s="63"/>
      <c r="O71" s="60"/>
    </row>
    <row r="72" spans="1:15" ht="46.5" customHeight="1" thickBot="1">
      <c r="A72" s="34"/>
      <c r="B72" s="32">
        <f>B68+B69+B70+B71</f>
        <v>1</v>
      </c>
      <c r="C72" s="91"/>
      <c r="D72" s="35"/>
      <c r="E72" s="67">
        <f>E68+E69+E70+E71</f>
        <v>0.2</v>
      </c>
      <c r="F72" s="15"/>
      <c r="G72" s="154"/>
      <c r="J72" s="101"/>
      <c r="K72" s="102"/>
      <c r="L72" s="103"/>
      <c r="M72" s="103"/>
      <c r="N72" s="63"/>
      <c r="O72" s="60"/>
    </row>
    <row r="73" spans="1:15" ht="16.5" thickBot="1">
      <c r="A73" s="121" t="s">
        <v>58</v>
      </c>
      <c r="B73" s="26">
        <v>0.5</v>
      </c>
      <c r="C73" s="27">
        <f>SUM(C74,C75,C76,C77,)</f>
        <v>4</v>
      </c>
      <c r="D73" s="27">
        <v>10</v>
      </c>
      <c r="E73" s="48">
        <f>(C73/D73)*B73</f>
        <v>0.2</v>
      </c>
      <c r="F73" s="164" t="s">
        <v>43</v>
      </c>
      <c r="G73" s="154"/>
      <c r="J73" s="101"/>
      <c r="K73" s="102"/>
      <c r="L73" s="103"/>
      <c r="M73" s="103"/>
      <c r="N73" s="63"/>
      <c r="O73" s="60"/>
    </row>
    <row r="74" spans="1:15" ht="15.75">
      <c r="A74" s="55" t="s">
        <v>52</v>
      </c>
      <c r="B74" s="128">
        <v>0.3</v>
      </c>
      <c r="C74" s="29">
        <v>1</v>
      </c>
      <c r="D74" s="29">
        <v>4</v>
      </c>
      <c r="E74" s="73">
        <f>C74/D73*B73</f>
        <v>0.05</v>
      </c>
      <c r="F74" s="165"/>
      <c r="G74" s="154"/>
      <c r="J74" s="101"/>
      <c r="K74" s="102"/>
      <c r="L74" s="103"/>
      <c r="M74" s="103"/>
      <c r="N74" s="63"/>
      <c r="O74" s="60"/>
    </row>
    <row r="75" spans="1:15" ht="31.5">
      <c r="A75" s="122" t="s">
        <v>53</v>
      </c>
      <c r="B75" s="128">
        <v>0.5</v>
      </c>
      <c r="C75" s="29">
        <v>2</v>
      </c>
      <c r="D75" s="29">
        <v>3</v>
      </c>
      <c r="E75" s="73">
        <f>C75/D73*B73</f>
        <v>0.1</v>
      </c>
      <c r="F75" s="165"/>
      <c r="G75" s="154"/>
      <c r="J75" s="101"/>
      <c r="K75" s="102"/>
      <c r="L75" s="103"/>
      <c r="M75" s="103"/>
      <c r="N75" s="63"/>
      <c r="O75" s="60"/>
    </row>
    <row r="76" spans="1:15" ht="15.75">
      <c r="A76" s="122" t="s">
        <v>54</v>
      </c>
      <c r="B76" s="128">
        <v>0.2</v>
      </c>
      <c r="C76" s="29">
        <v>1</v>
      </c>
      <c r="D76" s="29">
        <v>1</v>
      </c>
      <c r="E76" s="73">
        <f>C76/D73*B73</f>
        <v>0.05</v>
      </c>
      <c r="F76" s="165"/>
      <c r="G76" s="154"/>
      <c r="J76" s="101"/>
      <c r="K76" s="102"/>
      <c r="L76" s="103"/>
      <c r="M76" s="103"/>
      <c r="N76" s="63"/>
      <c r="O76" s="60"/>
    </row>
    <row r="77" spans="1:15" ht="30.75" thickBot="1">
      <c r="A77" s="126" t="s">
        <v>56</v>
      </c>
      <c r="B77" s="129">
        <v>0</v>
      </c>
      <c r="C77" s="37">
        <v>0</v>
      </c>
      <c r="D77" s="37">
        <v>2</v>
      </c>
      <c r="E77" s="74">
        <f>C77/D73*B73</f>
        <v>0</v>
      </c>
      <c r="F77" s="166"/>
      <c r="G77" s="155"/>
      <c r="J77" s="101"/>
      <c r="K77" s="102"/>
      <c r="L77" s="103"/>
      <c r="M77" s="103"/>
      <c r="N77" s="63"/>
      <c r="O77" s="60"/>
    </row>
    <row r="78" spans="1:15" ht="38.25" customHeight="1">
      <c r="A78" s="95"/>
      <c r="B78" s="86">
        <f>SUM(B74:B77)</f>
        <v>1</v>
      </c>
      <c r="C78" s="96"/>
      <c r="D78" s="96"/>
      <c r="E78" s="125">
        <f>SUM(E74:E77)</f>
        <v>0.2</v>
      </c>
      <c r="F78" s="87"/>
      <c r="G78" s="88"/>
      <c r="J78" s="101"/>
      <c r="K78" s="102"/>
      <c r="L78" s="103"/>
      <c r="M78" s="103"/>
      <c r="N78" s="63"/>
      <c r="O78" s="60"/>
    </row>
    <row r="79" spans="1:15" s="77" customFormat="1" ht="16.5" customHeight="1">
      <c r="A79" s="135" t="s">
        <v>47</v>
      </c>
      <c r="B79" s="136">
        <v>0.5</v>
      </c>
      <c r="C79" s="137">
        <f>C58+C61+C67+C73</f>
        <v>48</v>
      </c>
      <c r="D79" s="138">
        <v>10</v>
      </c>
      <c r="E79" s="139">
        <f>E61+E67+E73</f>
        <v>0.60000000000000009</v>
      </c>
      <c r="F79" s="130"/>
      <c r="G79" s="130"/>
      <c r="O79" s="123"/>
    </row>
    <row r="80" spans="1:15" ht="15.75">
      <c r="J80" s="101"/>
      <c r="K80" s="102"/>
      <c r="L80" s="103"/>
      <c r="M80" s="103"/>
      <c r="N80" s="63"/>
      <c r="O80" s="60"/>
    </row>
    <row r="81" spans="10:15" ht="15.75">
      <c r="J81" s="101"/>
      <c r="K81" s="102"/>
      <c r="L81" s="103"/>
      <c r="M81" s="103"/>
      <c r="N81" s="63"/>
      <c r="O81" s="60"/>
    </row>
  </sheetData>
  <mergeCells count="18">
    <mergeCell ref="C1:F1"/>
    <mergeCell ref="A5:A6"/>
    <mergeCell ref="B5:B6"/>
    <mergeCell ref="C5:F5"/>
    <mergeCell ref="A16:E16"/>
    <mergeCell ref="F61:F65"/>
    <mergeCell ref="G61:G77"/>
    <mergeCell ref="F67:F71"/>
    <mergeCell ref="F73:F77"/>
    <mergeCell ref="I20:N20"/>
    <mergeCell ref="F19:F23"/>
    <mergeCell ref="G19:G35"/>
    <mergeCell ref="F25:F29"/>
    <mergeCell ref="F31:F35"/>
    <mergeCell ref="F40:F44"/>
    <mergeCell ref="G40:G56"/>
    <mergeCell ref="F46:F50"/>
    <mergeCell ref="F52:F56"/>
  </mergeCells>
  <pageMargins left="0.70866141732283472" right="0.70866141732283472" top="0.74803149606299213" bottom="0.74803149606299213" header="0.31496062992125984" footer="0.31496062992125984"/>
  <pageSetup scale="65" orientation="landscape" horizontalDpi="4294967294" verticalDpi="4294967294" r:id="rId1"/>
  <ignoredErrors>
    <ignoredError sqref="B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"/>
  <sheetViews>
    <sheetView tabSelected="1" topLeftCell="A82" zoomScale="90" zoomScaleNormal="90" workbookViewId="0">
      <selection activeCell="C98" sqref="C98"/>
    </sheetView>
  </sheetViews>
  <sheetFormatPr baseColWidth="10" defaultRowHeight="15"/>
  <cols>
    <col min="1" max="1" width="94.7109375" customWidth="1"/>
    <col min="2" max="2" width="17.5703125" bestFit="1" customWidth="1"/>
    <col min="3" max="3" width="15.42578125" customWidth="1"/>
    <col min="4" max="4" width="16.5703125" customWidth="1"/>
    <col min="5" max="5" width="17.140625" customWidth="1"/>
    <col min="6" max="6" width="20" customWidth="1"/>
    <col min="7" max="7" width="14" customWidth="1"/>
    <col min="10" max="11" width="10" customWidth="1"/>
    <col min="12" max="12" width="9.140625" customWidth="1"/>
    <col min="13" max="13" width="0" hidden="1" customWidth="1"/>
    <col min="14" max="14" width="10" customWidth="1"/>
    <col min="15" max="15" width="11.42578125" customWidth="1"/>
  </cols>
  <sheetData>
    <row r="1" spans="1:7" ht="27" customHeight="1">
      <c r="A1" s="111" t="s">
        <v>48</v>
      </c>
      <c r="B1" s="2">
        <v>1</v>
      </c>
      <c r="C1" s="160" t="s">
        <v>1</v>
      </c>
      <c r="D1" s="160"/>
      <c r="E1" s="160"/>
      <c r="F1" s="160"/>
      <c r="G1" s="140"/>
    </row>
    <row r="2" spans="1:7" ht="21.75" customHeight="1">
      <c r="A2" s="4"/>
      <c r="B2" s="3"/>
      <c r="C2" s="19" t="s">
        <v>2</v>
      </c>
      <c r="D2" s="19" t="s">
        <v>3</v>
      </c>
      <c r="E2" s="19" t="s">
        <v>4</v>
      </c>
      <c r="F2" s="119" t="s">
        <v>5</v>
      </c>
      <c r="G2" s="19"/>
    </row>
    <row r="3" spans="1:7" ht="22.5" customHeight="1">
      <c r="A3" s="4"/>
      <c r="B3" s="3"/>
      <c r="C3" s="117">
        <v>0.25</v>
      </c>
      <c r="D3" s="117">
        <v>0.5</v>
      </c>
      <c r="E3" s="117">
        <v>0.75</v>
      </c>
      <c r="F3" s="114">
        <v>1</v>
      </c>
      <c r="G3" s="118"/>
    </row>
    <row r="4" spans="1:7" ht="15.75">
      <c r="A4" s="4"/>
      <c r="B4" s="3"/>
      <c r="C4" s="3"/>
      <c r="D4" s="3"/>
      <c r="E4" s="3"/>
      <c r="F4" s="15"/>
      <c r="G4" s="3"/>
    </row>
    <row r="5" spans="1:7" ht="15.75">
      <c r="A5" s="161" t="s">
        <v>6</v>
      </c>
      <c r="B5" s="162" t="s">
        <v>7</v>
      </c>
      <c r="C5" s="160" t="s">
        <v>8</v>
      </c>
      <c r="D5" s="160"/>
      <c r="E5" s="160"/>
      <c r="F5" s="160"/>
      <c r="G5" s="140"/>
    </row>
    <row r="6" spans="1:7" ht="15.75">
      <c r="A6" s="161"/>
      <c r="B6" s="162"/>
      <c r="C6" s="140" t="s">
        <v>2</v>
      </c>
      <c r="D6" s="140" t="s">
        <v>3</v>
      </c>
      <c r="E6" s="140" t="s">
        <v>4</v>
      </c>
      <c r="F6" s="140" t="s">
        <v>5</v>
      </c>
      <c r="G6" s="140"/>
    </row>
    <row r="7" spans="1:7" ht="84.75" customHeight="1">
      <c r="A7" s="112" t="s">
        <v>49</v>
      </c>
      <c r="B7" s="115">
        <v>0.5</v>
      </c>
      <c r="C7" s="9"/>
      <c r="D7" s="9"/>
      <c r="E7" s="9"/>
      <c r="F7" s="42"/>
      <c r="G7" s="9"/>
    </row>
    <row r="8" spans="1:7" ht="73.5" customHeight="1">
      <c r="A8" s="113" t="s">
        <v>55</v>
      </c>
      <c r="B8" s="115">
        <v>0.5</v>
      </c>
      <c r="C8" s="9"/>
      <c r="D8" s="9"/>
      <c r="E8" s="9"/>
      <c r="F8" s="42"/>
      <c r="G8" s="9"/>
    </row>
    <row r="9" spans="1:7" ht="15.75">
      <c r="A9" s="4"/>
      <c r="B9" s="3"/>
      <c r="C9" s="3"/>
      <c r="D9" s="3"/>
      <c r="E9" s="3"/>
      <c r="F9" s="15"/>
      <c r="G9" s="3"/>
    </row>
    <row r="10" spans="1:7" ht="15.75">
      <c r="A10" s="11" t="s">
        <v>9</v>
      </c>
      <c r="B10" s="12">
        <f>SUM(B7:B8)</f>
        <v>1</v>
      </c>
      <c r="C10" s="13">
        <f>SUM(C7:C8)</f>
        <v>0</v>
      </c>
      <c r="D10" s="13">
        <f>SUM(D7:D8)</f>
        <v>0</v>
      </c>
      <c r="E10" s="13">
        <f>SUM(E7:E8)</f>
        <v>0</v>
      </c>
      <c r="F10" s="13">
        <f>SUM(F7:F8)</f>
        <v>0</v>
      </c>
      <c r="G10" s="13"/>
    </row>
    <row r="11" spans="1:7" ht="15.75">
      <c r="A11" s="4"/>
      <c r="B11" s="3"/>
      <c r="C11" s="3"/>
      <c r="D11" s="3"/>
      <c r="E11" s="3"/>
      <c r="F11" s="15"/>
      <c r="G11" s="3"/>
    </row>
    <row r="12" spans="1:7" ht="15.75">
      <c r="A12" s="14" t="s">
        <v>10</v>
      </c>
      <c r="B12" s="3"/>
      <c r="C12" s="3"/>
      <c r="D12" s="3"/>
      <c r="E12" s="3"/>
      <c r="F12" s="15"/>
      <c r="G12" s="3"/>
    </row>
    <row r="13" spans="1:7" ht="51.75" customHeight="1">
      <c r="A13" s="116" t="s">
        <v>50</v>
      </c>
      <c r="B13" s="3"/>
      <c r="C13" s="3"/>
      <c r="D13" s="3"/>
      <c r="E13" s="3"/>
      <c r="F13" s="15"/>
      <c r="G13" s="3"/>
    </row>
    <row r="14" spans="1:7" ht="15.75">
      <c r="B14" s="3"/>
      <c r="C14" s="3"/>
      <c r="D14" s="3"/>
      <c r="E14" s="3"/>
      <c r="F14" s="15"/>
      <c r="G14" s="3"/>
    </row>
    <row r="15" spans="1:7" ht="15.75">
      <c r="A15" s="4"/>
      <c r="B15" s="3"/>
      <c r="C15" s="3"/>
      <c r="D15" s="3"/>
      <c r="E15" s="3"/>
      <c r="F15" s="15"/>
      <c r="G15" s="3"/>
    </row>
    <row r="16" spans="1:7" ht="26.25" customHeight="1">
      <c r="A16" s="163" t="s">
        <v>16</v>
      </c>
      <c r="B16" s="163"/>
      <c r="C16" s="163"/>
      <c r="D16" s="163"/>
      <c r="E16" s="163"/>
      <c r="F16" s="15"/>
      <c r="G16" s="3"/>
    </row>
    <row r="17" spans="1:17" ht="15.75">
      <c r="A17" s="14" t="s">
        <v>11</v>
      </c>
      <c r="B17" s="140" t="s">
        <v>7</v>
      </c>
      <c r="C17" s="140" t="s">
        <v>12</v>
      </c>
      <c r="D17" s="140" t="s">
        <v>13</v>
      </c>
      <c r="E17" s="140" t="s">
        <v>14</v>
      </c>
      <c r="F17" s="15"/>
      <c r="G17" s="3"/>
    </row>
    <row r="18" spans="1:17" ht="16.5" thickBot="1">
      <c r="A18" s="18"/>
      <c r="B18" s="19"/>
      <c r="C18" s="17" t="s">
        <v>23</v>
      </c>
      <c r="D18" s="17" t="s">
        <v>22</v>
      </c>
      <c r="E18" s="16"/>
      <c r="F18" s="15"/>
      <c r="G18" s="3"/>
    </row>
    <row r="19" spans="1:17" ht="33" customHeight="1" thickBot="1">
      <c r="A19" s="120" t="s">
        <v>57</v>
      </c>
      <c r="B19" s="26">
        <v>0.5</v>
      </c>
      <c r="C19" s="27">
        <f>SUM(C20,C21,C22,C23)</f>
        <v>3</v>
      </c>
      <c r="D19" s="27">
        <v>125</v>
      </c>
      <c r="E19" s="39">
        <f>(C19/D19)*B19</f>
        <v>1.2E-2</v>
      </c>
      <c r="F19" s="164" t="s">
        <v>17</v>
      </c>
      <c r="G19" s="153" t="s">
        <v>25</v>
      </c>
    </row>
    <row r="20" spans="1:17" ht="26.25" customHeight="1">
      <c r="A20" s="58" t="s">
        <v>52</v>
      </c>
      <c r="B20" s="128">
        <v>0.5</v>
      </c>
      <c r="C20" s="29">
        <v>3</v>
      </c>
      <c r="D20" s="29">
        <v>54</v>
      </c>
      <c r="E20" s="30">
        <f>C20/D19*B19</f>
        <v>1.2E-2</v>
      </c>
      <c r="F20" s="165"/>
      <c r="G20" s="154"/>
      <c r="I20" s="167" t="s">
        <v>39</v>
      </c>
      <c r="J20" s="167"/>
      <c r="K20" s="167"/>
      <c r="L20" s="167"/>
      <c r="M20" s="167"/>
      <c r="N20" s="167"/>
      <c r="P20" s="60"/>
      <c r="Q20" s="60"/>
    </row>
    <row r="21" spans="1:17" ht="28.5" customHeight="1">
      <c r="A21" s="56" t="s">
        <v>53</v>
      </c>
      <c r="B21" s="128">
        <v>0.2</v>
      </c>
      <c r="C21" s="29">
        <v>0</v>
      </c>
      <c r="D21" s="29">
        <v>43</v>
      </c>
      <c r="E21" s="30">
        <f>C21/D19*B19</f>
        <v>0</v>
      </c>
      <c r="F21" s="165"/>
      <c r="G21" s="154"/>
      <c r="J21" s="78" t="s">
        <v>38</v>
      </c>
      <c r="K21" s="78" t="s">
        <v>37</v>
      </c>
      <c r="L21" s="78" t="s">
        <v>36</v>
      </c>
      <c r="M21" s="76" t="s">
        <v>35</v>
      </c>
      <c r="N21" s="78" t="s">
        <v>35</v>
      </c>
    </row>
    <row r="22" spans="1:17" ht="28.5" customHeight="1">
      <c r="A22" s="58" t="s">
        <v>54</v>
      </c>
      <c r="B22" s="128">
        <v>0.2</v>
      </c>
      <c r="C22" s="29">
        <v>0</v>
      </c>
      <c r="D22" s="29">
        <v>17</v>
      </c>
      <c r="E22" s="30">
        <f>C22/D19*B19</f>
        <v>0</v>
      </c>
      <c r="F22" s="165"/>
      <c r="G22" s="154"/>
      <c r="I22" s="77">
        <v>1</v>
      </c>
      <c r="J22" s="54">
        <f>E20+E26+E32</f>
        <v>4.3999999999999997E-2</v>
      </c>
      <c r="K22" s="54">
        <f>E41+E47+E53</f>
        <v>5.6000000000000001E-2</v>
      </c>
      <c r="L22" s="54">
        <f>E62+E68+E74</f>
        <v>4.0000000000000008E-2</v>
      </c>
      <c r="M22" s="54"/>
      <c r="N22" s="54">
        <f>E83+E89+E95</f>
        <v>2.4E-2</v>
      </c>
    </row>
    <row r="23" spans="1:17" ht="26.25" customHeight="1" thickBot="1">
      <c r="A23" s="58" t="s">
        <v>56</v>
      </c>
      <c r="B23" s="129">
        <v>0.1</v>
      </c>
      <c r="C23" s="37">
        <v>0</v>
      </c>
      <c r="D23" s="37">
        <v>11</v>
      </c>
      <c r="E23" s="38">
        <f>C23/D19*B19</f>
        <v>0</v>
      </c>
      <c r="F23" s="166"/>
      <c r="G23" s="154"/>
      <c r="I23" s="77">
        <v>2</v>
      </c>
      <c r="J23" s="54">
        <f>E21+E27+E33</f>
        <v>0.02</v>
      </c>
      <c r="K23" s="54">
        <f>E42+E48+E54</f>
        <v>0.02</v>
      </c>
      <c r="L23" s="54">
        <f>E63+E69+E75</f>
        <v>2.4E-2</v>
      </c>
      <c r="M23" s="54"/>
      <c r="N23" s="54">
        <f>E84+E90+E96</f>
        <v>5.5999999999999994E-2</v>
      </c>
      <c r="O23" s="60"/>
    </row>
    <row r="24" spans="1:17" ht="18.75" customHeight="1" thickBot="1">
      <c r="A24" s="31"/>
      <c r="B24" s="32">
        <f>SUM(B20:B23)</f>
        <v>0.99999999999999989</v>
      </c>
      <c r="C24" s="33"/>
      <c r="D24" s="33"/>
      <c r="E24" s="66">
        <f>E20+E21+E22+E23</f>
        <v>1.2E-2</v>
      </c>
      <c r="F24" s="43"/>
      <c r="G24" s="154"/>
      <c r="I24" s="77">
        <v>3</v>
      </c>
      <c r="J24" s="54">
        <f>E22+E28+E34</f>
        <v>4.0000000000000001E-3</v>
      </c>
      <c r="K24" s="54">
        <f>E43+E49+E55</f>
        <v>5.1999999999999998E-2</v>
      </c>
      <c r="L24" s="54">
        <f>E64+E70+E76</f>
        <v>2.4E-2</v>
      </c>
      <c r="M24" s="54"/>
      <c r="N24" s="54">
        <f>E85+E91+E97</f>
        <v>8.0000000000000002E-3</v>
      </c>
      <c r="O24" s="60"/>
    </row>
    <row r="25" spans="1:17" ht="23.25" customHeight="1" thickBot="1">
      <c r="A25" s="121" t="s">
        <v>51</v>
      </c>
      <c r="B25" s="26">
        <v>0.5</v>
      </c>
      <c r="C25" s="27">
        <f>SUM(C26,C27,C28,C29)</f>
        <v>5</v>
      </c>
      <c r="D25" s="27">
        <v>125</v>
      </c>
      <c r="E25" s="39">
        <f>(C25/D25)*B25</f>
        <v>0.02</v>
      </c>
      <c r="F25" s="164" t="s">
        <v>24</v>
      </c>
      <c r="G25" s="154"/>
      <c r="I25" s="77">
        <v>4</v>
      </c>
      <c r="J25" s="54">
        <f>E23+E29+E35</f>
        <v>8.0000000000000002E-3</v>
      </c>
      <c r="K25" s="105">
        <f>E44+E50+E56</f>
        <v>8.0000000000000002E-3</v>
      </c>
      <c r="L25" s="54">
        <f>E65+E71+E77</f>
        <v>0</v>
      </c>
      <c r="M25" s="105"/>
      <c r="N25" s="54">
        <f>E86+E92+E98</f>
        <v>8.0000000000000002E-3</v>
      </c>
      <c r="O25" s="60"/>
    </row>
    <row r="26" spans="1:17" ht="15.75">
      <c r="A26" s="58" t="s">
        <v>52</v>
      </c>
      <c r="B26" s="128">
        <v>0.3</v>
      </c>
      <c r="C26" s="29">
        <v>1</v>
      </c>
      <c r="D26" s="29">
        <v>54</v>
      </c>
      <c r="E26" s="30">
        <f>C26/D25*B25</f>
        <v>4.0000000000000001E-3</v>
      </c>
      <c r="F26" s="165"/>
      <c r="G26" s="154"/>
      <c r="J26" s="79">
        <f>J22+J23+J24+J25</f>
        <v>7.6000000000000012E-2</v>
      </c>
      <c r="K26" s="79">
        <f>SUM(K22:K25)</f>
        <v>0.13600000000000001</v>
      </c>
      <c r="L26" s="79">
        <f>SUM(L22:L25)</f>
        <v>8.7999999999999995E-2</v>
      </c>
      <c r="N26" s="149">
        <f>SUM(N22:N25)</f>
        <v>9.6000000000000002E-2</v>
      </c>
      <c r="O26" s="62">
        <f>SUM(J26:N26)</f>
        <v>0.39600000000000002</v>
      </c>
    </row>
    <row r="27" spans="1:17" ht="31.5">
      <c r="A27" s="56" t="s">
        <v>53</v>
      </c>
      <c r="B27" s="128">
        <v>0.4</v>
      </c>
      <c r="C27" s="29">
        <v>2</v>
      </c>
      <c r="D27" s="29">
        <v>43</v>
      </c>
      <c r="E27" s="30">
        <f>C27/D25*B25</f>
        <v>8.0000000000000002E-3</v>
      </c>
      <c r="F27" s="165" t="s">
        <v>21</v>
      </c>
      <c r="G27" s="154"/>
      <c r="J27" s="54"/>
      <c r="L27" s="60"/>
      <c r="O27" s="60"/>
    </row>
    <row r="28" spans="1:17" ht="15.75">
      <c r="A28" s="58" t="s">
        <v>54</v>
      </c>
      <c r="B28" s="128">
        <v>0.2</v>
      </c>
      <c r="C28" s="29">
        <v>1</v>
      </c>
      <c r="D28" s="29">
        <v>17</v>
      </c>
      <c r="E28" s="30">
        <f>C28/D25*B25</f>
        <v>4.0000000000000001E-3</v>
      </c>
      <c r="F28" s="165"/>
      <c r="G28" s="154"/>
      <c r="I28" s="63"/>
      <c r="J28" s="63"/>
      <c r="K28" s="63"/>
      <c r="L28" s="63"/>
      <c r="M28" s="63"/>
      <c r="N28" s="63"/>
      <c r="O28" s="63"/>
      <c r="P28" s="63"/>
      <c r="Q28" s="63"/>
    </row>
    <row r="29" spans="1:17" ht="30.75" thickBot="1">
      <c r="A29" s="58" t="s">
        <v>56</v>
      </c>
      <c r="B29" s="129">
        <v>0.1</v>
      </c>
      <c r="C29" s="37">
        <v>1</v>
      </c>
      <c r="D29" s="37">
        <v>11</v>
      </c>
      <c r="E29" s="30">
        <f>C29/D25*B25</f>
        <v>4.0000000000000001E-3</v>
      </c>
      <c r="F29" s="166"/>
      <c r="G29" s="154"/>
      <c r="I29" s="63"/>
      <c r="J29" s="63"/>
      <c r="K29" s="63"/>
      <c r="L29" s="63"/>
      <c r="M29" s="63"/>
      <c r="N29" s="63"/>
      <c r="O29" s="63"/>
      <c r="P29" s="63"/>
      <c r="Q29" s="63"/>
    </row>
    <row r="30" spans="1:17" ht="31.5" customHeight="1" thickBot="1">
      <c r="A30" s="34"/>
      <c r="B30" s="32">
        <f>B26+B27+B28+B29</f>
        <v>0.99999999999999989</v>
      </c>
      <c r="C30" s="91"/>
      <c r="D30" s="35"/>
      <c r="E30" s="67">
        <f>E26+E27+E28+E29</f>
        <v>0.02</v>
      </c>
      <c r="F30" s="15"/>
      <c r="G30" s="154"/>
      <c r="I30" s="63"/>
      <c r="J30" s="63"/>
      <c r="K30" s="63"/>
      <c r="L30" s="63"/>
      <c r="M30" s="63"/>
      <c r="N30" s="63"/>
      <c r="O30" s="63"/>
      <c r="P30" s="63"/>
      <c r="Q30" s="63"/>
    </row>
    <row r="31" spans="1:17" ht="16.5" thickBot="1">
      <c r="A31" s="121" t="s">
        <v>58</v>
      </c>
      <c r="B31" s="26">
        <v>0.5</v>
      </c>
      <c r="C31" s="27">
        <f>SUM(C32,C33,C34,C35,)</f>
        <v>11</v>
      </c>
      <c r="D31" s="27">
        <v>125</v>
      </c>
      <c r="E31" s="48">
        <f>(C31/D31)*B31</f>
        <v>4.3999999999999997E-2</v>
      </c>
      <c r="F31" s="164" t="s">
        <v>18</v>
      </c>
      <c r="G31" s="154"/>
      <c r="I31" s="63"/>
      <c r="J31" s="63"/>
      <c r="K31" s="63"/>
      <c r="L31" s="63"/>
      <c r="M31" s="63"/>
      <c r="N31" s="63"/>
      <c r="O31" s="63"/>
      <c r="P31" s="63"/>
      <c r="Q31" s="63"/>
    </row>
    <row r="32" spans="1:17" ht="15.75">
      <c r="A32" s="55" t="s">
        <v>52</v>
      </c>
      <c r="B32" s="128">
        <v>0.5</v>
      </c>
      <c r="C32" s="29">
        <v>7</v>
      </c>
      <c r="D32" s="29">
        <v>54</v>
      </c>
      <c r="E32" s="73">
        <f>C32/D31*B31</f>
        <v>2.8000000000000001E-2</v>
      </c>
      <c r="F32" s="165"/>
      <c r="G32" s="154"/>
      <c r="I32" s="65"/>
      <c r="J32" s="63"/>
      <c r="K32" s="63"/>
      <c r="L32" s="63"/>
      <c r="M32" s="63"/>
      <c r="N32" s="63"/>
      <c r="O32" s="63"/>
      <c r="P32" s="63"/>
      <c r="Q32" s="63"/>
    </row>
    <row r="33" spans="1:17" ht="24.75" customHeight="1">
      <c r="A33" s="122" t="s">
        <v>53</v>
      </c>
      <c r="B33" s="128">
        <v>0.2</v>
      </c>
      <c r="C33" s="29">
        <v>3</v>
      </c>
      <c r="D33" s="29">
        <v>43</v>
      </c>
      <c r="E33" s="73">
        <f>C33/D31*B31</f>
        <v>1.2E-2</v>
      </c>
      <c r="F33" s="165"/>
      <c r="G33" s="154"/>
      <c r="I33" s="65"/>
      <c r="J33" s="63"/>
      <c r="K33" s="63"/>
      <c r="L33" s="63"/>
      <c r="M33" s="63"/>
      <c r="N33" s="63"/>
      <c r="O33" s="63"/>
      <c r="P33" s="63"/>
      <c r="Q33" s="63"/>
    </row>
    <row r="34" spans="1:17" ht="27.75" customHeight="1">
      <c r="A34" s="122" t="s">
        <v>54</v>
      </c>
      <c r="B34" s="128">
        <v>0.1</v>
      </c>
      <c r="C34" s="29">
        <v>0</v>
      </c>
      <c r="D34" s="29">
        <v>17</v>
      </c>
      <c r="E34" s="73">
        <f>C34/D31*B31</f>
        <v>0</v>
      </c>
      <c r="F34" s="165"/>
      <c r="G34" s="154"/>
      <c r="I34" s="29"/>
    </row>
    <row r="35" spans="1:17" ht="36.75" customHeight="1" thickBot="1">
      <c r="A35" s="58" t="s">
        <v>56</v>
      </c>
      <c r="B35" s="129">
        <v>0.2</v>
      </c>
      <c r="C35" s="37">
        <v>1</v>
      </c>
      <c r="D35" s="37">
        <v>11</v>
      </c>
      <c r="E35" s="74">
        <f>C35/D31*B31</f>
        <v>4.0000000000000001E-3</v>
      </c>
      <c r="F35" s="166"/>
      <c r="G35" s="155"/>
      <c r="I35" s="29"/>
      <c r="J35" s="60"/>
    </row>
    <row r="36" spans="1:17" s="71" customFormat="1" ht="49.5" customHeight="1">
      <c r="A36" s="68"/>
      <c r="B36" s="32">
        <f>B32+B33+B34+B35</f>
        <v>1</v>
      </c>
      <c r="C36" s="33"/>
      <c r="D36" s="33"/>
      <c r="E36" s="66">
        <f>E32+E33+E34+E35</f>
        <v>4.3999999999999997E-2</v>
      </c>
      <c r="F36" s="69"/>
      <c r="G36" s="70"/>
      <c r="I36" s="33"/>
      <c r="J36" s="72"/>
    </row>
    <row r="37" spans="1:17" ht="15.75">
      <c r="A37" s="131" t="s">
        <v>27</v>
      </c>
      <c r="B37" s="141">
        <v>0.5</v>
      </c>
      <c r="C37" s="133">
        <f>C19+C25+C31</f>
        <v>19</v>
      </c>
      <c r="D37" s="133">
        <v>125</v>
      </c>
      <c r="E37" s="134">
        <f>C37/D37*B37</f>
        <v>7.5999999999999998E-2</v>
      </c>
      <c r="F37" s="15"/>
      <c r="G37" s="3"/>
      <c r="I37" s="62"/>
      <c r="J37" s="60"/>
    </row>
    <row r="38" spans="1:17" ht="15.75">
      <c r="A38" s="4"/>
      <c r="B38" s="3"/>
      <c r="C38" s="3"/>
      <c r="D38" s="3"/>
      <c r="E38" s="3"/>
      <c r="F38" s="15"/>
      <c r="G38" s="3"/>
      <c r="I38" s="60"/>
      <c r="J38" s="60"/>
    </row>
    <row r="39" spans="1:17" ht="16.5" thickBot="1">
      <c r="A39" s="4"/>
      <c r="B39" s="3"/>
      <c r="C39" s="3"/>
      <c r="D39" s="3"/>
      <c r="E39" s="3"/>
      <c r="F39" s="15"/>
      <c r="G39" s="3"/>
    </row>
    <row r="40" spans="1:17" ht="16.5" customHeight="1" thickBot="1">
      <c r="A40" s="120" t="s">
        <v>57</v>
      </c>
      <c r="B40" s="26">
        <v>0.5</v>
      </c>
      <c r="C40" s="27">
        <f>SUM(C41,C42,C43,C44)</f>
        <v>14</v>
      </c>
      <c r="D40" s="27">
        <v>125</v>
      </c>
      <c r="E40" s="39">
        <f>(C40/D40)*B40</f>
        <v>5.6000000000000001E-2</v>
      </c>
      <c r="F40" s="164" t="s">
        <v>19</v>
      </c>
      <c r="G40" s="153" t="s">
        <v>26</v>
      </c>
    </row>
    <row r="41" spans="1:17" ht="15.75">
      <c r="A41" s="58" t="s">
        <v>52</v>
      </c>
      <c r="B41" s="128">
        <v>0.2</v>
      </c>
      <c r="C41" s="29">
        <v>7</v>
      </c>
      <c r="D41" s="29">
        <v>54</v>
      </c>
      <c r="E41" s="30">
        <f>C41/D40*B40</f>
        <v>2.8000000000000001E-2</v>
      </c>
      <c r="F41" s="165"/>
      <c r="G41" s="154"/>
      <c r="I41" s="54"/>
      <c r="K41" s="54"/>
    </row>
    <row r="42" spans="1:17" ht="27.75" customHeight="1">
      <c r="A42" s="56" t="s">
        <v>53</v>
      </c>
      <c r="B42" s="128">
        <v>0.3</v>
      </c>
      <c r="C42" s="29">
        <v>4</v>
      </c>
      <c r="D42" s="29">
        <v>43</v>
      </c>
      <c r="E42" s="30">
        <f>C42/D40*B40</f>
        <v>1.6E-2</v>
      </c>
      <c r="F42" s="165"/>
      <c r="G42" s="154"/>
    </row>
    <row r="43" spans="1:17" ht="15.75">
      <c r="A43" s="58" t="s">
        <v>54</v>
      </c>
      <c r="B43" s="128">
        <v>0.4</v>
      </c>
      <c r="C43" s="29">
        <v>3</v>
      </c>
      <c r="D43" s="29">
        <v>17</v>
      </c>
      <c r="E43" s="30">
        <f>C43/D40*B40</f>
        <v>1.2E-2</v>
      </c>
      <c r="F43" s="165"/>
      <c r="G43" s="154"/>
      <c r="I43" s="60"/>
      <c r="J43" s="60"/>
      <c r="K43" s="60"/>
    </row>
    <row r="44" spans="1:17" ht="30.75" thickBot="1">
      <c r="A44" s="58" t="s">
        <v>56</v>
      </c>
      <c r="B44" s="129">
        <v>0.1</v>
      </c>
      <c r="C44" s="37">
        <v>0</v>
      </c>
      <c r="D44" s="37">
        <v>11</v>
      </c>
      <c r="E44" s="38">
        <f>C44/D40*B40</f>
        <v>0</v>
      </c>
      <c r="F44" s="166"/>
      <c r="G44" s="154"/>
      <c r="I44" s="60"/>
      <c r="J44" s="106"/>
      <c r="K44" s="60"/>
    </row>
    <row r="45" spans="1:17" ht="49.5" customHeight="1" thickBot="1">
      <c r="A45" s="31"/>
      <c r="B45" s="32">
        <f>SUM(B41:B44)</f>
        <v>1</v>
      </c>
      <c r="C45" s="33"/>
      <c r="D45" s="33"/>
      <c r="E45" s="66">
        <f>E41+E42+E43+E44</f>
        <v>5.5999999999999994E-2</v>
      </c>
      <c r="F45" s="43"/>
      <c r="G45" s="154"/>
    </row>
    <row r="46" spans="1:17" ht="16.5" thickBot="1">
      <c r="A46" s="121" t="s">
        <v>51</v>
      </c>
      <c r="B46" s="26">
        <v>0.5</v>
      </c>
      <c r="C46" s="27">
        <f>SUM(C47,C48,C49,C50)</f>
        <v>12</v>
      </c>
      <c r="D46" s="27">
        <v>125</v>
      </c>
      <c r="E46" s="39">
        <f>(C46/D46)*B46</f>
        <v>4.8000000000000001E-2</v>
      </c>
      <c r="F46" s="164" t="s">
        <v>20</v>
      </c>
      <c r="G46" s="154"/>
    </row>
    <row r="47" spans="1:17" ht="15.75">
      <c r="A47" s="58" t="s">
        <v>52</v>
      </c>
      <c r="B47" s="128">
        <v>0.3</v>
      </c>
      <c r="C47" s="29">
        <v>3</v>
      </c>
      <c r="D47" s="29">
        <v>54</v>
      </c>
      <c r="E47" s="30">
        <f>C47/D46*B46</f>
        <v>1.2E-2</v>
      </c>
      <c r="F47" s="165"/>
      <c r="G47" s="154"/>
    </row>
    <row r="48" spans="1:17" ht="24" customHeight="1">
      <c r="A48" s="56" t="s">
        <v>53</v>
      </c>
      <c r="B48" s="128">
        <v>0.1</v>
      </c>
      <c r="C48" s="29">
        <v>0</v>
      </c>
      <c r="D48" s="29">
        <v>43</v>
      </c>
      <c r="E48" s="30">
        <f>C48/D46*B46</f>
        <v>0</v>
      </c>
      <c r="F48" s="165" t="s">
        <v>21</v>
      </c>
      <c r="G48" s="154"/>
    </row>
    <row r="49" spans="1:25" ht="15.75">
      <c r="A49" s="58" t="s">
        <v>54</v>
      </c>
      <c r="B49" s="128">
        <v>0.5</v>
      </c>
      <c r="C49" s="29">
        <v>8</v>
      </c>
      <c r="D49" s="29">
        <v>17</v>
      </c>
      <c r="E49" s="30">
        <f>C49/D46*B46</f>
        <v>3.2000000000000001E-2</v>
      </c>
      <c r="F49" s="165"/>
      <c r="G49" s="154"/>
      <c r="Y49" s="105">
        <f>E19+E25+E31+E40+E46+E52</f>
        <v>0.21199999999999999</v>
      </c>
    </row>
    <row r="50" spans="1:25" ht="30.75" thickBot="1">
      <c r="A50" s="58" t="s">
        <v>56</v>
      </c>
      <c r="B50" s="129">
        <v>0.1</v>
      </c>
      <c r="C50" s="37">
        <v>1</v>
      </c>
      <c r="D50" s="37">
        <v>11</v>
      </c>
      <c r="E50" s="30">
        <f>C50/D46*B46</f>
        <v>4.0000000000000001E-3</v>
      </c>
      <c r="F50" s="166"/>
      <c r="G50" s="154"/>
    </row>
    <row r="51" spans="1:25" ht="56.25" customHeight="1" thickBot="1">
      <c r="A51" s="34"/>
      <c r="B51" s="32">
        <f>B47+B48+B49+B50</f>
        <v>1</v>
      </c>
      <c r="C51" s="91"/>
      <c r="D51" s="35"/>
      <c r="E51" s="67">
        <f>E47+E48+E49+E50</f>
        <v>4.8000000000000001E-2</v>
      </c>
      <c r="F51" s="15"/>
      <c r="G51" s="154"/>
    </row>
    <row r="52" spans="1:25" ht="16.5" thickBot="1">
      <c r="A52" s="121" t="s">
        <v>58</v>
      </c>
      <c r="B52" s="26">
        <v>0.5</v>
      </c>
      <c r="C52" s="27">
        <f>SUM(C53,C54,C55,C56,)</f>
        <v>8</v>
      </c>
      <c r="D52" s="27">
        <v>125</v>
      </c>
      <c r="E52" s="48">
        <f>(C52/D52)*B52</f>
        <v>3.2000000000000001E-2</v>
      </c>
      <c r="F52" s="164" t="s">
        <v>28</v>
      </c>
      <c r="G52" s="154"/>
    </row>
    <row r="53" spans="1:25" ht="15.75">
      <c r="A53" s="55" t="s">
        <v>52</v>
      </c>
      <c r="B53" s="128">
        <v>0.3</v>
      </c>
      <c r="C53" s="29">
        <v>4</v>
      </c>
      <c r="D53" s="29">
        <v>54</v>
      </c>
      <c r="E53" s="73">
        <f>C53/D52*B52</f>
        <v>1.6E-2</v>
      </c>
      <c r="F53" s="165"/>
      <c r="G53" s="154"/>
      <c r="J53" s="64"/>
    </row>
    <row r="54" spans="1:25" ht="31.5">
      <c r="A54" s="122" t="s">
        <v>53</v>
      </c>
      <c r="B54" s="128">
        <v>0.1</v>
      </c>
      <c r="C54" s="29">
        <v>1</v>
      </c>
      <c r="D54" s="29">
        <v>43</v>
      </c>
      <c r="E54" s="73">
        <f>C54/D52*B52</f>
        <v>4.0000000000000001E-3</v>
      </c>
      <c r="F54" s="165"/>
      <c r="G54" s="154"/>
    </row>
    <row r="55" spans="1:25" ht="26.25" customHeight="1">
      <c r="A55" s="122" t="s">
        <v>54</v>
      </c>
      <c r="B55" s="128">
        <v>0.4</v>
      </c>
      <c r="C55" s="29">
        <v>2</v>
      </c>
      <c r="D55" s="29">
        <v>17</v>
      </c>
      <c r="E55" s="73">
        <f>C55/D52*B52</f>
        <v>8.0000000000000002E-3</v>
      </c>
      <c r="F55" s="165"/>
      <c r="G55" s="154"/>
    </row>
    <row r="56" spans="1:25" ht="38.25" customHeight="1" thickBot="1">
      <c r="A56" s="58" t="s">
        <v>56</v>
      </c>
      <c r="B56" s="129">
        <v>0.2</v>
      </c>
      <c r="C56" s="37">
        <v>1</v>
      </c>
      <c r="D56" s="37">
        <v>11</v>
      </c>
      <c r="E56" s="74">
        <f>C56/D52*B52</f>
        <v>4.0000000000000001E-3</v>
      </c>
      <c r="F56" s="166"/>
      <c r="G56" s="155"/>
      <c r="O56" s="60"/>
    </row>
    <row r="57" spans="1:25" ht="30.75" customHeight="1">
      <c r="A57" s="95"/>
      <c r="B57" s="86">
        <f>SUM(B53:B56)</f>
        <v>1</v>
      </c>
      <c r="C57" s="96"/>
      <c r="D57" s="96"/>
      <c r="E57" s="127">
        <f>SUM(E53:E56)</f>
        <v>3.2000000000000001E-2</v>
      </c>
      <c r="F57" s="87"/>
      <c r="G57" s="88"/>
      <c r="O57" s="60"/>
    </row>
    <row r="58" spans="1:25" s="77" customFormat="1" ht="16.5" customHeight="1">
      <c r="A58" s="135" t="s">
        <v>40</v>
      </c>
      <c r="B58" s="142">
        <v>0.5</v>
      </c>
      <c r="C58" s="137">
        <f>C37+C40+C46+C52</f>
        <v>53</v>
      </c>
      <c r="D58" s="138">
        <v>125</v>
      </c>
      <c r="E58" s="139">
        <f>C58/D58*B58</f>
        <v>0.21199999999999999</v>
      </c>
      <c r="F58" s="130"/>
      <c r="G58" s="130"/>
      <c r="O58" s="123"/>
    </row>
    <row r="59" spans="1:25">
      <c r="E59" s="54"/>
      <c r="O59" s="60"/>
    </row>
    <row r="60" spans="1:25" ht="15.75" thickBot="1">
      <c r="J60" s="63"/>
      <c r="K60" s="63"/>
      <c r="L60" s="63"/>
      <c r="M60" s="63"/>
      <c r="N60" s="63"/>
      <c r="O60" s="60"/>
    </row>
    <row r="61" spans="1:25" ht="16.5" thickBot="1">
      <c r="A61" s="120" t="s">
        <v>57</v>
      </c>
      <c r="B61" s="26">
        <v>0.5</v>
      </c>
      <c r="C61" s="27">
        <f>SUM(C62,C63,C64,C65)</f>
        <v>7</v>
      </c>
      <c r="D61" s="27">
        <v>125</v>
      </c>
      <c r="E61" s="39">
        <f>(C61/D61)*B61</f>
        <v>2.8000000000000001E-2</v>
      </c>
      <c r="F61" s="164" t="s">
        <v>41</v>
      </c>
      <c r="G61" s="153" t="s">
        <v>59</v>
      </c>
      <c r="J61" s="101"/>
      <c r="K61" s="102"/>
      <c r="L61" s="103"/>
      <c r="M61" s="103"/>
      <c r="N61" s="63"/>
      <c r="O61" s="60"/>
    </row>
    <row r="62" spans="1:25" ht="15.75">
      <c r="A62" s="58" t="s">
        <v>52</v>
      </c>
      <c r="B62" s="128">
        <v>0.4</v>
      </c>
      <c r="C62" s="29">
        <v>5</v>
      </c>
      <c r="D62" s="29">
        <v>54</v>
      </c>
      <c r="E62" s="30">
        <f>C62/D61*B61</f>
        <v>0.02</v>
      </c>
      <c r="F62" s="165"/>
      <c r="G62" s="154"/>
      <c r="J62" s="101"/>
      <c r="K62" s="102"/>
      <c r="L62" s="103"/>
      <c r="M62" s="103"/>
      <c r="N62" s="63"/>
      <c r="O62" s="60"/>
    </row>
    <row r="63" spans="1:25" ht="31.5">
      <c r="A63" s="56" t="s">
        <v>53</v>
      </c>
      <c r="B63" s="128">
        <v>0.2</v>
      </c>
      <c r="C63" s="29">
        <v>0</v>
      </c>
      <c r="D63" s="124">
        <v>43</v>
      </c>
      <c r="E63" s="30">
        <f>C63/D61*B61</f>
        <v>0</v>
      </c>
      <c r="F63" s="165"/>
      <c r="G63" s="154"/>
      <c r="J63" s="101"/>
      <c r="K63" s="102"/>
      <c r="L63" s="103"/>
      <c r="M63" s="103"/>
      <c r="N63" s="63"/>
      <c r="O63" s="60"/>
    </row>
    <row r="64" spans="1:25" ht="15.75">
      <c r="A64" s="58" t="s">
        <v>54</v>
      </c>
      <c r="B64" s="128">
        <v>0.2</v>
      </c>
      <c r="C64" s="29">
        <v>2</v>
      </c>
      <c r="D64" s="29">
        <v>17</v>
      </c>
      <c r="E64" s="30">
        <f>C64/D61*B61</f>
        <v>8.0000000000000002E-3</v>
      </c>
      <c r="F64" s="165"/>
      <c r="G64" s="154"/>
      <c r="J64" s="101"/>
      <c r="K64" s="102"/>
      <c r="L64" s="103"/>
      <c r="M64" s="103"/>
      <c r="N64" s="63"/>
      <c r="O64" s="60"/>
    </row>
    <row r="65" spans="1:15" ht="30.75" thickBot="1">
      <c r="A65" s="126" t="s">
        <v>56</v>
      </c>
      <c r="B65" s="129">
        <v>0.2</v>
      </c>
      <c r="C65" s="37">
        <v>0</v>
      </c>
      <c r="D65" s="37">
        <v>11</v>
      </c>
      <c r="E65" s="38">
        <f>C65/D61*B61</f>
        <v>0</v>
      </c>
      <c r="F65" s="166"/>
      <c r="G65" s="154"/>
      <c r="J65" s="101"/>
      <c r="K65" s="102"/>
      <c r="L65" s="103"/>
      <c r="M65" s="103"/>
      <c r="N65" s="63"/>
      <c r="O65" s="60"/>
    </row>
    <row r="66" spans="1:15" ht="45" customHeight="1" thickBot="1">
      <c r="A66" s="31"/>
      <c r="B66" s="32">
        <f>SUM(B62:B65)</f>
        <v>1</v>
      </c>
      <c r="C66" s="33"/>
      <c r="D66" s="33"/>
      <c r="E66" s="66">
        <f>E62+E63+E64+E65</f>
        <v>2.8000000000000001E-2</v>
      </c>
      <c r="F66" s="43"/>
      <c r="G66" s="154"/>
      <c r="J66" s="101"/>
      <c r="K66" s="102"/>
      <c r="L66" s="103"/>
      <c r="M66" s="103"/>
      <c r="N66" s="63"/>
      <c r="O66" s="60"/>
    </row>
    <row r="67" spans="1:15" ht="16.5" thickBot="1">
      <c r="A67" s="121" t="s">
        <v>51</v>
      </c>
      <c r="B67" s="26">
        <v>0.5</v>
      </c>
      <c r="C67" s="27">
        <f>SUM(C68,C69,C70,C71)</f>
        <v>6</v>
      </c>
      <c r="D67" s="27">
        <v>125</v>
      </c>
      <c r="E67" s="39">
        <f>(C67/D67)*B67</f>
        <v>2.4E-2</v>
      </c>
      <c r="F67" s="164" t="s">
        <v>42</v>
      </c>
      <c r="G67" s="154"/>
      <c r="J67" s="101"/>
      <c r="K67" s="102"/>
      <c r="L67" s="103"/>
      <c r="M67" s="103"/>
      <c r="N67" s="63"/>
      <c r="O67" s="60"/>
    </row>
    <row r="68" spans="1:15" ht="15.75">
      <c r="A68" s="58" t="s">
        <v>52</v>
      </c>
      <c r="B68" s="128">
        <v>0.2</v>
      </c>
      <c r="C68" s="29">
        <v>4</v>
      </c>
      <c r="D68" s="29">
        <v>54</v>
      </c>
      <c r="E68" s="30">
        <f>C68/D67*B67</f>
        <v>1.6E-2</v>
      </c>
      <c r="F68" s="165"/>
      <c r="G68" s="154"/>
      <c r="J68" s="101"/>
      <c r="K68" s="102"/>
      <c r="L68" s="103"/>
      <c r="M68" s="103"/>
      <c r="N68" s="63"/>
      <c r="O68" s="60"/>
    </row>
    <row r="69" spans="1:15" ht="31.5">
      <c r="A69" s="56" t="s">
        <v>53</v>
      </c>
      <c r="B69" s="128">
        <v>0.2</v>
      </c>
      <c r="C69" s="29">
        <v>0</v>
      </c>
      <c r="D69" s="29">
        <v>43</v>
      </c>
      <c r="E69" s="30">
        <f>C69/D67*B67</f>
        <v>0</v>
      </c>
      <c r="F69" s="165" t="s">
        <v>21</v>
      </c>
      <c r="G69" s="154"/>
      <c r="J69" s="101"/>
      <c r="K69" s="102"/>
      <c r="L69" s="103"/>
      <c r="M69" s="103"/>
      <c r="N69" s="63"/>
      <c r="O69" s="60"/>
    </row>
    <row r="70" spans="1:15" ht="15.75">
      <c r="A70" s="58" t="s">
        <v>54</v>
      </c>
      <c r="B70" s="128">
        <v>0.5</v>
      </c>
      <c r="C70" s="29">
        <v>2</v>
      </c>
      <c r="D70" s="29">
        <v>17</v>
      </c>
      <c r="E70" s="30">
        <f>C70/D67*B67</f>
        <v>8.0000000000000002E-3</v>
      </c>
      <c r="F70" s="165"/>
      <c r="G70" s="154"/>
      <c r="J70" s="101"/>
      <c r="K70" s="102"/>
      <c r="L70" s="103"/>
      <c r="M70" s="103"/>
      <c r="N70" s="63"/>
      <c r="O70" s="60"/>
    </row>
    <row r="71" spans="1:15" ht="30.75" thickBot="1">
      <c r="A71" s="126" t="s">
        <v>56</v>
      </c>
      <c r="B71" s="129">
        <v>0.1</v>
      </c>
      <c r="C71" s="37">
        <v>0</v>
      </c>
      <c r="D71" s="37">
        <v>11</v>
      </c>
      <c r="E71" s="30">
        <f>C71/D67*B67</f>
        <v>0</v>
      </c>
      <c r="F71" s="166"/>
      <c r="G71" s="154"/>
      <c r="J71" s="101"/>
      <c r="K71" s="102"/>
      <c r="L71" s="103"/>
      <c r="M71" s="103"/>
      <c r="N71" s="63"/>
      <c r="O71" s="60"/>
    </row>
    <row r="72" spans="1:15" ht="46.5" customHeight="1" thickBot="1">
      <c r="A72" s="34"/>
      <c r="B72" s="32">
        <f>B68+B69+B70+B71</f>
        <v>1</v>
      </c>
      <c r="C72" s="91"/>
      <c r="D72" s="35"/>
      <c r="E72" s="67">
        <f>E68+E69+E70+E71</f>
        <v>2.4E-2</v>
      </c>
      <c r="F72" s="15"/>
      <c r="G72" s="154"/>
      <c r="J72" s="101"/>
      <c r="K72" s="102"/>
      <c r="L72" s="103"/>
      <c r="M72" s="103"/>
      <c r="N72" s="63"/>
      <c r="O72" s="60"/>
    </row>
    <row r="73" spans="1:15" ht="16.5" thickBot="1">
      <c r="A73" s="121" t="s">
        <v>58</v>
      </c>
      <c r="B73" s="26">
        <v>0.5</v>
      </c>
      <c r="C73" s="27">
        <f>SUM(C74,C75,C76,C77,)</f>
        <v>9</v>
      </c>
      <c r="D73" s="27">
        <v>125</v>
      </c>
      <c r="E73" s="48">
        <f>(C73/D73)*B73</f>
        <v>3.5999999999999997E-2</v>
      </c>
      <c r="F73" s="164" t="s">
        <v>43</v>
      </c>
      <c r="G73" s="154"/>
      <c r="J73" s="101"/>
      <c r="K73" s="102"/>
      <c r="L73" s="103"/>
      <c r="M73" s="103"/>
      <c r="N73" s="63"/>
      <c r="O73" s="60"/>
    </row>
    <row r="74" spans="1:15" ht="15.75">
      <c r="A74" s="55" t="s">
        <v>52</v>
      </c>
      <c r="B74" s="128">
        <v>0.3</v>
      </c>
      <c r="C74" s="29">
        <v>1</v>
      </c>
      <c r="D74" s="29">
        <v>54</v>
      </c>
      <c r="E74" s="73">
        <f>C74/D73*B73</f>
        <v>4.0000000000000001E-3</v>
      </c>
      <c r="F74" s="165"/>
      <c r="G74" s="154"/>
      <c r="J74" s="101"/>
      <c r="K74" s="102"/>
      <c r="L74" s="103"/>
      <c r="M74" s="103"/>
      <c r="N74" s="63"/>
      <c r="O74" s="60"/>
    </row>
    <row r="75" spans="1:15" ht="31.5">
      <c r="A75" s="122" t="s">
        <v>53</v>
      </c>
      <c r="B75" s="128">
        <v>0.5</v>
      </c>
      <c r="C75" s="29">
        <v>6</v>
      </c>
      <c r="D75" s="29">
        <v>43</v>
      </c>
      <c r="E75" s="73">
        <f>C75/D73*B73</f>
        <v>2.4E-2</v>
      </c>
      <c r="F75" s="165"/>
      <c r="G75" s="154"/>
      <c r="J75" s="101"/>
      <c r="K75" s="102"/>
      <c r="L75" s="103"/>
      <c r="M75" s="103"/>
      <c r="N75" s="63"/>
      <c r="O75" s="60"/>
    </row>
    <row r="76" spans="1:15" ht="15.75">
      <c r="A76" s="122" t="s">
        <v>54</v>
      </c>
      <c r="B76" s="128">
        <v>0.2</v>
      </c>
      <c r="C76" s="29">
        <v>2</v>
      </c>
      <c r="D76" s="29">
        <v>17</v>
      </c>
      <c r="E76" s="73">
        <f>C76/D73*B73</f>
        <v>8.0000000000000002E-3</v>
      </c>
      <c r="F76" s="165"/>
      <c r="G76" s="154"/>
      <c r="J76" s="101"/>
      <c r="K76" s="102"/>
      <c r="L76" s="103"/>
      <c r="M76" s="103"/>
      <c r="N76" s="63"/>
      <c r="O76" s="60"/>
    </row>
    <row r="77" spans="1:15" ht="30.75" thickBot="1">
      <c r="A77" s="126" t="s">
        <v>56</v>
      </c>
      <c r="B77" s="129">
        <v>0</v>
      </c>
      <c r="C77" s="37">
        <v>0</v>
      </c>
      <c r="D77" s="37">
        <v>11</v>
      </c>
      <c r="E77" s="74">
        <f>C77/D73*B73</f>
        <v>0</v>
      </c>
      <c r="F77" s="166"/>
      <c r="G77" s="155"/>
      <c r="J77" s="101"/>
      <c r="K77" s="102"/>
      <c r="L77" s="103"/>
      <c r="M77" s="103"/>
      <c r="N77" s="63"/>
      <c r="O77" s="60"/>
    </row>
    <row r="78" spans="1:15" ht="38.25" customHeight="1">
      <c r="A78" s="95"/>
      <c r="B78" s="86">
        <f>SUM(B74:B77)</f>
        <v>1</v>
      </c>
      <c r="C78" s="96"/>
      <c r="D78" s="96"/>
      <c r="E78" s="125">
        <f>SUM(E74:E77)</f>
        <v>3.6000000000000004E-2</v>
      </c>
      <c r="F78" s="87"/>
      <c r="G78" s="88"/>
      <c r="J78" s="101"/>
      <c r="K78" s="102"/>
      <c r="L78" s="103"/>
      <c r="M78" s="103"/>
      <c r="N78" s="63"/>
      <c r="O78" s="60"/>
    </row>
    <row r="79" spans="1:15" s="77" customFormat="1" ht="16.5" customHeight="1">
      <c r="A79" s="135" t="s">
        <v>47</v>
      </c>
      <c r="B79" s="136">
        <v>0.5</v>
      </c>
      <c r="C79" s="137">
        <f>C58+C61+C67+C73</f>
        <v>75</v>
      </c>
      <c r="D79" s="138">
        <v>125</v>
      </c>
      <c r="E79" s="139">
        <f>C79/D79*B79</f>
        <v>0.3</v>
      </c>
      <c r="F79" s="130"/>
      <c r="G79" s="130"/>
      <c r="O79" s="123"/>
    </row>
    <row r="80" spans="1:15" ht="15.75">
      <c r="J80" s="101"/>
      <c r="K80" s="102"/>
      <c r="L80" s="103"/>
      <c r="M80" s="103"/>
      <c r="N80" s="63"/>
      <c r="O80" s="60"/>
    </row>
    <row r="81" spans="1:15" ht="16.5" thickBot="1">
      <c r="J81" s="101"/>
      <c r="K81" s="102"/>
      <c r="L81" s="103"/>
      <c r="M81" s="103"/>
      <c r="N81" s="63"/>
      <c r="O81" s="60"/>
    </row>
    <row r="82" spans="1:15" ht="16.5" thickBot="1">
      <c r="A82" s="120" t="s">
        <v>57</v>
      </c>
      <c r="B82" s="26">
        <v>0.5</v>
      </c>
      <c r="C82" s="27">
        <f>SUM(C83,C84,C85,C86)</f>
        <v>10</v>
      </c>
      <c r="D82" s="27">
        <v>125</v>
      </c>
      <c r="E82" s="39">
        <f>(C82/D82)*B82</f>
        <v>0.04</v>
      </c>
      <c r="F82" s="164" t="s">
        <v>44</v>
      </c>
      <c r="G82" s="153" t="s">
        <v>60</v>
      </c>
      <c r="J82" s="101"/>
      <c r="K82" s="102"/>
      <c r="L82" s="103"/>
      <c r="M82" s="103"/>
      <c r="N82" s="63"/>
      <c r="O82" s="60"/>
    </row>
    <row r="83" spans="1:15" ht="15.75">
      <c r="A83" s="58" t="s">
        <v>52</v>
      </c>
      <c r="B83" s="128">
        <v>0.3</v>
      </c>
      <c r="C83" s="29">
        <v>3</v>
      </c>
      <c r="D83" s="29">
        <v>54</v>
      </c>
      <c r="E83" s="30">
        <f>C83/D82*B82</f>
        <v>1.2E-2</v>
      </c>
      <c r="F83" s="165"/>
      <c r="G83" s="154"/>
      <c r="J83" s="101"/>
      <c r="K83" s="102"/>
      <c r="L83" s="103"/>
      <c r="M83" s="103"/>
      <c r="N83" s="63"/>
      <c r="O83" s="60"/>
    </row>
    <row r="84" spans="1:15" ht="31.5">
      <c r="A84" s="56" t="s">
        <v>53</v>
      </c>
      <c r="B84" s="128">
        <v>0.4</v>
      </c>
      <c r="C84" s="29">
        <v>5</v>
      </c>
      <c r="D84" s="124">
        <v>43</v>
      </c>
      <c r="E84" s="30">
        <f>C84/D82*B82</f>
        <v>0.02</v>
      </c>
      <c r="F84" s="165"/>
      <c r="G84" s="154"/>
      <c r="J84" s="101"/>
      <c r="K84" s="102"/>
      <c r="L84" s="103"/>
      <c r="M84" s="103"/>
      <c r="N84" s="63"/>
      <c r="O84" s="60"/>
    </row>
    <row r="85" spans="1:15" ht="15.75">
      <c r="A85" s="58" t="s">
        <v>54</v>
      </c>
      <c r="B85" s="128">
        <v>0.2</v>
      </c>
      <c r="C85" s="29">
        <v>1</v>
      </c>
      <c r="D85" s="29">
        <v>17</v>
      </c>
      <c r="E85" s="30">
        <f>C85/D82*B82</f>
        <v>4.0000000000000001E-3</v>
      </c>
      <c r="F85" s="165"/>
      <c r="G85" s="154"/>
      <c r="J85" s="101"/>
      <c r="K85" s="102"/>
      <c r="L85" s="103"/>
      <c r="M85" s="103"/>
      <c r="N85" s="63"/>
      <c r="O85" s="60"/>
    </row>
    <row r="86" spans="1:15" ht="30.75" thickBot="1">
      <c r="A86" s="126" t="s">
        <v>56</v>
      </c>
      <c r="B86" s="129">
        <v>0.1</v>
      </c>
      <c r="C86" s="37">
        <v>1</v>
      </c>
      <c r="D86" s="37">
        <v>11</v>
      </c>
      <c r="E86" s="38">
        <f>C86/D82*B82</f>
        <v>4.0000000000000001E-3</v>
      </c>
      <c r="F86" s="166"/>
      <c r="G86" s="154"/>
      <c r="J86" s="101"/>
      <c r="K86" s="102"/>
      <c r="L86" s="103"/>
      <c r="M86" s="103"/>
      <c r="N86" s="63"/>
      <c r="O86" s="60"/>
    </row>
    <row r="87" spans="1:15" ht="45" customHeight="1" thickBot="1">
      <c r="A87" s="31"/>
      <c r="B87" s="32">
        <f>SUM(B83:B86)</f>
        <v>0.99999999999999989</v>
      </c>
      <c r="C87" s="33"/>
      <c r="D87" s="33"/>
      <c r="E87" s="66">
        <f>E83+E84+E85+E86</f>
        <v>4.0000000000000008E-2</v>
      </c>
      <c r="F87" s="43"/>
      <c r="G87" s="154"/>
      <c r="J87" s="101"/>
      <c r="K87" s="102"/>
      <c r="L87" s="103"/>
      <c r="M87" s="103"/>
      <c r="N87" s="63"/>
      <c r="O87" s="60"/>
    </row>
    <row r="88" spans="1:15" ht="16.5" thickBot="1">
      <c r="A88" s="121" t="s">
        <v>51</v>
      </c>
      <c r="B88" s="26">
        <v>0.5</v>
      </c>
      <c r="C88" s="27">
        <f>SUM(C89,C90,C91,C92)</f>
        <v>9</v>
      </c>
      <c r="D88" s="27">
        <v>125</v>
      </c>
      <c r="E88" s="39">
        <f>(C88/D88)*B88</f>
        <v>3.5999999999999997E-2</v>
      </c>
      <c r="F88" s="164" t="s">
        <v>45</v>
      </c>
      <c r="G88" s="154"/>
      <c r="J88" s="101"/>
      <c r="K88" s="102"/>
      <c r="L88" s="103"/>
      <c r="M88" s="103"/>
      <c r="N88" s="63"/>
      <c r="O88" s="60"/>
    </row>
    <row r="89" spans="1:15" ht="15.75">
      <c r="A89" s="58" t="s">
        <v>52</v>
      </c>
      <c r="B89" s="128">
        <v>0.2</v>
      </c>
      <c r="C89" s="29">
        <v>2</v>
      </c>
      <c r="D89" s="29">
        <v>54</v>
      </c>
      <c r="E89" s="30">
        <f>C89/D88*B88</f>
        <v>8.0000000000000002E-3</v>
      </c>
      <c r="F89" s="165"/>
      <c r="G89" s="154"/>
      <c r="J89" s="101"/>
      <c r="K89" s="102"/>
      <c r="L89" s="103"/>
      <c r="M89" s="103"/>
      <c r="N89" s="63"/>
      <c r="O89" s="60"/>
    </row>
    <row r="90" spans="1:15" ht="31.5">
      <c r="A90" s="56" t="s">
        <v>53</v>
      </c>
      <c r="B90" s="128">
        <v>0.4</v>
      </c>
      <c r="C90" s="29">
        <v>6</v>
      </c>
      <c r="D90" s="29">
        <v>43</v>
      </c>
      <c r="E90" s="30">
        <f>C90/D88*B88</f>
        <v>2.4E-2</v>
      </c>
      <c r="F90" s="165" t="s">
        <v>21</v>
      </c>
      <c r="G90" s="154"/>
      <c r="J90" s="101"/>
      <c r="K90" s="102"/>
      <c r="L90" s="103"/>
      <c r="M90" s="103"/>
      <c r="N90" s="63"/>
      <c r="O90" s="60"/>
    </row>
    <row r="91" spans="1:15" ht="15.75">
      <c r="A91" s="58" t="s">
        <v>54</v>
      </c>
      <c r="B91" s="128">
        <v>0.3</v>
      </c>
      <c r="C91" s="29">
        <v>1</v>
      </c>
      <c r="D91" s="29">
        <v>17</v>
      </c>
      <c r="E91" s="30">
        <f>C91/D88*B88</f>
        <v>4.0000000000000001E-3</v>
      </c>
      <c r="F91" s="165"/>
      <c r="G91" s="154"/>
      <c r="J91" s="101"/>
      <c r="K91" s="102"/>
      <c r="L91" s="103"/>
      <c r="M91" s="103"/>
      <c r="N91" s="63"/>
      <c r="O91" s="60"/>
    </row>
    <row r="92" spans="1:15" ht="30.75" thickBot="1">
      <c r="A92" s="126" t="s">
        <v>56</v>
      </c>
      <c r="B92" s="129">
        <v>0.1</v>
      </c>
      <c r="C92" s="37">
        <v>0</v>
      </c>
      <c r="D92" s="37">
        <v>11</v>
      </c>
      <c r="E92" s="30">
        <f>C92/D88*B88</f>
        <v>0</v>
      </c>
      <c r="F92" s="166"/>
      <c r="G92" s="154"/>
      <c r="J92" s="101"/>
      <c r="K92" s="102"/>
      <c r="L92" s="103"/>
      <c r="M92" s="103"/>
      <c r="N92" s="63"/>
      <c r="O92" s="60"/>
    </row>
    <row r="93" spans="1:15" ht="46.5" customHeight="1" thickBot="1">
      <c r="A93" s="34"/>
      <c r="B93" s="32">
        <f>B89+B90+B91+B92</f>
        <v>1.0000000000000002</v>
      </c>
      <c r="C93" s="91"/>
      <c r="D93" s="35"/>
      <c r="E93" s="67">
        <f>E89+E90+E91+E92</f>
        <v>3.6000000000000004E-2</v>
      </c>
      <c r="F93" s="15"/>
      <c r="G93" s="154"/>
      <c r="J93" s="101"/>
      <c r="K93" s="102"/>
      <c r="L93" s="103"/>
      <c r="M93" s="103"/>
      <c r="N93" s="63"/>
      <c r="O93" s="60"/>
    </row>
    <row r="94" spans="1:15" ht="16.5" thickBot="1">
      <c r="A94" s="121" t="s">
        <v>58</v>
      </c>
      <c r="B94" s="26">
        <v>0.5</v>
      </c>
      <c r="C94" s="27">
        <f>SUM(C95,C96,C97,C98,)</f>
        <v>5</v>
      </c>
      <c r="D94" s="27">
        <v>125</v>
      </c>
      <c r="E94" s="48">
        <f>(C94/D94)*B94</f>
        <v>0.02</v>
      </c>
      <c r="F94" s="164" t="s">
        <v>46</v>
      </c>
      <c r="G94" s="154"/>
      <c r="J94" s="101"/>
      <c r="K94" s="102"/>
      <c r="L94" s="103"/>
      <c r="M94" s="103"/>
      <c r="N94" s="63"/>
      <c r="O94" s="60"/>
    </row>
    <row r="95" spans="1:15" ht="15.75">
      <c r="A95" s="143" t="s">
        <v>52</v>
      </c>
      <c r="B95" s="128">
        <v>0.1</v>
      </c>
      <c r="C95" s="29">
        <v>1</v>
      </c>
      <c r="D95" s="29">
        <v>54</v>
      </c>
      <c r="E95" s="144">
        <f>C95/D94*B94</f>
        <v>4.0000000000000001E-3</v>
      </c>
      <c r="F95" s="165"/>
      <c r="G95" s="154"/>
      <c r="J95" s="101"/>
      <c r="K95" s="102"/>
      <c r="L95" s="103"/>
      <c r="M95" s="103"/>
      <c r="N95" s="63"/>
      <c r="O95" s="60"/>
    </row>
    <row r="96" spans="1:15" ht="31.5">
      <c r="A96" s="145" t="s">
        <v>53</v>
      </c>
      <c r="B96" s="128">
        <v>0.4</v>
      </c>
      <c r="C96" s="29">
        <v>3</v>
      </c>
      <c r="D96" s="29">
        <v>43</v>
      </c>
      <c r="E96" s="144">
        <f>C96/D94*B94</f>
        <v>1.2E-2</v>
      </c>
      <c r="F96" s="165"/>
      <c r="G96" s="154"/>
      <c r="J96" s="101"/>
      <c r="K96" s="102"/>
      <c r="L96" s="103"/>
      <c r="M96" s="103"/>
      <c r="N96" s="63"/>
      <c r="O96" s="60"/>
    </row>
    <row r="97" spans="1:15" ht="15.75">
      <c r="A97" s="145" t="s">
        <v>54</v>
      </c>
      <c r="B97" s="128">
        <v>0.2</v>
      </c>
      <c r="C97" s="29">
        <v>0</v>
      </c>
      <c r="D97" s="29">
        <v>17</v>
      </c>
      <c r="E97" s="144">
        <f>C97/D94*B94</f>
        <v>0</v>
      </c>
      <c r="F97" s="165"/>
      <c r="G97" s="154"/>
      <c r="J97" s="101"/>
      <c r="K97" s="102"/>
      <c r="L97" s="103"/>
      <c r="M97" s="103"/>
      <c r="N97" s="63"/>
      <c r="O97" s="60"/>
    </row>
    <row r="98" spans="1:15" ht="30.75" thickBot="1">
      <c r="A98" s="146" t="s">
        <v>56</v>
      </c>
      <c r="B98" s="129">
        <v>0.3</v>
      </c>
      <c r="C98" s="37">
        <v>1</v>
      </c>
      <c r="D98" s="37">
        <v>11</v>
      </c>
      <c r="E98" s="74">
        <f>C98/D94*B94</f>
        <v>4.0000000000000001E-3</v>
      </c>
      <c r="F98" s="166"/>
      <c r="G98" s="155"/>
      <c r="J98" s="101"/>
      <c r="K98" s="102"/>
      <c r="L98" s="103"/>
      <c r="M98" s="103"/>
      <c r="N98" s="63"/>
      <c r="O98" s="60"/>
    </row>
    <row r="99" spans="1:15" ht="42.75" customHeight="1">
      <c r="A99" s="95"/>
      <c r="B99" s="86">
        <v>1</v>
      </c>
      <c r="C99" s="96"/>
      <c r="D99" s="96"/>
      <c r="E99" s="125">
        <f>SUM(E95:E98)</f>
        <v>0.02</v>
      </c>
      <c r="F99" s="87"/>
      <c r="G99" s="88"/>
      <c r="J99" s="101"/>
      <c r="K99" s="102"/>
      <c r="L99" s="103"/>
      <c r="M99" s="103"/>
      <c r="N99" s="63"/>
      <c r="O99" s="60"/>
    </row>
    <row r="100" spans="1:15" s="77" customFormat="1" ht="16.5" customHeight="1">
      <c r="A100" s="135" t="s">
        <v>61</v>
      </c>
      <c r="B100" s="147">
        <v>0.5</v>
      </c>
      <c r="C100" s="148">
        <f>C79+C82+C88+C94</f>
        <v>99</v>
      </c>
      <c r="D100" s="138">
        <v>125</v>
      </c>
      <c r="E100" s="139">
        <f>C100/D100*B100</f>
        <v>0.39600000000000002</v>
      </c>
      <c r="F100" s="130"/>
      <c r="G100" s="130"/>
      <c r="O100" s="123"/>
    </row>
  </sheetData>
  <mergeCells count="22">
    <mergeCell ref="F82:F86"/>
    <mergeCell ref="G82:G98"/>
    <mergeCell ref="F88:F92"/>
    <mergeCell ref="F94:F98"/>
    <mergeCell ref="C1:F1"/>
    <mergeCell ref="F25:F29"/>
    <mergeCell ref="F31:F35"/>
    <mergeCell ref="F40:F44"/>
    <mergeCell ref="G40:G56"/>
    <mergeCell ref="F46:F50"/>
    <mergeCell ref="F52:F56"/>
    <mergeCell ref="F61:F65"/>
    <mergeCell ref="G61:G77"/>
    <mergeCell ref="F67:F71"/>
    <mergeCell ref="F73:F77"/>
    <mergeCell ref="A5:A6"/>
    <mergeCell ref="B5:B6"/>
    <mergeCell ref="C5:F5"/>
    <mergeCell ref="A16:E16"/>
    <mergeCell ref="I20:N20"/>
    <mergeCell ref="F19:F23"/>
    <mergeCell ref="G19:G35"/>
  </mergeCells>
  <pageMargins left="0.70866141732283472" right="0.70866141732283472" top="0.74803149606299213" bottom="0.74803149606299213" header="0.31496062992125984" footer="0.31496062992125984"/>
  <pageSetup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PP O001 </vt:lpstr>
      <vt:lpstr>M001 -DMATIC (2)</vt:lpstr>
      <vt:lpstr>INTENTO 4</vt:lpstr>
      <vt:lpstr>'INTENTO 4'!Área_de_impresión</vt:lpstr>
      <vt:lpstr>'M001 -DMATIC (2)'!Área_de_impresión</vt:lpstr>
      <vt:lpstr>'PP O001 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Itzel</cp:lastModifiedBy>
  <cp:lastPrinted>2022-09-27T19:49:04Z</cp:lastPrinted>
  <dcterms:created xsi:type="dcterms:W3CDTF">2022-05-26T19:16:36Z</dcterms:created>
  <dcterms:modified xsi:type="dcterms:W3CDTF">2022-12-20T20:00:00Z</dcterms:modified>
</cp:coreProperties>
</file>